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defaultThemeVersion="124226"/>
  <xr:revisionPtr revIDLastSave="0" documentId="13_ncr:1_{2F391DF2-9A42-4090-9B64-C97871FC1DD5}" xr6:coauthVersionLast="46" xr6:coauthVersionMax="46" xr10:uidLastSave="{00000000-0000-0000-0000-000000000000}"/>
  <bookViews>
    <workbookView xWindow="-108" yWindow="-108" windowWidth="23256" windowHeight="12576" tabRatio="780" xr2:uid="{00000000-000D-0000-FFFF-FFFF00000000}"/>
  </bookViews>
  <sheets>
    <sheet name="Info " sheetId="82" r:id="rId1"/>
    <sheet name="1. key ratios " sheetId="84" r:id="rId2"/>
    <sheet name="2.RC" sheetId="83" r:id="rId3"/>
    <sheet name="3.PL" sheetId="85" r:id="rId4"/>
    <sheet name="4. Off-Balance" sheetId="75" r:id="rId5"/>
    <sheet name="5. RWA " sheetId="86" r:id="rId6"/>
    <sheet name="6. Administrators-shareholders" sheetId="52" r:id="rId7"/>
    <sheet name="7. LI1 " sheetId="88" r:id="rId8"/>
    <sheet name="8. LI2" sheetId="73" r:id="rId9"/>
    <sheet name="9.Capital" sheetId="89" r:id="rId10"/>
    <sheet name="9.1. Capital Requirements" sheetId="94" r:id="rId11"/>
    <sheet name="10. CC2" sheetId="69" r:id="rId12"/>
    <sheet name="11. CRWA " sheetId="90" r:id="rId13"/>
    <sheet name="12. CRM" sheetId="64" r:id="rId14"/>
    <sheet name="13. CRME " sheetId="91" r:id="rId15"/>
    <sheet name="14. LCR" sheetId="93" r:id="rId16"/>
    <sheet name="15. CCR " sheetId="92" r:id="rId17"/>
    <sheet name="15.1 LR" sheetId="95" r:id="rId18"/>
  </sheets>
  <externalReferences>
    <externalReference r:id="rId19"/>
    <externalReference r:id="rId20"/>
    <externalReference r:id="rId21"/>
    <externalReference r:id="rId22"/>
  </externalReferences>
  <definedNames>
    <definedName name="_cur1">'[1]Appl (2)'!$F$2:$F$7200</definedName>
    <definedName name="_cur2">'[1]Appl (2)'!$H$2:$H$7200</definedName>
    <definedName name="_xlnm._FilterDatabase" localSheetId="4" hidden="1">'4. Off-Balance'!$B$6:$H$53</definedName>
    <definedName name="_sum1">'[1]Appl (2)'!$E$2:$E$7200</definedName>
    <definedName name="_sum2">'[1]Appl (2)'!$G$2:$G$7200</definedName>
    <definedName name="ACC_BALACC" localSheetId="1">#REF!</definedName>
    <definedName name="ACC_BALACC" localSheetId="12">#REF!</definedName>
    <definedName name="ACC_BALACC" localSheetId="14">#REF!</definedName>
    <definedName name="ACC_BALACC" localSheetId="15">#REF!</definedName>
    <definedName name="ACC_BALACC" localSheetId="16">#REF!</definedName>
    <definedName name="ACC_BALACC" localSheetId="2">#REF!</definedName>
    <definedName name="ACC_BALACC" localSheetId="3">#REF!</definedName>
    <definedName name="ACC_BALACC" localSheetId="5">#REF!</definedName>
    <definedName name="ACC_BALACC" localSheetId="7">#REF!</definedName>
    <definedName name="ACC_BALACC" localSheetId="10">#REF!</definedName>
    <definedName name="ACC_BALACC" localSheetId="9">#REF!</definedName>
    <definedName name="ACC_BALACC" localSheetId="0">#REF!</definedName>
    <definedName name="ACC_BALACC">#REF!</definedName>
    <definedName name="ACC_CRS" localSheetId="1">#REF!</definedName>
    <definedName name="ACC_CRS" localSheetId="12">#REF!</definedName>
    <definedName name="ACC_CRS" localSheetId="14">#REF!</definedName>
    <definedName name="ACC_CRS" localSheetId="15">#REF!</definedName>
    <definedName name="ACC_CRS" localSheetId="16">#REF!</definedName>
    <definedName name="ACC_CRS" localSheetId="2">#REF!</definedName>
    <definedName name="ACC_CRS" localSheetId="3">#REF!</definedName>
    <definedName name="ACC_CRS" localSheetId="4">#REF!</definedName>
    <definedName name="ACC_CRS" localSheetId="5">#REF!</definedName>
    <definedName name="ACC_CRS" localSheetId="7">#REF!</definedName>
    <definedName name="ACC_CRS" localSheetId="10">#REF!</definedName>
    <definedName name="ACC_CRS" localSheetId="9">#REF!</definedName>
    <definedName name="ACC_CRS" localSheetId="0">#REF!</definedName>
    <definedName name="ACC_CRS">#REF!</definedName>
    <definedName name="ACC_DBS" localSheetId="1">#REF!</definedName>
    <definedName name="ACC_DBS" localSheetId="12">#REF!</definedName>
    <definedName name="ACC_DBS" localSheetId="14">#REF!</definedName>
    <definedName name="ACC_DBS" localSheetId="15">#REF!</definedName>
    <definedName name="ACC_DBS" localSheetId="16">#REF!</definedName>
    <definedName name="ACC_DBS" localSheetId="2">#REF!</definedName>
    <definedName name="ACC_DBS" localSheetId="3">#REF!</definedName>
    <definedName name="ACC_DBS" localSheetId="4">#REF!</definedName>
    <definedName name="ACC_DBS" localSheetId="5">#REF!</definedName>
    <definedName name="ACC_DBS" localSheetId="7">#REF!</definedName>
    <definedName name="ACC_DBS" localSheetId="10">#REF!</definedName>
    <definedName name="ACC_DBS" localSheetId="9">#REF!</definedName>
    <definedName name="ACC_DBS" localSheetId="0">#REF!</definedName>
    <definedName name="ACC_DBS">#REF!</definedName>
    <definedName name="ACC_ISO" localSheetId="1">#REF!</definedName>
    <definedName name="ACC_ISO" localSheetId="12">#REF!</definedName>
    <definedName name="ACC_ISO" localSheetId="14">#REF!</definedName>
    <definedName name="ACC_ISO" localSheetId="15">#REF!</definedName>
    <definedName name="ACC_ISO" localSheetId="16">#REF!</definedName>
    <definedName name="ACC_ISO" localSheetId="2">#REF!</definedName>
    <definedName name="ACC_ISO" localSheetId="3">#REF!</definedName>
    <definedName name="ACC_ISO" localSheetId="4">#REF!</definedName>
    <definedName name="ACC_ISO" localSheetId="5">#REF!</definedName>
    <definedName name="ACC_ISO" localSheetId="7">#REF!</definedName>
    <definedName name="ACC_ISO" localSheetId="10">#REF!</definedName>
    <definedName name="ACC_ISO" localSheetId="9">#REF!</definedName>
    <definedName name="ACC_ISO" localSheetId="0">#REF!</definedName>
    <definedName name="ACC_ISO">#REF!</definedName>
    <definedName name="ACC_SALDO" localSheetId="1">#REF!</definedName>
    <definedName name="ACC_SALDO" localSheetId="12">#REF!</definedName>
    <definedName name="ACC_SALDO" localSheetId="14">#REF!</definedName>
    <definedName name="ACC_SALDO" localSheetId="15">#REF!</definedName>
    <definedName name="ACC_SALDO" localSheetId="16">#REF!</definedName>
    <definedName name="ACC_SALDO" localSheetId="2">#REF!</definedName>
    <definedName name="ACC_SALDO" localSheetId="3">#REF!</definedName>
    <definedName name="ACC_SALDO" localSheetId="4">#REF!</definedName>
    <definedName name="ACC_SALDO" localSheetId="5">#REF!</definedName>
    <definedName name="ACC_SALDO" localSheetId="7">#REF!</definedName>
    <definedName name="ACC_SALDO" localSheetId="10">#REF!</definedName>
    <definedName name="ACC_SALDO" localSheetId="9">#REF!</definedName>
    <definedName name="ACC_SALDO" localSheetId="0">#REF!</definedName>
    <definedName name="ACC_SALDO">#REF!</definedName>
    <definedName name="BS_BALACC" localSheetId="1">#REF!</definedName>
    <definedName name="BS_BALACC" localSheetId="12">#REF!</definedName>
    <definedName name="BS_BALACC" localSheetId="14">#REF!</definedName>
    <definedName name="BS_BALACC" localSheetId="15">#REF!</definedName>
    <definedName name="BS_BALACC" localSheetId="16">#REF!</definedName>
    <definedName name="BS_BALACC" localSheetId="2">#REF!</definedName>
    <definedName name="BS_BALACC" localSheetId="3">#REF!</definedName>
    <definedName name="BS_BALACC" localSheetId="4">#REF!</definedName>
    <definedName name="BS_BALACC" localSheetId="5">#REF!</definedName>
    <definedName name="BS_BALACC" localSheetId="7">#REF!</definedName>
    <definedName name="BS_BALACC" localSheetId="10">#REF!</definedName>
    <definedName name="BS_BALACC" localSheetId="9">#REF!</definedName>
    <definedName name="BS_BALACC" localSheetId="0">#REF!</definedName>
    <definedName name="BS_BALACC">#REF!</definedName>
    <definedName name="BS_BALANCE" localSheetId="1">#REF!</definedName>
    <definedName name="BS_BALANCE" localSheetId="12">#REF!</definedName>
    <definedName name="BS_BALANCE" localSheetId="14">#REF!</definedName>
    <definedName name="BS_BALANCE" localSheetId="15">#REF!</definedName>
    <definedName name="BS_BALANCE" localSheetId="16">#REF!</definedName>
    <definedName name="BS_BALANCE" localSheetId="2">#REF!</definedName>
    <definedName name="BS_BALANCE" localSheetId="3">#REF!</definedName>
    <definedName name="BS_BALANCE" localSheetId="4">#REF!</definedName>
    <definedName name="BS_BALANCE" localSheetId="5">#REF!</definedName>
    <definedName name="BS_BALANCE" localSheetId="7">#REF!</definedName>
    <definedName name="BS_BALANCE" localSheetId="10">#REF!</definedName>
    <definedName name="BS_BALANCE" localSheetId="9">#REF!</definedName>
    <definedName name="BS_BALANCE" localSheetId="0">#REF!</definedName>
    <definedName name="BS_BALANCE">#REF!</definedName>
    <definedName name="BS_CR" localSheetId="1">#REF!</definedName>
    <definedName name="BS_CR" localSheetId="12">#REF!</definedName>
    <definedName name="BS_CR" localSheetId="14">#REF!</definedName>
    <definedName name="BS_CR" localSheetId="15">#REF!</definedName>
    <definedName name="BS_CR" localSheetId="16">#REF!</definedName>
    <definedName name="BS_CR" localSheetId="2">#REF!</definedName>
    <definedName name="BS_CR" localSheetId="3">#REF!</definedName>
    <definedName name="BS_CR" localSheetId="4">#REF!</definedName>
    <definedName name="BS_CR" localSheetId="5">#REF!</definedName>
    <definedName name="BS_CR" localSheetId="7">#REF!</definedName>
    <definedName name="BS_CR" localSheetId="10">#REF!</definedName>
    <definedName name="BS_CR" localSheetId="9">#REF!</definedName>
    <definedName name="BS_CR" localSheetId="0">#REF!</definedName>
    <definedName name="BS_CR">#REF!</definedName>
    <definedName name="BS_CR_EQU" localSheetId="1">#REF!</definedName>
    <definedName name="BS_CR_EQU" localSheetId="12">#REF!</definedName>
    <definedName name="BS_CR_EQU" localSheetId="14">#REF!</definedName>
    <definedName name="BS_CR_EQU" localSheetId="15">#REF!</definedName>
    <definedName name="BS_CR_EQU" localSheetId="16">#REF!</definedName>
    <definedName name="BS_CR_EQU" localSheetId="2">#REF!</definedName>
    <definedName name="BS_CR_EQU" localSheetId="3">#REF!</definedName>
    <definedName name="BS_CR_EQU" localSheetId="4">#REF!</definedName>
    <definedName name="BS_CR_EQU" localSheetId="5">#REF!</definedName>
    <definedName name="BS_CR_EQU" localSheetId="7">#REF!</definedName>
    <definedName name="BS_CR_EQU" localSheetId="10">#REF!</definedName>
    <definedName name="BS_CR_EQU" localSheetId="9">#REF!</definedName>
    <definedName name="BS_CR_EQU" localSheetId="0">#REF!</definedName>
    <definedName name="BS_CR_EQU">#REF!</definedName>
    <definedName name="BS_DB" localSheetId="1">#REF!</definedName>
    <definedName name="BS_DB" localSheetId="12">#REF!</definedName>
    <definedName name="BS_DB" localSheetId="14">#REF!</definedName>
    <definedName name="BS_DB" localSheetId="15">#REF!</definedName>
    <definedName name="BS_DB" localSheetId="16">#REF!</definedName>
    <definedName name="BS_DB" localSheetId="2">#REF!</definedName>
    <definedName name="BS_DB" localSheetId="3">#REF!</definedName>
    <definedName name="BS_DB" localSheetId="4">#REF!</definedName>
    <definedName name="BS_DB" localSheetId="5">#REF!</definedName>
    <definedName name="BS_DB" localSheetId="7">#REF!</definedName>
    <definedName name="BS_DB" localSheetId="10">#REF!</definedName>
    <definedName name="BS_DB" localSheetId="9">#REF!</definedName>
    <definedName name="BS_DB" localSheetId="0">#REF!</definedName>
    <definedName name="BS_DB">#REF!</definedName>
    <definedName name="BS_DB_EQU" localSheetId="1">#REF!</definedName>
    <definedName name="BS_DB_EQU" localSheetId="12">#REF!</definedName>
    <definedName name="BS_DB_EQU" localSheetId="14">#REF!</definedName>
    <definedName name="BS_DB_EQU" localSheetId="15">#REF!</definedName>
    <definedName name="BS_DB_EQU" localSheetId="16">#REF!</definedName>
    <definedName name="BS_DB_EQU" localSheetId="2">#REF!</definedName>
    <definedName name="BS_DB_EQU" localSheetId="3">#REF!</definedName>
    <definedName name="BS_DB_EQU" localSheetId="4">#REF!</definedName>
    <definedName name="BS_DB_EQU" localSheetId="5">#REF!</definedName>
    <definedName name="BS_DB_EQU" localSheetId="7">#REF!</definedName>
    <definedName name="BS_DB_EQU" localSheetId="10">#REF!</definedName>
    <definedName name="BS_DB_EQU" localSheetId="9">#REF!</definedName>
    <definedName name="BS_DB_EQU" localSheetId="0">#REF!</definedName>
    <definedName name="BS_DB_EQU">#REF!</definedName>
    <definedName name="BS_DT" localSheetId="1">#REF!</definedName>
    <definedName name="BS_DT" localSheetId="12">#REF!</definedName>
    <definedName name="BS_DT" localSheetId="14">#REF!</definedName>
    <definedName name="BS_DT" localSheetId="15">#REF!</definedName>
    <definedName name="BS_DT" localSheetId="16">#REF!</definedName>
    <definedName name="BS_DT" localSheetId="2">#REF!</definedName>
    <definedName name="BS_DT" localSheetId="3">#REF!</definedName>
    <definedName name="BS_DT" localSheetId="4">#REF!</definedName>
    <definedName name="BS_DT" localSheetId="5">#REF!</definedName>
    <definedName name="BS_DT" localSheetId="7">#REF!</definedName>
    <definedName name="BS_DT" localSheetId="10">#REF!</definedName>
    <definedName name="BS_DT" localSheetId="9">#REF!</definedName>
    <definedName name="BS_DT" localSheetId="0">#REF!</definedName>
    <definedName name="BS_DT">#REF!</definedName>
    <definedName name="BS_ISO" localSheetId="1">#REF!</definedName>
    <definedName name="BS_ISO" localSheetId="12">#REF!</definedName>
    <definedName name="BS_ISO" localSheetId="14">#REF!</definedName>
    <definedName name="BS_ISO" localSheetId="15">#REF!</definedName>
    <definedName name="BS_ISO" localSheetId="16">#REF!</definedName>
    <definedName name="BS_ISO" localSheetId="2">#REF!</definedName>
    <definedName name="BS_ISO" localSheetId="3">#REF!</definedName>
    <definedName name="BS_ISO" localSheetId="4">#REF!</definedName>
    <definedName name="BS_ISO" localSheetId="5">#REF!</definedName>
    <definedName name="BS_ISO" localSheetId="7">#REF!</definedName>
    <definedName name="BS_ISO" localSheetId="10">#REF!</definedName>
    <definedName name="BS_ISO" localSheetId="9">#REF!</definedName>
    <definedName name="BS_ISO" localSheetId="0">#REF!</definedName>
    <definedName name="BS_ISO">#REF!</definedName>
    <definedName name="CurrentDate" localSheetId="1">#REF!</definedName>
    <definedName name="CurrentDate" localSheetId="12">#REF!</definedName>
    <definedName name="CurrentDate" localSheetId="14">#REF!</definedName>
    <definedName name="CurrentDate" localSheetId="15">#REF!</definedName>
    <definedName name="CurrentDate" localSheetId="16">#REF!</definedName>
    <definedName name="CurrentDate" localSheetId="2">#REF!</definedName>
    <definedName name="CurrentDate" localSheetId="3">#REF!</definedName>
    <definedName name="CurrentDate" localSheetId="4">#REF!</definedName>
    <definedName name="CurrentDate" localSheetId="5">#REF!</definedName>
    <definedName name="CurrentDate" localSheetId="7">#REF!</definedName>
    <definedName name="CurrentDate" localSheetId="10">#REF!</definedName>
    <definedName name="CurrentDate" localSheetId="9">#REF!</definedName>
    <definedName name="CurrentDate" localSheetId="0">#REF!</definedName>
    <definedName name="CurrentDate">#REF!</definedName>
    <definedName name="date">'[1]Appl (2)'!$B$2:$B$7200</definedName>
    <definedName name="date1">'[1]Appl (2)'!$C$2:$C$7200</definedName>
    <definedName name="L_FORMULAS_GEO">[2]ListSheet!$W$2:$W$15</definedName>
    <definedName name="Sheet">[3]Sheet2!$H$5:$H$31</definedName>
    <definedName name="საკრედიტო">[3]Sheet2!$B$6:$B$8</definedName>
    <definedName name="ფაილი">[3]Sheet2!$B$2:$B$3</definedName>
    <definedName name="ცვლილება_კორექტირება_რეგულაციაში">[3]Sheet2!$K$5:$K$9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95" l="1"/>
  <c r="C35" i="95"/>
  <c r="C8" i="95"/>
  <c r="G22" i="91"/>
  <c r="H22" i="91" s="1"/>
  <c r="F22" i="91"/>
  <c r="E22" i="91"/>
  <c r="D22" i="91"/>
  <c r="H21" i="91"/>
  <c r="H20" i="91"/>
  <c r="H19" i="91"/>
  <c r="H18" i="91"/>
  <c r="H17" i="91"/>
  <c r="H16" i="91"/>
  <c r="H15" i="91"/>
  <c r="H14" i="91"/>
  <c r="H13" i="91"/>
  <c r="H12" i="91"/>
  <c r="H11" i="91"/>
  <c r="H10" i="91"/>
  <c r="H9" i="91"/>
  <c r="H8" i="91"/>
  <c r="S21" i="90"/>
  <c r="S20" i="90"/>
  <c r="S19" i="90"/>
  <c r="S18" i="90"/>
  <c r="S17" i="90"/>
  <c r="S16" i="90"/>
  <c r="S15" i="90"/>
  <c r="S14" i="90"/>
  <c r="S13" i="90"/>
  <c r="S12" i="90"/>
  <c r="S11" i="90"/>
  <c r="S10" i="90"/>
  <c r="S9" i="90"/>
  <c r="S8" i="90"/>
  <c r="C34" i="69"/>
  <c r="C13" i="69"/>
  <c r="D17" i="94"/>
  <c r="D16" i="94"/>
  <c r="D15" i="94"/>
  <c r="C47" i="89"/>
  <c r="C43" i="89"/>
  <c r="C52" i="89" s="1"/>
  <c r="C35" i="89"/>
  <c r="C31" i="89"/>
  <c r="C30" i="89" s="1"/>
  <c r="C41" i="89" s="1"/>
  <c r="C12" i="89"/>
  <c r="C6" i="89"/>
  <c r="C28" i="89" s="1"/>
  <c r="G13" i="86"/>
  <c r="F13" i="86"/>
  <c r="E13" i="86"/>
  <c r="G6" i="86"/>
  <c r="F6" i="86"/>
  <c r="E6" i="86"/>
  <c r="D6" i="86"/>
  <c r="D13" i="86" s="1"/>
  <c r="C6" i="86"/>
  <c r="C13" i="86" s="1"/>
  <c r="H53" i="75"/>
  <c r="E53" i="75"/>
  <c r="H52" i="75"/>
  <c r="E52" i="75"/>
  <c r="H51" i="75"/>
  <c r="E51" i="75"/>
  <c r="H50" i="75"/>
  <c r="E50" i="75"/>
  <c r="H49" i="75"/>
  <c r="E49" i="75"/>
  <c r="H48" i="75"/>
  <c r="E48" i="75"/>
  <c r="H47" i="75"/>
  <c r="E47" i="75"/>
  <c r="H46" i="75"/>
  <c r="E46" i="75"/>
  <c r="H45" i="75"/>
  <c r="E45" i="75"/>
  <c r="H44" i="75"/>
  <c r="E44" i="75"/>
  <c r="H43" i="75"/>
  <c r="E43" i="75"/>
  <c r="H42" i="75"/>
  <c r="E42" i="75"/>
  <c r="H41" i="75"/>
  <c r="E41" i="75"/>
  <c r="H40" i="75"/>
  <c r="E40" i="75"/>
  <c r="H39" i="75"/>
  <c r="E39" i="75"/>
  <c r="H38" i="75"/>
  <c r="E38" i="75"/>
  <c r="H37" i="75"/>
  <c r="E37" i="75"/>
  <c r="H36" i="75"/>
  <c r="E36" i="75"/>
  <c r="H35" i="75"/>
  <c r="E35" i="75"/>
  <c r="H34" i="75"/>
  <c r="E34" i="75"/>
  <c r="H33" i="75"/>
  <c r="E33" i="75"/>
  <c r="H32" i="75"/>
  <c r="E32" i="75"/>
  <c r="H31" i="75"/>
  <c r="E31" i="75"/>
  <c r="H30" i="75"/>
  <c r="E30" i="75"/>
  <c r="H29" i="75"/>
  <c r="E29" i="75"/>
  <c r="H28" i="75"/>
  <c r="E28" i="75"/>
  <c r="H27" i="75"/>
  <c r="E27" i="75"/>
  <c r="H26" i="75"/>
  <c r="E26" i="75"/>
  <c r="H25" i="75"/>
  <c r="E25" i="75"/>
  <c r="H24" i="75"/>
  <c r="E24" i="75"/>
  <c r="H23" i="75"/>
  <c r="E23" i="75"/>
  <c r="H22" i="75"/>
  <c r="E22" i="75"/>
  <c r="H21" i="75"/>
  <c r="E21" i="75"/>
  <c r="H20" i="75"/>
  <c r="E20" i="75"/>
  <c r="H19" i="75"/>
  <c r="E19" i="75"/>
  <c r="H18" i="75"/>
  <c r="E18" i="75"/>
  <c r="H17" i="75"/>
  <c r="E17" i="75"/>
  <c r="H16" i="75"/>
  <c r="E16" i="75"/>
  <c r="H15" i="75"/>
  <c r="E15" i="75"/>
  <c r="H14" i="75"/>
  <c r="E14" i="75"/>
  <c r="H13" i="75"/>
  <c r="E13" i="75"/>
  <c r="H12" i="75"/>
  <c r="E12" i="75"/>
  <c r="H11" i="75"/>
  <c r="E11" i="75"/>
  <c r="H10" i="75"/>
  <c r="E10" i="75"/>
  <c r="H9" i="75"/>
  <c r="E9" i="75"/>
  <c r="H8" i="75"/>
  <c r="E8" i="75"/>
  <c r="H7" i="75"/>
  <c r="E7" i="75"/>
  <c r="H66" i="85"/>
  <c r="E66" i="85"/>
  <c r="H64" i="85"/>
  <c r="E64" i="85"/>
  <c r="G61" i="85"/>
  <c r="F61" i="85"/>
  <c r="H61" i="85" s="1"/>
  <c r="D61" i="85"/>
  <c r="E61" i="85" s="1"/>
  <c r="C61" i="85"/>
  <c r="H60" i="85"/>
  <c r="E60" i="85"/>
  <c r="H59" i="85"/>
  <c r="E59" i="85"/>
  <c r="H58" i="85"/>
  <c r="E58" i="85"/>
  <c r="G53" i="85"/>
  <c r="F53" i="85"/>
  <c r="H53" i="85" s="1"/>
  <c r="D53" i="85"/>
  <c r="E53" i="85" s="1"/>
  <c r="C53" i="85"/>
  <c r="H52" i="85"/>
  <c r="E52" i="85"/>
  <c r="H51" i="85"/>
  <c r="E51" i="85"/>
  <c r="H50" i="85"/>
  <c r="E50" i="85"/>
  <c r="H49" i="85"/>
  <c r="E49" i="85"/>
  <c r="H48" i="85"/>
  <c r="E48" i="85"/>
  <c r="H47" i="85"/>
  <c r="E47" i="85"/>
  <c r="G45" i="85"/>
  <c r="G54" i="85" s="1"/>
  <c r="F45" i="85"/>
  <c r="H45" i="85" s="1"/>
  <c r="H44" i="85"/>
  <c r="E44" i="85"/>
  <c r="H43" i="85"/>
  <c r="E43" i="85"/>
  <c r="H42" i="85"/>
  <c r="E42" i="85"/>
  <c r="H41" i="85"/>
  <c r="E41" i="85"/>
  <c r="H40" i="85"/>
  <c r="E40" i="85"/>
  <c r="H39" i="85"/>
  <c r="E39" i="85"/>
  <c r="H38" i="85"/>
  <c r="E38" i="85"/>
  <c r="H37" i="85"/>
  <c r="E37" i="85"/>
  <c r="H36" i="85"/>
  <c r="E36" i="85"/>
  <c r="H35" i="85"/>
  <c r="E35" i="85"/>
  <c r="H34" i="85"/>
  <c r="G34" i="85"/>
  <c r="F34" i="85"/>
  <c r="D34" i="85"/>
  <c r="D45" i="85" s="1"/>
  <c r="D54" i="85" s="1"/>
  <c r="C34" i="85"/>
  <c r="E34" i="85" s="1"/>
  <c r="G30" i="85"/>
  <c r="F30" i="85"/>
  <c r="H30" i="85" s="1"/>
  <c r="D30" i="85"/>
  <c r="E30" i="85" s="1"/>
  <c r="C30" i="85"/>
  <c r="H29" i="85"/>
  <c r="E29" i="85"/>
  <c r="H28" i="85"/>
  <c r="E28" i="85"/>
  <c r="H27" i="85"/>
  <c r="E27" i="85"/>
  <c r="H26" i="85"/>
  <c r="E26" i="85"/>
  <c r="H25" i="85"/>
  <c r="E25" i="85"/>
  <c r="H24" i="85"/>
  <c r="E24" i="85"/>
  <c r="G22" i="85"/>
  <c r="G31" i="85" s="1"/>
  <c r="G56" i="85" s="1"/>
  <c r="G63" i="85" s="1"/>
  <c r="G65" i="85" s="1"/>
  <c r="G67" i="85" s="1"/>
  <c r="F22" i="85"/>
  <c r="H22" i="85" s="1"/>
  <c r="C22" i="85"/>
  <c r="H21" i="85"/>
  <c r="E21" i="85"/>
  <c r="H20" i="85"/>
  <c r="E20" i="85"/>
  <c r="H19" i="85"/>
  <c r="E19" i="85"/>
  <c r="H18" i="85"/>
  <c r="E18" i="85"/>
  <c r="H17" i="85"/>
  <c r="E17" i="85"/>
  <c r="H16" i="85"/>
  <c r="E16" i="85"/>
  <c r="H15" i="85"/>
  <c r="E15" i="85"/>
  <c r="H14" i="85"/>
  <c r="E14" i="85"/>
  <c r="H13" i="85"/>
  <c r="E13" i="85"/>
  <c r="H12" i="85"/>
  <c r="E12" i="85"/>
  <c r="H11" i="85"/>
  <c r="E11" i="85"/>
  <c r="H10" i="85"/>
  <c r="E10" i="85"/>
  <c r="G9" i="85"/>
  <c r="F9" i="85"/>
  <c r="H9" i="85" s="1"/>
  <c r="D9" i="85"/>
  <c r="D22" i="85" s="1"/>
  <c r="D31" i="85" s="1"/>
  <c r="C9" i="85"/>
  <c r="H8" i="85"/>
  <c r="E8" i="85"/>
  <c r="F41" i="83"/>
  <c r="G31" i="83"/>
  <c r="G41" i="83" s="1"/>
  <c r="F31" i="83"/>
  <c r="G14" i="83"/>
  <c r="G20" i="83" s="1"/>
  <c r="F14" i="83"/>
  <c r="F20" i="83" s="1"/>
  <c r="C41" i="83"/>
  <c r="D31" i="83"/>
  <c r="D41" i="83" s="1"/>
  <c r="C31" i="83"/>
  <c r="D20" i="83"/>
  <c r="D14" i="83"/>
  <c r="C14" i="83"/>
  <c r="C20" i="83" s="1"/>
  <c r="D56" i="85" l="1"/>
  <c r="D63" i="85" s="1"/>
  <c r="D65" i="85" s="1"/>
  <c r="D67" i="85" s="1"/>
  <c r="E22" i="85"/>
  <c r="F31" i="85"/>
  <c r="E9" i="85"/>
  <c r="F54" i="85"/>
  <c r="H54" i="85" s="1"/>
  <c r="C45" i="85"/>
  <c r="C31" i="85"/>
  <c r="F56" i="85" l="1"/>
  <c r="H31" i="85"/>
  <c r="E31" i="85"/>
  <c r="E45" i="85"/>
  <c r="C54" i="85"/>
  <c r="E54" i="85" s="1"/>
  <c r="F63" i="85" l="1"/>
  <c r="H56" i="85"/>
  <c r="C56" i="85"/>
  <c r="C63" i="85" l="1"/>
  <c r="E56" i="85"/>
  <c r="H63" i="85"/>
  <c r="F65" i="85"/>
  <c r="B1" i="95"/>
  <c r="B1" i="92"/>
  <c r="B1" i="93"/>
  <c r="C1" i="91"/>
  <c r="B1" i="64"/>
  <c r="B1" i="90"/>
  <c r="B1" i="69"/>
  <c r="B1" i="94"/>
  <c r="B1" i="89"/>
  <c r="B1" i="73"/>
  <c r="B1" i="88"/>
  <c r="B1" i="52"/>
  <c r="B1" i="86"/>
  <c r="B1" i="75"/>
  <c r="C1" i="85"/>
  <c r="B2" i="83"/>
  <c r="G5" i="86"/>
  <c r="F5" i="86"/>
  <c r="E5" i="86"/>
  <c r="D5" i="86"/>
  <c r="C5" i="86"/>
  <c r="G5" i="84"/>
  <c r="F5" i="84"/>
  <c r="E5" i="84"/>
  <c r="D5" i="84"/>
  <c r="C5" i="84"/>
  <c r="E63" i="85" l="1"/>
  <c r="C65" i="85"/>
  <c r="H65" i="85"/>
  <c r="F67" i="85"/>
  <c r="H67" i="85" s="1"/>
  <c r="E65" i="85" l="1"/>
  <c r="C67" i="85"/>
  <c r="E67" i="85" s="1"/>
  <c r="C21" i="94"/>
  <c r="C20" i="94"/>
  <c r="C19" i="94"/>
  <c r="B1" i="91" l="1"/>
  <c r="B1" i="85"/>
  <c r="B1" i="83"/>
  <c r="B1" i="84"/>
  <c r="C30" i="95" l="1"/>
  <c r="C26" i="95"/>
  <c r="C18" i="95"/>
  <c r="C36" i="95" l="1"/>
  <c r="D12" i="94" l="1"/>
  <c r="D13" i="94"/>
  <c r="D8" i="94"/>
  <c r="D20" i="94"/>
  <c r="D11" i="94"/>
  <c r="D9" i="94"/>
  <c r="D19" i="94"/>
  <c r="D21" i="94"/>
  <c r="D7" i="94"/>
  <c r="N20" i="92"/>
  <c r="N19" i="92"/>
  <c r="E19" i="92"/>
  <c r="N18" i="92"/>
  <c r="E18" i="92"/>
  <c r="N17" i="92"/>
  <c r="E17" i="92"/>
  <c r="N16" i="92"/>
  <c r="E16" i="92"/>
  <c r="E14" i="92" s="1"/>
  <c r="N15" i="92"/>
  <c r="E15" i="92"/>
  <c r="M14" i="92"/>
  <c r="L14" i="92"/>
  <c r="K14" i="92"/>
  <c r="J14" i="92"/>
  <c r="I14" i="92"/>
  <c r="H14" i="92"/>
  <c r="G14" i="92"/>
  <c r="F14" i="92"/>
  <c r="C14" i="92"/>
  <c r="N13" i="92"/>
  <c r="N12" i="92"/>
  <c r="E12" i="92"/>
  <c r="N11" i="92"/>
  <c r="E11" i="92"/>
  <c r="N10" i="92"/>
  <c r="E10" i="92"/>
  <c r="N9" i="92"/>
  <c r="E9" i="92"/>
  <c r="N8" i="92"/>
  <c r="E8" i="92"/>
  <c r="M7" i="92"/>
  <c r="M21" i="92" s="1"/>
  <c r="L7" i="92"/>
  <c r="L21" i="92" s="1"/>
  <c r="K7" i="92"/>
  <c r="J7" i="92"/>
  <c r="J21" i="92" s="1"/>
  <c r="I7" i="92"/>
  <c r="H7" i="92"/>
  <c r="G7" i="92"/>
  <c r="F7" i="92"/>
  <c r="F21" i="92" s="1"/>
  <c r="C7" i="92"/>
  <c r="E7" i="92" l="1"/>
  <c r="E21" i="92" s="1"/>
  <c r="H21" i="92"/>
  <c r="G21" i="92"/>
  <c r="K21" i="92"/>
  <c r="N14" i="92"/>
  <c r="N7" i="92"/>
  <c r="I21" i="92"/>
  <c r="C21" i="92"/>
  <c r="N21" i="92" l="1"/>
  <c r="C21" i="88" l="1"/>
  <c r="T21" i="64" l="1"/>
  <c r="U21" i="64"/>
  <c r="S21" i="64"/>
  <c r="C21" i="64"/>
  <c r="K22" i="90" l="1"/>
  <c r="L22" i="90"/>
  <c r="M22" i="90"/>
  <c r="N22" i="90"/>
  <c r="O22" i="90"/>
  <c r="P22" i="90"/>
  <c r="Q22" i="90"/>
  <c r="R22" i="90"/>
  <c r="S22" i="90"/>
  <c r="D21" i="88" l="1"/>
  <c r="E21" i="88"/>
  <c r="C5" i="73" s="1"/>
  <c r="C22" i="90" l="1"/>
  <c r="D22" i="90" l="1"/>
  <c r="E22" i="90"/>
  <c r="F22" i="90"/>
  <c r="G22" i="90"/>
  <c r="H22" i="90"/>
  <c r="I22" i="90"/>
  <c r="J22" i="90"/>
  <c r="C8" i="73" l="1"/>
  <c r="C13" i="73" s="1"/>
  <c r="H40" i="83"/>
  <c r="E40" i="83"/>
  <c r="H39" i="83"/>
  <c r="E39" i="83"/>
  <c r="H38" i="83"/>
  <c r="E38" i="83"/>
  <c r="H37" i="83"/>
  <c r="E37" i="83"/>
  <c r="H36" i="83"/>
  <c r="E36" i="83"/>
  <c r="H35" i="83"/>
  <c r="E35" i="83"/>
  <c r="H34" i="83"/>
  <c r="E34" i="83"/>
  <c r="H33" i="83"/>
  <c r="E33" i="83"/>
  <c r="H30" i="83"/>
  <c r="E30" i="83"/>
  <c r="H29" i="83"/>
  <c r="E29" i="83"/>
  <c r="H28" i="83"/>
  <c r="E28" i="83"/>
  <c r="H27" i="83"/>
  <c r="E27" i="83"/>
  <c r="H26" i="83"/>
  <c r="E26" i="83"/>
  <c r="H25" i="83"/>
  <c r="E25" i="83"/>
  <c r="H24" i="83"/>
  <c r="E24" i="83"/>
  <c r="H23" i="83"/>
  <c r="E23" i="83"/>
  <c r="H22" i="83"/>
  <c r="E22" i="83"/>
  <c r="H19" i="83"/>
  <c r="E19" i="83"/>
  <c r="H18" i="83"/>
  <c r="E18" i="83"/>
  <c r="H17" i="83"/>
  <c r="E17" i="83"/>
  <c r="H16" i="83"/>
  <c r="E16" i="83"/>
  <c r="H15" i="83"/>
  <c r="E15" i="83"/>
  <c r="E20" i="83"/>
  <c r="H13" i="83"/>
  <c r="E13" i="83"/>
  <c r="H12" i="83"/>
  <c r="E12" i="83"/>
  <c r="H11" i="83"/>
  <c r="E11" i="83"/>
  <c r="H10" i="83"/>
  <c r="E10" i="83"/>
  <c r="H9" i="83"/>
  <c r="E9" i="83"/>
  <c r="H8" i="83"/>
  <c r="E8" i="83"/>
  <c r="H7" i="83"/>
  <c r="E7" i="83"/>
  <c r="H14" i="83" l="1"/>
  <c r="H31" i="83"/>
  <c r="H20" i="83"/>
  <c r="H41" i="83"/>
  <c r="E14" i="83"/>
  <c r="E41" i="83"/>
  <c r="E31" i="83"/>
  <c r="C23" i="69" l="1"/>
  <c r="D21" i="64" l="1"/>
  <c r="E21" i="64"/>
  <c r="F21" i="64"/>
  <c r="G21" i="64"/>
  <c r="H21" i="64"/>
  <c r="I21" i="64"/>
  <c r="J21" i="64"/>
  <c r="K21" i="64"/>
  <c r="L21" i="64"/>
  <c r="M21" i="64"/>
  <c r="N21" i="64"/>
  <c r="O21" i="64"/>
  <c r="P21" i="64"/>
  <c r="Q21" i="64"/>
  <c r="R21" i="64"/>
  <c r="V8" i="64" l="1"/>
  <c r="V9" i="64"/>
  <c r="V10" i="64"/>
  <c r="V11" i="64"/>
  <c r="V12" i="64"/>
  <c r="V13" i="64"/>
  <c r="V14" i="64"/>
  <c r="V15" i="64"/>
  <c r="V16" i="64"/>
  <c r="V17" i="64"/>
  <c r="V18" i="64"/>
  <c r="V19" i="64"/>
  <c r="V20" i="64"/>
  <c r="V7" i="64"/>
  <c r="V21" i="64" l="1"/>
  <c r="C42" i="69" l="1"/>
</calcChain>
</file>

<file path=xl/sharedStrings.xml><?xml version="1.0" encoding="utf-8"?>
<sst xmlns="http://schemas.openxmlformats.org/spreadsheetml/2006/main" count="741" uniqueCount="524">
  <si>
    <t>a</t>
  </si>
  <si>
    <t>b</t>
  </si>
  <si>
    <t>c</t>
  </si>
  <si>
    <t>d</t>
  </si>
  <si>
    <t>e</t>
  </si>
  <si>
    <t xml:space="preserve"> </t>
  </si>
  <si>
    <t>f</t>
  </si>
  <si>
    <t>N</t>
  </si>
  <si>
    <t xml:space="preserve">   </t>
  </si>
  <si>
    <t>g</t>
  </si>
  <si>
    <t>h</t>
  </si>
  <si>
    <t>i</t>
  </si>
  <si>
    <t>j</t>
  </si>
  <si>
    <t>k</t>
  </si>
  <si>
    <t>l</t>
  </si>
  <si>
    <t>1.1.1</t>
  </si>
  <si>
    <t>5.3.1</t>
  </si>
  <si>
    <t>5.3.2</t>
  </si>
  <si>
    <t>5.3.3</t>
  </si>
  <si>
    <t>5.3.4</t>
  </si>
  <si>
    <t>5.3.5</t>
  </si>
  <si>
    <t>Key ratios</t>
  </si>
  <si>
    <t>Balance Sheet</t>
  </si>
  <si>
    <t>Income statement</t>
  </si>
  <si>
    <t>Off-balance sheet</t>
  </si>
  <si>
    <t>Risk-Weighted Assets (RWA)</t>
  </si>
  <si>
    <t>Regulatory Capital</t>
  </si>
  <si>
    <t xml:space="preserve">Reconciliation of regulatory capital to balance sheet </t>
  </si>
  <si>
    <t>Credit risk mitigation</t>
  </si>
  <si>
    <t>Counterparty credit risk</t>
  </si>
  <si>
    <t>Table N</t>
  </si>
  <si>
    <t>Bank:</t>
  </si>
  <si>
    <t>Date:</t>
  </si>
  <si>
    <t>Table 2</t>
  </si>
  <si>
    <t xml:space="preserve"> Balance Sheet</t>
  </si>
  <si>
    <t>Assets</t>
  </si>
  <si>
    <t>Cash</t>
  </si>
  <si>
    <t>Due from NBG</t>
  </si>
  <si>
    <t>Due from Banks</t>
  </si>
  <si>
    <t>Dealing Securities</t>
  </si>
  <si>
    <t>Investment Securities</t>
  </si>
  <si>
    <t xml:space="preserve">Loans </t>
  </si>
  <si>
    <t>Less: Loan Loss Reserves</t>
  </si>
  <si>
    <t xml:space="preserve">Net Loans </t>
  </si>
  <si>
    <t>Accrued Interest and Dividends Receivable</t>
  </si>
  <si>
    <t>Equity Investments</t>
  </si>
  <si>
    <t>Fixed Assets and Intangible Assets</t>
  </si>
  <si>
    <t>Other Assets</t>
  </si>
  <si>
    <t>Total assets</t>
  </si>
  <si>
    <t>Liabilities</t>
  </si>
  <si>
    <t>Due to Banks</t>
  </si>
  <si>
    <t>Current (Accounts) Deposits</t>
  </si>
  <si>
    <t>Demand Deposits</t>
  </si>
  <si>
    <t>Time Deposits</t>
  </si>
  <si>
    <t>Own Debt Securities</t>
  </si>
  <si>
    <t>Borrowings</t>
  </si>
  <si>
    <t>Accrued Interest and Dividends Payable</t>
  </si>
  <si>
    <t>Other Liabilities</t>
  </si>
  <si>
    <t>Subordinated Debentures</t>
  </si>
  <si>
    <t>Total liabilities</t>
  </si>
  <si>
    <t>Equity Capital</t>
  </si>
  <si>
    <t xml:space="preserve">Common Stock </t>
  </si>
  <si>
    <t>Preferred Stock</t>
  </si>
  <si>
    <t>Less: Repurchased Shares</t>
  </si>
  <si>
    <t>Share Premium</t>
  </si>
  <si>
    <t>General Reserves</t>
  </si>
  <si>
    <t>Retained Earnings</t>
  </si>
  <si>
    <t>Asset Revaluation Reserves</t>
  </si>
  <si>
    <t>Total liabilities and Equity Capital</t>
  </si>
  <si>
    <t>Reporting Period</t>
  </si>
  <si>
    <t xml:space="preserve">GEL </t>
  </si>
  <si>
    <t xml:space="preserve">FX  </t>
  </si>
  <si>
    <t xml:space="preserve">Total </t>
  </si>
  <si>
    <t>Respective period of the previous year</t>
  </si>
  <si>
    <t>in Lari</t>
  </si>
  <si>
    <t>Table 4</t>
  </si>
  <si>
    <t>Residential Property</t>
  </si>
  <si>
    <t>Commercial Property</t>
  </si>
  <si>
    <t>Complex Real Estate</t>
  </si>
  <si>
    <t>Land Parcel</t>
  </si>
  <si>
    <t>Other</t>
  </si>
  <si>
    <t>Table 6</t>
  </si>
  <si>
    <t>Members of Supervisory Board</t>
  </si>
  <si>
    <t>Members of Board of Directors</t>
  </si>
  <si>
    <t xml:space="preserve">List of Shareholders owning 1% and more of issued capital, indicating Shares </t>
  </si>
  <si>
    <t>List of bank beneficiaries indicating names of direct or indirect holders of 5% or more of shares</t>
  </si>
  <si>
    <t>Table 8</t>
  </si>
  <si>
    <t>Table 10</t>
  </si>
  <si>
    <t>Effect of provisioning rules used for capital adequacy purposes</t>
  </si>
  <si>
    <t>Of which above 10% equity holdings in financial institutions</t>
  </si>
  <si>
    <t>Of which significant investments subject to limited recognition</t>
  </si>
  <si>
    <t>Of which intangible assets</t>
  </si>
  <si>
    <t>Of which tier II capital qualifying instruments</t>
  </si>
  <si>
    <t>table 9 (Capital), N10</t>
  </si>
  <si>
    <t>Carrying values as reported in published stand-alone financial statements per local accounting rules</t>
  </si>
  <si>
    <t>linkage  to capital table</t>
  </si>
  <si>
    <t>Credit Risk Mitigation</t>
  </si>
  <si>
    <t>Claims or contingent claims on central governments or central banks</t>
  </si>
  <si>
    <t>Claims or contingent claims on regional governments or local authorities</t>
  </si>
  <si>
    <t>Claims or contingent claims on multilateral development banks</t>
  </si>
  <si>
    <t>Claims or contingent claims on international organizations/institutions</t>
  </si>
  <si>
    <t>Claims or contingent claims on commercial banks</t>
  </si>
  <si>
    <t>Claims or contingent claims on corporates</t>
  </si>
  <si>
    <t>Retail claims or contingent retail claims</t>
  </si>
  <si>
    <t>Claims or contingent claims secured by mortgages on residential property</t>
  </si>
  <si>
    <t>Past due items</t>
  </si>
  <si>
    <t>Items belonging to regulatory high-risk categories</t>
  </si>
  <si>
    <t>Short-term claims on commercial banks and corporates</t>
  </si>
  <si>
    <t xml:space="preserve">Claims in the form of collective investment undertakings </t>
  </si>
  <si>
    <t>Other items</t>
  </si>
  <si>
    <t>Total</t>
  </si>
  <si>
    <t>On-balance sheet netting</t>
  </si>
  <si>
    <t>Cash on deposit with, or cash assimilated instruments</t>
  </si>
  <si>
    <t>Equities or convertible bonds that are included in a main index</t>
  </si>
  <si>
    <t>Standard gold bullion or equivalent</t>
  </si>
  <si>
    <t xml:space="preserve"> Debt securities without credit rating issued by commercial banks </t>
  </si>
  <si>
    <t>Units in collective investment undertakings</t>
  </si>
  <si>
    <t>Regional governments or local authorities</t>
  </si>
  <si>
    <t>Multilateral development banks</t>
  </si>
  <si>
    <t>International organizations / institutions</t>
  </si>
  <si>
    <t>Public sector entities</t>
  </si>
  <si>
    <t>Commercial banks</t>
  </si>
  <si>
    <t>Total Credit Risk Mitigation</t>
  </si>
  <si>
    <t>FX</t>
  </si>
  <si>
    <t>Current &amp; Demand Deposits/Total Assets</t>
  </si>
  <si>
    <t xml:space="preserve">FX Liabilities/Total Liabilities </t>
  </si>
  <si>
    <t>Liquid Assets/Total Assets</t>
  </si>
  <si>
    <t>Loan Growth-YTD</t>
  </si>
  <si>
    <t>FX Assets/Total Assets</t>
  </si>
  <si>
    <t>FX Loans/Total Loans</t>
  </si>
  <si>
    <t>LLR/Total Loans</t>
  </si>
  <si>
    <t>Non Performed Loans / Total Loans</t>
  </si>
  <si>
    <t>Net Interest Margin</t>
  </si>
  <si>
    <t>Earnings from Operations / Average Annual Assets</t>
  </si>
  <si>
    <t>Total Interest Expense / Average Annual Assets</t>
  </si>
  <si>
    <t>Total Interest Income /Average Annual Assets</t>
  </si>
  <si>
    <t>Income</t>
  </si>
  <si>
    <t>Based on Basel III framework</t>
  </si>
  <si>
    <t>Tier 1</t>
  </si>
  <si>
    <t>Regulatory capital (amounts, GEL)</t>
  </si>
  <si>
    <t>Key metrics</t>
  </si>
  <si>
    <t>Table 1</t>
  </si>
  <si>
    <t>Net Income</t>
  </si>
  <si>
    <t>Extraordinary Items</t>
  </si>
  <si>
    <t>Net Income after Taxation</t>
  </si>
  <si>
    <t>Taxation</t>
  </si>
  <si>
    <t>Net Income before Taxes and Extraordinary Items</t>
  </si>
  <si>
    <t>Total Provisions for Possible Losses</t>
  </si>
  <si>
    <t>Provision for Possible Losses on Other Assets</t>
  </si>
  <si>
    <t>Provision for Possible Losses on Investments and Securities</t>
  </si>
  <si>
    <t>Loan Loss Reserve</t>
  </si>
  <si>
    <t>Net Income before Provisions</t>
  </si>
  <si>
    <t>Other Non-Interest Expenses</t>
  </si>
  <si>
    <t xml:space="preserve">Depreciation Expense </t>
  </si>
  <si>
    <t>Operating Costs of Fixed Assets</t>
  </si>
  <si>
    <t>Personnel Expenses</t>
  </si>
  <si>
    <t>Bank Development, Consultation and Marketing Expenses</t>
  </si>
  <si>
    <t>Non-Interest Expenses from other Banking Operations</t>
  </si>
  <si>
    <t xml:space="preserve"> Non-Interest Expenses</t>
  </si>
  <si>
    <t>Other Non-Interest Income</t>
  </si>
  <si>
    <t>Non-Interest Income from other Banking Operations</t>
  </si>
  <si>
    <t>Gain (Loss) on Sales of Fixed Assets</t>
  </si>
  <si>
    <t>Gain (Loss) from Foreign Exchange Translation</t>
  </si>
  <si>
    <t>Gain (Loss) from Foreign Exchange Trading</t>
  </si>
  <si>
    <t>Gain (Loss) from Investment Securities</t>
  </si>
  <si>
    <t>Gain (Loss) from Dealing Securities</t>
  </si>
  <si>
    <t>Dividend Income</t>
  </si>
  <si>
    <t>Fee and Commission Expense</t>
  </si>
  <si>
    <t>Fee and Commission Income</t>
  </si>
  <si>
    <t>Net Fee and Commission Income</t>
  </si>
  <si>
    <t xml:space="preserve"> Non-Interest Income</t>
  </si>
  <si>
    <t>Net Interest Income</t>
  </si>
  <si>
    <t>Total Interest Expense</t>
  </si>
  <si>
    <t>Other Interest Expenses</t>
  </si>
  <si>
    <t>Interest Paid on Other Borrowings</t>
  </si>
  <si>
    <t>Interest Paid on Own Debt Securities</t>
  </si>
  <si>
    <t>Interest Paid on Banks Deposits</t>
  </si>
  <si>
    <t>Interest Paid on Time Deposits</t>
  </si>
  <si>
    <t>Interest Paid on Demand Deposits</t>
  </si>
  <si>
    <t>Interest Expense</t>
  </si>
  <si>
    <t>Total Interest Income</t>
  </si>
  <si>
    <t>Other Interest Income</t>
  </si>
  <si>
    <t>Interest and Discount Income from Securities</t>
  </si>
  <si>
    <t>Fees/penalties income from loans to customers</t>
  </si>
  <si>
    <t>from Other Sectors Loans</t>
  </si>
  <si>
    <t>from Individuals Loans</t>
  </si>
  <si>
    <t>from the Transportation or Communications Sector Loans</t>
  </si>
  <si>
    <t>from the Mining and Mineral Processing Sector Loans</t>
  </si>
  <si>
    <t>from the Construction Sector Loans</t>
  </si>
  <si>
    <t>from the Agriculture and Forestry Sector Loans</t>
  </si>
  <si>
    <t>from the Energy Sector Loans</t>
  </si>
  <si>
    <t>from the Retail or Service Sector Loans</t>
  </si>
  <si>
    <t>from the Interbank Loans</t>
  </si>
  <si>
    <t>Interest Income from Loans</t>
  </si>
  <si>
    <t>Interest Income from Bank's "Nostro" and Deposit Accounts</t>
  </si>
  <si>
    <t>Interest Income</t>
  </si>
  <si>
    <t>Table 3</t>
  </si>
  <si>
    <t>Off-balance sheet items</t>
  </si>
  <si>
    <t xml:space="preserve">       Including: amounts below the thresholds for deduction (subject to 250% risk weight)</t>
  </si>
  <si>
    <t>Table 5</t>
  </si>
  <si>
    <t>Other Real Estate Owned &amp; Repossessed Assets</t>
  </si>
  <si>
    <t>Not subject to capital requirements or subject to deduction from capital</t>
  </si>
  <si>
    <t xml:space="preserve"> Carrying values of items</t>
  </si>
  <si>
    <t>Table 7</t>
  </si>
  <si>
    <t>Tier 2 Capital</t>
  </si>
  <si>
    <t>Investments in the capital of commercial banks, insurance entities and other financial institutions where the bank does not own more than 10% of the issued share capital (amount above 10% limit)</t>
  </si>
  <si>
    <t>Significant investments in the Tier 2 capital (that are not common shares) of commercial banks, insurance entities and other financial institutions</t>
  </si>
  <si>
    <t>Reciprocal cross-holdings in Tier 2 capital</t>
  </si>
  <si>
    <t>Investments in own shares that meet the criteria for Tier 2 capital</t>
  </si>
  <si>
    <t>Regulatory Adjustments of Tier 2 Capital</t>
  </si>
  <si>
    <t>General reserves, limited to a maximum of 1.25% of the bank’s credit risk-weighted exposures</t>
  </si>
  <si>
    <t>Stock surplus (share premium) that meet the criteria for Tier 2 capital</t>
  </si>
  <si>
    <t>Instruments that comply with the criteria for Tier 2 capital</t>
  </si>
  <si>
    <t>Tier 2 capital before regulatory adjustments</t>
  </si>
  <si>
    <t>Additional Tier 1 Capital</t>
  </si>
  <si>
    <t>Regulatory adjustments applied to Additional Tier 1 resulting from shortfall of Tier 2 capital to deduct investments</t>
  </si>
  <si>
    <t>Significant investments in the Additional Tier 1 capital (that are not common shares) of commercial banks, insurance entities and other financial institutions</t>
  </si>
  <si>
    <t>Reciprocal cross-holdings in Additional Tier 1 instruments</t>
  </si>
  <si>
    <t>Investments in own Additional Tier 1 instruments</t>
  </si>
  <si>
    <t>Regulatory Adjustments of Additional Tier 1 capital</t>
  </si>
  <si>
    <t>Stock surplus (share premium) that meet the criteria for Additional Tier 1 capital</t>
  </si>
  <si>
    <t>Including: instruments classified as liabilities under the relevant accounting standards</t>
  </si>
  <si>
    <t>Instruments that comply with the criteria for Additional tier 1 capital</t>
  </si>
  <si>
    <t>Additional tier 1 capital before regulatory adjustments</t>
  </si>
  <si>
    <t xml:space="preserve">Common Equity Tier 1 </t>
  </si>
  <si>
    <t>Regulatory adjustments applied to Common Equity Tier 1 resulting from shortfall of Tier 1 and Tier 2 capital to deduct investments</t>
  </si>
  <si>
    <t>The amount of significant Investments and Deferred Tax Assets which exceed 15% of common equity tier 1</t>
  </si>
  <si>
    <t>Deferred tax assets arising from temporary differences (amount above 10% threshold, net of related tax liability)</t>
  </si>
  <si>
    <t>Significant investments in the common shares of commercial banks, insurance entities and other financial institutions (amount above 10% limit)</t>
  </si>
  <si>
    <t>Holdings of equity and other participations constituting more than 10% of the share capital of other commercial entities</t>
  </si>
  <si>
    <t>Significant investments in the common equity tier 1 capital (that are not common shares) of commercial banks, insurance entities and other financial institutions that are outside the scope of regulatory consolidation</t>
  </si>
  <si>
    <t>Deferred tax assets not subject to the threshold deduction (net of related tax liability)</t>
  </si>
  <si>
    <t>Cash flow hedge reserve</t>
  </si>
  <si>
    <t>Reciprocal cross holdings in the capital of commercial banks, insurance entities and other financial institutions</t>
  </si>
  <si>
    <t>Investments in own shares</t>
  </si>
  <si>
    <t>Shortfall of the stock of provisions to the provisions based on the Asset Classification</t>
  </si>
  <si>
    <t xml:space="preserve">Intangible assets </t>
  </si>
  <si>
    <t>Accumulated unrealized revaluation gains on assets through profit and loss to the extent that they exceed accumulated unrealized revaluation losses through profit and loss</t>
  </si>
  <si>
    <t xml:space="preserve">Revaluation reserves on assets </t>
  </si>
  <si>
    <t>Regulatory Adjustments of Common Equity Tier 1 capital</t>
  </si>
  <si>
    <t xml:space="preserve">Retained earnings (loss) </t>
  </si>
  <si>
    <t>Other disclosed reserves</t>
  </si>
  <si>
    <t xml:space="preserve">Accumulated other comprehensive income </t>
  </si>
  <si>
    <t>Stock surplus (share premium) of common share that meets the criteria of Common Equity Tier 1</t>
  </si>
  <si>
    <t>Common shares that comply with the criteria for Common Equity Tier 1</t>
  </si>
  <si>
    <t>Common Equity Tier 1 capital before regulatory adjustments</t>
  </si>
  <si>
    <t>Regulatory capital</t>
  </si>
  <si>
    <t>Table 9</t>
  </si>
  <si>
    <t>Claims in the form of collective investment undertakings (‘CIU’)</t>
  </si>
  <si>
    <t>Risk Weighted Exposures before Credit Risk Mitigation</t>
  </si>
  <si>
    <t>Table 11</t>
  </si>
  <si>
    <t>Off-balance sheet amount</t>
  </si>
  <si>
    <t>On-balance sheet amount</t>
  </si>
  <si>
    <t>Asset Classes</t>
  </si>
  <si>
    <t>Table 13</t>
  </si>
  <si>
    <t>Maturity over 5 years</t>
  </si>
  <si>
    <t>Maturity from 4 years up to 5 years</t>
  </si>
  <si>
    <t>Maturity from 3 years up to 4 years</t>
  </si>
  <si>
    <t>Maturity from 2 years up to 3 years</t>
  </si>
  <si>
    <t>Maturity from 1 year up to 2 years</t>
  </si>
  <si>
    <t>Maturity less than 1 year</t>
  </si>
  <si>
    <t>Interest rate contracts</t>
  </si>
  <si>
    <t>FX contracts</t>
  </si>
  <si>
    <t>Exposure value</t>
  </si>
  <si>
    <t>Percentage</t>
  </si>
  <si>
    <t>Nominal amount</t>
  </si>
  <si>
    <t>Table 15</t>
  </si>
  <si>
    <t>Total Equity Capital</t>
  </si>
  <si>
    <t>Information about supervisory board, directorate, beneficiary owners and shareholders</t>
  </si>
  <si>
    <t>Of which below 10% equity holdings subject to limited recognition</t>
  </si>
  <si>
    <t>Claims or contingent claims on public sector entities</t>
  </si>
  <si>
    <t>Claims or contingent claims on  public sector entities</t>
  </si>
  <si>
    <t xml:space="preserve">Return on Average Assets (ROAA) </t>
  </si>
  <si>
    <t xml:space="preserve">Return on Average Equity (ROAE) </t>
  </si>
  <si>
    <t>Total Non-Interest Income</t>
  </si>
  <si>
    <t>Total Non-Interest Expenses</t>
  </si>
  <si>
    <t>Net Non-Interest Income</t>
  </si>
  <si>
    <t>Counterparty Credit Risk Weighted Exposures</t>
  </si>
  <si>
    <t>Funded Credit Protection</t>
  </si>
  <si>
    <t>Unfunded Credit Protection</t>
  </si>
  <si>
    <t>Debt securities with a short-term credit assessment, which has been determined by NBG to be associated with credit quality step 3 or above under the rules for the risk weighting of short term exposures</t>
  </si>
  <si>
    <t>Debt securities issued by central governments or central banks, regional governments or local authorities, public sector entities, multilateral development banks and international organizations/institutions</t>
  </si>
  <si>
    <t>Debt securities issued by regional governments or local authorities, public sector entities, multilateral development banks and international organizations/institutions</t>
  </si>
  <si>
    <t>Central governments or central banks</t>
  </si>
  <si>
    <t>Other corporate entities that have a credit assessment, which has been determined by NBG to be associated with credit quality step 2 or above under the rules for the risk weighting of exposures to corporates</t>
  </si>
  <si>
    <t>Debt securities issued by other entities, which securities have a credit assessment, which has been determined by NBG to be associated with credit quality step 3 or above under the rules for the risk weighting of exposures to corporates.</t>
  </si>
  <si>
    <t>Total exposures subject to credit risk weighting</t>
  </si>
  <si>
    <t xml:space="preserve"> Reconcilation of balance sheet to regulatory capital</t>
  </si>
  <si>
    <t>GEL</t>
  </si>
  <si>
    <t>Other Contingent Liabilities</t>
  </si>
  <si>
    <t>Financial assets of the bank</t>
  </si>
  <si>
    <t>Non-financial assets of the bank</t>
  </si>
  <si>
    <t>Real Estate:</t>
  </si>
  <si>
    <t>Precious metals and stones</t>
  </si>
  <si>
    <t xml:space="preserve">Cash </t>
  </si>
  <si>
    <t>Movable Property</t>
  </si>
  <si>
    <t>Shares Pledged</t>
  </si>
  <si>
    <t>Securities</t>
  </si>
  <si>
    <t>Risk Weighted Assets</t>
  </si>
  <si>
    <t>Risk Weighted Assets for Market Risk</t>
  </si>
  <si>
    <t>Risk Weighted Assets for Operational Risk</t>
  </si>
  <si>
    <t>Total Risk Weighted Assets</t>
  </si>
  <si>
    <t>Risk Weighted Assets for Credit Risk</t>
  </si>
  <si>
    <t>Including:instruments classified as equity under the relevant accounting standards</t>
  </si>
  <si>
    <t>Non-cancelable operating lease</t>
  </si>
  <si>
    <t>Guarantees</t>
  </si>
  <si>
    <t>Guarantees Issued</t>
  </si>
  <si>
    <t>Letters of credit Issued</t>
  </si>
  <si>
    <t>Undrawn loan commitments</t>
  </si>
  <si>
    <t>Assets pledged as security for liabilities of the bank</t>
  </si>
  <si>
    <t>Guarantees received as security for liabilities of the bank</t>
  </si>
  <si>
    <t xml:space="preserve">Surety, joint liability </t>
  </si>
  <si>
    <t xml:space="preserve">          Principal of interest rate contracts (except options)</t>
  </si>
  <si>
    <t xml:space="preserve">          Options sold</t>
  </si>
  <si>
    <t xml:space="preserve">          Options purchased</t>
  </si>
  <si>
    <t xml:space="preserve">          Receivables through FX contracts (except options)</t>
  </si>
  <si>
    <t xml:space="preserve">          Payables through FX contracts (except options)</t>
  </si>
  <si>
    <t xml:space="preserve">          Nominal value of potential receivables through other derivatives</t>
  </si>
  <si>
    <t xml:space="preserve">          Nominal value of potential payables through other derivatives</t>
  </si>
  <si>
    <t>Assets pledged as security for receivables of the bank</t>
  </si>
  <si>
    <t>Guaratees received as security for receivables of the bank</t>
  </si>
  <si>
    <t>Receivables not recognized on-balance</t>
  </si>
  <si>
    <t xml:space="preserve">        Principal of receivables derecognized during last 3 month</t>
  </si>
  <si>
    <t xml:space="preserve">        Interest and penalty receivable not recognized on-balance or derecognized during last 3 month</t>
  </si>
  <si>
    <t>Capital expenditure commitment</t>
  </si>
  <si>
    <t>Derivatives</t>
  </si>
  <si>
    <t xml:space="preserve">        Principal of receivables derecognized during 5 years month (including last 3 month)</t>
  </si>
  <si>
    <t xml:space="preserve">        Interest and penalty receivable not recognized on-balance or derecognized during last 5 years (including last 3 month)</t>
  </si>
  <si>
    <t>Through indefinit term agreement</t>
  </si>
  <si>
    <t>Within one year</t>
  </si>
  <si>
    <t>From 1 to 2 years</t>
  </si>
  <si>
    <t>From 2 to 3 years</t>
  </si>
  <si>
    <t>From 3 to 4 years</t>
  </si>
  <si>
    <t>From 4 to 5 years</t>
  </si>
  <si>
    <t>More than 5 years</t>
  </si>
  <si>
    <t>Differences between carrying values per standardized balance sheet used for regulatory reporting purposes and the exposure amounts used for capital adequacy calculation purposes</t>
  </si>
  <si>
    <t>Nominal values of off-balance sheet items subject to credit risk weighting</t>
  </si>
  <si>
    <t>Nominal values of off-balance sheet items subject to counterparty credit risk weighting</t>
  </si>
  <si>
    <t>Total nominal values of on-balance and off-balance sheet items before any adjustments used for credit risk weighting purposes</t>
  </si>
  <si>
    <t>Effect of credit conversion factor of off-balance sheet items related to credit risk framework</t>
  </si>
  <si>
    <t xml:space="preserve">Effect of credit conversion factor of off-balance sheet items related to counterparty credit risk framework (table CCR) </t>
  </si>
  <si>
    <t xml:space="preserve">On-balance sheet items per standardized regulatory report </t>
  </si>
  <si>
    <t>Chairman of the Supervisory Board</t>
  </si>
  <si>
    <t xml:space="preserve">Bank's web page </t>
  </si>
  <si>
    <t>Table of contents</t>
  </si>
  <si>
    <t xml:space="preserve"> Pillar 3 quarterly report</t>
  </si>
  <si>
    <t xml:space="preserve">Name of a bank </t>
  </si>
  <si>
    <t>CEO of a bank</t>
  </si>
  <si>
    <t>Linkages between financial statement assets and  balance sheet items subject to credit risk weighting</t>
  </si>
  <si>
    <t>Differences between carrying values of balance sheet items and exposure amounts subject to credit risk weighting</t>
  </si>
  <si>
    <t>Credit risk weighted exposures</t>
  </si>
  <si>
    <t>Standardized approach - effect of credit risk mitigation</t>
  </si>
  <si>
    <t>Asset Quality</t>
  </si>
  <si>
    <t>Liquidity</t>
  </si>
  <si>
    <t>Information about supervisory board, senior management and shareholders</t>
  </si>
  <si>
    <t>Account name of standardazed supervisory balance sheet item</t>
  </si>
  <si>
    <t>Subject to credit risk weighting</t>
  </si>
  <si>
    <t>Total carrying value of balance sheet items subject to credit risk weighting before adjustments</t>
  </si>
  <si>
    <t>Total exposures subject to credit risk weighting before adjustments</t>
  </si>
  <si>
    <t>m</t>
  </si>
  <si>
    <t>n</t>
  </si>
  <si>
    <t>o</t>
  </si>
  <si>
    <t>p</t>
  </si>
  <si>
    <t>q</t>
  </si>
  <si>
    <t xml:space="preserve">                                                                                                                                           Risk weights
Exposure classes</t>
  </si>
  <si>
    <t xml:space="preserve">Total Credit Risk Mitigation - On-balance sheet </t>
  </si>
  <si>
    <t xml:space="preserve">Total Credit Risk Mitigation - Off-balance sheet </t>
  </si>
  <si>
    <t>Table 12</t>
  </si>
  <si>
    <t>Off-balance sheet exposures</t>
  </si>
  <si>
    <t>On-balance sheet exposures</t>
  </si>
  <si>
    <t>Off-balance sheet exposures post CCF</t>
  </si>
  <si>
    <t xml:space="preserve">Off-balance sheet exposures - Nominal value </t>
  </si>
  <si>
    <t>RWA Density
f=e/(a+c)</t>
  </si>
  <si>
    <t>RWA before Credit Risk Mitigation</t>
  </si>
  <si>
    <t>RWA post Credit Risk Mitigation</t>
  </si>
  <si>
    <t>Contingent Liabilities and Commitments</t>
  </si>
  <si>
    <t>Credit Risk Weighted Exposures 
(On-balance items and off-balance items after credit conversion factor)</t>
  </si>
  <si>
    <t>Standardized approach - Effect of credit risk mitigation</t>
  </si>
  <si>
    <t>Liquidity Coverage Ratio</t>
  </si>
  <si>
    <t>Total HQLA</t>
  </si>
  <si>
    <t>LCR ratio (%)</t>
  </si>
  <si>
    <t>High-quality liquid assets</t>
  </si>
  <si>
    <t>Cash outflows</t>
  </si>
  <si>
    <t>Cash inflows</t>
  </si>
  <si>
    <t>Unsecured wholesale funding</t>
  </si>
  <si>
    <t>Secured wholesale funding</t>
  </si>
  <si>
    <t>TOTAL CASH OUTFLOWS</t>
  </si>
  <si>
    <t>TOTAL CASH INFLOWS</t>
  </si>
  <si>
    <t>Other cash inflows</t>
  </si>
  <si>
    <t>Secured lending (eg reverse repos)</t>
  </si>
  <si>
    <t>Retail deposits</t>
  </si>
  <si>
    <t>Net cash outflow</t>
  </si>
  <si>
    <t>Liquidity coverage ratio (%)</t>
  </si>
  <si>
    <t>Outflows related to off-balance sheet obligations and net short position of derivative exposures</t>
  </si>
  <si>
    <t>*** LCR calculated according to NBG's methodology which is more focused on local risks than Basel framework. See the table 14. LCR; Commercial banks are required to comply with the limits by coefficients calculated according to NBG's methodology. The numbers calculated within Basel framework are given for illustratory purposes.</t>
  </si>
  <si>
    <t>Liquidity Coverage Ratio***</t>
  </si>
  <si>
    <t>1.1</t>
  </si>
  <si>
    <t>1.2</t>
  </si>
  <si>
    <t>1.3</t>
  </si>
  <si>
    <t>2</t>
  </si>
  <si>
    <t>2.1</t>
  </si>
  <si>
    <t>2.2</t>
  </si>
  <si>
    <t>2.3</t>
  </si>
  <si>
    <t>3</t>
  </si>
  <si>
    <t>6</t>
  </si>
  <si>
    <t>Table 9.1</t>
  </si>
  <si>
    <t>Capital Adequacy Requirements</t>
  </si>
  <si>
    <t>Ratios</t>
  </si>
  <si>
    <t>Amounts (GEL)</t>
  </si>
  <si>
    <t>Minimum Requirements</t>
  </si>
  <si>
    <t>Pillar 1 Requirements</t>
  </si>
  <si>
    <t>Minimum CET1 Requirement</t>
  </si>
  <si>
    <t>Minimum Tier 1 Requirement</t>
  </si>
  <si>
    <t>Minimum Regulatory Capital Requirement</t>
  </si>
  <si>
    <t>Combined Buffer</t>
  </si>
  <si>
    <t>Countercyclical Buffer</t>
  </si>
  <si>
    <t>Systemic Risk Buffer</t>
  </si>
  <si>
    <t>CET1</t>
  </si>
  <si>
    <t>Total regulatory Capital</t>
  </si>
  <si>
    <t>9.1</t>
  </si>
  <si>
    <t xml:space="preserve">Senior management of the bank ensures fair presentation and accuracy of the information provided within Pillar 3 disclosure report. The report is prepared in accordance with internal review and control processes coordinated with the board. The report meets the requirements of the decree N92/04 of the Governor of the National Bank of Georgia on “Disclosure requirements for commercial banks within Pillar 3” and other relevant decrees and regulations of NBG. </t>
  </si>
  <si>
    <t>CET1 Pillar 2 Requirement</t>
  </si>
  <si>
    <t>Tier 1 Pillar2 Requirement</t>
  </si>
  <si>
    <t>Regulatory capital Pillar 2 Requirement</t>
  </si>
  <si>
    <t>Other contractual funding obligations</t>
  </si>
  <si>
    <t>Other contingent funding obligations</t>
  </si>
  <si>
    <t>Inflows from fully performing exposures</t>
  </si>
  <si>
    <t>* Commercial banks are required to comply with the limits by coefficients calculated according to NBG's methodology. The numbers calculated within Basel framework are given for illustratory purposes.</t>
  </si>
  <si>
    <t>Total unweighted value (daily average)</t>
  </si>
  <si>
    <t>Total weighted values according to NBG's methodology* (daily average)</t>
  </si>
  <si>
    <t>Total weighted values according to Basel methodology (daily average)</t>
  </si>
  <si>
    <t>Table 15.1</t>
  </si>
  <si>
    <t>Leverage Ratio</t>
  </si>
  <si>
    <t>On-balance sheet exposures (excluding derivatives and SFTs)</t>
  </si>
  <si>
    <t>(Asset amounts deducted in determining Tier 1 capital)</t>
  </si>
  <si>
    <t>Total on-balance sheet exposures (excluding derivatives, SFTs and fiduciary assets) (sum of lines 1 and 2)</t>
  </si>
  <si>
    <t>Derivative exposures</t>
  </si>
  <si>
    <r>
      <t xml:space="preserve">Replacement cost associated with </t>
    </r>
    <r>
      <rPr>
        <i/>
        <sz val="9"/>
        <rFont val="Arial"/>
        <family val="2"/>
      </rPr>
      <t>all</t>
    </r>
    <r>
      <rPr>
        <sz val="9"/>
        <rFont val="Arial"/>
        <family val="2"/>
      </rPr>
      <t xml:space="preserve"> derivatives transactions (ie net of eligible cash variation margin)</t>
    </r>
  </si>
  <si>
    <r>
      <t xml:space="preserve">Add-on amounts for PFE associated with </t>
    </r>
    <r>
      <rPr>
        <i/>
        <sz val="9"/>
        <rFont val="Arial"/>
        <family val="2"/>
      </rPr>
      <t xml:space="preserve">all </t>
    </r>
    <r>
      <rPr>
        <sz val="9"/>
        <rFont val="Arial"/>
        <family val="2"/>
      </rPr>
      <t>derivatives transactions (mark-to-market method)</t>
    </r>
  </si>
  <si>
    <t>EU-5a</t>
  </si>
  <si>
    <t>Exposure determined under Original Exposure Method</t>
  </si>
  <si>
    <t>Gross-up for derivatives collateral provided where deducted from the balance sheet assets pursuant to the applicable accounting framework</t>
  </si>
  <si>
    <t>(Deductions of receivables assets for cash variation margin provided in derivatives transactions)</t>
  </si>
  <si>
    <t>(Exempted CCP leg of client-cleared trade exposures)</t>
  </si>
  <si>
    <t>Adjusted effective notional amount of written credit derivatives</t>
  </si>
  <si>
    <t>(Adjusted effective notional offsets and add-on deductions for written credit derivatives)</t>
  </si>
  <si>
    <t>Total derivative exposures (sum of lines 4 to 10)</t>
  </si>
  <si>
    <t>Securities financing transaction exposures</t>
  </si>
  <si>
    <t>Gross SFT assets (with no recognition of netting), after adjusting for sales accounting transactions</t>
  </si>
  <si>
    <t>(Netted amounts of cash payables and cash receivables of gross SFT assets)</t>
  </si>
  <si>
    <t>Counterparty credit risk exposure for SFT assets</t>
  </si>
  <si>
    <t>EU-14a</t>
  </si>
  <si>
    <t>Derogation for SFTs: Counterparty credit risk exposure in accordance with Article 429b (4) and 222 of Regulation (EU) No 575/2013</t>
  </si>
  <si>
    <t>Agent transaction exposures</t>
  </si>
  <si>
    <t>EU-15a</t>
  </si>
  <si>
    <t>(Exempted CCP leg of client-cleared SFT exposure)</t>
  </si>
  <si>
    <t>Total securities financing transaction exposures (sum of lines 12 to 15a)</t>
  </si>
  <si>
    <t>Other off-balance sheet exposures</t>
  </si>
  <si>
    <t>Off-balance sheet exposures at gross notional amount</t>
  </si>
  <si>
    <t>(Adjustments for conversion to credit equivalent amounts)</t>
  </si>
  <si>
    <t>Other off-balance sheet exposures (sum of lines 17 to 18)</t>
  </si>
  <si>
    <t>Exempted exposures in accordance with CRR Article 429 (7) and (14) (on and off balance sheet)</t>
  </si>
  <si>
    <t>EU-19a</t>
  </si>
  <si>
    <t xml:space="preserve">(Exemption of intragroup exposures (solo basis) in accordance with Article 429(7) of Regulation (EU) No 575/2013 (on and off balance sheet)) </t>
  </si>
  <si>
    <t>EU-19b</t>
  </si>
  <si>
    <t>(Exposures exempted in accordance with Article 429 (14) of Regulation (EU) No 575/2013 (on and off balance sheet))</t>
  </si>
  <si>
    <r>
      <t xml:space="preserve">Capital and </t>
    </r>
    <r>
      <rPr>
        <b/>
        <sz val="10"/>
        <rFont val="Arial"/>
        <family val="2"/>
      </rPr>
      <t xml:space="preserve">total </t>
    </r>
    <r>
      <rPr>
        <b/>
        <sz val="10"/>
        <rFont val="Arial"/>
        <family val="2"/>
      </rPr>
      <t>exposures</t>
    </r>
  </si>
  <si>
    <t>Tier 1 capital</t>
  </si>
  <si>
    <t>Total leverage ratio exposures (sum of lines 3, 11, 16, 19, EU-19a and EU-19b)</t>
  </si>
  <si>
    <t>Leverage ratio</t>
  </si>
  <si>
    <t>Choice on transitional arrangements and amount of derecognised fiduciary items</t>
  </si>
  <si>
    <t>EU-23</t>
  </si>
  <si>
    <t>Choice on transitional arrangements for the definition of the capital measure</t>
  </si>
  <si>
    <t>EU-24</t>
  </si>
  <si>
    <t>Amount of derecognised fiduciary items in accordance with Article 429(11) of Regulation (EU) NO 575/2013</t>
  </si>
  <si>
    <t>Total Requirements</t>
  </si>
  <si>
    <t>Pillar 2 Requirements</t>
  </si>
  <si>
    <t>Based on Basel III framework *</t>
  </si>
  <si>
    <t>* Regarding the annulment of conservation buffer requirement please see the press release of National Bank of Goergia "Supervisory Plan Of The National Bank Of Georgia With Regard To COVID-19" (link: https://www.nbg.gov.ge/index.php?m=340&amp;newsid=3901&amp;lng=eng )</t>
  </si>
  <si>
    <t>Capital Conservation Buffer *</t>
  </si>
  <si>
    <t>Balance sheet items *</t>
  </si>
  <si>
    <t>* COVID 19 related provisions are deducted from balance sheet items after applying relevant risks weights and mitigation</t>
  </si>
  <si>
    <t>Effect of other adjustments *</t>
  </si>
  <si>
    <t>*Other adjustments include COVID 19 related provisions too. These provisions are deducted from risk weighted balance sheet items. See table "5.RWA"</t>
  </si>
  <si>
    <t>On-balance sheet items (excluding derivatives, SFTs and fiduciary assets, but including collateral) *</t>
  </si>
  <si>
    <t>*COVID 19 related provisions are deducted from balance sheet items</t>
  </si>
  <si>
    <t>CET1 capital</t>
  </si>
  <si>
    <t>Tier1 capital</t>
  </si>
  <si>
    <t>Regulatory capital total requirement</t>
  </si>
  <si>
    <t>CET1 capital total requirement</t>
  </si>
  <si>
    <t>Tier1 capital total requirement</t>
  </si>
  <si>
    <t>Total Risk Weighted Assets (Total RWA) (Based on Basel III framework)</t>
  </si>
  <si>
    <t>Total Risk Weighted Assets (amounts, GEL)</t>
  </si>
  <si>
    <t>Capital Adequacy Ratios</t>
  </si>
  <si>
    <t>Independence status</t>
  </si>
  <si>
    <t>Position/Subordinated business units</t>
  </si>
  <si>
    <t>Net Stable Funding Ratio</t>
  </si>
  <si>
    <t>Available stable funding</t>
  </si>
  <si>
    <t>Required stable funding</t>
  </si>
  <si>
    <t>Net stable funding ratio (%)</t>
  </si>
  <si>
    <t>www.pashabank.ge</t>
  </si>
  <si>
    <t>Arda Yusuf Arkun</t>
  </si>
  <si>
    <t>Farid Mammadov</t>
  </si>
  <si>
    <t>JSC PASHA Bank Georgia</t>
  </si>
  <si>
    <t>PASHA Bank OJSC</t>
  </si>
  <si>
    <t>Chairman of PASHA Bank Supervisory Board</t>
  </si>
  <si>
    <t>Selim Berent</t>
  </si>
  <si>
    <t>Asaf Huseynov</t>
  </si>
  <si>
    <t>Member of the Board of Directors, Chief Risk Officer</t>
  </si>
  <si>
    <t>Member of the Board of Directors, CFO</t>
  </si>
  <si>
    <t>Chairman of Board of Directors​, CEO</t>
  </si>
  <si>
    <t>Senior Independent Member of PASHA Bank Supervisory Board</t>
  </si>
  <si>
    <t>George Glonti</t>
  </si>
  <si>
    <t>Member of PASHA Bank Supervisory Board</t>
  </si>
  <si>
    <t>Shahin Mammadov</t>
  </si>
  <si>
    <t>Independent Member of PASHA Bank Supervisory Board</t>
  </si>
  <si>
    <t>Ebru Ogan Knottnerus</t>
  </si>
  <si>
    <t>Jalal Gasımov</t>
  </si>
  <si>
    <t xml:space="preserve">Mr. Arif Pashayev </t>
  </si>
  <si>
    <t>Mrs. Arzu Aliyeva</t>
  </si>
  <si>
    <t>Mrs. Leyla Aliyeva</t>
  </si>
  <si>
    <t>Mr. Mir Jamal Pashayev</t>
  </si>
  <si>
    <t>Total value according to NBG's methodology* (with limits)</t>
  </si>
  <si>
    <t>Total value according to Basel methodology (with limits)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</si>
</sst>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-* #,##0.00_-;\-* #,##0.00_-;_-* &quot;-&quot;??_-;_-@_-"/>
    <numFmt numFmtId="167" formatCode="_(#,##0_);_(\(#,##0\);_(\ \-\ _);_(@_)"/>
    <numFmt numFmtId="168" formatCode="[$-409]dd\-mmm\-yy;@"/>
    <numFmt numFmtId="169" formatCode="[$-409]mmm\-yy;@"/>
    <numFmt numFmtId="170" formatCode="_ * #,##0.00_)&quot;F&quot;_ ;_ * \(#,##0.00\)&quot;F&quot;_ ;_ * &quot;-&quot;??_)&quot;F&quot;_ ;_ @_ "/>
    <numFmt numFmtId="171" formatCode="_(* #,##0.0_);_(* \(#,##0.00\);_(* &quot;-&quot;??_);_(@_)"/>
    <numFmt numFmtId="172" formatCode="General_)"/>
    <numFmt numFmtId="173" formatCode="0.000"/>
    <numFmt numFmtId="174" formatCode="&quot;fl&quot;#,##0_);\(&quot;fl&quot;#,##0\)"/>
    <numFmt numFmtId="175" formatCode="&quot;fl&quot;#,##0_);[Red]\(&quot;fl&quot;#,##0\)"/>
    <numFmt numFmtId="176" formatCode="&quot;fl&quot;#,##0.00_);\(&quot;fl&quot;#,##0.00\)"/>
    <numFmt numFmtId="177" formatCode="_-* #,##0.00_$_-;\-* #,##0.00_$_-;_-* &quot;-&quot;??_$_-;_-@_-"/>
    <numFmt numFmtId="178" formatCode="_-* #,##0.00\ _L_a_r_i_-;\-* #,##0.00\ _L_a_r_i_-;_-* &quot;-&quot;??\ _L_a_r_i_-;_-@_-"/>
    <numFmt numFmtId="179" formatCode="[$-409]d\-mmm\-yy;@"/>
    <numFmt numFmtId="180" formatCode="_-* #,##0.00\ _D_M_-;\-* #,##0.00\ _D_M_-;_-* &quot;-&quot;??\ _D_M_-;_-@_-"/>
    <numFmt numFmtId="181" formatCode="&quot;balance  &quot;[$-409]d\-mmm\-yy;@"/>
    <numFmt numFmtId="182" formatCode="mmmm\-yy"/>
    <numFmt numFmtId="183" formatCode="_-* #,##0_ð_._-;\-* #,##0_ð_._-;_-* &quot;-&quot;_ð_._-;_-@_-"/>
    <numFmt numFmtId="184" formatCode="_-* #,##0.00_ð_._-;\-* #,##0.00_ð_._-;_-* &quot;-&quot;??_ð_._-;_-@_-"/>
    <numFmt numFmtId="185" formatCode="&quot;See Note &quot;\ #"/>
    <numFmt numFmtId="186" formatCode="\60\4\7\:"/>
    <numFmt numFmtId="187" formatCode="&quot;p.&quot;#,##0.00;[Red]\-&quot;p.&quot;#,##0.00"/>
    <numFmt numFmtId="188" formatCode="0.00000"/>
    <numFmt numFmtId="189" formatCode="&quot;fl&quot;#,##0.00_);[Red]\(&quot;fl&quot;#,##0.00\)"/>
    <numFmt numFmtId="190" formatCode="_(&quot;fl&quot;* #,##0_);_(&quot;fl&quot;* \(#,##0\);_(&quot;fl&quot;* &quot;-&quot;_);_(@_)"/>
    <numFmt numFmtId="191" formatCode="&quot;Fr.&quot;\ #,##0;[Red]&quot;Fr.&quot;\ \-#,##0"/>
    <numFmt numFmtId="192" formatCode="_(&quot;¤&quot;* #,##0.00_);_(&quot;¤&quot;* \(#,##0.00\);_(&quot;¤&quot;* &quot;-&quot;??_);_(@_)"/>
    <numFmt numFmtId="193" formatCode="#,##0_ ;[Red]\-#,##0\ "/>
    <numFmt numFmtId="194" formatCode="dd\-mmm\-yy;@"/>
    <numFmt numFmtId="195" formatCode="mmm\-yy;@"/>
    <numFmt numFmtId="196" formatCode="_ * #,##0.00_)\F_ ;_ * \(#,##0.00&quot;)F&quot;_ ;_ * \-??_)\F_ ;_ @_ "/>
    <numFmt numFmtId="197" formatCode="_(* #,##0.0_);_(* \(#,##0.00\);_(* \-??_);_(@_)"/>
    <numFmt numFmtId="198" formatCode="&quot;fl&quot;#,##0_);&quot;(fl&quot;#,##0\)"/>
    <numFmt numFmtId="199" formatCode="&quot;fl&quot;#,##0_);[Red]&quot;(fl&quot;#,##0\)"/>
    <numFmt numFmtId="200" formatCode="&quot;fl&quot;#,##0.00_);&quot;(fl&quot;#,##0.00\)"/>
    <numFmt numFmtId="201" formatCode="_(* #,##0.00_);_(* \(#,##0.00\);_(* \-??_);_(@_)"/>
    <numFmt numFmtId="202" formatCode="_-* #,##0.00_$_-;\-* #,##0.00_$_-;_-* \-??_$_-;_-@_-"/>
    <numFmt numFmtId="203" formatCode="_-* #,##0.00_-;\-* #,##0.00_-;_-* \-??_-;_-@_-"/>
    <numFmt numFmtId="204" formatCode="_-* #,##0.00\ _L_a_r_i_-;\-* #,##0.00\ _L_a_r_i_-;_-* \-??\ _L_a_r_i_-;_-@_-"/>
    <numFmt numFmtId="205" formatCode="_(\$* #,##0.00_);_(\$* \(#,##0.00\);_(\$* \-??_);_(@_)"/>
  </numFmts>
  <fonts count="1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  <charset val="204"/>
    </font>
    <font>
      <u/>
      <sz val="10"/>
      <color indexed="12"/>
      <name val="Arial"/>
      <family val="2"/>
    </font>
    <font>
      <sz val="10"/>
      <color rgb="FFFF0000"/>
      <name val="Calibri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Calibri"/>
      <family val="2"/>
      <scheme val="minor"/>
    </font>
    <font>
      <sz val="10"/>
      <color indexed="20"/>
      <name val="Calibri"/>
      <family val="2"/>
    </font>
    <font>
      <sz val="8"/>
      <name val="Arial"/>
      <family val="2"/>
      <charset val="204"/>
    </font>
    <font>
      <sz val="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Calibri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Calibri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Calibri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charset val="204"/>
    </font>
    <font>
      <sz val="11"/>
      <color indexed="62"/>
      <name val="Calibri"/>
      <family val="2"/>
    </font>
    <font>
      <sz val="10"/>
      <color rgb="FF3F3F76"/>
      <name val="Calibri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Calibri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Calibri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8"/>
      <name val="Geo_Arial"/>
      <family val="2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name val="Arial Cyr"/>
      <family val="2"/>
      <charset val="204"/>
    </font>
    <font>
      <sz val="10"/>
      <color indexed="24"/>
      <name val="System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b/>
      <i/>
      <sz val="10"/>
      <color theme="1"/>
      <name val="Arial"/>
      <family val="2"/>
    </font>
    <font>
      <sz val="10"/>
      <name val="Sylfae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SPKolheti"/>
      <family val="1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b/>
      <sz val="10"/>
      <name val="Calibri"/>
      <family val="1"/>
      <scheme val="minor"/>
    </font>
    <font>
      <sz val="10"/>
      <name val="Calibri"/>
      <family val="1"/>
      <scheme val="minor"/>
    </font>
    <font>
      <sz val="10"/>
      <color theme="1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i/>
      <sz val="9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Sylfaen"/>
      <family val="1"/>
    </font>
    <font>
      <sz val="10"/>
      <color rgb="FF333333"/>
      <name val="Sylfaen"/>
      <family val="1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Sylfaen"/>
      <family val="1"/>
    </font>
    <font>
      <i/>
      <sz val="10"/>
      <color theme="1"/>
      <name val="Sylfaen"/>
      <family val="1"/>
    </font>
    <font>
      <sz val="11"/>
      <color indexed="8"/>
      <name val="Calibri"/>
      <family val="2"/>
      <charset val="1"/>
    </font>
    <font>
      <sz val="10"/>
      <name val="MS Sans Serif"/>
      <family val="2"/>
      <charset val="1"/>
    </font>
    <font>
      <sz val="10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0"/>
      <color indexed="9"/>
      <name val="Calibri"/>
      <family val="2"/>
      <charset val="1"/>
    </font>
    <font>
      <sz val="10"/>
      <name val="Arial"/>
      <family val="2"/>
      <charset val="1"/>
    </font>
    <font>
      <sz val="10"/>
      <name val="Arial"/>
      <charset val="1"/>
    </font>
    <font>
      <sz val="11"/>
      <color indexed="20"/>
      <name val="Calibri"/>
      <family val="2"/>
      <charset val="1"/>
    </font>
    <font>
      <sz val="10"/>
      <color indexed="20"/>
      <name val="Calibri"/>
      <family val="2"/>
      <charset val="1"/>
    </font>
    <font>
      <sz val="8"/>
      <name val="Arial"/>
      <family val="2"/>
      <charset val="1"/>
    </font>
    <font>
      <sz val="9"/>
      <name val="Times New Roman"/>
      <family val="1"/>
      <charset val="1"/>
    </font>
    <font>
      <b/>
      <sz val="11"/>
      <color indexed="52"/>
      <name val="Calibri"/>
      <family val="2"/>
      <charset val="1"/>
    </font>
    <font>
      <b/>
      <sz val="10"/>
      <color indexed="53"/>
      <name val="Calibri"/>
      <family val="2"/>
      <charset val="1"/>
    </font>
    <font>
      <b/>
      <sz val="10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0"/>
      <color indexed="9"/>
      <name val="Calibri"/>
      <family val="2"/>
      <charset val="1"/>
    </font>
    <font>
      <u/>
      <sz val="10"/>
      <color indexed="12"/>
      <name val="Arial"/>
      <family val="2"/>
      <charset val="1"/>
    </font>
  </fonts>
  <fills count="1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F5F5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2"/>
        <bgColor indexed="26"/>
      </patternFill>
    </fill>
    <fill>
      <patternFill patternType="solid">
        <fgColor indexed="31"/>
        <bgColor indexed="59"/>
      </patternFill>
    </fill>
    <fill>
      <patternFill patternType="solid">
        <fgColor indexed="58"/>
        <bgColor indexed="41"/>
      </patternFill>
    </fill>
    <fill>
      <patternFill patternType="solid">
        <fgColor indexed="45"/>
        <bgColor indexed="19"/>
      </patternFill>
    </fill>
    <fill>
      <patternFill patternType="solid">
        <fgColor indexed="16"/>
        <bgColor indexed="37"/>
      </patternFill>
    </fill>
    <fill>
      <patternFill patternType="solid">
        <fgColor indexed="42"/>
        <bgColor indexed="27"/>
      </patternFill>
    </fill>
    <fill>
      <patternFill patternType="solid">
        <fgColor indexed="18"/>
        <bgColor indexed="39"/>
      </patternFill>
    </fill>
    <fill>
      <patternFill patternType="solid">
        <fgColor indexed="46"/>
        <bgColor indexed="21"/>
      </patternFill>
    </fill>
    <fill>
      <patternFill patternType="solid">
        <fgColor indexed="37"/>
        <bgColor indexed="58"/>
      </patternFill>
    </fill>
    <fill>
      <patternFill patternType="solid">
        <fgColor indexed="27"/>
        <bgColor indexed="41"/>
      </patternFill>
    </fill>
    <fill>
      <patternFill patternType="solid">
        <fgColor indexed="41"/>
        <bgColor indexed="58"/>
      </patternFill>
    </fill>
    <fill>
      <patternFill patternType="solid">
        <fgColor indexed="47"/>
        <bgColor indexed="34"/>
      </patternFill>
    </fill>
    <fill>
      <patternFill patternType="solid">
        <fgColor indexed="43"/>
        <bgColor indexed="39"/>
      </patternFill>
    </fill>
    <fill>
      <patternFill patternType="solid">
        <fgColor indexed="44"/>
        <bgColor indexed="15"/>
      </patternFill>
    </fill>
    <fill>
      <patternFill patternType="solid">
        <fgColor indexed="59"/>
        <bgColor indexed="35"/>
      </patternFill>
    </fill>
    <fill>
      <patternFill patternType="solid">
        <fgColor indexed="29"/>
        <bgColor indexed="61"/>
      </patternFill>
    </fill>
    <fill>
      <patternFill patternType="solid">
        <fgColor indexed="60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56"/>
        <bgColor indexed="13"/>
      </patternFill>
    </fill>
    <fill>
      <patternFill patternType="solid">
        <fgColor indexed="38"/>
        <bgColor indexed="22"/>
      </patternFill>
    </fill>
    <fill>
      <patternFill patternType="solid">
        <fgColor indexed="35"/>
        <bgColor indexed="59"/>
      </patternFill>
    </fill>
    <fill>
      <patternFill patternType="solid">
        <fgColor indexed="51"/>
        <bgColor indexed="52"/>
      </patternFill>
    </fill>
    <fill>
      <patternFill patternType="solid">
        <fgColor indexed="33"/>
        <bgColor indexed="47"/>
      </patternFill>
    </fill>
    <fill>
      <patternFill patternType="solid">
        <fgColor indexed="30"/>
        <bgColor indexed="48"/>
      </patternFill>
    </fill>
    <fill>
      <patternFill patternType="solid">
        <fgColor indexed="24"/>
        <bgColor indexed="15"/>
      </patternFill>
    </fill>
    <fill>
      <patternFill patternType="solid">
        <fgColor indexed="19"/>
        <bgColor indexed="29"/>
      </patternFill>
    </fill>
    <fill>
      <patternFill patternType="solid">
        <fgColor indexed="13"/>
        <bgColor indexed="56"/>
      </patternFill>
    </fill>
    <fill>
      <patternFill patternType="solid">
        <fgColor indexed="20"/>
        <bgColor indexed="62"/>
      </patternFill>
    </fill>
    <fill>
      <patternFill patternType="solid">
        <fgColor indexed="21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15"/>
        <bgColor indexed="44"/>
      </patternFill>
    </fill>
    <fill>
      <patternFill patternType="solid">
        <fgColor indexed="52"/>
        <bgColor indexed="61"/>
      </patternFill>
    </fill>
    <fill>
      <patternFill patternType="solid">
        <fgColor indexed="34"/>
        <bgColor indexed="47"/>
      </patternFill>
    </fill>
    <fill>
      <patternFill patternType="solid">
        <fgColor indexed="62"/>
        <bgColor indexed="63"/>
      </patternFill>
    </fill>
    <fill>
      <patternFill patternType="solid">
        <fgColor indexed="48"/>
        <bgColor indexed="40"/>
      </patternFill>
    </fill>
    <fill>
      <patternFill patternType="solid">
        <fgColor indexed="26"/>
        <bgColor indexed="32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25"/>
      </patternFill>
    </fill>
    <fill>
      <patternFill patternType="solid">
        <fgColor indexed="25"/>
        <bgColor indexed="53"/>
      </patternFill>
    </fill>
    <fill>
      <patternFill patternType="solid">
        <fgColor indexed="57"/>
        <bgColor indexed="40"/>
      </patternFill>
    </fill>
    <fill>
      <patternFill patternType="solid">
        <fgColor indexed="50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0"/>
        <bgColor indexed="48"/>
      </patternFill>
    </fill>
    <fill>
      <patternFill patternType="solid">
        <fgColor indexed="53"/>
        <bgColor indexed="52"/>
      </patternFill>
    </fill>
    <fill>
      <patternFill patternType="solid">
        <fgColor indexed="61"/>
        <bgColor indexed="52"/>
      </patternFill>
    </fill>
    <fill>
      <patternFill patternType="solid">
        <fgColor indexed="14"/>
        <bgColor indexed="33"/>
      </patternFill>
    </fill>
    <fill>
      <patternFill patternType="mediumGray">
        <fgColor indexed="55"/>
        <bgColor indexed="21"/>
      </patternFill>
    </fill>
    <fill>
      <patternFill patternType="darkGray">
        <fgColor indexed="21"/>
        <bgColor indexed="22"/>
      </patternFill>
    </fill>
    <fill>
      <patternFill patternType="mediumGray">
        <fgColor indexed="21"/>
        <bgColor indexed="55"/>
      </patternFill>
    </fill>
  </fills>
  <borders count="1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indexed="64"/>
      </left>
      <right style="thin">
        <color theme="6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indexed="64"/>
      </top>
      <bottom style="thin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6" tint="-0.49998474074526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 style="medium">
        <color indexed="64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indexed="64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6" tint="-0.499984740745262"/>
      </left>
      <right style="medium">
        <color indexed="64"/>
      </right>
      <top style="thin">
        <color indexed="64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indexed="64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2370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2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168" fontId="9" fillId="37" borderId="0"/>
    <xf numFmtId="169" fontId="9" fillId="37" borderId="0"/>
    <xf numFmtId="168" fontId="9" fillId="37" borderId="0"/>
    <xf numFmtId="0" fontId="10" fillId="38" borderId="0" applyNumberFormat="0" applyBorder="0" applyAlignment="0" applyProtection="0"/>
    <xf numFmtId="0" fontId="3" fillId="13" borderId="0" applyNumberFormat="0" applyBorder="0" applyAlignment="0" applyProtection="0"/>
    <xf numFmtId="168" fontId="11" fillId="38" borderId="0" applyNumberFormat="0" applyBorder="0" applyAlignment="0" applyProtection="0"/>
    <xf numFmtId="168" fontId="11" fillId="38" borderId="0" applyNumberFormat="0" applyBorder="0" applyAlignment="0" applyProtection="0"/>
    <xf numFmtId="169" fontId="11" fillId="38" borderId="0" applyNumberFormat="0" applyBorder="0" applyAlignment="0" applyProtection="0"/>
    <xf numFmtId="0" fontId="10" fillId="3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68" fontId="11" fillId="38" borderId="0" applyNumberFormat="0" applyBorder="0" applyAlignment="0" applyProtection="0"/>
    <xf numFmtId="169" fontId="11" fillId="38" borderId="0" applyNumberFormat="0" applyBorder="0" applyAlignment="0" applyProtection="0"/>
    <xf numFmtId="168" fontId="11" fillId="38" borderId="0" applyNumberFormat="0" applyBorder="0" applyAlignment="0" applyProtection="0"/>
    <xf numFmtId="168" fontId="11" fillId="38" borderId="0" applyNumberFormat="0" applyBorder="0" applyAlignment="0" applyProtection="0"/>
    <xf numFmtId="169" fontId="11" fillId="38" borderId="0" applyNumberFormat="0" applyBorder="0" applyAlignment="0" applyProtection="0"/>
    <xf numFmtId="168" fontId="11" fillId="38" borderId="0" applyNumberFormat="0" applyBorder="0" applyAlignment="0" applyProtection="0"/>
    <xf numFmtId="168" fontId="11" fillId="38" borderId="0" applyNumberFormat="0" applyBorder="0" applyAlignment="0" applyProtection="0"/>
    <xf numFmtId="169" fontId="11" fillId="38" borderId="0" applyNumberFormat="0" applyBorder="0" applyAlignment="0" applyProtection="0"/>
    <xf numFmtId="168" fontId="11" fillId="38" borderId="0" applyNumberFormat="0" applyBorder="0" applyAlignment="0" applyProtection="0"/>
    <xf numFmtId="168" fontId="11" fillId="38" borderId="0" applyNumberFormat="0" applyBorder="0" applyAlignment="0" applyProtection="0"/>
    <xf numFmtId="169" fontId="11" fillId="38" borderId="0" applyNumberFormat="0" applyBorder="0" applyAlignment="0" applyProtection="0"/>
    <xf numFmtId="168" fontId="1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3" fillId="17" borderId="0" applyNumberFormat="0" applyBorder="0" applyAlignment="0" applyProtection="0"/>
    <xf numFmtId="168" fontId="11" fillId="39" borderId="0" applyNumberFormat="0" applyBorder="0" applyAlignment="0" applyProtection="0"/>
    <xf numFmtId="168" fontId="11" fillId="39" borderId="0" applyNumberFormat="0" applyBorder="0" applyAlignment="0" applyProtection="0"/>
    <xf numFmtId="169" fontId="11" fillId="39" borderId="0" applyNumberFormat="0" applyBorder="0" applyAlignment="0" applyProtection="0"/>
    <xf numFmtId="0" fontId="10" fillId="39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68" fontId="11" fillId="39" borderId="0" applyNumberFormat="0" applyBorder="0" applyAlignment="0" applyProtection="0"/>
    <xf numFmtId="169" fontId="11" fillId="39" borderId="0" applyNumberFormat="0" applyBorder="0" applyAlignment="0" applyProtection="0"/>
    <xf numFmtId="168" fontId="11" fillId="39" borderId="0" applyNumberFormat="0" applyBorder="0" applyAlignment="0" applyProtection="0"/>
    <xf numFmtId="168" fontId="11" fillId="39" borderId="0" applyNumberFormat="0" applyBorder="0" applyAlignment="0" applyProtection="0"/>
    <xf numFmtId="169" fontId="11" fillId="39" borderId="0" applyNumberFormat="0" applyBorder="0" applyAlignment="0" applyProtection="0"/>
    <xf numFmtId="168" fontId="11" fillId="39" borderId="0" applyNumberFormat="0" applyBorder="0" applyAlignment="0" applyProtection="0"/>
    <xf numFmtId="168" fontId="11" fillId="39" borderId="0" applyNumberFormat="0" applyBorder="0" applyAlignment="0" applyProtection="0"/>
    <xf numFmtId="169" fontId="11" fillId="39" borderId="0" applyNumberFormat="0" applyBorder="0" applyAlignment="0" applyProtection="0"/>
    <xf numFmtId="168" fontId="11" fillId="39" borderId="0" applyNumberFormat="0" applyBorder="0" applyAlignment="0" applyProtection="0"/>
    <xf numFmtId="168" fontId="11" fillId="39" borderId="0" applyNumberFormat="0" applyBorder="0" applyAlignment="0" applyProtection="0"/>
    <xf numFmtId="169" fontId="11" fillId="39" borderId="0" applyNumberFormat="0" applyBorder="0" applyAlignment="0" applyProtection="0"/>
    <xf numFmtId="168" fontId="11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3" fillId="21" borderId="0" applyNumberFormat="0" applyBorder="0" applyAlignment="0" applyProtection="0"/>
    <xf numFmtId="168" fontId="11" fillId="40" borderId="0" applyNumberFormat="0" applyBorder="0" applyAlignment="0" applyProtection="0"/>
    <xf numFmtId="168" fontId="11" fillId="40" borderId="0" applyNumberFormat="0" applyBorder="0" applyAlignment="0" applyProtection="0"/>
    <xf numFmtId="169" fontId="11" fillId="40" borderId="0" applyNumberFormat="0" applyBorder="0" applyAlignment="0" applyProtection="0"/>
    <xf numFmtId="0" fontId="10" fillId="40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168" fontId="11" fillId="40" borderId="0" applyNumberFormat="0" applyBorder="0" applyAlignment="0" applyProtection="0"/>
    <xf numFmtId="169" fontId="11" fillId="40" borderId="0" applyNumberFormat="0" applyBorder="0" applyAlignment="0" applyProtection="0"/>
    <xf numFmtId="168" fontId="11" fillId="40" borderId="0" applyNumberFormat="0" applyBorder="0" applyAlignment="0" applyProtection="0"/>
    <xf numFmtId="168" fontId="11" fillId="40" borderId="0" applyNumberFormat="0" applyBorder="0" applyAlignment="0" applyProtection="0"/>
    <xf numFmtId="169" fontId="11" fillId="40" borderId="0" applyNumberFormat="0" applyBorder="0" applyAlignment="0" applyProtection="0"/>
    <xf numFmtId="168" fontId="11" fillId="40" borderId="0" applyNumberFormat="0" applyBorder="0" applyAlignment="0" applyProtection="0"/>
    <xf numFmtId="168" fontId="11" fillId="40" borderId="0" applyNumberFormat="0" applyBorder="0" applyAlignment="0" applyProtection="0"/>
    <xf numFmtId="169" fontId="11" fillId="40" borderId="0" applyNumberFormat="0" applyBorder="0" applyAlignment="0" applyProtection="0"/>
    <xf numFmtId="168" fontId="11" fillId="40" borderId="0" applyNumberFormat="0" applyBorder="0" applyAlignment="0" applyProtection="0"/>
    <xf numFmtId="168" fontId="11" fillId="40" borderId="0" applyNumberFormat="0" applyBorder="0" applyAlignment="0" applyProtection="0"/>
    <xf numFmtId="169" fontId="11" fillId="40" borderId="0" applyNumberFormat="0" applyBorder="0" applyAlignment="0" applyProtection="0"/>
    <xf numFmtId="168" fontId="1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3" fillId="25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0" fontId="10" fillId="4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3" fillId="29" borderId="0" applyNumberFormat="0" applyBorder="0" applyAlignment="0" applyProtection="0"/>
    <xf numFmtId="168" fontId="11" fillId="42" borderId="0" applyNumberFormat="0" applyBorder="0" applyAlignment="0" applyProtection="0"/>
    <xf numFmtId="168" fontId="11" fillId="42" borderId="0" applyNumberFormat="0" applyBorder="0" applyAlignment="0" applyProtection="0"/>
    <xf numFmtId="169" fontId="11" fillId="42" borderId="0" applyNumberFormat="0" applyBorder="0" applyAlignment="0" applyProtection="0"/>
    <xf numFmtId="0" fontId="10" fillId="42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168" fontId="11" fillId="42" borderId="0" applyNumberFormat="0" applyBorder="0" applyAlignment="0" applyProtection="0"/>
    <xf numFmtId="169" fontId="11" fillId="42" borderId="0" applyNumberFormat="0" applyBorder="0" applyAlignment="0" applyProtection="0"/>
    <xf numFmtId="168" fontId="11" fillId="42" borderId="0" applyNumberFormat="0" applyBorder="0" applyAlignment="0" applyProtection="0"/>
    <xf numFmtId="168" fontId="11" fillId="42" borderId="0" applyNumberFormat="0" applyBorder="0" applyAlignment="0" applyProtection="0"/>
    <xf numFmtId="169" fontId="11" fillId="42" borderId="0" applyNumberFormat="0" applyBorder="0" applyAlignment="0" applyProtection="0"/>
    <xf numFmtId="168" fontId="11" fillId="42" borderId="0" applyNumberFormat="0" applyBorder="0" applyAlignment="0" applyProtection="0"/>
    <xf numFmtId="168" fontId="11" fillId="42" borderId="0" applyNumberFormat="0" applyBorder="0" applyAlignment="0" applyProtection="0"/>
    <xf numFmtId="169" fontId="11" fillId="42" borderId="0" applyNumberFormat="0" applyBorder="0" applyAlignment="0" applyProtection="0"/>
    <xf numFmtId="168" fontId="11" fillId="42" borderId="0" applyNumberFormat="0" applyBorder="0" applyAlignment="0" applyProtection="0"/>
    <xf numFmtId="168" fontId="11" fillId="42" borderId="0" applyNumberFormat="0" applyBorder="0" applyAlignment="0" applyProtection="0"/>
    <xf numFmtId="169" fontId="11" fillId="42" borderId="0" applyNumberFormat="0" applyBorder="0" applyAlignment="0" applyProtection="0"/>
    <xf numFmtId="168" fontId="1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3" fillId="33" borderId="0" applyNumberFormat="0" applyBorder="0" applyAlignment="0" applyProtection="0"/>
    <xf numFmtId="168" fontId="11" fillId="43" borderId="0" applyNumberFormat="0" applyBorder="0" applyAlignment="0" applyProtection="0"/>
    <xf numFmtId="168" fontId="11" fillId="43" borderId="0" applyNumberFormat="0" applyBorder="0" applyAlignment="0" applyProtection="0"/>
    <xf numFmtId="169" fontId="11" fillId="43" borderId="0" applyNumberFormat="0" applyBorder="0" applyAlignment="0" applyProtection="0"/>
    <xf numFmtId="0" fontId="10" fillId="4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68" fontId="11" fillId="43" borderId="0" applyNumberFormat="0" applyBorder="0" applyAlignment="0" applyProtection="0"/>
    <xf numFmtId="169" fontId="11" fillId="43" borderId="0" applyNumberFormat="0" applyBorder="0" applyAlignment="0" applyProtection="0"/>
    <xf numFmtId="168" fontId="11" fillId="43" borderId="0" applyNumberFormat="0" applyBorder="0" applyAlignment="0" applyProtection="0"/>
    <xf numFmtId="168" fontId="11" fillId="43" borderId="0" applyNumberFormat="0" applyBorder="0" applyAlignment="0" applyProtection="0"/>
    <xf numFmtId="169" fontId="11" fillId="43" borderId="0" applyNumberFormat="0" applyBorder="0" applyAlignment="0" applyProtection="0"/>
    <xf numFmtId="168" fontId="11" fillId="43" borderId="0" applyNumberFormat="0" applyBorder="0" applyAlignment="0" applyProtection="0"/>
    <xf numFmtId="168" fontId="11" fillId="43" borderId="0" applyNumberFormat="0" applyBorder="0" applyAlignment="0" applyProtection="0"/>
    <xf numFmtId="169" fontId="11" fillId="43" borderId="0" applyNumberFormat="0" applyBorder="0" applyAlignment="0" applyProtection="0"/>
    <xf numFmtId="168" fontId="11" fillId="43" borderId="0" applyNumberFormat="0" applyBorder="0" applyAlignment="0" applyProtection="0"/>
    <xf numFmtId="168" fontId="11" fillId="43" borderId="0" applyNumberFormat="0" applyBorder="0" applyAlignment="0" applyProtection="0"/>
    <xf numFmtId="169" fontId="11" fillId="43" borderId="0" applyNumberFormat="0" applyBorder="0" applyAlignment="0" applyProtection="0"/>
    <xf numFmtId="168" fontId="1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3" fillId="1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0" fontId="10" fillId="4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3" fillId="18" borderId="0" applyNumberFormat="0" applyBorder="0" applyAlignment="0" applyProtection="0"/>
    <xf numFmtId="168" fontId="11" fillId="45" borderId="0" applyNumberFormat="0" applyBorder="0" applyAlignment="0" applyProtection="0"/>
    <xf numFmtId="168" fontId="11" fillId="45" borderId="0" applyNumberFormat="0" applyBorder="0" applyAlignment="0" applyProtection="0"/>
    <xf numFmtId="169" fontId="11" fillId="45" borderId="0" applyNumberFormat="0" applyBorder="0" applyAlignment="0" applyProtection="0"/>
    <xf numFmtId="0" fontId="10" fillId="45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168" fontId="11" fillId="45" borderId="0" applyNumberFormat="0" applyBorder="0" applyAlignment="0" applyProtection="0"/>
    <xf numFmtId="169" fontId="11" fillId="45" borderId="0" applyNumberFormat="0" applyBorder="0" applyAlignment="0" applyProtection="0"/>
    <xf numFmtId="168" fontId="11" fillId="45" borderId="0" applyNumberFormat="0" applyBorder="0" applyAlignment="0" applyProtection="0"/>
    <xf numFmtId="168" fontId="11" fillId="45" borderId="0" applyNumberFormat="0" applyBorder="0" applyAlignment="0" applyProtection="0"/>
    <xf numFmtId="169" fontId="11" fillId="45" borderId="0" applyNumberFormat="0" applyBorder="0" applyAlignment="0" applyProtection="0"/>
    <xf numFmtId="168" fontId="11" fillId="45" borderId="0" applyNumberFormat="0" applyBorder="0" applyAlignment="0" applyProtection="0"/>
    <xf numFmtId="168" fontId="11" fillId="45" borderId="0" applyNumberFormat="0" applyBorder="0" applyAlignment="0" applyProtection="0"/>
    <xf numFmtId="169" fontId="11" fillId="45" borderId="0" applyNumberFormat="0" applyBorder="0" applyAlignment="0" applyProtection="0"/>
    <xf numFmtId="168" fontId="11" fillId="45" borderId="0" applyNumberFormat="0" applyBorder="0" applyAlignment="0" applyProtection="0"/>
    <xf numFmtId="168" fontId="11" fillId="45" borderId="0" applyNumberFormat="0" applyBorder="0" applyAlignment="0" applyProtection="0"/>
    <xf numFmtId="169" fontId="11" fillId="45" borderId="0" applyNumberFormat="0" applyBorder="0" applyAlignment="0" applyProtection="0"/>
    <xf numFmtId="168" fontId="11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3" fillId="22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9" fontId="11" fillId="46" borderId="0" applyNumberFormat="0" applyBorder="0" applyAlignment="0" applyProtection="0"/>
    <xf numFmtId="0" fontId="10" fillId="46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168" fontId="11" fillId="46" borderId="0" applyNumberFormat="0" applyBorder="0" applyAlignment="0" applyProtection="0"/>
    <xf numFmtId="169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9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9" fontId="11" fillId="46" borderId="0" applyNumberFormat="0" applyBorder="0" applyAlignment="0" applyProtection="0"/>
    <xf numFmtId="168" fontId="11" fillId="46" borderId="0" applyNumberFormat="0" applyBorder="0" applyAlignment="0" applyProtection="0"/>
    <xf numFmtId="168" fontId="11" fillId="46" borderId="0" applyNumberFormat="0" applyBorder="0" applyAlignment="0" applyProtection="0"/>
    <xf numFmtId="169" fontId="11" fillId="46" borderId="0" applyNumberFormat="0" applyBorder="0" applyAlignment="0" applyProtection="0"/>
    <xf numFmtId="168" fontId="11" fillId="46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3" fillId="26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0" fontId="10" fillId="4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168" fontId="11" fillId="41" borderId="0" applyNumberFormat="0" applyBorder="0" applyAlignment="0" applyProtection="0"/>
    <xf numFmtId="169" fontId="11" fillId="41" borderId="0" applyNumberFormat="0" applyBorder="0" applyAlignment="0" applyProtection="0"/>
    <xf numFmtId="168" fontId="11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3" fillId="30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0" fontId="10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168" fontId="11" fillId="44" borderId="0" applyNumberFormat="0" applyBorder="0" applyAlignment="0" applyProtection="0"/>
    <xf numFmtId="169" fontId="11" fillId="44" borderId="0" applyNumberFormat="0" applyBorder="0" applyAlignment="0" applyProtection="0"/>
    <xf numFmtId="168" fontId="11" fillId="44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3" fillId="34" borderId="0" applyNumberFormat="0" applyBorder="0" applyAlignment="0" applyProtection="0"/>
    <xf numFmtId="168" fontId="11" fillId="47" borderId="0" applyNumberFormat="0" applyBorder="0" applyAlignment="0" applyProtection="0"/>
    <xf numFmtId="168" fontId="11" fillId="47" borderId="0" applyNumberFormat="0" applyBorder="0" applyAlignment="0" applyProtection="0"/>
    <xf numFmtId="169" fontId="11" fillId="47" borderId="0" applyNumberFormat="0" applyBorder="0" applyAlignment="0" applyProtection="0"/>
    <xf numFmtId="0" fontId="10" fillId="47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168" fontId="11" fillId="47" borderId="0" applyNumberFormat="0" applyBorder="0" applyAlignment="0" applyProtection="0"/>
    <xf numFmtId="169" fontId="11" fillId="47" borderId="0" applyNumberFormat="0" applyBorder="0" applyAlignment="0" applyProtection="0"/>
    <xf numFmtId="168" fontId="11" fillId="47" borderId="0" applyNumberFormat="0" applyBorder="0" applyAlignment="0" applyProtection="0"/>
    <xf numFmtId="168" fontId="11" fillId="47" borderId="0" applyNumberFormat="0" applyBorder="0" applyAlignment="0" applyProtection="0"/>
    <xf numFmtId="169" fontId="11" fillId="47" borderId="0" applyNumberFormat="0" applyBorder="0" applyAlignment="0" applyProtection="0"/>
    <xf numFmtId="168" fontId="11" fillId="47" borderId="0" applyNumberFormat="0" applyBorder="0" applyAlignment="0" applyProtection="0"/>
    <xf numFmtId="168" fontId="11" fillId="47" borderId="0" applyNumberFormat="0" applyBorder="0" applyAlignment="0" applyProtection="0"/>
    <xf numFmtId="169" fontId="11" fillId="47" borderId="0" applyNumberFormat="0" applyBorder="0" applyAlignment="0" applyProtection="0"/>
    <xf numFmtId="168" fontId="11" fillId="47" borderId="0" applyNumberFormat="0" applyBorder="0" applyAlignment="0" applyProtection="0"/>
    <xf numFmtId="168" fontId="11" fillId="47" borderId="0" applyNumberFormat="0" applyBorder="0" applyAlignment="0" applyProtection="0"/>
    <xf numFmtId="169" fontId="11" fillId="47" borderId="0" applyNumberFormat="0" applyBorder="0" applyAlignment="0" applyProtection="0"/>
    <xf numFmtId="168" fontId="11" fillId="47" borderId="0" applyNumberFormat="0" applyBorder="0" applyAlignment="0" applyProtection="0"/>
    <xf numFmtId="0" fontId="10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15" borderId="0" applyNumberFormat="0" applyBorder="0" applyAlignment="0" applyProtection="0"/>
    <xf numFmtId="168" fontId="14" fillId="48" borderId="0" applyNumberFormat="0" applyBorder="0" applyAlignment="0" applyProtection="0"/>
    <xf numFmtId="168" fontId="14" fillId="48" borderId="0" applyNumberFormat="0" applyBorder="0" applyAlignment="0" applyProtection="0"/>
    <xf numFmtId="169" fontId="14" fillId="48" borderId="0" applyNumberFormat="0" applyBorder="0" applyAlignment="0" applyProtection="0"/>
    <xf numFmtId="0" fontId="12" fillId="48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168" fontId="14" fillId="48" borderId="0" applyNumberFormat="0" applyBorder="0" applyAlignment="0" applyProtection="0"/>
    <xf numFmtId="169" fontId="14" fillId="48" borderId="0" applyNumberFormat="0" applyBorder="0" applyAlignment="0" applyProtection="0"/>
    <xf numFmtId="168" fontId="14" fillId="48" borderId="0" applyNumberFormat="0" applyBorder="0" applyAlignment="0" applyProtection="0"/>
    <xf numFmtId="168" fontId="14" fillId="48" borderId="0" applyNumberFormat="0" applyBorder="0" applyAlignment="0" applyProtection="0"/>
    <xf numFmtId="169" fontId="14" fillId="48" borderId="0" applyNumberFormat="0" applyBorder="0" applyAlignment="0" applyProtection="0"/>
    <xf numFmtId="168" fontId="14" fillId="48" borderId="0" applyNumberFormat="0" applyBorder="0" applyAlignment="0" applyProtection="0"/>
    <xf numFmtId="168" fontId="14" fillId="48" borderId="0" applyNumberFormat="0" applyBorder="0" applyAlignment="0" applyProtection="0"/>
    <xf numFmtId="169" fontId="14" fillId="48" borderId="0" applyNumberFormat="0" applyBorder="0" applyAlignment="0" applyProtection="0"/>
    <xf numFmtId="168" fontId="14" fillId="48" borderId="0" applyNumberFormat="0" applyBorder="0" applyAlignment="0" applyProtection="0"/>
    <xf numFmtId="168" fontId="14" fillId="48" borderId="0" applyNumberFormat="0" applyBorder="0" applyAlignment="0" applyProtection="0"/>
    <xf numFmtId="169" fontId="14" fillId="48" borderId="0" applyNumberFormat="0" applyBorder="0" applyAlignment="0" applyProtection="0"/>
    <xf numFmtId="168" fontId="14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3" fillId="19" borderId="0" applyNumberFormat="0" applyBorder="0" applyAlignment="0" applyProtection="0"/>
    <xf numFmtId="168" fontId="14" fillId="45" borderId="0" applyNumberFormat="0" applyBorder="0" applyAlignment="0" applyProtection="0"/>
    <xf numFmtId="168" fontId="14" fillId="45" borderId="0" applyNumberFormat="0" applyBorder="0" applyAlignment="0" applyProtection="0"/>
    <xf numFmtId="169" fontId="14" fillId="45" borderId="0" applyNumberFormat="0" applyBorder="0" applyAlignment="0" applyProtection="0"/>
    <xf numFmtId="0" fontId="12" fillId="4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8" fontId="14" fillId="45" borderId="0" applyNumberFormat="0" applyBorder="0" applyAlignment="0" applyProtection="0"/>
    <xf numFmtId="169" fontId="14" fillId="45" borderId="0" applyNumberFormat="0" applyBorder="0" applyAlignment="0" applyProtection="0"/>
    <xf numFmtId="168" fontId="14" fillId="45" borderId="0" applyNumberFormat="0" applyBorder="0" applyAlignment="0" applyProtection="0"/>
    <xf numFmtId="168" fontId="14" fillId="45" borderId="0" applyNumberFormat="0" applyBorder="0" applyAlignment="0" applyProtection="0"/>
    <xf numFmtId="169" fontId="14" fillId="45" borderId="0" applyNumberFormat="0" applyBorder="0" applyAlignment="0" applyProtection="0"/>
    <xf numFmtId="168" fontId="14" fillId="45" borderId="0" applyNumberFormat="0" applyBorder="0" applyAlignment="0" applyProtection="0"/>
    <xf numFmtId="168" fontId="14" fillId="45" borderId="0" applyNumberFormat="0" applyBorder="0" applyAlignment="0" applyProtection="0"/>
    <xf numFmtId="169" fontId="14" fillId="45" borderId="0" applyNumberFormat="0" applyBorder="0" applyAlignment="0" applyProtection="0"/>
    <xf numFmtId="168" fontId="14" fillId="45" borderId="0" applyNumberFormat="0" applyBorder="0" applyAlignment="0" applyProtection="0"/>
    <xf numFmtId="168" fontId="14" fillId="45" borderId="0" applyNumberFormat="0" applyBorder="0" applyAlignment="0" applyProtection="0"/>
    <xf numFmtId="169" fontId="14" fillId="45" borderId="0" applyNumberFormat="0" applyBorder="0" applyAlignment="0" applyProtection="0"/>
    <xf numFmtId="168" fontId="14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3" fillId="23" borderId="0" applyNumberFormat="0" applyBorder="0" applyAlignment="0" applyProtection="0"/>
    <xf numFmtId="168" fontId="14" fillId="46" borderId="0" applyNumberFormat="0" applyBorder="0" applyAlignment="0" applyProtection="0"/>
    <xf numFmtId="168" fontId="14" fillId="46" borderId="0" applyNumberFormat="0" applyBorder="0" applyAlignment="0" applyProtection="0"/>
    <xf numFmtId="169" fontId="14" fillId="46" borderId="0" applyNumberFormat="0" applyBorder="0" applyAlignment="0" applyProtection="0"/>
    <xf numFmtId="0" fontId="12" fillId="46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168" fontId="14" fillId="46" borderId="0" applyNumberFormat="0" applyBorder="0" applyAlignment="0" applyProtection="0"/>
    <xf numFmtId="169" fontId="14" fillId="46" borderId="0" applyNumberFormat="0" applyBorder="0" applyAlignment="0" applyProtection="0"/>
    <xf numFmtId="168" fontId="14" fillId="46" borderId="0" applyNumberFormat="0" applyBorder="0" applyAlignment="0" applyProtection="0"/>
    <xf numFmtId="168" fontId="14" fillId="46" borderId="0" applyNumberFormat="0" applyBorder="0" applyAlignment="0" applyProtection="0"/>
    <xf numFmtId="169" fontId="14" fillId="46" borderId="0" applyNumberFormat="0" applyBorder="0" applyAlignment="0" applyProtection="0"/>
    <xf numFmtId="168" fontId="14" fillId="46" borderId="0" applyNumberFormat="0" applyBorder="0" applyAlignment="0" applyProtection="0"/>
    <xf numFmtId="168" fontId="14" fillId="46" borderId="0" applyNumberFormat="0" applyBorder="0" applyAlignment="0" applyProtection="0"/>
    <xf numFmtId="169" fontId="14" fillId="46" borderId="0" applyNumberFormat="0" applyBorder="0" applyAlignment="0" applyProtection="0"/>
    <xf numFmtId="168" fontId="14" fillId="46" borderId="0" applyNumberFormat="0" applyBorder="0" applyAlignment="0" applyProtection="0"/>
    <xf numFmtId="168" fontId="14" fillId="46" borderId="0" applyNumberFormat="0" applyBorder="0" applyAlignment="0" applyProtection="0"/>
    <xf numFmtId="169" fontId="14" fillId="46" borderId="0" applyNumberFormat="0" applyBorder="0" applyAlignment="0" applyProtection="0"/>
    <xf numFmtId="168" fontId="14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9" borderId="0" applyNumberFormat="0" applyBorder="0" applyAlignment="0" applyProtection="0"/>
    <xf numFmtId="0" fontId="13" fillId="27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0" fontId="12" fillId="49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3" fillId="31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0" fontId="12" fillId="5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3" fillId="35" borderId="0" applyNumberFormat="0" applyBorder="0" applyAlignment="0" applyProtection="0"/>
    <xf numFmtId="168" fontId="14" fillId="51" borderId="0" applyNumberFormat="0" applyBorder="0" applyAlignment="0" applyProtection="0"/>
    <xf numFmtId="168" fontId="14" fillId="51" borderId="0" applyNumberFormat="0" applyBorder="0" applyAlignment="0" applyProtection="0"/>
    <xf numFmtId="169" fontId="14" fillId="51" borderId="0" applyNumberFormat="0" applyBorder="0" applyAlignment="0" applyProtection="0"/>
    <xf numFmtId="0" fontId="12" fillId="51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168" fontId="14" fillId="51" borderId="0" applyNumberFormat="0" applyBorder="0" applyAlignment="0" applyProtection="0"/>
    <xf numFmtId="169" fontId="14" fillId="51" borderId="0" applyNumberFormat="0" applyBorder="0" applyAlignment="0" applyProtection="0"/>
    <xf numFmtId="168" fontId="14" fillId="51" borderId="0" applyNumberFormat="0" applyBorder="0" applyAlignment="0" applyProtection="0"/>
    <xf numFmtId="168" fontId="14" fillId="51" borderId="0" applyNumberFormat="0" applyBorder="0" applyAlignment="0" applyProtection="0"/>
    <xf numFmtId="169" fontId="14" fillId="51" borderId="0" applyNumberFormat="0" applyBorder="0" applyAlignment="0" applyProtection="0"/>
    <xf numFmtId="168" fontId="14" fillId="51" borderId="0" applyNumberFormat="0" applyBorder="0" applyAlignment="0" applyProtection="0"/>
    <xf numFmtId="168" fontId="14" fillId="51" borderId="0" applyNumberFormat="0" applyBorder="0" applyAlignment="0" applyProtection="0"/>
    <xf numFmtId="169" fontId="14" fillId="51" borderId="0" applyNumberFormat="0" applyBorder="0" applyAlignment="0" applyProtection="0"/>
    <xf numFmtId="168" fontId="14" fillId="51" borderId="0" applyNumberFormat="0" applyBorder="0" applyAlignment="0" applyProtection="0"/>
    <xf numFmtId="168" fontId="14" fillId="51" borderId="0" applyNumberFormat="0" applyBorder="0" applyAlignment="0" applyProtection="0"/>
    <xf numFmtId="169" fontId="14" fillId="51" borderId="0" applyNumberFormat="0" applyBorder="0" applyAlignment="0" applyProtection="0"/>
    <xf numFmtId="168" fontId="14" fillId="51" borderId="0" applyNumberFormat="0" applyBorder="0" applyAlignment="0" applyProtection="0"/>
    <xf numFmtId="0" fontId="12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3" fillId="12" borderId="0" applyNumberFormat="0" applyBorder="0" applyAlignment="0" applyProtection="0"/>
    <xf numFmtId="168" fontId="14" fillId="54" borderId="0" applyNumberFormat="0" applyBorder="0" applyAlignment="0" applyProtection="0"/>
    <xf numFmtId="168" fontId="14" fillId="54" borderId="0" applyNumberFormat="0" applyBorder="0" applyAlignment="0" applyProtection="0"/>
    <xf numFmtId="169" fontId="14" fillId="54" borderId="0" applyNumberFormat="0" applyBorder="0" applyAlignment="0" applyProtection="0"/>
    <xf numFmtId="0" fontId="12" fillId="5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8" fontId="14" fillId="54" borderId="0" applyNumberFormat="0" applyBorder="0" applyAlignment="0" applyProtection="0"/>
    <xf numFmtId="169" fontId="14" fillId="54" borderId="0" applyNumberFormat="0" applyBorder="0" applyAlignment="0" applyProtection="0"/>
    <xf numFmtId="168" fontId="14" fillId="54" borderId="0" applyNumberFormat="0" applyBorder="0" applyAlignment="0" applyProtection="0"/>
    <xf numFmtId="168" fontId="14" fillId="54" borderId="0" applyNumberFormat="0" applyBorder="0" applyAlignment="0" applyProtection="0"/>
    <xf numFmtId="169" fontId="14" fillId="54" borderId="0" applyNumberFormat="0" applyBorder="0" applyAlignment="0" applyProtection="0"/>
    <xf numFmtId="168" fontId="14" fillId="54" borderId="0" applyNumberFormat="0" applyBorder="0" applyAlignment="0" applyProtection="0"/>
    <xf numFmtId="168" fontId="14" fillId="54" borderId="0" applyNumberFormat="0" applyBorder="0" applyAlignment="0" applyProtection="0"/>
    <xf numFmtId="169" fontId="14" fillId="54" borderId="0" applyNumberFormat="0" applyBorder="0" applyAlignment="0" applyProtection="0"/>
    <xf numFmtId="168" fontId="14" fillId="54" borderId="0" applyNumberFormat="0" applyBorder="0" applyAlignment="0" applyProtection="0"/>
    <xf numFmtId="168" fontId="14" fillId="54" borderId="0" applyNumberFormat="0" applyBorder="0" applyAlignment="0" applyProtection="0"/>
    <xf numFmtId="169" fontId="14" fillId="54" borderId="0" applyNumberFormat="0" applyBorder="0" applyAlignment="0" applyProtection="0"/>
    <xf numFmtId="168" fontId="14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3" fillId="16" borderId="0" applyNumberFormat="0" applyBorder="0" applyAlignment="0" applyProtection="0"/>
    <xf numFmtId="168" fontId="14" fillId="58" borderId="0" applyNumberFormat="0" applyBorder="0" applyAlignment="0" applyProtection="0"/>
    <xf numFmtId="168" fontId="14" fillId="58" borderId="0" applyNumberFormat="0" applyBorder="0" applyAlignment="0" applyProtection="0"/>
    <xf numFmtId="169" fontId="14" fillId="58" borderId="0" applyNumberFormat="0" applyBorder="0" applyAlignment="0" applyProtection="0"/>
    <xf numFmtId="0" fontId="12" fillId="58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168" fontId="14" fillId="58" borderId="0" applyNumberFormat="0" applyBorder="0" applyAlignment="0" applyProtection="0"/>
    <xf numFmtId="169" fontId="14" fillId="58" borderId="0" applyNumberFormat="0" applyBorder="0" applyAlignment="0" applyProtection="0"/>
    <xf numFmtId="168" fontId="14" fillId="58" borderId="0" applyNumberFormat="0" applyBorder="0" applyAlignment="0" applyProtection="0"/>
    <xf numFmtId="168" fontId="14" fillId="58" borderId="0" applyNumberFormat="0" applyBorder="0" applyAlignment="0" applyProtection="0"/>
    <xf numFmtId="169" fontId="14" fillId="58" borderId="0" applyNumberFormat="0" applyBorder="0" applyAlignment="0" applyProtection="0"/>
    <xf numFmtId="168" fontId="14" fillId="58" borderId="0" applyNumberFormat="0" applyBorder="0" applyAlignment="0" applyProtection="0"/>
    <xf numFmtId="168" fontId="14" fillId="58" borderId="0" applyNumberFormat="0" applyBorder="0" applyAlignment="0" applyProtection="0"/>
    <xf numFmtId="169" fontId="14" fillId="58" borderId="0" applyNumberFormat="0" applyBorder="0" applyAlignment="0" applyProtection="0"/>
    <xf numFmtId="168" fontId="14" fillId="58" borderId="0" applyNumberFormat="0" applyBorder="0" applyAlignment="0" applyProtection="0"/>
    <xf numFmtId="168" fontId="14" fillId="58" borderId="0" applyNumberFormat="0" applyBorder="0" applyAlignment="0" applyProtection="0"/>
    <xf numFmtId="169" fontId="14" fillId="58" borderId="0" applyNumberFormat="0" applyBorder="0" applyAlignment="0" applyProtection="0"/>
    <xf numFmtId="168" fontId="14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0" fillId="55" borderId="0" applyNumberFormat="0" applyBorder="0" applyAlignment="0" applyProtection="0"/>
    <xf numFmtId="0" fontId="10" fillId="59" borderId="0" applyNumberFormat="0" applyBorder="0" applyAlignment="0" applyProtection="0"/>
    <xf numFmtId="0" fontId="12" fillId="56" borderId="0" applyNumberFormat="0" applyBorder="0" applyAlignment="0" applyProtection="0"/>
    <xf numFmtId="0" fontId="12" fillId="60" borderId="0" applyNumberFormat="0" applyBorder="0" applyAlignment="0" applyProtection="0"/>
    <xf numFmtId="0" fontId="13" fillId="20" borderId="0" applyNumberFormat="0" applyBorder="0" applyAlignment="0" applyProtection="0"/>
    <xf numFmtId="168" fontId="14" fillId="60" borderId="0" applyNumberFormat="0" applyBorder="0" applyAlignment="0" applyProtection="0"/>
    <xf numFmtId="168" fontId="14" fillId="60" borderId="0" applyNumberFormat="0" applyBorder="0" applyAlignment="0" applyProtection="0"/>
    <xf numFmtId="169" fontId="14" fillId="60" borderId="0" applyNumberFormat="0" applyBorder="0" applyAlignment="0" applyProtection="0"/>
    <xf numFmtId="0" fontId="12" fillId="6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68" fontId="14" fillId="60" borderId="0" applyNumberFormat="0" applyBorder="0" applyAlignment="0" applyProtection="0"/>
    <xf numFmtId="169" fontId="14" fillId="60" borderId="0" applyNumberFormat="0" applyBorder="0" applyAlignment="0" applyProtection="0"/>
    <xf numFmtId="168" fontId="14" fillId="60" borderId="0" applyNumberFormat="0" applyBorder="0" applyAlignment="0" applyProtection="0"/>
    <xf numFmtId="168" fontId="14" fillId="60" borderId="0" applyNumberFormat="0" applyBorder="0" applyAlignment="0" applyProtection="0"/>
    <xf numFmtId="169" fontId="14" fillId="60" borderId="0" applyNumberFormat="0" applyBorder="0" applyAlignment="0" applyProtection="0"/>
    <xf numFmtId="168" fontId="14" fillId="60" borderId="0" applyNumberFormat="0" applyBorder="0" applyAlignment="0" applyProtection="0"/>
    <xf numFmtId="168" fontId="14" fillId="60" borderId="0" applyNumberFormat="0" applyBorder="0" applyAlignment="0" applyProtection="0"/>
    <xf numFmtId="169" fontId="14" fillId="60" borderId="0" applyNumberFormat="0" applyBorder="0" applyAlignment="0" applyProtection="0"/>
    <xf numFmtId="168" fontId="14" fillId="60" borderId="0" applyNumberFormat="0" applyBorder="0" applyAlignment="0" applyProtection="0"/>
    <xf numFmtId="168" fontId="14" fillId="60" borderId="0" applyNumberFormat="0" applyBorder="0" applyAlignment="0" applyProtection="0"/>
    <xf numFmtId="169" fontId="14" fillId="60" borderId="0" applyNumberFormat="0" applyBorder="0" applyAlignment="0" applyProtection="0"/>
    <xf numFmtId="168" fontId="14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0" fillId="52" borderId="0" applyNumberFormat="0" applyBorder="0" applyAlignment="0" applyProtection="0"/>
    <xf numFmtId="0" fontId="10" fillId="56" borderId="0" applyNumberFormat="0" applyBorder="0" applyAlignment="0" applyProtection="0"/>
    <xf numFmtId="0" fontId="12" fillId="56" borderId="0" applyNumberFormat="0" applyBorder="0" applyAlignment="0" applyProtection="0"/>
    <xf numFmtId="0" fontId="12" fillId="49" borderId="0" applyNumberFormat="0" applyBorder="0" applyAlignment="0" applyProtection="0"/>
    <xf numFmtId="0" fontId="13" fillId="24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0" fontId="12" fillId="4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168" fontId="14" fillId="49" borderId="0" applyNumberFormat="0" applyBorder="0" applyAlignment="0" applyProtection="0"/>
    <xf numFmtId="169" fontId="14" fillId="49" borderId="0" applyNumberFormat="0" applyBorder="0" applyAlignment="0" applyProtection="0"/>
    <xf numFmtId="168" fontId="14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0" fillId="61" borderId="0" applyNumberFormat="0" applyBorder="0" applyAlignment="0" applyProtection="0"/>
    <xf numFmtId="0" fontId="10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0" borderId="0" applyNumberFormat="0" applyBorder="0" applyAlignment="0" applyProtection="0"/>
    <xf numFmtId="0" fontId="13" fillId="28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0" fontId="12" fillId="50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168" fontId="14" fillId="50" borderId="0" applyNumberFormat="0" applyBorder="0" applyAlignment="0" applyProtection="0"/>
    <xf numFmtId="169" fontId="14" fillId="50" borderId="0" applyNumberFormat="0" applyBorder="0" applyAlignment="0" applyProtection="0"/>
    <xf numFmtId="168" fontId="14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0" fillId="55" borderId="0" applyNumberFormat="0" applyBorder="0" applyAlignment="0" applyProtection="0"/>
    <xf numFmtId="0" fontId="10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3" fillId="32" borderId="0" applyNumberFormat="0" applyBorder="0" applyAlignment="0" applyProtection="0"/>
    <xf numFmtId="168" fontId="14" fillId="63" borderId="0" applyNumberFormat="0" applyBorder="0" applyAlignment="0" applyProtection="0"/>
    <xf numFmtId="168" fontId="14" fillId="63" borderId="0" applyNumberFormat="0" applyBorder="0" applyAlignment="0" applyProtection="0"/>
    <xf numFmtId="169" fontId="14" fillId="63" borderId="0" applyNumberFormat="0" applyBorder="0" applyAlignment="0" applyProtection="0"/>
    <xf numFmtId="0" fontId="12" fillId="63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168" fontId="14" fillId="63" borderId="0" applyNumberFormat="0" applyBorder="0" applyAlignment="0" applyProtection="0"/>
    <xf numFmtId="169" fontId="14" fillId="63" borderId="0" applyNumberFormat="0" applyBorder="0" applyAlignment="0" applyProtection="0"/>
    <xf numFmtId="168" fontId="14" fillId="63" borderId="0" applyNumberFormat="0" applyBorder="0" applyAlignment="0" applyProtection="0"/>
    <xf numFmtId="168" fontId="14" fillId="63" borderId="0" applyNumberFormat="0" applyBorder="0" applyAlignment="0" applyProtection="0"/>
    <xf numFmtId="169" fontId="14" fillId="63" borderId="0" applyNumberFormat="0" applyBorder="0" applyAlignment="0" applyProtection="0"/>
    <xf numFmtId="168" fontId="14" fillId="63" borderId="0" applyNumberFormat="0" applyBorder="0" applyAlignment="0" applyProtection="0"/>
    <xf numFmtId="168" fontId="14" fillId="63" borderId="0" applyNumberFormat="0" applyBorder="0" applyAlignment="0" applyProtection="0"/>
    <xf numFmtId="169" fontId="14" fillId="63" borderId="0" applyNumberFormat="0" applyBorder="0" applyAlignment="0" applyProtection="0"/>
    <xf numFmtId="168" fontId="14" fillId="63" borderId="0" applyNumberFormat="0" applyBorder="0" applyAlignment="0" applyProtection="0"/>
    <xf numFmtId="168" fontId="14" fillId="63" borderId="0" applyNumberFormat="0" applyBorder="0" applyAlignment="0" applyProtection="0"/>
    <xf numFmtId="169" fontId="14" fillId="63" borderId="0" applyNumberFormat="0" applyBorder="0" applyAlignment="0" applyProtection="0"/>
    <xf numFmtId="168" fontId="14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5" fillId="39" borderId="0" applyNumberFormat="0" applyBorder="0" applyAlignment="0" applyProtection="0"/>
    <xf numFmtId="0" fontId="16" fillId="6" borderId="0" applyNumberFormat="0" applyBorder="0" applyAlignment="0" applyProtection="0"/>
    <xf numFmtId="168" fontId="17" fillId="39" borderId="0" applyNumberFormat="0" applyBorder="0" applyAlignment="0" applyProtection="0"/>
    <xf numFmtId="168" fontId="17" fillId="39" borderId="0" applyNumberFormat="0" applyBorder="0" applyAlignment="0" applyProtection="0"/>
    <xf numFmtId="169" fontId="17" fillId="39" borderId="0" applyNumberFormat="0" applyBorder="0" applyAlignment="0" applyProtection="0"/>
    <xf numFmtId="0" fontId="15" fillId="39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68" fontId="17" fillId="39" borderId="0" applyNumberFormat="0" applyBorder="0" applyAlignment="0" applyProtection="0"/>
    <xf numFmtId="169" fontId="17" fillId="39" borderId="0" applyNumberFormat="0" applyBorder="0" applyAlignment="0" applyProtection="0"/>
    <xf numFmtId="168" fontId="17" fillId="39" borderId="0" applyNumberFormat="0" applyBorder="0" applyAlignment="0" applyProtection="0"/>
    <xf numFmtId="168" fontId="17" fillId="39" borderId="0" applyNumberFormat="0" applyBorder="0" applyAlignment="0" applyProtection="0"/>
    <xf numFmtId="169" fontId="17" fillId="39" borderId="0" applyNumberFormat="0" applyBorder="0" applyAlignment="0" applyProtection="0"/>
    <xf numFmtId="168" fontId="17" fillId="39" borderId="0" applyNumberFormat="0" applyBorder="0" applyAlignment="0" applyProtection="0"/>
    <xf numFmtId="168" fontId="17" fillId="39" borderId="0" applyNumberFormat="0" applyBorder="0" applyAlignment="0" applyProtection="0"/>
    <xf numFmtId="169" fontId="17" fillId="39" borderId="0" applyNumberFormat="0" applyBorder="0" applyAlignment="0" applyProtection="0"/>
    <xf numFmtId="168" fontId="17" fillId="39" borderId="0" applyNumberFormat="0" applyBorder="0" applyAlignment="0" applyProtection="0"/>
    <xf numFmtId="168" fontId="17" fillId="39" borderId="0" applyNumberFormat="0" applyBorder="0" applyAlignment="0" applyProtection="0"/>
    <xf numFmtId="169" fontId="17" fillId="39" borderId="0" applyNumberFormat="0" applyBorder="0" applyAlignment="0" applyProtection="0"/>
    <xf numFmtId="168" fontId="17" fillId="39" borderId="0" applyNumberFormat="0" applyBorder="0" applyAlignment="0" applyProtection="0"/>
    <xf numFmtId="0" fontId="15" fillId="39" borderId="0" applyNumberFormat="0" applyBorder="0" applyAlignment="0" applyProtection="0"/>
    <xf numFmtId="170" fontId="18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1" fontId="20" fillId="0" borderId="0" applyFill="0" applyBorder="0" applyAlignment="0"/>
    <xf numFmtId="171" fontId="20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0" fontId="19" fillId="0" borderId="0" applyFill="0" applyBorder="0" applyAlignment="0"/>
    <xf numFmtId="172" fontId="20" fillId="0" borderId="0" applyFill="0" applyBorder="0" applyAlignment="0"/>
    <xf numFmtId="173" fontId="20" fillId="0" borderId="0" applyFill="0" applyBorder="0" applyAlignment="0"/>
    <xf numFmtId="174" fontId="20" fillId="0" borderId="0" applyFill="0" applyBorder="0" applyAlignment="0"/>
    <xf numFmtId="175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168" fontId="23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168" fontId="23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169" fontId="23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2" fillId="9" borderId="36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0" fontId="21" fillId="64" borderId="43" applyNumberFormat="0" applyAlignment="0" applyProtection="0"/>
    <xf numFmtId="168" fontId="23" fillId="64" borderId="43" applyNumberFormat="0" applyAlignment="0" applyProtection="0"/>
    <xf numFmtId="169" fontId="23" fillId="64" borderId="43" applyNumberFormat="0" applyAlignment="0" applyProtection="0"/>
    <xf numFmtId="168" fontId="23" fillId="64" borderId="43" applyNumberFormat="0" applyAlignment="0" applyProtection="0"/>
    <xf numFmtId="168" fontId="23" fillId="64" borderId="43" applyNumberFormat="0" applyAlignment="0" applyProtection="0"/>
    <xf numFmtId="169" fontId="23" fillId="64" borderId="43" applyNumberFormat="0" applyAlignment="0" applyProtection="0"/>
    <xf numFmtId="168" fontId="23" fillId="64" borderId="43" applyNumberFormat="0" applyAlignment="0" applyProtection="0"/>
    <xf numFmtId="168" fontId="23" fillId="64" borderId="43" applyNumberFormat="0" applyAlignment="0" applyProtection="0"/>
    <xf numFmtId="169" fontId="23" fillId="64" borderId="43" applyNumberFormat="0" applyAlignment="0" applyProtection="0"/>
    <xf numFmtId="168" fontId="23" fillId="64" borderId="43" applyNumberFormat="0" applyAlignment="0" applyProtection="0"/>
    <xf numFmtId="168" fontId="23" fillId="64" borderId="43" applyNumberFormat="0" applyAlignment="0" applyProtection="0"/>
    <xf numFmtId="169" fontId="23" fillId="64" borderId="43" applyNumberFormat="0" applyAlignment="0" applyProtection="0"/>
    <xf numFmtId="168" fontId="23" fillId="64" borderId="43" applyNumberFormat="0" applyAlignment="0" applyProtection="0"/>
    <xf numFmtId="0" fontId="21" fillId="64" borderId="43" applyNumberFormat="0" applyAlignment="0" applyProtection="0"/>
    <xf numFmtId="0" fontId="24" fillId="65" borderId="44" applyNumberFormat="0" applyAlignment="0" applyProtection="0"/>
    <xf numFmtId="0" fontId="25" fillId="10" borderId="39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0" fontId="24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0" fontId="25" fillId="10" borderId="39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169" fontId="26" fillId="65" borderId="44" applyNumberFormat="0" applyAlignment="0" applyProtection="0"/>
    <xf numFmtId="168" fontId="26" fillId="65" borderId="44" applyNumberFormat="0" applyAlignment="0" applyProtection="0"/>
    <xf numFmtId="0" fontId="24" fillId="65" borderId="44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quotePrefix="1">
      <protection locked="0"/>
    </xf>
    <xf numFmtId="43" fontId="10" fillId="0" borderId="0" applyFont="0" applyFill="0" applyBorder="0" applyAlignment="0" applyProtection="0"/>
    <xf numFmtId="43" fontId="2" fillId="0" borderId="0" quotePrefix="1">
      <protection locked="0"/>
    </xf>
    <xf numFmtId="43" fontId="10" fillId="0" borderId="0" applyFont="0" applyFill="0" applyBorder="0" applyAlignment="0" applyProtection="0"/>
    <xf numFmtId="43" fontId="2" fillId="0" borderId="0" quotePrefix="1">
      <protection locked="0"/>
    </xf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>
      <protection locked="0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>
      <protection locked="0"/>
    </xf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8" fontId="2" fillId="0" borderId="0" applyFont="0" applyFill="0" applyProtection="0"/>
    <xf numFmtId="8" fontId="2" fillId="0" borderId="0" applyFont="0" applyFill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8" fontId="2" fillId="0" borderId="0" applyFont="0" applyFill="0" applyProtection="0"/>
    <xf numFmtId="43" fontId="2" fillId="0" borderId="0" applyFont="0" applyFill="0" applyBorder="0" applyAlignment="0" applyProtection="0"/>
    <xf numFmtId="8" fontId="2" fillId="0" borderId="0" applyFont="0" applyFill="0" applyProtection="0"/>
    <xf numFmtId="8" fontId="2" fillId="0" borderId="0" applyFont="0" applyFill="0" applyProtection="0"/>
    <xf numFmtId="8" fontId="2" fillId="0" borderId="0" applyFont="0" applyFill="0" applyProtection="0"/>
    <xf numFmtId="8" fontId="2" fillId="0" borderId="0" applyFont="0" applyFill="0" applyProtection="0"/>
    <xf numFmtId="8" fontId="2" fillId="0" borderId="0" applyFont="0" applyFill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172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8" fillId="0" borderId="0"/>
    <xf numFmtId="14" fontId="29" fillId="0" borderId="0" applyFill="0" applyBorder="0" applyAlignment="0"/>
    <xf numFmtId="38" fontId="9" fillId="0" borderId="45">
      <alignment vertical="center"/>
    </xf>
    <xf numFmtId="38" fontId="9" fillId="0" borderId="45">
      <alignment vertical="center"/>
    </xf>
    <xf numFmtId="38" fontId="9" fillId="0" borderId="45">
      <alignment vertical="center"/>
    </xf>
    <xf numFmtId="38" fontId="9" fillId="0" borderId="45">
      <alignment vertical="center"/>
    </xf>
    <xf numFmtId="38" fontId="9" fillId="0" borderId="45">
      <alignment vertical="center"/>
    </xf>
    <xf numFmtId="38" fontId="9" fillId="0" borderId="45">
      <alignment vertical="center"/>
    </xf>
    <xf numFmtId="38" fontId="9" fillId="0" borderId="45">
      <alignment vertical="center"/>
    </xf>
    <xf numFmtId="38" fontId="9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30" fillId="66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168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" fillId="0" borderId="0"/>
    <xf numFmtId="0" fontId="2" fillId="0" borderId="0"/>
    <xf numFmtId="168" fontId="2" fillId="0" borderId="0"/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19" fillId="0" borderId="3" applyNumberFormat="0" applyAlignment="0">
      <alignment horizontal="right"/>
      <protection locked="0"/>
    </xf>
    <xf numFmtId="0" fontId="34" fillId="40" borderId="0" applyNumberFormat="0" applyBorder="0" applyAlignment="0" applyProtection="0"/>
    <xf numFmtId="0" fontId="35" fillId="5" borderId="0" applyNumberFormat="0" applyBorder="0" applyAlignment="0" applyProtection="0"/>
    <xf numFmtId="168" fontId="36" fillId="40" borderId="0" applyNumberFormat="0" applyBorder="0" applyAlignment="0" applyProtection="0"/>
    <xf numFmtId="168" fontId="36" fillId="40" borderId="0" applyNumberFormat="0" applyBorder="0" applyAlignment="0" applyProtection="0"/>
    <xf numFmtId="169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168" fontId="36" fillId="40" borderId="0" applyNumberFormat="0" applyBorder="0" applyAlignment="0" applyProtection="0"/>
    <xf numFmtId="169" fontId="36" fillId="40" borderId="0" applyNumberFormat="0" applyBorder="0" applyAlignment="0" applyProtection="0"/>
    <xf numFmtId="168" fontId="36" fillId="40" borderId="0" applyNumberFormat="0" applyBorder="0" applyAlignment="0" applyProtection="0"/>
    <xf numFmtId="168" fontId="36" fillId="40" borderId="0" applyNumberFormat="0" applyBorder="0" applyAlignment="0" applyProtection="0"/>
    <xf numFmtId="169" fontId="36" fillId="40" borderId="0" applyNumberFormat="0" applyBorder="0" applyAlignment="0" applyProtection="0"/>
    <xf numFmtId="168" fontId="36" fillId="40" borderId="0" applyNumberFormat="0" applyBorder="0" applyAlignment="0" applyProtection="0"/>
    <xf numFmtId="168" fontId="36" fillId="40" borderId="0" applyNumberFormat="0" applyBorder="0" applyAlignment="0" applyProtection="0"/>
    <xf numFmtId="169" fontId="36" fillId="40" borderId="0" applyNumberFormat="0" applyBorder="0" applyAlignment="0" applyProtection="0"/>
    <xf numFmtId="168" fontId="36" fillId="40" borderId="0" applyNumberFormat="0" applyBorder="0" applyAlignment="0" applyProtection="0"/>
    <xf numFmtId="168" fontId="36" fillId="40" borderId="0" applyNumberFormat="0" applyBorder="0" applyAlignment="0" applyProtection="0"/>
    <xf numFmtId="169" fontId="36" fillId="40" borderId="0" applyNumberFormat="0" applyBorder="0" applyAlignment="0" applyProtection="0"/>
    <xf numFmtId="168" fontId="36" fillId="40" borderId="0" applyNumberFormat="0" applyBorder="0" applyAlignment="0" applyProtection="0"/>
    <xf numFmtId="0" fontId="34" fillId="40" borderId="0" applyNumberFormat="0" applyBorder="0" applyAlignment="0" applyProtection="0"/>
    <xf numFmtId="0" fontId="2" fillId="69" borderId="3" applyNumberFormat="0" applyFont="0" applyBorder="0" applyProtection="0">
      <alignment horizontal="center" vertical="center"/>
    </xf>
    <xf numFmtId="0" fontId="37" fillId="0" borderId="33" applyNumberFormat="0" applyAlignment="0" applyProtection="0">
      <alignment horizontal="left" vertical="center"/>
    </xf>
    <xf numFmtId="0" fontId="37" fillId="0" borderId="33" applyNumberFormat="0" applyAlignment="0" applyProtection="0">
      <alignment horizontal="left" vertical="center"/>
    </xf>
    <xf numFmtId="168" fontId="37" fillId="0" borderId="33" applyNumberFormat="0" applyAlignment="0" applyProtection="0">
      <alignment horizontal="left" vertical="center"/>
    </xf>
    <xf numFmtId="0" fontId="37" fillId="0" borderId="9">
      <alignment horizontal="left" vertical="center"/>
    </xf>
    <xf numFmtId="0" fontId="37" fillId="0" borderId="9">
      <alignment horizontal="left" vertical="center"/>
    </xf>
    <xf numFmtId="168" fontId="37" fillId="0" borderId="9">
      <alignment horizontal="left" vertical="center"/>
    </xf>
    <xf numFmtId="0" fontId="38" fillId="0" borderId="46" applyNumberFormat="0" applyFill="0" applyAlignment="0" applyProtection="0"/>
    <xf numFmtId="169" fontId="38" fillId="0" borderId="46" applyNumberFormat="0" applyFill="0" applyAlignment="0" applyProtection="0"/>
    <xf numFmtId="0" fontId="38" fillId="0" borderId="46" applyNumberFormat="0" applyFill="0" applyAlignment="0" applyProtection="0"/>
    <xf numFmtId="168" fontId="38" fillId="0" borderId="46" applyNumberFormat="0" applyFill="0" applyAlignment="0" applyProtection="0"/>
    <xf numFmtId="168" fontId="38" fillId="0" borderId="46" applyNumberFormat="0" applyFill="0" applyAlignment="0" applyProtection="0"/>
    <xf numFmtId="168" fontId="38" fillId="0" borderId="46" applyNumberFormat="0" applyFill="0" applyAlignment="0" applyProtection="0"/>
    <xf numFmtId="169" fontId="38" fillId="0" borderId="46" applyNumberFormat="0" applyFill="0" applyAlignment="0" applyProtection="0"/>
    <xf numFmtId="168" fontId="38" fillId="0" borderId="46" applyNumberFormat="0" applyFill="0" applyAlignment="0" applyProtection="0"/>
    <xf numFmtId="168" fontId="38" fillId="0" borderId="46" applyNumberFormat="0" applyFill="0" applyAlignment="0" applyProtection="0"/>
    <xf numFmtId="169" fontId="38" fillId="0" borderId="46" applyNumberFormat="0" applyFill="0" applyAlignment="0" applyProtection="0"/>
    <xf numFmtId="168" fontId="38" fillId="0" borderId="46" applyNumberFormat="0" applyFill="0" applyAlignment="0" applyProtection="0"/>
    <xf numFmtId="168" fontId="38" fillId="0" borderId="46" applyNumberFormat="0" applyFill="0" applyAlignment="0" applyProtection="0"/>
    <xf numFmtId="169" fontId="38" fillId="0" borderId="46" applyNumberFormat="0" applyFill="0" applyAlignment="0" applyProtection="0"/>
    <xf numFmtId="168" fontId="38" fillId="0" borderId="46" applyNumberFormat="0" applyFill="0" applyAlignment="0" applyProtection="0"/>
    <xf numFmtId="168" fontId="38" fillId="0" borderId="46" applyNumberFormat="0" applyFill="0" applyAlignment="0" applyProtection="0"/>
    <xf numFmtId="169" fontId="38" fillId="0" borderId="46" applyNumberFormat="0" applyFill="0" applyAlignment="0" applyProtection="0"/>
    <xf numFmtId="168" fontId="38" fillId="0" borderId="46" applyNumberFormat="0" applyFill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169" fontId="39" fillId="0" borderId="47" applyNumberFormat="0" applyFill="0" applyAlignment="0" applyProtection="0"/>
    <xf numFmtId="0" fontId="39" fillId="0" borderId="47" applyNumberFormat="0" applyFill="0" applyAlignment="0" applyProtection="0"/>
    <xf numFmtId="168" fontId="39" fillId="0" borderId="47" applyNumberFormat="0" applyFill="0" applyAlignment="0" applyProtection="0"/>
    <xf numFmtId="168" fontId="39" fillId="0" borderId="47" applyNumberFormat="0" applyFill="0" applyAlignment="0" applyProtection="0"/>
    <xf numFmtId="168" fontId="39" fillId="0" borderId="47" applyNumberFormat="0" applyFill="0" applyAlignment="0" applyProtection="0"/>
    <xf numFmtId="169" fontId="39" fillId="0" borderId="47" applyNumberFormat="0" applyFill="0" applyAlignment="0" applyProtection="0"/>
    <xf numFmtId="168" fontId="39" fillId="0" borderId="47" applyNumberFormat="0" applyFill="0" applyAlignment="0" applyProtection="0"/>
    <xf numFmtId="168" fontId="39" fillId="0" borderId="47" applyNumberFormat="0" applyFill="0" applyAlignment="0" applyProtection="0"/>
    <xf numFmtId="169" fontId="39" fillId="0" borderId="47" applyNumberFormat="0" applyFill="0" applyAlignment="0" applyProtection="0"/>
    <xf numFmtId="168" fontId="39" fillId="0" borderId="47" applyNumberFormat="0" applyFill="0" applyAlignment="0" applyProtection="0"/>
    <xf numFmtId="168" fontId="39" fillId="0" borderId="47" applyNumberFormat="0" applyFill="0" applyAlignment="0" applyProtection="0"/>
    <xf numFmtId="169" fontId="39" fillId="0" borderId="47" applyNumberFormat="0" applyFill="0" applyAlignment="0" applyProtection="0"/>
    <xf numFmtId="168" fontId="39" fillId="0" borderId="47" applyNumberFormat="0" applyFill="0" applyAlignment="0" applyProtection="0"/>
    <xf numFmtId="168" fontId="39" fillId="0" borderId="47" applyNumberFormat="0" applyFill="0" applyAlignment="0" applyProtection="0"/>
    <xf numFmtId="169" fontId="39" fillId="0" borderId="47" applyNumberFormat="0" applyFill="0" applyAlignment="0" applyProtection="0"/>
    <xf numFmtId="168" fontId="39" fillId="0" borderId="47" applyNumberFormat="0" applyFill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169" fontId="40" fillId="0" borderId="48" applyNumberFormat="0" applyFill="0" applyAlignment="0" applyProtection="0"/>
    <xf numFmtId="0" fontId="40" fillId="0" borderId="48" applyNumberFormat="0" applyFill="0" applyAlignment="0" applyProtection="0"/>
    <xf numFmtId="168" fontId="40" fillId="0" borderId="48" applyNumberFormat="0" applyFill="0" applyAlignment="0" applyProtection="0"/>
    <xf numFmtId="0" fontId="40" fillId="0" borderId="48" applyNumberFormat="0" applyFill="0" applyAlignment="0" applyProtection="0"/>
    <xf numFmtId="168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168" fontId="40" fillId="0" borderId="48" applyNumberFormat="0" applyFill="0" applyAlignment="0" applyProtection="0"/>
    <xf numFmtId="169" fontId="40" fillId="0" borderId="48" applyNumberFormat="0" applyFill="0" applyAlignment="0" applyProtection="0"/>
    <xf numFmtId="168" fontId="40" fillId="0" borderId="48" applyNumberFormat="0" applyFill="0" applyAlignment="0" applyProtection="0"/>
    <xf numFmtId="168" fontId="40" fillId="0" borderId="48" applyNumberFormat="0" applyFill="0" applyAlignment="0" applyProtection="0"/>
    <xf numFmtId="169" fontId="40" fillId="0" borderId="48" applyNumberFormat="0" applyFill="0" applyAlignment="0" applyProtection="0"/>
    <xf numFmtId="168" fontId="40" fillId="0" borderId="48" applyNumberFormat="0" applyFill="0" applyAlignment="0" applyProtection="0"/>
    <xf numFmtId="168" fontId="40" fillId="0" borderId="48" applyNumberFormat="0" applyFill="0" applyAlignment="0" applyProtection="0"/>
    <xf numFmtId="169" fontId="40" fillId="0" borderId="48" applyNumberFormat="0" applyFill="0" applyAlignment="0" applyProtection="0"/>
    <xf numFmtId="168" fontId="40" fillId="0" borderId="48" applyNumberFormat="0" applyFill="0" applyAlignment="0" applyProtection="0"/>
    <xf numFmtId="168" fontId="40" fillId="0" borderId="48" applyNumberFormat="0" applyFill="0" applyAlignment="0" applyProtection="0"/>
    <xf numFmtId="169" fontId="40" fillId="0" borderId="48" applyNumberFormat="0" applyFill="0" applyAlignment="0" applyProtection="0"/>
    <xf numFmtId="168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9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37" fontId="41" fillId="0" borderId="0"/>
    <xf numFmtId="168" fontId="42" fillId="0" borderId="0"/>
    <xf numFmtId="0" fontId="42" fillId="0" borderId="0"/>
    <xf numFmtId="168" fontId="42" fillId="0" borderId="0"/>
    <xf numFmtId="168" fontId="37" fillId="0" borderId="0"/>
    <xf numFmtId="0" fontId="37" fillId="0" borderId="0"/>
    <xf numFmtId="168" fontId="37" fillId="0" borderId="0"/>
    <xf numFmtId="168" fontId="43" fillId="0" borderId="0"/>
    <xf numFmtId="0" fontId="43" fillId="0" borderId="0"/>
    <xf numFmtId="168" fontId="43" fillId="0" borderId="0"/>
    <xf numFmtId="168" fontId="44" fillId="0" borderId="0"/>
    <xf numFmtId="0" fontId="44" fillId="0" borderId="0"/>
    <xf numFmtId="168" fontId="44" fillId="0" borderId="0"/>
    <xf numFmtId="168" fontId="45" fillId="0" borderId="0"/>
    <xf numFmtId="0" fontId="45" fillId="0" borderId="0"/>
    <xf numFmtId="168" fontId="45" fillId="0" borderId="0"/>
    <xf numFmtId="168" fontId="46" fillId="0" borderId="0"/>
    <xf numFmtId="0" fontId="46" fillId="0" borderId="0"/>
    <xf numFmtId="168" fontId="46" fillId="0" borderId="0"/>
    <xf numFmtId="0" fontId="45" fillId="70" borderId="8" applyFont="0" applyBorder="0">
      <alignment horizontal="center" wrapText="1"/>
    </xf>
    <xf numFmtId="3" fontId="2" fillId="71" borderId="3" applyFont="0" applyProtection="0">
      <alignment horizontal="right" vertical="center"/>
    </xf>
    <xf numFmtId="9" fontId="2" fillId="71" borderId="3" applyFont="0" applyProtection="0">
      <alignment horizontal="right" vertical="center"/>
    </xf>
    <xf numFmtId="0" fontId="2" fillId="71" borderId="8" applyNumberFormat="0" applyFont="0" applyBorder="0" applyProtection="0">
      <alignment horizontal="left" vertical="center"/>
    </xf>
    <xf numFmtId="168" fontId="2" fillId="0" borderId="0">
      <alignment horizontal="center"/>
    </xf>
    <xf numFmtId="0" fontId="2" fillId="0" borderId="0">
      <alignment horizontal="center"/>
    </xf>
    <xf numFmtId="168" fontId="2" fillId="0" borderId="0">
      <alignment horizontal="center"/>
    </xf>
    <xf numFmtId="168" fontId="47" fillId="0" borderId="0" applyNumberFormat="0" applyFill="0" applyBorder="0" applyAlignment="0" applyProtection="0">
      <alignment vertical="top"/>
      <protection locked="0"/>
    </xf>
    <xf numFmtId="169" fontId="47" fillId="0" borderId="0" applyNumberFormat="0" applyFill="0" applyBorder="0" applyAlignment="0" applyProtection="0">
      <alignment vertical="top"/>
      <protection locked="0"/>
    </xf>
    <xf numFmtId="168" fontId="47" fillId="0" borderId="0" applyNumberFormat="0" applyFill="0" applyBorder="0" applyAlignment="0" applyProtection="0">
      <alignment vertical="top"/>
      <protection locked="0"/>
    </xf>
    <xf numFmtId="168" fontId="48" fillId="0" borderId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168" fontId="51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168" fontId="51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169" fontId="51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50" fillId="8" borderId="36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0" fontId="49" fillId="43" borderId="43" applyNumberFormat="0" applyAlignment="0" applyProtection="0"/>
    <xf numFmtId="168" fontId="51" fillId="43" borderId="43" applyNumberFormat="0" applyAlignment="0" applyProtection="0"/>
    <xf numFmtId="169" fontId="51" fillId="43" borderId="43" applyNumberFormat="0" applyAlignment="0" applyProtection="0"/>
    <xf numFmtId="168" fontId="51" fillId="43" borderId="43" applyNumberFormat="0" applyAlignment="0" applyProtection="0"/>
    <xf numFmtId="168" fontId="51" fillId="43" borderId="43" applyNumberFormat="0" applyAlignment="0" applyProtection="0"/>
    <xf numFmtId="169" fontId="51" fillId="43" borderId="43" applyNumberFormat="0" applyAlignment="0" applyProtection="0"/>
    <xf numFmtId="168" fontId="51" fillId="43" borderId="43" applyNumberFormat="0" applyAlignment="0" applyProtection="0"/>
    <xf numFmtId="168" fontId="51" fillId="43" borderId="43" applyNumberFormat="0" applyAlignment="0" applyProtection="0"/>
    <xf numFmtId="169" fontId="51" fillId="43" borderId="43" applyNumberFormat="0" applyAlignment="0" applyProtection="0"/>
    <xf numFmtId="168" fontId="51" fillId="43" borderId="43" applyNumberFormat="0" applyAlignment="0" applyProtection="0"/>
    <xf numFmtId="168" fontId="51" fillId="43" borderId="43" applyNumberFormat="0" applyAlignment="0" applyProtection="0"/>
    <xf numFmtId="169" fontId="51" fillId="43" borderId="43" applyNumberFormat="0" applyAlignment="0" applyProtection="0"/>
    <xf numFmtId="168" fontId="51" fillId="43" borderId="43" applyNumberFormat="0" applyAlignment="0" applyProtection="0"/>
    <xf numFmtId="0" fontId="49" fillId="43" borderId="43" applyNumberFormat="0" applyAlignment="0" applyProtection="0"/>
    <xf numFmtId="3" fontId="2" fillId="72" borderId="3" applyFont="0">
      <alignment horizontal="right" vertical="center"/>
      <protection locked="0"/>
    </xf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0" fontId="52" fillId="0" borderId="49" applyNumberFormat="0" applyFill="0" applyAlignment="0" applyProtection="0"/>
    <xf numFmtId="0" fontId="53" fillId="0" borderId="38" applyNumberFormat="0" applyFill="0" applyAlignment="0" applyProtection="0"/>
    <xf numFmtId="168" fontId="54" fillId="0" borderId="49" applyNumberFormat="0" applyFill="0" applyAlignment="0" applyProtection="0"/>
    <xf numFmtId="168" fontId="54" fillId="0" borderId="49" applyNumberFormat="0" applyFill="0" applyAlignment="0" applyProtection="0"/>
    <xf numFmtId="169" fontId="54" fillId="0" borderId="49" applyNumberFormat="0" applyFill="0" applyAlignment="0" applyProtection="0"/>
    <xf numFmtId="0" fontId="52" fillId="0" borderId="49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0" fontId="53" fillId="0" borderId="38" applyNumberFormat="0" applyFill="0" applyAlignment="0" applyProtection="0"/>
    <xf numFmtId="168" fontId="54" fillId="0" borderId="49" applyNumberFormat="0" applyFill="0" applyAlignment="0" applyProtection="0"/>
    <xf numFmtId="169" fontId="54" fillId="0" borderId="49" applyNumberFormat="0" applyFill="0" applyAlignment="0" applyProtection="0"/>
    <xf numFmtId="168" fontId="54" fillId="0" borderId="49" applyNumberFormat="0" applyFill="0" applyAlignment="0" applyProtection="0"/>
    <xf numFmtId="168" fontId="54" fillId="0" borderId="49" applyNumberFormat="0" applyFill="0" applyAlignment="0" applyProtection="0"/>
    <xf numFmtId="169" fontId="54" fillId="0" borderId="49" applyNumberFormat="0" applyFill="0" applyAlignment="0" applyProtection="0"/>
    <xf numFmtId="168" fontId="54" fillId="0" borderId="49" applyNumberFormat="0" applyFill="0" applyAlignment="0" applyProtection="0"/>
    <xf numFmtId="168" fontId="54" fillId="0" borderId="49" applyNumberFormat="0" applyFill="0" applyAlignment="0" applyProtection="0"/>
    <xf numFmtId="169" fontId="54" fillId="0" borderId="49" applyNumberFormat="0" applyFill="0" applyAlignment="0" applyProtection="0"/>
    <xf numFmtId="168" fontId="54" fillId="0" borderId="49" applyNumberFormat="0" applyFill="0" applyAlignment="0" applyProtection="0"/>
    <xf numFmtId="168" fontId="54" fillId="0" borderId="49" applyNumberFormat="0" applyFill="0" applyAlignment="0" applyProtection="0"/>
    <xf numFmtId="169" fontId="54" fillId="0" borderId="49" applyNumberFormat="0" applyFill="0" applyAlignment="0" applyProtection="0"/>
    <xf numFmtId="168" fontId="54" fillId="0" borderId="49" applyNumberFormat="0" applyFill="0" applyAlignment="0" applyProtection="0"/>
    <xf numFmtId="0" fontId="52" fillId="0" borderId="49" applyNumberFormat="0" applyFill="0" applyAlignment="0" applyProtection="0"/>
    <xf numFmtId="168" fontId="2" fillId="0" borderId="0">
      <alignment horizontal="center"/>
    </xf>
    <xf numFmtId="0" fontId="2" fillId="0" borderId="0">
      <alignment horizontal="center"/>
    </xf>
    <xf numFmtId="168" fontId="2" fillId="0" borderId="0">
      <alignment horizontal="center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55" fillId="73" borderId="0" applyNumberFormat="0" applyBorder="0" applyAlignment="0" applyProtection="0"/>
    <xf numFmtId="0" fontId="56" fillId="7" borderId="0" applyNumberFormat="0" applyBorder="0" applyAlignment="0" applyProtection="0"/>
    <xf numFmtId="168" fontId="57" fillId="73" borderId="0" applyNumberFormat="0" applyBorder="0" applyAlignment="0" applyProtection="0"/>
    <xf numFmtId="168" fontId="57" fillId="73" borderId="0" applyNumberFormat="0" applyBorder="0" applyAlignment="0" applyProtection="0"/>
    <xf numFmtId="169" fontId="57" fillId="73" borderId="0" applyNumberFormat="0" applyBorder="0" applyAlignment="0" applyProtection="0"/>
    <xf numFmtId="0" fontId="55" fillId="73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168" fontId="57" fillId="73" borderId="0" applyNumberFormat="0" applyBorder="0" applyAlignment="0" applyProtection="0"/>
    <xf numFmtId="169" fontId="57" fillId="73" borderId="0" applyNumberFormat="0" applyBorder="0" applyAlignment="0" applyProtection="0"/>
    <xf numFmtId="168" fontId="57" fillId="73" borderId="0" applyNumberFormat="0" applyBorder="0" applyAlignment="0" applyProtection="0"/>
    <xf numFmtId="168" fontId="57" fillId="73" borderId="0" applyNumberFormat="0" applyBorder="0" applyAlignment="0" applyProtection="0"/>
    <xf numFmtId="169" fontId="57" fillId="73" borderId="0" applyNumberFormat="0" applyBorder="0" applyAlignment="0" applyProtection="0"/>
    <xf numFmtId="168" fontId="57" fillId="73" borderId="0" applyNumberFormat="0" applyBorder="0" applyAlignment="0" applyProtection="0"/>
    <xf numFmtId="168" fontId="57" fillId="73" borderId="0" applyNumberFormat="0" applyBorder="0" applyAlignment="0" applyProtection="0"/>
    <xf numFmtId="169" fontId="57" fillId="73" borderId="0" applyNumberFormat="0" applyBorder="0" applyAlignment="0" applyProtection="0"/>
    <xf numFmtId="168" fontId="57" fillId="73" borderId="0" applyNumberFormat="0" applyBorder="0" applyAlignment="0" applyProtection="0"/>
    <xf numFmtId="168" fontId="57" fillId="73" borderId="0" applyNumberFormat="0" applyBorder="0" applyAlignment="0" applyProtection="0"/>
    <xf numFmtId="169" fontId="57" fillId="73" borderId="0" applyNumberFormat="0" applyBorder="0" applyAlignment="0" applyProtection="0"/>
    <xf numFmtId="168" fontId="57" fillId="73" borderId="0" applyNumberFormat="0" applyBorder="0" applyAlignment="0" applyProtection="0"/>
    <xf numFmtId="0" fontId="55" fillId="73" borderId="0" applyNumberFormat="0" applyBorder="0" applyAlignment="0" applyProtection="0"/>
    <xf numFmtId="1" fontId="58" fillId="0" borderId="0" applyProtection="0"/>
    <xf numFmtId="168" fontId="9" fillId="0" borderId="50"/>
    <xf numFmtId="169" fontId="9" fillId="0" borderId="50"/>
    <xf numFmtId="168" fontId="9" fillId="0" borderId="5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1" fontId="2" fillId="0" borderId="0"/>
    <xf numFmtId="179" fontId="11" fillId="0" borderId="0"/>
    <xf numFmtId="0" fontId="5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60" fillId="0" borderId="0"/>
    <xf numFmtId="0" fontId="60" fillId="0" borderId="0"/>
    <xf numFmtId="0" fontId="59" fillId="0" borderId="0"/>
    <xf numFmtId="179" fontId="11" fillId="0" borderId="0"/>
    <xf numFmtId="179" fontId="2" fillId="0" borderId="0"/>
    <xf numFmtId="179" fontId="2" fillId="0" borderId="0"/>
    <xf numFmtId="0" fontId="2" fillId="0" borderId="0"/>
    <xf numFmtId="0" fontId="2" fillId="0" borderId="0"/>
    <xf numFmtId="179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0" fontId="2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2" fillId="0" borderId="0"/>
    <xf numFmtId="0" fontId="2" fillId="0" borderId="0"/>
    <xf numFmtId="179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0" fontId="2" fillId="0" borderId="0"/>
    <xf numFmtId="168" fontId="2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" fillId="0" borderId="0"/>
    <xf numFmtId="179" fontId="2" fillId="0" borderId="0"/>
    <xf numFmtId="179" fontId="2" fillId="0" borderId="0"/>
    <xf numFmtId="168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0" borderId="0"/>
    <xf numFmtId="179" fontId="1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0" borderId="0"/>
    <xf numFmtId="179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8" fontId="11" fillId="0" borderId="0"/>
    <xf numFmtId="0" fontId="11" fillId="0" borderId="0"/>
    <xf numFmtId="168" fontId="11" fillId="0" borderId="0"/>
    <xf numFmtId="0" fontId="1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1" fillId="0" borderId="0"/>
    <xf numFmtId="168" fontId="11" fillId="0" borderId="0"/>
    <xf numFmtId="0" fontId="11" fillId="0" borderId="0"/>
    <xf numFmtId="0" fontId="11" fillId="0" borderId="0"/>
    <xf numFmtId="0" fontId="2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" fillId="0" borderId="0"/>
    <xf numFmtId="179" fontId="11" fillId="0" borderId="0"/>
    <xf numFmtId="179" fontId="1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1" fillId="0" borderId="0"/>
    <xf numFmtId="179" fontId="2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8" fillId="0" borderId="0"/>
    <xf numFmtId="0" fontId="11" fillId="0" borderId="0"/>
    <xf numFmtId="0" fontId="2" fillId="0" borderId="0"/>
    <xf numFmtId="0" fontId="10" fillId="0" borderId="0"/>
    <xf numFmtId="168" fontId="8" fillId="0" borderId="0"/>
    <xf numFmtId="0" fontId="2" fillId="0" borderId="0"/>
    <xf numFmtId="0" fontId="1" fillId="0" borderId="0"/>
    <xf numFmtId="0" fontId="1" fillId="0" borderId="0"/>
    <xf numFmtId="179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179" fontId="2" fillId="0" borderId="0"/>
    <xf numFmtId="0" fontId="11" fillId="0" borderId="0"/>
    <xf numFmtId="0" fontId="11" fillId="0" borderId="0"/>
    <xf numFmtId="168" fontId="8" fillId="0" borderId="0"/>
    <xf numFmtId="0" fontId="48" fillId="0" borderId="0"/>
    <xf numFmtId="0" fontId="2" fillId="0" borderId="0"/>
    <xf numFmtId="168" fontId="8" fillId="0" borderId="0"/>
    <xf numFmtId="0" fontId="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168" fontId="8" fillId="0" borderId="0"/>
    <xf numFmtId="168" fontId="8" fillId="0" borderId="0"/>
    <xf numFmtId="0" fontId="1" fillId="0" borderId="0"/>
    <xf numFmtId="179" fontId="11" fillId="0" borderId="0"/>
    <xf numFmtId="179" fontId="11" fillId="0" borderId="0"/>
    <xf numFmtId="179" fontId="2" fillId="0" borderId="0"/>
    <xf numFmtId="0" fontId="2" fillId="0" borderId="0"/>
    <xf numFmtId="179" fontId="2" fillId="0" borderId="0"/>
    <xf numFmtId="0" fontId="2" fillId="0" borderId="0"/>
    <xf numFmtId="179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11" fillId="0" borderId="0"/>
    <xf numFmtId="168" fontId="8" fillId="0" borderId="0"/>
    <xf numFmtId="168" fontId="8" fillId="0" borderId="0"/>
    <xf numFmtId="0" fontId="1" fillId="0" borderId="0"/>
    <xf numFmtId="179" fontId="11" fillId="0" borderId="0"/>
    <xf numFmtId="179" fontId="11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1" fillId="0" borderId="0"/>
    <xf numFmtId="179" fontId="1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79" fontId="11" fillId="0" borderId="0"/>
    <xf numFmtId="0" fontId="5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59" fillId="0" borderId="0"/>
    <xf numFmtId="179" fontId="2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5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9" fillId="70" borderId="7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9" fillId="70" borderId="7" applyBorder="0"/>
    <xf numFmtId="0" fontId="2" fillId="0" borderId="0"/>
    <xf numFmtId="0" fontId="2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179" fontId="9" fillId="0" borderId="0"/>
    <xf numFmtId="0" fontId="5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9" fontId="5" fillId="0" borderId="0"/>
    <xf numFmtId="0" fontId="9" fillId="0" borderId="0"/>
    <xf numFmtId="179" fontId="9" fillId="0" borderId="0"/>
    <xf numFmtId="0" fontId="9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9" fillId="0" borderId="0"/>
    <xf numFmtId="179" fontId="5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5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9" fillId="0" borderId="0"/>
    <xf numFmtId="0" fontId="9" fillId="0" borderId="0"/>
    <xf numFmtId="168" fontId="9" fillId="0" borderId="0"/>
    <xf numFmtId="0" fontId="59" fillId="0" borderId="0"/>
    <xf numFmtId="168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59" fillId="0" borderId="0"/>
    <xf numFmtId="0" fontId="5" fillId="0" borderId="0"/>
    <xf numFmtId="0" fontId="59" fillId="0" borderId="0"/>
    <xf numFmtId="168" fontId="5" fillId="0" borderId="0"/>
    <xf numFmtId="0" fontId="59" fillId="0" borderId="0"/>
    <xf numFmtId="168" fontId="5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179" fontId="5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179" fontId="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1" fillId="0" borderId="0"/>
    <xf numFmtId="179" fontId="9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68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8" fontId="27" fillId="0" borderId="0"/>
    <xf numFmtId="0" fontId="2" fillId="0" borderId="0"/>
    <xf numFmtId="0" fontId="59" fillId="0" borderId="0"/>
    <xf numFmtId="168" fontId="27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5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2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79" fontId="2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9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9" fillId="0" borderId="0"/>
    <xf numFmtId="0" fontId="2" fillId="0" borderId="0"/>
    <xf numFmtId="0" fontId="59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9" fontId="2" fillId="0" borderId="0"/>
    <xf numFmtId="0" fontId="59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179" fontId="2" fillId="0" borderId="0"/>
    <xf numFmtId="0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169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8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168" fontId="2" fillId="0" borderId="0"/>
    <xf numFmtId="0" fontId="59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8" fontId="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0" fontId="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3" fillId="0" borderId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168" fontId="2" fillId="0" borderId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2" fillId="74" borderId="51" applyNumberFormat="0" applyFont="0" applyAlignment="0" applyProtection="0"/>
    <xf numFmtId="0" fontId="10" fillId="74" borderId="51" applyNumberFormat="0" applyFont="0" applyAlignment="0" applyProtection="0"/>
    <xf numFmtId="168" fontId="2" fillId="0" borderId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0" fontId="10" fillId="74" borderId="51" applyNumberFormat="0" applyFont="0" applyAlignment="0" applyProtection="0"/>
    <xf numFmtId="0" fontId="2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169" fontId="2" fillId="0" borderId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2" fillId="74" borderId="51" applyNumberFormat="0" applyFont="0" applyAlignment="0" applyProtection="0"/>
    <xf numFmtId="0" fontId="2" fillId="0" borderId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1" fillId="11" borderId="40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10" fillId="74" borderId="51" applyNumberFormat="0" applyFont="0" applyAlignment="0" applyProtection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169" fontId="2" fillId="0" borderId="0"/>
    <xf numFmtId="0" fontId="2" fillId="74" borderId="51" applyNumberFormat="0" applyFont="0" applyAlignment="0" applyProtection="0"/>
    <xf numFmtId="168" fontId="2" fillId="0" borderId="0"/>
    <xf numFmtId="0" fontId="2" fillId="74" borderId="51" applyNumberFormat="0" applyFont="0" applyAlignment="0" applyProtection="0"/>
    <xf numFmtId="168" fontId="2" fillId="0" borderId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169" fontId="2" fillId="0" borderId="0"/>
    <xf numFmtId="168" fontId="2" fillId="0" borderId="0"/>
    <xf numFmtId="0" fontId="2" fillId="74" borderId="51" applyNumberFormat="0" applyFont="0" applyAlignment="0" applyProtection="0"/>
    <xf numFmtId="168" fontId="2" fillId="0" borderId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169" fontId="2" fillId="0" borderId="0"/>
    <xf numFmtId="0" fontId="2" fillId="74" borderId="51" applyNumberFormat="0" applyFont="0" applyAlignment="0" applyProtection="0"/>
    <xf numFmtId="168" fontId="2" fillId="0" borderId="0"/>
    <xf numFmtId="0" fontId="2" fillId="74" borderId="51" applyNumberFormat="0" applyFont="0" applyAlignment="0" applyProtection="0"/>
    <xf numFmtId="168" fontId="2" fillId="0" borderId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169" fontId="2" fillId="0" borderId="0"/>
    <xf numFmtId="168" fontId="2" fillId="0" borderId="0"/>
    <xf numFmtId="168" fontId="2" fillId="0" borderId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0" fontId="2" fillId="74" borderId="51" applyNumberFormat="0" applyFont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4" fillId="0" borderId="0">
      <alignment horizontal="left"/>
    </xf>
    <xf numFmtId="0" fontId="2" fillId="0" borderId="0"/>
    <xf numFmtId="0" fontId="2" fillId="0" borderId="0"/>
    <xf numFmtId="168" fontId="2" fillId="0" borderId="0"/>
    <xf numFmtId="3" fontId="2" fillId="75" borderId="3" applyFont="0">
      <alignment horizontal="right" vertical="center"/>
      <protection locked="0"/>
    </xf>
    <xf numFmtId="168" fontId="65" fillId="0" borderId="0"/>
    <xf numFmtId="0" fontId="65" fillId="0" borderId="0"/>
    <xf numFmtId="168" fontId="65" fillId="0" borderId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168" fontId="68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168" fontId="68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169" fontId="68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7" fillId="9" borderId="37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0" fontId="66" fillId="64" borderId="52" applyNumberFormat="0" applyAlignment="0" applyProtection="0"/>
    <xf numFmtId="168" fontId="68" fillId="64" borderId="52" applyNumberFormat="0" applyAlignment="0" applyProtection="0"/>
    <xf numFmtId="169" fontId="68" fillId="64" borderId="52" applyNumberFormat="0" applyAlignment="0" applyProtection="0"/>
    <xf numFmtId="168" fontId="68" fillId="64" borderId="52" applyNumberFormat="0" applyAlignment="0" applyProtection="0"/>
    <xf numFmtId="168" fontId="68" fillId="64" borderId="52" applyNumberFormat="0" applyAlignment="0" applyProtection="0"/>
    <xf numFmtId="169" fontId="68" fillId="64" borderId="52" applyNumberFormat="0" applyAlignment="0" applyProtection="0"/>
    <xf numFmtId="168" fontId="68" fillId="64" borderId="52" applyNumberFormat="0" applyAlignment="0" applyProtection="0"/>
    <xf numFmtId="168" fontId="68" fillId="64" borderId="52" applyNumberFormat="0" applyAlignment="0" applyProtection="0"/>
    <xf numFmtId="169" fontId="68" fillId="64" borderId="52" applyNumberFormat="0" applyAlignment="0" applyProtection="0"/>
    <xf numFmtId="168" fontId="68" fillId="64" borderId="52" applyNumberFormat="0" applyAlignment="0" applyProtection="0"/>
    <xf numFmtId="168" fontId="68" fillId="64" borderId="52" applyNumberFormat="0" applyAlignment="0" applyProtection="0"/>
    <xf numFmtId="169" fontId="68" fillId="64" borderId="52" applyNumberFormat="0" applyAlignment="0" applyProtection="0"/>
    <xf numFmtId="168" fontId="68" fillId="64" borderId="52" applyNumberFormat="0" applyAlignment="0" applyProtection="0"/>
    <xf numFmtId="0" fontId="66" fillId="64" borderId="52" applyNumberFormat="0" applyAlignment="0" applyProtection="0"/>
    <xf numFmtId="0" fontId="8" fillId="0" borderId="0"/>
    <xf numFmtId="17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168" fontId="2" fillId="0" borderId="0"/>
    <xf numFmtId="0" fontId="2" fillId="0" borderId="0"/>
    <xf numFmtId="168" fontId="2" fillId="0" borderId="0"/>
    <xf numFmtId="187" fontId="48" fillId="0" borderId="3" applyNumberFormat="0">
      <alignment horizontal="center" vertical="top" wrapText="1"/>
    </xf>
    <xf numFmtId="0" fontId="70" fillId="0" borderId="0" applyNumberFormat="0" applyFill="0" applyBorder="0" applyAlignment="0" applyProtection="0"/>
    <xf numFmtId="3" fontId="2" fillId="70" borderId="3" applyFont="0">
      <alignment horizontal="right" vertical="center"/>
    </xf>
    <xf numFmtId="188" fontId="2" fillId="70" borderId="3" applyFont="0">
      <alignment horizontal="right" vertical="center"/>
    </xf>
    <xf numFmtId="0" fontId="71" fillId="0" borderId="0"/>
    <xf numFmtId="0" fontId="8" fillId="0" borderId="0"/>
    <xf numFmtId="0" fontId="72" fillId="0" borderId="0"/>
    <xf numFmtId="0" fontId="72" fillId="0" borderId="0"/>
    <xf numFmtId="168" fontId="8" fillId="0" borderId="0"/>
    <xf numFmtId="168" fontId="8" fillId="0" borderId="0"/>
    <xf numFmtId="0" fontId="73" fillId="0" borderId="0"/>
    <xf numFmtId="0" fontId="74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9" fontId="29" fillId="0" borderId="0" applyFill="0" applyBorder="0" applyAlignment="0"/>
    <xf numFmtId="189" fontId="20" fillId="0" borderId="0" applyFill="0" applyBorder="0" applyAlignment="0"/>
    <xf numFmtId="190" fontId="20" fillId="0" borderId="0" applyFill="0" applyBorder="0" applyAlignment="0"/>
    <xf numFmtId="0" fontId="75" fillId="0" borderId="0">
      <alignment horizontal="center" vertical="top"/>
    </xf>
    <xf numFmtId="0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9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168" fontId="77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168" fontId="77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169" fontId="77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4" fillId="0" borderId="41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0" fontId="30" fillId="0" borderId="53" applyNumberFormat="0" applyFill="0" applyAlignment="0" applyProtection="0"/>
    <xf numFmtId="168" fontId="77" fillId="0" borderId="53" applyNumberFormat="0" applyFill="0" applyAlignment="0" applyProtection="0"/>
    <xf numFmtId="169" fontId="77" fillId="0" borderId="53" applyNumberFormat="0" applyFill="0" applyAlignment="0" applyProtection="0"/>
    <xf numFmtId="168" fontId="77" fillId="0" borderId="53" applyNumberFormat="0" applyFill="0" applyAlignment="0" applyProtection="0"/>
    <xf numFmtId="168" fontId="77" fillId="0" borderId="53" applyNumberFormat="0" applyFill="0" applyAlignment="0" applyProtection="0"/>
    <xf numFmtId="169" fontId="77" fillId="0" borderId="53" applyNumberFormat="0" applyFill="0" applyAlignment="0" applyProtection="0"/>
    <xf numFmtId="168" fontId="77" fillId="0" borderId="53" applyNumberFormat="0" applyFill="0" applyAlignment="0" applyProtection="0"/>
    <xf numFmtId="168" fontId="77" fillId="0" borderId="53" applyNumberFormat="0" applyFill="0" applyAlignment="0" applyProtection="0"/>
    <xf numFmtId="169" fontId="77" fillId="0" borderId="53" applyNumberFormat="0" applyFill="0" applyAlignment="0" applyProtection="0"/>
    <xf numFmtId="168" fontId="77" fillId="0" borderId="53" applyNumberFormat="0" applyFill="0" applyAlignment="0" applyProtection="0"/>
    <xf numFmtId="168" fontId="77" fillId="0" borderId="53" applyNumberFormat="0" applyFill="0" applyAlignment="0" applyProtection="0"/>
    <xf numFmtId="169" fontId="77" fillId="0" borderId="53" applyNumberFormat="0" applyFill="0" applyAlignment="0" applyProtection="0"/>
    <xf numFmtId="168" fontId="77" fillId="0" borderId="53" applyNumberFormat="0" applyFill="0" applyAlignment="0" applyProtection="0"/>
    <xf numFmtId="0" fontId="30" fillId="0" borderId="53" applyNumberFormat="0" applyFill="0" applyAlignment="0" applyProtection="0"/>
    <xf numFmtId="0" fontId="8" fillId="0" borderId="54"/>
    <xf numFmtId="185" fontId="64" fillId="0" borderId="0">
      <alignment horizontal="left"/>
    </xf>
    <xf numFmtId="0" fontId="2" fillId="0" borderId="0"/>
    <xf numFmtId="0" fontId="2" fillId="0" borderId="0"/>
    <xf numFmtId="168" fontId="2" fillId="0" borderId="0"/>
    <xf numFmtId="168" fontId="2" fillId="0" borderId="0">
      <alignment horizontal="center" textRotation="90"/>
    </xf>
    <xf numFmtId="0" fontId="2" fillId="0" borderId="0">
      <alignment horizontal="center" textRotation="90"/>
    </xf>
    <xf numFmtId="168" fontId="2" fillId="0" borderId="0">
      <alignment horizontal="center" textRotation="90"/>
    </xf>
    <xf numFmtId="191" fontId="9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8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" fontId="80" fillId="0" borderId="0" applyFill="0" applyProtection="0">
      <alignment horizontal="right"/>
    </xf>
    <xf numFmtId="42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82" fillId="0" borderId="0"/>
    <xf numFmtId="0" fontId="83" fillId="0" borderId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41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vertical="center"/>
    </xf>
    <xf numFmtId="166" fontId="1" fillId="0" borderId="0" applyFont="0" applyFill="0" applyBorder="0" applyAlignment="0" applyProtection="0"/>
    <xf numFmtId="0" fontId="117" fillId="0" borderId="0"/>
    <xf numFmtId="201" fontId="117" fillId="0" borderId="0" applyFill="0" applyBorder="0" applyProtection="0"/>
    <xf numFmtId="9" fontId="117" fillId="0" borderId="0" applyFill="0" applyBorder="0" applyProtection="0"/>
    <xf numFmtId="0" fontId="133" fillId="0" borderId="0" applyNumberFormat="0" applyFill="0" applyBorder="0" applyProtection="0"/>
    <xf numFmtId="194" fontId="118" fillId="79" borderId="0"/>
    <xf numFmtId="195" fontId="118" fillId="79" borderId="0"/>
    <xf numFmtId="194" fontId="118" fillId="79" borderId="0"/>
    <xf numFmtId="0" fontId="117" fillId="80" borderId="0" applyNumberFormat="0" applyBorder="0" applyProtection="0"/>
    <xf numFmtId="0" fontId="119" fillId="81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7" fillId="80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1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9" fillId="80" borderId="0" applyNumberFormat="0" applyBorder="0" applyProtection="0"/>
    <xf numFmtId="0" fontId="117" fillId="80" borderId="0" applyNumberFormat="0" applyBorder="0" applyProtection="0"/>
    <xf numFmtId="0" fontId="117" fillId="82" borderId="0" applyNumberFormat="0" applyBorder="0" applyProtection="0"/>
    <xf numFmtId="0" fontId="119" fillId="83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7" fillId="82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3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9" fillId="82" borderId="0" applyNumberFormat="0" applyBorder="0" applyProtection="0"/>
    <xf numFmtId="0" fontId="117" fillId="82" borderId="0" applyNumberFormat="0" applyBorder="0" applyProtection="0"/>
    <xf numFmtId="0" fontId="117" fillId="84" borderId="0" applyNumberFormat="0" applyBorder="0" applyProtection="0"/>
    <xf numFmtId="0" fontId="119" fillId="85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7" fillId="84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5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9" fillId="84" borderId="0" applyNumberFormat="0" applyBorder="0" applyProtection="0"/>
    <xf numFmtId="0" fontId="117" fillId="84" borderId="0" applyNumberFormat="0" applyBorder="0" applyProtection="0"/>
    <xf numFmtId="0" fontId="117" fillId="86" borderId="0" applyNumberFormat="0" applyBorder="0" applyProtection="0"/>
    <xf numFmtId="0" fontId="119" fillId="87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7" fillId="86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7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7" fillId="86" borderId="0" applyNumberFormat="0" applyBorder="0" applyProtection="0"/>
    <xf numFmtId="0" fontId="117" fillId="88" borderId="0" applyNumberFormat="0" applyBorder="0" applyProtection="0"/>
    <xf numFmtId="0" fontId="119" fillId="89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7" fillId="88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9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9" fillId="88" borderId="0" applyNumberFormat="0" applyBorder="0" applyProtection="0"/>
    <xf numFmtId="0" fontId="117" fillId="88" borderId="0" applyNumberFormat="0" applyBorder="0" applyProtection="0"/>
    <xf numFmtId="0" fontId="117" fillId="90" borderId="0" applyNumberFormat="0" applyBorder="0" applyProtection="0"/>
    <xf numFmtId="0" fontId="119" fillId="91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7" fillId="90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1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9" fillId="90" borderId="0" applyNumberFormat="0" applyBorder="0" applyProtection="0"/>
    <xf numFmtId="0" fontId="117" fillId="90" borderId="0" applyNumberFormat="0" applyBorder="0" applyProtection="0"/>
    <xf numFmtId="0" fontId="117" fillId="92" borderId="0" applyNumberFormat="0" applyBorder="0" applyProtection="0"/>
    <xf numFmtId="0" fontId="119" fillId="93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7" fillId="92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3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7" fillId="92" borderId="0" applyNumberFormat="0" applyBorder="0" applyProtection="0"/>
    <xf numFmtId="0" fontId="117" fillId="94" borderId="0" applyNumberFormat="0" applyBorder="0" applyProtection="0"/>
    <xf numFmtId="0" fontId="119" fillId="95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7" fillId="94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5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9" fillId="94" borderId="0" applyNumberFormat="0" applyBorder="0" applyProtection="0"/>
    <xf numFmtId="0" fontId="117" fillId="94" borderId="0" applyNumberFormat="0" applyBorder="0" applyProtection="0"/>
    <xf numFmtId="0" fontId="117" fillId="96" borderId="0" applyNumberFormat="0" applyBorder="0" applyProtection="0"/>
    <xf numFmtId="0" fontId="119" fillId="97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7" fillId="96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7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9" fillId="96" borderId="0" applyNumberFormat="0" applyBorder="0" applyProtection="0"/>
    <xf numFmtId="0" fontId="117" fillId="96" borderId="0" applyNumberFormat="0" applyBorder="0" applyProtection="0"/>
    <xf numFmtId="0" fontId="117" fillId="86" borderId="0" applyNumberFormat="0" applyBorder="0" applyProtection="0"/>
    <xf numFmtId="0" fontId="119" fillId="98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7" fillId="86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98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9" fillId="86" borderId="0" applyNumberFormat="0" applyBorder="0" applyProtection="0"/>
    <xf numFmtId="0" fontId="117" fillId="86" borderId="0" applyNumberFormat="0" applyBorder="0" applyProtection="0"/>
    <xf numFmtId="0" fontId="117" fillId="92" borderId="0" applyNumberFormat="0" applyBorder="0" applyProtection="0"/>
    <xf numFmtId="0" fontId="119" fillId="99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7" fillId="92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9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9" fillId="92" borderId="0" applyNumberFormat="0" applyBorder="0" applyProtection="0"/>
    <xf numFmtId="0" fontId="117" fillId="92" borderId="0" applyNumberFormat="0" applyBorder="0" applyProtection="0"/>
    <xf numFmtId="0" fontId="117" fillId="100" borderId="0" applyNumberFormat="0" applyBorder="0" applyProtection="0"/>
    <xf numFmtId="0" fontId="119" fillId="101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7" fillId="100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1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9" fillId="100" borderId="0" applyNumberFormat="0" applyBorder="0" applyProtection="0"/>
    <xf numFmtId="0" fontId="117" fillId="100" borderId="0" applyNumberFormat="0" applyBorder="0" applyProtection="0"/>
    <xf numFmtId="0" fontId="120" fillId="102" borderId="0" applyNumberFormat="0" applyBorder="0" applyProtection="0"/>
    <xf numFmtId="0" fontId="121" fillId="103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0" fillId="102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3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1" fillId="102" borderId="0" applyNumberFormat="0" applyBorder="0" applyProtection="0"/>
    <xf numFmtId="0" fontId="120" fillId="102" borderId="0" applyNumberFormat="0" applyBorder="0" applyProtection="0"/>
    <xf numFmtId="0" fontId="120" fillId="94" borderId="0" applyNumberFormat="0" applyBorder="0" applyProtection="0"/>
    <xf numFmtId="0" fontId="121" fillId="10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0" fillId="9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10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1" fillId="94" borderId="0" applyNumberFormat="0" applyBorder="0" applyProtection="0"/>
    <xf numFmtId="0" fontId="120" fillId="94" borderId="0" applyNumberFormat="0" applyBorder="0" applyProtection="0"/>
    <xf numFmtId="0" fontId="120" fillId="96" borderId="0" applyNumberFormat="0" applyBorder="0" applyProtection="0"/>
    <xf numFmtId="0" fontId="121" fillId="105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0" fillId="96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105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1" fillId="96" borderId="0" applyNumberFormat="0" applyBorder="0" applyProtection="0"/>
    <xf numFmtId="0" fontId="120" fillId="96" borderId="0" applyNumberFormat="0" applyBorder="0" applyProtection="0"/>
    <xf numFmtId="0" fontId="120" fillId="106" borderId="0" applyNumberFormat="0" applyBorder="0" applyProtection="0"/>
    <xf numFmtId="0" fontId="121" fillId="107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0" fillId="106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7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0" fillId="106" borderId="0" applyNumberFormat="0" applyBorder="0" applyProtection="0"/>
    <xf numFmtId="0" fontId="120" fillId="108" borderId="0" applyNumberFormat="0" applyBorder="0" applyProtection="0"/>
    <xf numFmtId="0" fontId="121" fillId="109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0" fillId="108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9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0" fillId="108" borderId="0" applyNumberFormat="0" applyBorder="0" applyProtection="0"/>
    <xf numFmtId="0" fontId="120" fillId="110" borderId="0" applyNumberFormat="0" applyBorder="0" applyProtection="0"/>
    <xf numFmtId="0" fontId="121" fillId="111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0" fillId="110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1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1" fillId="110" borderId="0" applyNumberFormat="0" applyBorder="0" applyProtection="0"/>
    <xf numFmtId="0" fontId="120" fillId="110" borderId="0" applyNumberFormat="0" applyBorder="0" applyProtection="0"/>
    <xf numFmtId="0" fontId="122" fillId="0" borderId="0">
      <alignment vertical="center"/>
    </xf>
    <xf numFmtId="0" fontId="123" fillId="0" borderId="0"/>
    <xf numFmtId="0" fontId="117" fillId="80" borderId="0" applyNumberFormat="0" applyBorder="0" applyProtection="0"/>
    <xf numFmtId="0" fontId="117" fillId="80" borderId="0" applyNumberFormat="0" applyBorder="0" applyProtection="0"/>
    <xf numFmtId="0" fontId="120" fillId="92" borderId="0" applyNumberFormat="0" applyBorder="0" applyProtection="0"/>
    <xf numFmtId="0" fontId="120" fillId="112" borderId="0" applyNumberFormat="0" applyBorder="0" applyProtection="0"/>
    <xf numFmtId="0" fontId="121" fillId="113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0" fillId="112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3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1" fillId="112" borderId="0" applyNumberFormat="0" applyBorder="0" applyProtection="0"/>
    <xf numFmtId="0" fontId="120" fillId="112" borderId="0" applyNumberFormat="0" applyBorder="0" applyProtection="0"/>
    <xf numFmtId="0" fontId="120" fillId="112" borderId="0" applyNumberFormat="0" applyBorder="0" applyProtection="0"/>
    <xf numFmtId="0" fontId="120" fillId="112" borderId="0" applyNumberFormat="0" applyBorder="0" applyProtection="0"/>
    <xf numFmtId="0" fontId="117" fillId="114" borderId="0" applyNumberFormat="0" applyBorder="0" applyProtection="0"/>
    <xf numFmtId="0" fontId="117" fillId="98" borderId="0" applyNumberFormat="0" applyBorder="0" applyProtection="0"/>
    <xf numFmtId="0" fontId="120" fillId="115" borderId="0" applyNumberFormat="0" applyBorder="0" applyProtection="0"/>
    <xf numFmtId="0" fontId="120" fillId="116" borderId="0" applyNumberFormat="0" applyBorder="0" applyProtection="0"/>
    <xf numFmtId="0" fontId="121" fillId="117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0" fillId="116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7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1" fillId="116" borderId="0" applyNumberFormat="0" applyBorder="0" applyProtection="0"/>
    <xf numFmtId="0" fontId="120" fillId="116" borderId="0" applyNumberFormat="0" applyBorder="0" applyProtection="0"/>
    <xf numFmtId="0" fontId="120" fillId="116" borderId="0" applyNumberFormat="0" applyBorder="0" applyProtection="0"/>
    <xf numFmtId="0" fontId="120" fillId="116" borderId="0" applyNumberFormat="0" applyBorder="0" applyProtection="0"/>
    <xf numFmtId="0" fontId="117" fillId="114" borderId="0" applyNumberFormat="0" applyBorder="0" applyProtection="0"/>
    <xf numFmtId="0" fontId="117" fillId="84" borderId="0" applyNumberFormat="0" applyBorder="0" applyProtection="0"/>
    <xf numFmtId="0" fontId="120" fillId="98" borderId="0" applyNumberFormat="0" applyBorder="0" applyProtection="0"/>
    <xf numFmtId="0" fontId="120" fillId="118" borderId="0" applyNumberFormat="0" applyBorder="0" applyProtection="0"/>
    <xf numFmtId="0" fontId="121" fillId="119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0" fillId="118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9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1" fillId="118" borderId="0" applyNumberFormat="0" applyBorder="0" applyProtection="0"/>
    <xf numFmtId="0" fontId="120" fillId="118" borderId="0" applyNumberFormat="0" applyBorder="0" applyProtection="0"/>
    <xf numFmtId="0" fontId="120" fillId="118" borderId="0" applyNumberFormat="0" applyBorder="0" applyProtection="0"/>
    <xf numFmtId="0" fontId="120" fillId="118" borderId="0" applyNumberFormat="0" applyBorder="0" applyProtection="0"/>
    <xf numFmtId="0" fontId="117" fillId="80" borderId="0" applyNumberFormat="0" applyBorder="0" applyProtection="0"/>
    <xf numFmtId="0" fontId="117" fillId="98" borderId="0" applyNumberFormat="0" applyBorder="0" applyProtection="0"/>
    <xf numFmtId="0" fontId="120" fillId="98" borderId="0" applyNumberFormat="0" applyBorder="0" applyProtection="0"/>
    <xf numFmtId="0" fontId="120" fillId="106" borderId="0" applyNumberFormat="0" applyBorder="0" applyProtection="0"/>
    <xf numFmtId="0" fontId="121" fillId="120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0" fillId="106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20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1" fillId="106" borderId="0" applyNumberFormat="0" applyBorder="0" applyProtection="0"/>
    <xf numFmtId="0" fontId="120" fillId="106" borderId="0" applyNumberFormat="0" applyBorder="0" applyProtection="0"/>
    <xf numFmtId="0" fontId="120" fillId="106" borderId="0" applyNumberFormat="0" applyBorder="0" applyProtection="0"/>
    <xf numFmtId="0" fontId="120" fillId="106" borderId="0" applyNumberFormat="0" applyBorder="0" applyProtection="0"/>
    <xf numFmtId="0" fontId="117" fillId="88" borderId="0" applyNumberFormat="0" applyBorder="0" applyProtection="0"/>
    <xf numFmtId="0" fontId="117" fillId="80" borderId="0" applyNumberFormat="0" applyBorder="0" applyProtection="0"/>
    <xf numFmtId="0" fontId="120" fillId="92" borderId="0" applyNumberFormat="0" applyBorder="0" applyProtection="0"/>
    <xf numFmtId="0" fontId="120" fillId="108" borderId="0" applyNumberFormat="0" applyBorder="0" applyProtection="0"/>
    <xf numFmtId="0" fontId="121" fillId="121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0" fillId="108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21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1" fillId="108" borderId="0" applyNumberFormat="0" applyBorder="0" applyProtection="0"/>
    <xf numFmtId="0" fontId="120" fillId="108" borderId="0" applyNumberFormat="0" applyBorder="0" applyProtection="0"/>
    <xf numFmtId="0" fontId="120" fillId="108" borderId="0" applyNumberFormat="0" applyBorder="0" applyProtection="0"/>
    <xf numFmtId="0" fontId="120" fillId="108" borderId="0" applyNumberFormat="0" applyBorder="0" applyProtection="0"/>
    <xf numFmtId="0" fontId="117" fillId="114" borderId="0" applyNumberFormat="0" applyBorder="0" applyProtection="0"/>
    <xf numFmtId="0" fontId="117" fillId="90" borderId="0" applyNumberFormat="0" applyBorder="0" applyProtection="0"/>
    <xf numFmtId="0" fontId="120" fillId="90" borderId="0" applyNumberFormat="0" applyBorder="0" applyProtection="0"/>
    <xf numFmtId="0" fontId="120" fillId="122" borderId="0" applyNumberFormat="0" applyBorder="0" applyProtection="0"/>
    <xf numFmtId="0" fontId="121" fillId="123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0" fillId="122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3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1" fillId="122" borderId="0" applyNumberFormat="0" applyBorder="0" applyProtection="0"/>
    <xf numFmtId="0" fontId="120" fillId="122" borderId="0" applyNumberFormat="0" applyBorder="0" applyProtection="0"/>
    <xf numFmtId="0" fontId="120" fillId="122" borderId="0" applyNumberFormat="0" applyBorder="0" applyProtection="0"/>
    <xf numFmtId="0" fontId="120" fillId="122" borderId="0" applyNumberFormat="0" applyBorder="0" applyProtection="0"/>
    <xf numFmtId="0" fontId="124" fillId="82" borderId="0" applyNumberFormat="0" applyBorder="0" applyProtection="0"/>
    <xf numFmtId="0" fontId="125" fillId="124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4" fillId="82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124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5" fillId="82" borderId="0" applyNumberFormat="0" applyBorder="0" applyProtection="0"/>
    <xf numFmtId="0" fontId="124" fillId="82" borderId="0" applyNumberFormat="0" applyBorder="0" applyProtection="0"/>
    <xf numFmtId="196" fontId="18" fillId="0" borderId="0" applyFill="0" applyBorder="0"/>
    <xf numFmtId="196" fontId="126" fillId="0" borderId="0" applyFill="0" applyBorder="0"/>
    <xf numFmtId="196" fontId="126" fillId="0" borderId="0" applyFill="0" applyBorder="0"/>
    <xf numFmtId="196" fontId="126" fillId="0" borderId="0" applyFill="0" applyBorder="0"/>
    <xf numFmtId="197" fontId="127" fillId="0" borderId="0" applyFill="0" applyBorder="0"/>
    <xf numFmtId="197" fontId="127" fillId="0" borderId="0" applyFill="0" applyBorder="0"/>
    <xf numFmtId="196" fontId="126" fillId="0" borderId="0" applyFill="0" applyBorder="0"/>
    <xf numFmtId="196" fontId="126" fillId="0" borderId="0" applyFill="0" applyBorder="0"/>
    <xf numFmtId="196" fontId="126" fillId="0" borderId="0" applyFill="0" applyBorder="0"/>
    <xf numFmtId="196" fontId="126" fillId="0" borderId="0" applyFill="0" applyBorder="0"/>
    <xf numFmtId="196" fontId="126" fillId="0" borderId="0" applyFill="0" applyBorder="0"/>
    <xf numFmtId="196" fontId="126" fillId="0" borderId="0" applyFill="0" applyBorder="0"/>
    <xf numFmtId="172" fontId="127" fillId="0" borderId="0" applyFill="0" applyBorder="0"/>
    <xf numFmtId="173" fontId="127" fillId="0" borderId="0" applyFill="0" applyBorder="0"/>
    <xf numFmtId="198" fontId="127" fillId="0" borderId="0" applyFill="0" applyBorder="0"/>
    <xf numFmtId="199" fontId="127" fillId="0" borderId="0" applyFill="0" applyBorder="0"/>
    <xf numFmtId="197" fontId="127" fillId="0" borderId="0" applyFill="0" applyBorder="0"/>
    <xf numFmtId="200" fontId="127" fillId="0" borderId="0" applyFill="0" applyBorder="0"/>
    <xf numFmtId="172" fontId="127" fillId="0" borderId="0" applyFill="0" applyBorder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30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30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30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9" fillId="114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28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30" fillId="98" borderId="112" applyNumberFormat="0" applyProtection="0"/>
    <xf numFmtId="0" fontId="128" fillId="98" borderId="112" applyNumberFormat="0" applyProtection="0"/>
    <xf numFmtId="0" fontId="131" fillId="115" borderId="44" applyNumberFormat="0" applyProtection="0"/>
    <xf numFmtId="0" fontId="132" fillId="12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1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2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2" fillId="115" borderId="44" applyNumberFormat="0" applyProtection="0"/>
    <xf numFmtId="0" fontId="131" fillId="115" borderId="44" applyNumberFormat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22" fillId="0" borderId="0">
      <protection locked="0"/>
    </xf>
    <xf numFmtId="201" fontId="117" fillId="0" borderId="0" applyFill="0" applyBorder="0" applyProtection="0"/>
    <xf numFmtId="201" fontId="122" fillId="0" borderId="0">
      <protection locked="0"/>
    </xf>
    <xf numFmtId="201" fontId="117" fillId="0" borderId="0" applyFill="0" applyBorder="0" applyProtection="0"/>
    <xf numFmtId="201" fontId="122" fillId="0" borderId="0">
      <protection locked="0"/>
    </xf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22" fillId="0" borderId="0">
      <protection locked="0"/>
    </xf>
    <xf numFmtId="202" fontId="117" fillId="0" borderId="0" applyFill="0" applyBorder="0" applyProtection="0"/>
    <xf numFmtId="202" fontId="117" fillId="0" borderId="0" applyFill="0" applyBorder="0" applyProtection="0"/>
    <xf numFmtId="202" fontId="117" fillId="0" borderId="0" applyFill="0" applyBorder="0" applyProtection="0"/>
    <xf numFmtId="201" fontId="122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3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3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3" fontId="117" fillId="0" borderId="0" applyFill="0" applyBorder="0" applyProtection="0"/>
    <xf numFmtId="203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4" fontId="117" fillId="0" borderId="0" applyFill="0" applyBorder="0" applyProtection="0"/>
    <xf numFmtId="205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201" fontId="117" fillId="0" borderId="0" applyFill="0" applyBorder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121" fillId="126" borderId="0" applyNumberFormat="0" applyBorder="0" applyProtection="0"/>
    <xf numFmtId="0" fontId="2" fillId="0" borderId="0"/>
    <xf numFmtId="0" fontId="132" fillId="127" borderId="44" applyNumberFormat="0" applyProtection="0"/>
    <xf numFmtId="0" fontId="132" fillId="127" borderId="44" applyNumberFormat="0" applyProtection="0"/>
    <xf numFmtId="9" fontId="2" fillId="0" borderId="0" applyFont="0" applyFill="0" applyBorder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168" fontId="23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168" fontId="23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169" fontId="23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0" fontId="21" fillId="64" borderId="112" applyNumberFormat="0" applyAlignment="0" applyProtection="0"/>
    <xf numFmtId="168" fontId="23" fillId="64" borderId="112" applyNumberFormat="0" applyAlignment="0" applyProtection="0"/>
    <xf numFmtId="169" fontId="23" fillId="64" borderId="112" applyNumberFormat="0" applyAlignment="0" applyProtection="0"/>
    <xf numFmtId="168" fontId="23" fillId="64" borderId="112" applyNumberFormat="0" applyAlignment="0" applyProtection="0"/>
    <xf numFmtId="168" fontId="23" fillId="64" borderId="112" applyNumberFormat="0" applyAlignment="0" applyProtection="0"/>
    <xf numFmtId="169" fontId="23" fillId="64" borderId="112" applyNumberFormat="0" applyAlignment="0" applyProtection="0"/>
    <xf numFmtId="168" fontId="23" fillId="64" borderId="112" applyNumberFormat="0" applyAlignment="0" applyProtection="0"/>
    <xf numFmtId="168" fontId="23" fillId="64" borderId="112" applyNumberFormat="0" applyAlignment="0" applyProtection="0"/>
    <xf numFmtId="169" fontId="23" fillId="64" borderId="112" applyNumberFormat="0" applyAlignment="0" applyProtection="0"/>
    <xf numFmtId="168" fontId="23" fillId="64" borderId="112" applyNumberFormat="0" applyAlignment="0" applyProtection="0"/>
    <xf numFmtId="168" fontId="23" fillId="64" borderId="112" applyNumberFormat="0" applyAlignment="0" applyProtection="0"/>
    <xf numFmtId="169" fontId="23" fillId="64" borderId="112" applyNumberFormat="0" applyAlignment="0" applyProtection="0"/>
    <xf numFmtId="168" fontId="23" fillId="64" borderId="112" applyNumberFormat="0" applyAlignment="0" applyProtection="0"/>
    <xf numFmtId="0" fontId="21" fillId="64" borderId="112" applyNumberFormat="0" applyAlignment="0" applyProtection="0"/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19" fillId="0" borderId="115" applyNumberFormat="0" applyAlignment="0">
      <alignment horizontal="right"/>
      <protection locked="0"/>
    </xf>
    <xf numFmtId="0" fontId="2" fillId="69" borderId="115" applyNumberFormat="0" applyFont="0" applyBorder="0" applyProtection="0">
      <alignment horizontal="center" vertical="center"/>
    </xf>
    <xf numFmtId="0" fontId="37" fillId="0" borderId="116">
      <alignment horizontal="left" vertical="center"/>
    </xf>
    <xf numFmtId="0" fontId="37" fillId="0" borderId="116">
      <alignment horizontal="left" vertical="center"/>
    </xf>
    <xf numFmtId="168" fontId="37" fillId="0" borderId="116">
      <alignment horizontal="left" vertical="center"/>
    </xf>
    <xf numFmtId="0" fontId="45" fillId="70" borderId="113" applyFont="0" applyBorder="0">
      <alignment horizontal="center" wrapText="1"/>
    </xf>
    <xf numFmtId="3" fontId="2" fillId="71" borderId="115" applyFont="0" applyProtection="0">
      <alignment horizontal="right" vertical="center"/>
    </xf>
    <xf numFmtId="9" fontId="2" fillId="71" borderId="115" applyFont="0" applyProtection="0">
      <alignment horizontal="right" vertical="center"/>
    </xf>
    <xf numFmtId="0" fontId="2" fillId="71" borderId="113" applyNumberFormat="0" applyFont="0" applyBorder="0" applyProtection="0">
      <alignment horizontal="left" vertical="center"/>
    </xf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8" fontId="51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8" fontId="51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9" fontId="51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8" fontId="51" fillId="43" borderId="112" applyNumberFormat="0" applyAlignment="0" applyProtection="0"/>
    <xf numFmtId="169" fontId="51" fillId="43" borderId="112" applyNumberFormat="0" applyAlignment="0" applyProtection="0"/>
    <xf numFmtId="168" fontId="51" fillId="43" borderId="112" applyNumberFormat="0" applyAlignment="0" applyProtection="0"/>
    <xf numFmtId="168" fontId="51" fillId="43" borderId="112" applyNumberFormat="0" applyAlignment="0" applyProtection="0"/>
    <xf numFmtId="169" fontId="51" fillId="43" borderId="112" applyNumberFormat="0" applyAlignment="0" applyProtection="0"/>
    <xf numFmtId="168" fontId="51" fillId="43" borderId="112" applyNumberFormat="0" applyAlignment="0" applyProtection="0"/>
    <xf numFmtId="168" fontId="51" fillId="43" borderId="112" applyNumberFormat="0" applyAlignment="0" applyProtection="0"/>
    <xf numFmtId="169" fontId="51" fillId="43" borderId="112" applyNumberFormat="0" applyAlignment="0" applyProtection="0"/>
    <xf numFmtId="168" fontId="51" fillId="43" borderId="112" applyNumberFormat="0" applyAlignment="0" applyProtection="0"/>
    <xf numFmtId="168" fontId="51" fillId="43" borderId="112" applyNumberFormat="0" applyAlignment="0" applyProtection="0"/>
    <xf numFmtId="169" fontId="51" fillId="43" borderId="112" applyNumberFormat="0" applyAlignment="0" applyProtection="0"/>
    <xf numFmtId="168" fontId="51" fillId="43" borderId="112" applyNumberFormat="0" applyAlignment="0" applyProtection="0"/>
    <xf numFmtId="0" fontId="49" fillId="43" borderId="112" applyNumberFormat="0" applyAlignment="0" applyProtection="0"/>
    <xf numFmtId="3" fontId="2" fillId="72" borderId="115" applyFont="0">
      <alignment horizontal="right" vertical="center"/>
      <protection locked="0"/>
    </xf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2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10" fillId="74" borderId="117" applyNumberFormat="0" applyFont="0" applyAlignment="0" applyProtection="0"/>
    <xf numFmtId="0" fontId="2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2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10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0" fontId="2" fillId="74" borderId="117" applyNumberFormat="0" applyFont="0" applyAlignment="0" applyProtection="0"/>
    <xf numFmtId="3" fontId="2" fillId="75" borderId="115" applyFont="0">
      <alignment horizontal="right" vertical="center"/>
      <protection locked="0"/>
    </xf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168" fontId="68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168" fontId="68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169" fontId="68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0" fontId="66" fillId="64" borderId="118" applyNumberFormat="0" applyAlignment="0" applyProtection="0"/>
    <xf numFmtId="168" fontId="68" fillId="64" borderId="118" applyNumberFormat="0" applyAlignment="0" applyProtection="0"/>
    <xf numFmtId="169" fontId="68" fillId="64" borderId="118" applyNumberFormat="0" applyAlignment="0" applyProtection="0"/>
    <xf numFmtId="168" fontId="68" fillId="64" borderId="118" applyNumberFormat="0" applyAlignment="0" applyProtection="0"/>
    <xf numFmtId="168" fontId="68" fillId="64" borderId="118" applyNumberFormat="0" applyAlignment="0" applyProtection="0"/>
    <xf numFmtId="169" fontId="68" fillId="64" borderId="118" applyNumberFormat="0" applyAlignment="0" applyProtection="0"/>
    <xf numFmtId="168" fontId="68" fillId="64" borderId="118" applyNumberFormat="0" applyAlignment="0" applyProtection="0"/>
    <xf numFmtId="168" fontId="68" fillId="64" borderId="118" applyNumberFormat="0" applyAlignment="0" applyProtection="0"/>
    <xf numFmtId="169" fontId="68" fillId="64" borderId="118" applyNumberFormat="0" applyAlignment="0" applyProtection="0"/>
    <xf numFmtId="168" fontId="68" fillId="64" borderId="118" applyNumberFormat="0" applyAlignment="0" applyProtection="0"/>
    <xf numFmtId="168" fontId="68" fillId="64" borderId="118" applyNumberFormat="0" applyAlignment="0" applyProtection="0"/>
    <xf numFmtId="169" fontId="68" fillId="64" borderId="118" applyNumberFormat="0" applyAlignment="0" applyProtection="0"/>
    <xf numFmtId="168" fontId="68" fillId="64" borderId="118" applyNumberFormat="0" applyAlignment="0" applyProtection="0"/>
    <xf numFmtId="0" fontId="66" fillId="64" borderId="118" applyNumberFormat="0" applyAlignment="0" applyProtection="0"/>
    <xf numFmtId="3" fontId="2" fillId="70" borderId="115" applyFont="0">
      <alignment horizontal="right" vertical="center"/>
    </xf>
    <xf numFmtId="188" fontId="2" fillId="70" borderId="115" applyFont="0">
      <alignment horizontal="right" vertical="center"/>
    </xf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168" fontId="77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168" fontId="77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169" fontId="77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0" fontId="30" fillId="0" borderId="119" applyNumberFormat="0" applyFill="0" applyAlignment="0" applyProtection="0"/>
    <xf numFmtId="168" fontId="77" fillId="0" borderId="119" applyNumberFormat="0" applyFill="0" applyAlignment="0" applyProtection="0"/>
    <xf numFmtId="169" fontId="77" fillId="0" borderId="119" applyNumberFormat="0" applyFill="0" applyAlignment="0" applyProtection="0"/>
    <xf numFmtId="168" fontId="77" fillId="0" borderId="119" applyNumberFormat="0" applyFill="0" applyAlignment="0" applyProtection="0"/>
    <xf numFmtId="168" fontId="77" fillId="0" borderId="119" applyNumberFormat="0" applyFill="0" applyAlignment="0" applyProtection="0"/>
    <xf numFmtId="169" fontId="77" fillId="0" borderId="119" applyNumberFormat="0" applyFill="0" applyAlignment="0" applyProtection="0"/>
    <xf numFmtId="168" fontId="77" fillId="0" borderId="119" applyNumberFormat="0" applyFill="0" applyAlignment="0" applyProtection="0"/>
    <xf numFmtId="168" fontId="77" fillId="0" borderId="119" applyNumberFormat="0" applyFill="0" applyAlignment="0" applyProtection="0"/>
    <xf numFmtId="169" fontId="77" fillId="0" borderId="119" applyNumberFormat="0" applyFill="0" applyAlignment="0" applyProtection="0"/>
    <xf numFmtId="168" fontId="77" fillId="0" borderId="119" applyNumberFormat="0" applyFill="0" applyAlignment="0" applyProtection="0"/>
    <xf numFmtId="168" fontId="77" fillId="0" borderId="119" applyNumberFormat="0" applyFill="0" applyAlignment="0" applyProtection="0"/>
    <xf numFmtId="169" fontId="77" fillId="0" borderId="119" applyNumberFormat="0" applyFill="0" applyAlignment="0" applyProtection="0"/>
    <xf numFmtId="168" fontId="77" fillId="0" borderId="119" applyNumberFormat="0" applyFill="0" applyAlignment="0" applyProtection="0"/>
    <xf numFmtId="0" fontId="30" fillId="0" borderId="119" applyNumberFormat="0" applyFill="0" applyAlignment="0" applyProtection="0"/>
  </cellStyleXfs>
  <cellXfs count="589">
    <xf numFmtId="0" fontId="0" fillId="0" borderId="0" xfId="0"/>
    <xf numFmtId="0" fontId="2" fillId="3" borderId="3" xfId="11" applyFont="1" applyFill="1" applyBorder="1" applyAlignment="1">
      <alignment horizontal="left" vertical="center" wrapText="1"/>
    </xf>
    <xf numFmtId="0" fontId="2" fillId="0" borderId="0" xfId="11" applyFont="1" applyFill="1" applyBorder="1" applyProtection="1"/>
    <xf numFmtId="0" fontId="2" fillId="0" borderId="0" xfId="0" applyFont="1"/>
    <xf numFmtId="0" fontId="84" fillId="0" borderId="0" xfId="0" applyFont="1"/>
    <xf numFmtId="0" fontId="85" fillId="0" borderId="0" xfId="0" applyFont="1"/>
    <xf numFmtId="0" fontId="2" fillId="0" borderId="0" xfId="0" applyFont="1" applyBorder="1"/>
    <xf numFmtId="0" fontId="84" fillId="0" borderId="0" xfId="0" applyFont="1" applyBorder="1"/>
    <xf numFmtId="0" fontId="85" fillId="0" borderId="0" xfId="0" applyFont="1" applyBorder="1"/>
    <xf numFmtId="0" fontId="2" fillId="0" borderId="1" xfId="0" applyFont="1" applyBorder="1"/>
    <xf numFmtId="0" fontId="86" fillId="0" borderId="1" xfId="0" applyFont="1" applyBorder="1" applyAlignment="1">
      <alignment horizontal="center" vertical="center"/>
    </xf>
    <xf numFmtId="0" fontId="2" fillId="0" borderId="21" xfId="0" applyFont="1" applyBorder="1" applyAlignment="1">
      <alignment horizontal="right" vertical="center" wrapText="1"/>
    </xf>
    <xf numFmtId="0" fontId="2" fillId="0" borderId="19" xfId="0" applyFont="1" applyBorder="1" applyAlignment="1">
      <alignment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85" fillId="0" borderId="0" xfId="0" applyFont="1" applyFill="1"/>
    <xf numFmtId="0" fontId="2" fillId="0" borderId="0" xfId="0" applyFont="1" applyAlignment="1">
      <alignment horizontal="right"/>
    </xf>
    <xf numFmtId="0" fontId="2" fillId="0" borderId="0" xfId="0" applyFont="1" applyFill="1" applyBorder="1" applyProtection="1"/>
    <xf numFmtId="0" fontId="45" fillId="0" borderId="0" xfId="0" applyFont="1" applyFill="1" applyBorder="1" applyAlignment="1" applyProtection="1">
      <alignment horizontal="center" vertical="center"/>
    </xf>
    <xf numFmtId="10" fontId="2" fillId="0" borderId="0" xfId="6" applyNumberFormat="1" applyFont="1" applyFill="1" applyBorder="1" applyProtection="1">
      <protection locked="0"/>
    </xf>
    <xf numFmtId="0" fontId="2" fillId="0" borderId="0" xfId="0" applyFont="1" applyFill="1" applyBorder="1" applyProtection="1">
      <protection locked="0"/>
    </xf>
    <xf numFmtId="0" fontId="46" fillId="0" borderId="0" xfId="0" applyFont="1" applyFill="1" applyBorder="1" applyProtection="1">
      <protection locked="0"/>
    </xf>
    <xf numFmtId="0" fontId="45" fillId="0" borderId="18" xfId="0" applyFont="1" applyFill="1" applyBorder="1" applyAlignment="1" applyProtection="1">
      <alignment horizontal="center" vertical="center"/>
    </xf>
    <xf numFmtId="0" fontId="2" fillId="0" borderId="19" xfId="0" applyFont="1" applyFill="1" applyBorder="1" applyProtection="1"/>
    <xf numFmtId="0" fontId="2" fillId="0" borderId="21" xfId="0" applyFont="1" applyFill="1" applyBorder="1" applyAlignment="1" applyProtection="1">
      <alignment horizontal="left" indent="1"/>
    </xf>
    <xf numFmtId="0" fontId="45" fillId="0" borderId="8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22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left"/>
    </xf>
    <xf numFmtId="193" fontId="2" fillId="0" borderId="3" xfId="7" applyNumberFormat="1" applyFont="1" applyFill="1" applyBorder="1" applyAlignment="1" applyProtection="1">
      <alignment horizontal="right"/>
    </xf>
    <xf numFmtId="193" fontId="2" fillId="36" borderId="3" xfId="7" applyNumberFormat="1" applyFont="1" applyFill="1" applyBorder="1" applyAlignment="1" applyProtection="1">
      <alignment horizontal="right"/>
    </xf>
    <xf numFmtId="193" fontId="2" fillId="36" borderId="22" xfId="0" applyNumberFormat="1" applyFont="1" applyFill="1" applyBorder="1" applyAlignment="1" applyProtection="1">
      <alignment horizontal="right"/>
    </xf>
    <xf numFmtId="0" fontId="2" fillId="0" borderId="8" xfId="0" applyFont="1" applyFill="1" applyBorder="1" applyAlignment="1" applyProtection="1">
      <alignment horizontal="left" indent="2"/>
    </xf>
    <xf numFmtId="0" fontId="2" fillId="0" borderId="8" xfId="0" applyFont="1" applyFill="1" applyBorder="1" applyAlignment="1" applyProtection="1">
      <alignment horizontal="left" indent="1"/>
    </xf>
    <xf numFmtId="0" fontId="45" fillId="0" borderId="8" xfId="0" applyFont="1" applyFill="1" applyBorder="1" applyAlignment="1" applyProtection="1"/>
    <xf numFmtId="193" fontId="2" fillId="0" borderId="3" xfId="7" applyNumberFormat="1" applyFont="1" applyFill="1" applyBorder="1" applyAlignment="1" applyProtection="1">
      <alignment horizontal="right"/>
      <protection locked="0"/>
    </xf>
    <xf numFmtId="193" fontId="2" fillId="0" borderId="22" xfId="0" applyNumberFormat="1" applyFont="1" applyFill="1" applyBorder="1" applyAlignment="1" applyProtection="1">
      <alignment horizontal="right"/>
    </xf>
    <xf numFmtId="0" fontId="2" fillId="0" borderId="24" xfId="0" applyFont="1" applyFill="1" applyBorder="1" applyAlignment="1" applyProtection="1">
      <alignment horizontal="left" indent="1"/>
    </xf>
    <xf numFmtId="0" fontId="45" fillId="0" borderId="73" xfId="0" applyFont="1" applyFill="1" applyBorder="1" applyAlignment="1" applyProtection="1"/>
    <xf numFmtId="193" fontId="2" fillId="36" borderId="25" xfId="7" applyNumberFormat="1" applyFont="1" applyFill="1" applyBorder="1" applyAlignment="1" applyProtection="1">
      <alignment horizontal="right"/>
    </xf>
    <xf numFmtId="193" fontId="2" fillId="36" borderId="26" xfId="0" applyNumberFormat="1" applyFont="1" applyFill="1" applyBorder="1" applyAlignment="1" applyProtection="1">
      <alignment horizontal="right"/>
    </xf>
    <xf numFmtId="0" fontId="87" fillId="0" borderId="0" xfId="0" applyFont="1" applyAlignment="1">
      <alignment vertical="center"/>
    </xf>
    <xf numFmtId="0" fontId="88" fillId="0" borderId="0" xfId="0" applyFont="1"/>
    <xf numFmtId="0" fontId="2" fillId="0" borderId="0" xfId="0" applyFont="1" applyFill="1" applyBorder="1"/>
    <xf numFmtId="0" fontId="46" fillId="0" borderId="0" xfId="0" applyFont="1" applyFill="1" applyBorder="1" applyAlignment="1" applyProtection="1">
      <alignment horizontal="right"/>
      <protection locked="0"/>
    </xf>
    <xf numFmtId="0" fontId="2" fillId="0" borderId="18" xfId="0" applyFont="1" applyFill="1" applyBorder="1" applyAlignment="1">
      <alignment horizontal="left" vertical="center" indent="1"/>
    </xf>
    <xf numFmtId="0" fontId="2" fillId="0" borderId="19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 indent="1"/>
    </xf>
    <xf numFmtId="0" fontId="2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left" indent="1"/>
    </xf>
    <xf numFmtId="38" fontId="2" fillId="0" borderId="3" xfId="0" applyNumberFormat="1" applyFont="1" applyFill="1" applyBorder="1" applyAlignment="1" applyProtection="1">
      <alignment horizontal="right"/>
      <protection locked="0"/>
    </xf>
    <xf numFmtId="38" fontId="2" fillId="0" borderId="22" xfId="0" applyNumberFormat="1" applyFont="1" applyFill="1" applyBorder="1" applyAlignment="1" applyProtection="1">
      <alignment horizontal="right"/>
      <protection locked="0"/>
    </xf>
    <xf numFmtId="0" fontId="2" fillId="0" borderId="3" xfId="0" applyFont="1" applyFill="1" applyBorder="1" applyAlignment="1">
      <alignment horizontal="left" wrapText="1" indent="1"/>
    </xf>
    <xf numFmtId="0" fontId="2" fillId="0" borderId="3" xfId="0" applyFont="1" applyFill="1" applyBorder="1" applyAlignment="1">
      <alignment horizontal="left" wrapText="1" indent="2"/>
    </xf>
    <xf numFmtId="0" fontId="45" fillId="0" borderId="3" xfId="0" applyFont="1" applyFill="1" applyBorder="1" applyAlignment="1"/>
    <xf numFmtId="0" fontId="45" fillId="0" borderId="3" xfId="0" applyFont="1" applyFill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left" indent="1"/>
    </xf>
    <xf numFmtId="0" fontId="45" fillId="0" borderId="3" xfId="0" applyFont="1" applyFill="1" applyBorder="1" applyAlignment="1">
      <alignment horizontal="left" indent="1"/>
    </xf>
    <xf numFmtId="0" fontId="45" fillId="0" borderId="3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indent="1"/>
    </xf>
    <xf numFmtId="0" fontId="45" fillId="0" borderId="25" xfId="0" applyFont="1" applyFill="1" applyBorder="1" applyAlignment="1"/>
    <xf numFmtId="0" fontId="88" fillId="0" borderId="0" xfId="0" applyFont="1" applyBorder="1"/>
    <xf numFmtId="0" fontId="46" fillId="0" borderId="0" xfId="0" applyFont="1" applyFill="1" applyAlignment="1">
      <alignment horizontal="center"/>
    </xf>
    <xf numFmtId="0" fontId="84" fillId="0" borderId="21" xfId="0" applyFont="1" applyBorder="1" applyAlignment="1">
      <alignment horizontal="center" vertical="center" wrapText="1"/>
    </xf>
    <xf numFmtId="0" fontId="84" fillId="0" borderId="3" xfId="0" applyFont="1" applyFill="1" applyBorder="1" applyAlignment="1">
      <alignment vertical="center" wrapText="1"/>
    </xf>
    <xf numFmtId="0" fontId="84" fillId="0" borderId="24" xfId="0" applyFont="1" applyBorder="1" applyAlignment="1">
      <alignment horizontal="center" vertical="center" wrapText="1"/>
    </xf>
    <xf numFmtId="0" fontId="86" fillId="0" borderId="25" xfId="0" applyFont="1" applyBorder="1" applyAlignment="1">
      <alignment vertical="center" wrapText="1"/>
    </xf>
    <xf numFmtId="0" fontId="84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 wrapText="1"/>
    </xf>
    <xf numFmtId="0" fontId="84" fillId="0" borderId="0" xfId="0" applyFont="1" applyAlignment="1">
      <alignment wrapText="1"/>
    </xf>
    <xf numFmtId="0" fontId="84" fillId="0" borderId="0" xfId="0" applyFont="1" applyFill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wrapText="1"/>
    </xf>
    <xf numFmtId="0" fontId="2" fillId="0" borderId="18" xfId="0" applyFont="1" applyBorder="1"/>
    <xf numFmtId="0" fontId="2" fillId="0" borderId="21" xfId="0" applyFont="1" applyBorder="1" applyAlignment="1">
      <alignment vertical="center"/>
    </xf>
    <xf numFmtId="0" fontId="2" fillId="0" borderId="24" xfId="0" applyFont="1" applyBorder="1"/>
    <xf numFmtId="0" fontId="2" fillId="0" borderId="27" xfId="0" applyFont="1" applyBorder="1" applyAlignment="1">
      <alignment wrapText="1"/>
    </xf>
    <xf numFmtId="0" fontId="2" fillId="0" borderId="0" xfId="11" applyFont="1" applyFill="1" applyBorder="1" applyAlignment="1" applyProtection="1"/>
    <xf numFmtId="0" fontId="46" fillId="0" borderId="0" xfId="11" applyFont="1" applyFill="1" applyBorder="1" applyAlignment="1" applyProtection="1">
      <alignment horizontal="right"/>
    </xf>
    <xf numFmtId="0" fontId="45" fillId="0" borderId="19" xfId="11" applyFont="1" applyFill="1" applyBorder="1" applyAlignment="1" applyProtection="1">
      <alignment horizontal="center" vertical="center"/>
    </xf>
    <xf numFmtId="0" fontId="45" fillId="0" borderId="20" xfId="11" applyFont="1" applyFill="1" applyBorder="1" applyAlignment="1" applyProtection="1">
      <alignment horizontal="center" vertical="center"/>
    </xf>
    <xf numFmtId="0" fontId="2" fillId="0" borderId="0" xfId="11" applyFont="1" applyFill="1" applyBorder="1" applyAlignment="1" applyProtection="1">
      <alignment vertical="center"/>
    </xf>
    <xf numFmtId="0" fontId="84" fillId="0" borderId="21" xfId="0" applyFont="1" applyBorder="1" applyAlignment="1">
      <alignment horizontal="center"/>
    </xf>
    <xf numFmtId="167" fontId="85" fillId="0" borderId="0" xfId="0" applyNumberFormat="1" applyFont="1"/>
    <xf numFmtId="0" fontId="84" fillId="0" borderId="0" xfId="0" applyFont="1" applyAlignment="1">
      <alignment vertical="center"/>
    </xf>
    <xf numFmtId="0" fontId="84" fillId="0" borderId="21" xfId="0" applyFont="1" applyBorder="1" applyAlignment="1">
      <alignment horizontal="center" vertical="center"/>
    </xf>
    <xf numFmtId="0" fontId="84" fillId="0" borderId="13" xfId="0" applyFont="1" applyBorder="1" applyAlignment="1">
      <alignment wrapText="1"/>
    </xf>
    <xf numFmtId="0" fontId="84" fillId="0" borderId="0" xfId="0" applyFont="1" applyAlignment="1">
      <alignment horizontal="center" vertical="center"/>
    </xf>
    <xf numFmtId="0" fontId="84" fillId="0" borderId="0" xfId="0" applyFont="1" applyFill="1"/>
    <xf numFmtId="0" fontId="2" fillId="0" borderId="18" xfId="9" applyFont="1" applyFill="1" applyBorder="1" applyAlignment="1" applyProtection="1">
      <alignment horizontal="center" vertical="center"/>
      <protection locked="0"/>
    </xf>
    <xf numFmtId="0" fontId="45" fillId="3" borderId="5" xfId="9" applyFont="1" applyFill="1" applyBorder="1" applyAlignment="1" applyProtection="1">
      <alignment horizontal="center" vertical="center" wrapText="1"/>
      <protection locked="0"/>
    </xf>
    <xf numFmtId="164" fontId="2" fillId="3" borderId="20" xfId="2" applyNumberFormat="1" applyFont="1" applyFill="1" applyBorder="1" applyAlignment="1" applyProtection="1">
      <alignment horizontal="center" vertical="center"/>
      <protection locked="0"/>
    </xf>
    <xf numFmtId="0" fontId="2" fillId="0" borderId="21" xfId="9" applyFont="1" applyFill="1" applyBorder="1" applyAlignment="1" applyProtection="1">
      <alignment horizontal="center" vertical="center"/>
      <protection locked="0"/>
    </xf>
    <xf numFmtId="0" fontId="86" fillId="36" borderId="3" xfId="0" applyFont="1" applyFill="1" applyBorder="1" applyAlignment="1">
      <alignment horizontal="left" vertical="top" wrapText="1"/>
    </xf>
    <xf numFmtId="0" fontId="2" fillId="3" borderId="7" xfId="13" applyFont="1" applyFill="1" applyBorder="1" applyAlignment="1" applyProtection="1">
      <alignment vertical="center" wrapText="1"/>
      <protection locked="0"/>
    </xf>
    <xf numFmtId="0" fontId="2" fillId="3" borderId="3" xfId="13" applyFont="1" applyFill="1" applyBorder="1" applyAlignment="1" applyProtection="1">
      <alignment vertical="center" wrapText="1"/>
      <protection locked="0"/>
    </xf>
    <xf numFmtId="0" fontId="2" fillId="3" borderId="2" xfId="13" applyFont="1" applyFill="1" applyBorder="1" applyAlignment="1" applyProtection="1">
      <alignment vertical="center" wrapText="1"/>
      <protection locked="0"/>
    </xf>
    <xf numFmtId="0" fontId="2" fillId="3" borderId="7" xfId="13" applyFont="1" applyFill="1" applyBorder="1" applyAlignment="1" applyProtection="1">
      <alignment horizontal="left" vertical="center" wrapText="1"/>
      <protection locked="0"/>
    </xf>
    <xf numFmtId="0" fontId="2" fillId="3" borderId="3" xfId="13" applyFont="1" applyFill="1" applyBorder="1" applyAlignment="1" applyProtection="1">
      <alignment horizontal="left" vertical="center" wrapText="1"/>
      <protection locked="0"/>
    </xf>
    <xf numFmtId="0" fontId="2" fillId="3" borderId="3" xfId="9" applyFont="1" applyFill="1" applyBorder="1" applyAlignment="1" applyProtection="1">
      <alignment horizontal="left" vertical="center" wrapText="1"/>
      <protection locked="0"/>
    </xf>
    <xf numFmtId="0" fontId="2" fillId="0" borderId="3" xfId="13" applyFont="1" applyBorder="1" applyAlignment="1" applyProtection="1">
      <alignment horizontal="left" vertical="center" wrapText="1"/>
      <protection locked="0"/>
    </xf>
    <xf numFmtId="0" fontId="2" fillId="0" borderId="0" xfId="13" applyFont="1" applyBorder="1" applyAlignment="1" applyProtection="1">
      <alignment wrapText="1"/>
      <protection locked="0"/>
    </xf>
    <xf numFmtId="0" fontId="2" fillId="0" borderId="3" xfId="13" applyFont="1" applyFill="1" applyBorder="1" applyAlignment="1" applyProtection="1">
      <alignment horizontal="left" vertical="center" wrapText="1"/>
      <protection locked="0"/>
    </xf>
    <xf numFmtId="1" fontId="45" fillId="36" borderId="3" xfId="2" applyNumberFormat="1" applyFont="1" applyFill="1" applyBorder="1" applyAlignment="1" applyProtection="1">
      <alignment horizontal="left" vertical="top" wrapText="1"/>
    </xf>
    <xf numFmtId="0" fontId="2" fillId="0" borderId="21" xfId="9" applyFont="1" applyFill="1" applyBorder="1" applyAlignment="1" applyProtection="1">
      <alignment horizontal="center" vertical="center" wrapText="1"/>
      <protection locked="0"/>
    </xf>
    <xf numFmtId="0" fontId="45" fillId="3" borderId="3" xfId="13" applyFont="1" applyFill="1" applyBorder="1" applyAlignment="1" applyProtection="1">
      <alignment vertical="center" wrapText="1"/>
      <protection locked="0"/>
    </xf>
    <xf numFmtId="0" fontId="2" fillId="3" borderId="3" xfId="13" applyFont="1" applyFill="1" applyBorder="1" applyAlignment="1" applyProtection="1">
      <alignment horizontal="left" vertical="center" wrapText="1" indent="2"/>
      <protection locked="0"/>
    </xf>
    <xf numFmtId="0" fontId="45" fillId="36" borderId="3" xfId="13" applyFont="1" applyFill="1" applyBorder="1" applyAlignment="1" applyProtection="1">
      <alignment vertical="center" wrapText="1"/>
      <protection locked="0"/>
    </xf>
    <xf numFmtId="0" fontId="2" fillId="0" borderId="24" xfId="9" applyFont="1" applyFill="1" applyBorder="1" applyAlignment="1" applyProtection="1">
      <alignment horizontal="center" vertical="center" wrapText="1"/>
      <protection locked="0"/>
    </xf>
    <xf numFmtId="0" fontId="45" fillId="36" borderId="25" xfId="13" applyFont="1" applyFill="1" applyBorder="1" applyAlignment="1" applyProtection="1">
      <alignment vertical="center" wrapText="1"/>
      <protection locked="0"/>
    </xf>
    <xf numFmtId="0" fontId="45" fillId="0" borderId="0" xfId="11" applyFont="1" applyFill="1" applyBorder="1" applyAlignment="1" applyProtection="1"/>
    <xf numFmtId="0" fontId="84" fillId="0" borderId="4" xfId="0" applyFont="1" applyFill="1" applyBorder="1" applyAlignment="1">
      <alignment horizontal="center" vertical="center" wrapText="1"/>
    </xf>
    <xf numFmtId="0" fontId="84" fillId="0" borderId="66" xfId="0" applyFont="1" applyFill="1" applyBorder="1" applyAlignment="1">
      <alignment horizontal="center" vertical="center" wrapText="1"/>
    </xf>
    <xf numFmtId="0" fontId="84" fillId="0" borderId="6" xfId="0" applyFont="1" applyFill="1" applyBorder="1" applyAlignment="1">
      <alignment horizontal="center" vertical="center" wrapText="1"/>
    </xf>
    <xf numFmtId="0" fontId="84" fillId="0" borderId="35" xfId="0" applyFont="1" applyBorder="1" applyAlignment="1">
      <alignment wrapText="1"/>
    </xf>
    <xf numFmtId="167" fontId="84" fillId="0" borderId="67" xfId="0" applyNumberFormat="1" applyFont="1" applyBorder="1" applyAlignment="1">
      <alignment horizontal="center"/>
    </xf>
    <xf numFmtId="167" fontId="85" fillId="0" borderId="0" xfId="0" applyNumberFormat="1" applyFont="1" applyBorder="1" applyAlignment="1">
      <alignment horizontal="center"/>
    </xf>
    <xf numFmtId="0" fontId="84" fillId="0" borderId="11" xfId="0" applyFont="1" applyBorder="1" applyAlignment="1">
      <alignment wrapText="1"/>
    </xf>
    <xf numFmtId="167" fontId="84" fillId="0" borderId="65" xfId="0" applyNumberFormat="1" applyFont="1" applyBorder="1" applyAlignment="1">
      <alignment horizontal="center"/>
    </xf>
    <xf numFmtId="167" fontId="87" fillId="0" borderId="65" xfId="0" applyNumberFormat="1" applyFont="1" applyBorder="1" applyAlignment="1">
      <alignment horizontal="center"/>
    </xf>
    <xf numFmtId="167" fontId="91" fillId="0" borderId="0" xfId="0" applyNumberFormat="1" applyFont="1" applyBorder="1" applyAlignment="1">
      <alignment horizontal="center"/>
    </xf>
    <xf numFmtId="0" fontId="87" fillId="0" borderId="11" xfId="0" applyFont="1" applyBorder="1" applyAlignment="1">
      <alignment horizontal="right" wrapText="1"/>
    </xf>
    <xf numFmtId="167" fontId="46" fillId="76" borderId="65" xfId="0" applyNumberFormat="1" applyFont="1" applyFill="1" applyBorder="1" applyAlignment="1">
      <alignment horizontal="center"/>
    </xf>
    <xf numFmtId="0" fontId="84" fillId="0" borderId="12" xfId="0" applyFont="1" applyBorder="1" applyAlignment="1">
      <alignment wrapText="1"/>
    </xf>
    <xf numFmtId="167" fontId="84" fillId="0" borderId="68" xfId="0" applyNumberFormat="1" applyFont="1" applyBorder="1" applyAlignment="1">
      <alignment horizontal="center"/>
    </xf>
    <xf numFmtId="0" fontId="86" fillId="36" borderId="15" xfId="0" applyFont="1" applyFill="1" applyBorder="1" applyAlignment="1">
      <alignment wrapText="1"/>
    </xf>
    <xf numFmtId="193" fontId="86" fillId="36" borderId="16" xfId="0" applyNumberFormat="1" applyFont="1" applyFill="1" applyBorder="1" applyAlignment="1">
      <alignment vertical="center"/>
    </xf>
    <xf numFmtId="167" fontId="86" fillId="36" borderId="60" xfId="0" applyNumberFormat="1" applyFont="1" applyFill="1" applyBorder="1" applyAlignment="1">
      <alignment horizontal="center"/>
    </xf>
    <xf numFmtId="167" fontId="89" fillId="0" borderId="0" xfId="0" applyNumberFormat="1" applyFont="1" applyFill="1" applyBorder="1" applyAlignment="1">
      <alignment horizontal="center"/>
    </xf>
    <xf numFmtId="167" fontId="84" fillId="0" borderId="64" xfId="0" applyNumberFormat="1" applyFont="1" applyBorder="1" applyAlignment="1">
      <alignment horizontal="center"/>
    </xf>
    <xf numFmtId="0" fontId="87" fillId="0" borderId="12" xfId="0" applyFont="1" applyBorder="1" applyAlignment="1">
      <alignment horizontal="right" wrapText="1"/>
    </xf>
    <xf numFmtId="167" fontId="84" fillId="0" borderId="69" xfId="0" applyNumberFormat="1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0" fontId="86" fillId="36" borderId="61" xfId="0" applyFont="1" applyFill="1" applyBorder="1" applyAlignment="1">
      <alignment wrapText="1"/>
    </xf>
    <xf numFmtId="193" fontId="86" fillId="36" borderId="62" xfId="0" applyNumberFormat="1" applyFont="1" applyFill="1" applyBorder="1" applyAlignment="1">
      <alignment vertical="center"/>
    </xf>
    <xf numFmtId="167" fontId="86" fillId="36" borderId="63" xfId="0" applyNumberFormat="1" applyFont="1" applyFill="1" applyBorder="1" applyAlignment="1">
      <alignment horizontal="center"/>
    </xf>
    <xf numFmtId="0" fontId="84" fillId="0" borderId="21" xfId="0" applyFont="1" applyBorder="1" applyAlignment="1">
      <alignment vertical="center"/>
    </xf>
    <xf numFmtId="193" fontId="84" fillId="0" borderId="3" xfId="0" applyNumberFormat="1" applyFont="1" applyBorder="1" applyAlignment="1"/>
    <xf numFmtId="0" fontId="88" fillId="0" borderId="0" xfId="0" applyFont="1" applyAlignment="1"/>
    <xf numFmtId="0" fontId="2" fillId="3" borderId="24" xfId="9" applyFont="1" applyFill="1" applyBorder="1" applyAlignment="1" applyProtection="1">
      <alignment horizontal="left" vertical="center"/>
      <protection locked="0"/>
    </xf>
    <xf numFmtId="0" fontId="45" fillId="3" borderId="25" xfId="16" applyFont="1" applyFill="1" applyBorder="1" applyAlignment="1" applyProtection="1">
      <protection locked="0"/>
    </xf>
    <xf numFmtId="193" fontId="84" fillId="36" borderId="25" xfId="0" applyNumberFormat="1" applyFont="1" applyFill="1" applyBorder="1"/>
    <xf numFmtId="0" fontId="86" fillId="0" borderId="0" xfId="0" applyFont="1" applyAlignment="1">
      <alignment horizontal="center"/>
    </xf>
    <xf numFmtId="0" fontId="84" fillId="0" borderId="18" xfId="0" applyFont="1" applyBorder="1"/>
    <xf numFmtId="0" fontId="84" fillId="0" borderId="20" xfId="0" applyFont="1" applyBorder="1"/>
    <xf numFmtId="0" fontId="84" fillId="0" borderId="22" xfId="0" applyFont="1" applyBorder="1" applyAlignment="1">
      <alignment horizontal="center" vertical="center"/>
    </xf>
    <xf numFmtId="164" fontId="2" fillId="3" borderId="21" xfId="1" applyNumberFormat="1" applyFont="1" applyFill="1" applyBorder="1" applyAlignment="1" applyProtection="1">
      <alignment horizontal="center" vertical="center" wrapText="1"/>
      <protection locked="0"/>
    </xf>
    <xf numFmtId="164" fontId="2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2" fillId="3" borderId="22" xfId="1" applyNumberFormat="1" applyFont="1" applyFill="1" applyBorder="1" applyAlignment="1" applyProtection="1">
      <alignment horizontal="center" vertical="center" wrapText="1"/>
      <protection locked="0"/>
    </xf>
    <xf numFmtId="0" fontId="2" fillId="3" borderId="21" xfId="5" applyFont="1" applyFill="1" applyBorder="1" applyAlignment="1" applyProtection="1">
      <alignment horizontal="right" vertical="center"/>
      <protection locked="0"/>
    </xf>
    <xf numFmtId="193" fontId="84" fillId="0" borderId="21" xfId="0" applyNumberFormat="1" applyFont="1" applyBorder="1" applyAlignment="1"/>
    <xf numFmtId="193" fontId="84" fillId="0" borderId="22" xfId="0" applyNumberFormat="1" applyFont="1" applyBorder="1" applyAlignment="1"/>
    <xf numFmtId="193" fontId="84" fillId="36" borderId="56" xfId="0" applyNumberFormat="1" applyFont="1" applyFill="1" applyBorder="1" applyAlignment="1"/>
    <xf numFmtId="0" fontId="45" fillId="3" borderId="26" xfId="16" applyFont="1" applyFill="1" applyBorder="1" applyAlignment="1" applyProtection="1">
      <protection locked="0"/>
    </xf>
    <xf numFmtId="193" fontId="84" fillId="36" borderId="24" xfId="0" applyNumberFormat="1" applyFont="1" applyFill="1" applyBorder="1"/>
    <xf numFmtId="193" fontId="84" fillId="36" borderId="26" xfId="0" applyNumberFormat="1" applyFont="1" applyFill="1" applyBorder="1"/>
    <xf numFmtId="193" fontId="84" fillId="36" borderId="57" xfId="0" applyNumberFormat="1" applyFont="1" applyFill="1" applyBorder="1"/>
    <xf numFmtId="0" fontId="84" fillId="0" borderId="0" xfId="0" applyFont="1" applyBorder="1" applyAlignment="1">
      <alignment vertical="center"/>
    </xf>
    <xf numFmtId="0" fontId="84" fillId="0" borderId="19" xfId="0" applyFont="1" applyBorder="1"/>
    <xf numFmtId="0" fontId="88" fillId="0" borderId="0" xfId="0" applyFont="1" applyAlignment="1">
      <alignment wrapText="1"/>
    </xf>
    <xf numFmtId="0" fontId="84" fillId="0" borderId="21" xfId="0" applyFont="1" applyBorder="1"/>
    <xf numFmtId="0" fontId="84" fillId="0" borderId="70" xfId="0" applyFont="1" applyBorder="1" applyAlignment="1">
      <alignment wrapText="1"/>
    </xf>
    <xf numFmtId="0" fontId="84" fillId="0" borderId="24" xfId="0" applyFont="1" applyBorder="1"/>
    <xf numFmtId="0" fontId="86" fillId="0" borderId="25" xfId="0" applyFont="1" applyBorder="1"/>
    <xf numFmtId="193" fontId="45" fillId="36" borderId="25" xfId="16" applyNumberFormat="1" applyFont="1" applyFill="1" applyBorder="1" applyAlignment="1" applyProtection="1">
      <protection locked="0"/>
    </xf>
    <xf numFmtId="0" fontId="84" fillId="0" borderId="58" xfId="0" applyFont="1" applyBorder="1" applyAlignment="1">
      <alignment horizontal="center"/>
    </xf>
    <xf numFmtId="0" fontId="84" fillId="0" borderId="59" xfId="0" applyFont="1" applyBorder="1" applyAlignment="1">
      <alignment horizontal="center"/>
    </xf>
    <xf numFmtId="0" fontId="84" fillId="0" borderId="19" xfId="0" applyFont="1" applyBorder="1" applyAlignment="1">
      <alignment horizontal="center"/>
    </xf>
    <xf numFmtId="0" fontId="84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2" fillId="3" borderId="21" xfId="5" applyFont="1" applyFill="1" applyBorder="1" applyAlignment="1" applyProtection="1">
      <alignment horizontal="left" vertical="center"/>
      <protection locked="0"/>
    </xf>
    <xf numFmtId="0" fontId="2" fillId="3" borderId="3" xfId="5" applyFont="1" applyFill="1" applyBorder="1" applyProtection="1">
      <protection locked="0"/>
    </xf>
    <xf numFmtId="0" fontId="2" fillId="0" borderId="3" xfId="13" applyFont="1" applyFill="1" applyBorder="1" applyAlignment="1" applyProtection="1">
      <alignment horizontal="center" vertical="center" wrapText="1"/>
      <protection locked="0"/>
    </xf>
    <xf numFmtId="0" fontId="2" fillId="3" borderId="3" xfId="13" applyFont="1" applyFill="1" applyBorder="1" applyAlignment="1" applyProtection="1">
      <alignment horizontal="center" vertical="center" wrapText="1"/>
      <protection locked="0"/>
    </xf>
    <xf numFmtId="3" fontId="2" fillId="3" borderId="3" xfId="1" applyNumberFormat="1" applyFont="1" applyFill="1" applyBorder="1" applyAlignment="1" applyProtection="1">
      <alignment horizontal="center" vertical="center" wrapText="1"/>
      <protection locked="0"/>
    </xf>
    <xf numFmtId="9" fontId="2" fillId="3" borderId="3" xfId="15" applyNumberFormat="1" applyFont="1" applyFill="1" applyBorder="1" applyAlignment="1" applyProtection="1">
      <alignment horizontal="center" vertical="center"/>
      <protection locked="0"/>
    </xf>
    <xf numFmtId="0" fontId="92" fillId="3" borderId="3" xfId="11" applyFont="1" applyFill="1" applyBorder="1" applyAlignment="1">
      <alignment horizontal="left" vertical="center"/>
    </xf>
    <xf numFmtId="0" fontId="90" fillId="3" borderId="3" xfId="11" applyFont="1" applyFill="1" applyBorder="1" applyAlignment="1">
      <alignment wrapText="1"/>
    </xf>
    <xf numFmtId="193" fontId="2" fillId="36" borderId="3" xfId="5" applyNumberFormat="1" applyFont="1" applyFill="1" applyBorder="1" applyProtection="1">
      <protection locked="0"/>
    </xf>
    <xf numFmtId="193" fontId="2" fillId="36" borderId="3" xfId="1" applyNumberFormat="1" applyFont="1" applyFill="1" applyBorder="1" applyProtection="1">
      <protection locked="0"/>
    </xf>
    <xf numFmtId="193" fontId="2" fillId="3" borderId="3" xfId="5" applyNumberFormat="1" applyFont="1" applyFill="1" applyBorder="1" applyProtection="1">
      <protection locked="0"/>
    </xf>
    <xf numFmtId="3" fontId="2" fillId="36" borderId="22" xfId="5" applyNumberFormat="1" applyFont="1" applyFill="1" applyBorder="1" applyProtection="1">
      <protection locked="0"/>
    </xf>
    <xf numFmtId="0" fontId="92" fillId="3" borderId="3" xfId="11" applyFont="1" applyFill="1" applyBorder="1" applyAlignment="1">
      <alignment horizontal="left" vertical="center" wrapText="1"/>
    </xf>
    <xf numFmtId="165" fontId="2" fillId="3" borderId="3" xfId="8" applyNumberFormat="1" applyFont="1" applyFill="1" applyBorder="1" applyAlignment="1" applyProtection="1">
      <alignment horizontal="right" wrapText="1"/>
      <protection locked="0"/>
    </xf>
    <xf numFmtId="0" fontId="92" fillId="0" borderId="3" xfId="11" applyFont="1" applyFill="1" applyBorder="1" applyAlignment="1">
      <alignment horizontal="left" vertical="center" wrapText="1"/>
    </xf>
    <xf numFmtId="165" fontId="2" fillId="4" borderId="3" xfId="8" applyNumberFormat="1" applyFont="1" applyFill="1" applyBorder="1" applyAlignment="1" applyProtection="1">
      <alignment horizontal="right" wrapText="1"/>
      <protection locked="0"/>
    </xf>
    <xf numFmtId="0" fontId="90" fillId="0" borderId="3" xfId="11" applyFont="1" applyFill="1" applyBorder="1" applyAlignment="1">
      <alignment wrapText="1"/>
    </xf>
    <xf numFmtId="193" fontId="2" fillId="0" borderId="3" xfId="1" applyNumberFormat="1" applyFont="1" applyFill="1" applyBorder="1" applyProtection="1">
      <protection locked="0"/>
    </xf>
    <xf numFmtId="0" fontId="92" fillId="3" borderId="3" xfId="9" applyFont="1" applyFill="1" applyBorder="1" applyAlignment="1" applyProtection="1">
      <alignment horizontal="left" vertical="center"/>
      <protection locked="0"/>
    </xf>
    <xf numFmtId="0" fontId="90" fillId="3" borderId="3" xfId="20961" applyFont="1" applyFill="1" applyBorder="1" applyAlignment="1" applyProtection="1"/>
    <xf numFmtId="3" fontId="45" fillId="36" borderId="25" xfId="16" applyNumberFormat="1" applyFont="1" applyFill="1" applyBorder="1" applyAlignment="1" applyProtection="1">
      <protection locked="0"/>
    </xf>
    <xf numFmtId="193" fontId="45" fillId="36" borderId="25" xfId="1" applyNumberFormat="1" applyFont="1" applyFill="1" applyBorder="1" applyAlignment="1" applyProtection="1">
      <protection locked="0"/>
    </xf>
    <xf numFmtId="193" fontId="2" fillId="3" borderId="25" xfId="5" applyNumberFormat="1" applyFont="1" applyFill="1" applyBorder="1" applyProtection="1">
      <protection locked="0"/>
    </xf>
    <xf numFmtId="164" fontId="45" fillId="36" borderId="26" xfId="1" applyNumberFormat="1" applyFont="1" applyFill="1" applyBorder="1" applyAlignment="1" applyProtection="1">
      <protection locked="0"/>
    </xf>
    <xf numFmtId="193" fontId="84" fillId="0" borderId="0" xfId="0" applyNumberFormat="1" applyFo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46" fillId="0" borderId="0" xfId="0" applyFont="1" applyFill="1" applyAlignment="1">
      <alignment horizontal="right"/>
    </xf>
    <xf numFmtId="0" fontId="84" fillId="0" borderId="21" xfId="0" applyFont="1" applyFill="1" applyBorder="1" applyAlignment="1">
      <alignment horizontal="center" vertical="center"/>
    </xf>
    <xf numFmtId="0" fontId="45" fillId="0" borderId="3" xfId="0" applyFont="1" applyFill="1" applyBorder="1" applyAlignment="1" applyProtection="1">
      <alignment horizontal="left"/>
      <protection locked="0"/>
    </xf>
    <xf numFmtId="0" fontId="2" fillId="0" borderId="10" xfId="0" applyNumberFormat="1" applyFont="1" applyFill="1" applyBorder="1" applyAlignment="1">
      <alignment horizontal="left" vertical="center" wrapText="1"/>
    </xf>
    <xf numFmtId="0" fontId="45" fillId="0" borderId="10" xfId="0" applyNumberFormat="1" applyFont="1" applyFill="1" applyBorder="1" applyAlignment="1">
      <alignment vertical="center" wrapText="1"/>
    </xf>
    <xf numFmtId="0" fontId="46" fillId="0" borderId="3" xfId="0" applyFont="1" applyFill="1" applyBorder="1" applyAlignment="1" applyProtection="1">
      <alignment horizontal="left" vertical="center" indent="17"/>
      <protection locked="0"/>
    </xf>
    <xf numFmtId="0" fontId="84" fillId="0" borderId="24" xfId="0" applyFont="1" applyFill="1" applyBorder="1" applyAlignment="1">
      <alignment horizontal="center" vertical="center"/>
    </xf>
    <xf numFmtId="0" fontId="45" fillId="0" borderId="28" xfId="0" applyNumberFormat="1" applyFont="1" applyFill="1" applyBorder="1" applyAlignment="1">
      <alignment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left" vertical="center" wrapText="1"/>
    </xf>
    <xf numFmtId="0" fontId="2" fillId="0" borderId="25" xfId="0" applyFont="1" applyBorder="1" applyAlignment="1">
      <alignment vertical="center" wrapText="1"/>
    </xf>
    <xf numFmtId="0" fontId="45" fillId="0" borderId="0" xfId="0" applyFont="1" applyAlignment="1">
      <alignment horizontal="center"/>
    </xf>
    <xf numFmtId="0" fontId="84" fillId="0" borderId="0" xfId="0" applyFont="1" applyAlignment="1">
      <alignment horizontal="left" indent="1"/>
    </xf>
    <xf numFmtId="0" fontId="2" fillId="0" borderId="18" xfId="11" applyFont="1" applyFill="1" applyBorder="1" applyAlignment="1" applyProtection="1">
      <alignment vertical="center"/>
    </xf>
    <xf numFmtId="0" fontId="2" fillId="0" borderId="19" xfId="11" applyFont="1" applyFill="1" applyBorder="1" applyAlignment="1" applyProtection="1">
      <alignment vertical="center"/>
    </xf>
    <xf numFmtId="193" fontId="86" fillId="36" borderId="25" xfId="0" applyNumberFormat="1" applyFont="1" applyFill="1" applyBorder="1" applyAlignment="1">
      <alignment horizontal="center" vertical="center"/>
    </xf>
    <xf numFmtId="0" fontId="84" fillId="0" borderId="3" xfId="0" applyFont="1" applyBorder="1" applyAlignment="1">
      <alignment wrapText="1"/>
    </xf>
    <xf numFmtId="0" fontId="84" fillId="0" borderId="3" xfId="0" applyFont="1" applyFill="1" applyBorder="1" applyAlignment="1"/>
    <xf numFmtId="0" fontId="86" fillId="36" borderId="3" xfId="0" applyFont="1" applyFill="1" applyBorder="1" applyAlignment="1">
      <alignment wrapText="1"/>
    </xf>
    <xf numFmtId="0" fontId="86" fillId="36" borderId="25" xfId="0" applyFont="1" applyFill="1" applyBorder="1" applyAlignment="1">
      <alignment wrapText="1"/>
    </xf>
    <xf numFmtId="0" fontId="84" fillId="0" borderId="18" xfId="0" applyFont="1" applyBorder="1" applyAlignment="1">
      <alignment horizontal="center" vertical="center"/>
    </xf>
    <xf numFmtId="193" fontId="84" fillId="36" borderId="20" xfId="0" applyNumberFormat="1" applyFont="1" applyFill="1" applyBorder="1" applyAlignment="1">
      <alignment horizontal="center" vertical="center"/>
    </xf>
    <xf numFmtId="0" fontId="84" fillId="0" borderId="0" xfId="0" applyFont="1" applyAlignment="1"/>
    <xf numFmtId="193" fontId="84" fillId="36" borderId="22" xfId="0" applyNumberFormat="1" applyFont="1" applyFill="1" applyBorder="1" applyAlignment="1">
      <alignment horizontal="center" vertical="center" wrapText="1"/>
    </xf>
    <xf numFmtId="193" fontId="84" fillId="36" borderId="26" xfId="0" applyNumberFormat="1" applyFont="1" applyFill="1" applyBorder="1" applyAlignment="1">
      <alignment horizontal="center" vertical="center" wrapText="1"/>
    </xf>
    <xf numFmtId="0" fontId="45" fillId="0" borderId="0" xfId="11" applyFont="1" applyFill="1" applyBorder="1" applyAlignment="1" applyProtection="1">
      <alignment horizontal="center"/>
    </xf>
    <xf numFmtId="0" fontId="84" fillId="0" borderId="11" xfId="0" applyFont="1" applyBorder="1" applyAlignment="1">
      <alignment horizontal="left" wrapText="1" indent="1"/>
    </xf>
    <xf numFmtId="0" fontId="87" fillId="0" borderId="11" xfId="0" applyFont="1" applyBorder="1" applyAlignment="1">
      <alignment horizontal="left" wrapText="1" indent="1"/>
    </xf>
    <xf numFmtId="0" fontId="87" fillId="0" borderId="11" xfId="0" applyFont="1" applyFill="1" applyBorder="1" applyAlignment="1">
      <alignment horizontal="right" wrapText="1"/>
    </xf>
    <xf numFmtId="0" fontId="2" fillId="3" borderId="3" xfId="11" applyFont="1" applyFill="1" applyBorder="1" applyAlignment="1">
      <alignment horizontal="center" vertical="center" wrapText="1"/>
    </xf>
    <xf numFmtId="0" fontId="45" fillId="0" borderId="0" xfId="8" applyFont="1" applyFill="1" applyBorder="1" applyAlignment="1" applyProtection="1">
      <alignment horizontal="center" vertical="center"/>
      <protection locked="0"/>
    </xf>
    <xf numFmtId="164" fontId="2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84" fillId="0" borderId="18" xfId="0" applyFont="1" applyBorder="1" applyAlignment="1">
      <alignment horizontal="center" vertical="center" wrapText="1"/>
    </xf>
    <xf numFmtId="0" fontId="84" fillId="0" borderId="19" xfId="0" applyFont="1" applyFill="1" applyBorder="1" applyAlignment="1">
      <alignment horizontal="left" vertical="center" wrapText="1" indent="2"/>
    </xf>
    <xf numFmtId="0" fontId="94" fillId="0" borderId="0" xfId="11" applyFont="1" applyFill="1" applyBorder="1" applyAlignment="1" applyProtection="1"/>
    <xf numFmtId="0" fontId="95" fillId="0" borderId="0" xfId="1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84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0" fontId="84" fillId="0" borderId="0" xfId="0" applyFont="1" applyFill="1" applyBorder="1" applyAlignment="1">
      <alignment vertical="center"/>
    </xf>
    <xf numFmtId="0" fontId="2" fillId="0" borderId="3" xfId="0" applyFont="1" applyFill="1" applyBorder="1" applyAlignment="1" applyProtection="1">
      <alignment horizontal="left" indent="4"/>
      <protection locked="0"/>
    </xf>
    <xf numFmtId="0" fontId="2" fillId="0" borderId="10" xfId="0" applyNumberFormat="1" applyFont="1" applyFill="1" applyBorder="1" applyAlignment="1">
      <alignment horizontal="left" vertical="center" wrapText="1" indent="4"/>
    </xf>
    <xf numFmtId="0" fontId="2" fillId="0" borderId="3" xfId="0" applyFont="1" applyFill="1" applyBorder="1" applyAlignment="1" applyProtection="1">
      <alignment horizontal="left" vertical="center" indent="11"/>
      <protection locked="0"/>
    </xf>
    <xf numFmtId="0" fontId="95" fillId="0" borderId="10" xfId="0" applyNumberFormat="1" applyFont="1" applyFill="1" applyBorder="1" applyAlignment="1">
      <alignment vertical="center" wrapText="1"/>
    </xf>
    <xf numFmtId="0" fontId="6" fillId="0" borderId="0" xfId="17" applyAlignment="1" applyProtection="1"/>
    <xf numFmtId="0" fontId="84" fillId="0" borderId="11" xfId="0" applyFont="1" applyFill="1" applyBorder="1" applyAlignment="1">
      <alignment wrapText="1"/>
    </xf>
    <xf numFmtId="0" fontId="84" fillId="0" borderId="3" xfId="0" applyFont="1" applyBorder="1" applyAlignment="1">
      <alignment horizontal="center" vertical="center" wrapText="1"/>
    </xf>
    <xf numFmtId="0" fontId="86" fillId="0" borderId="5" xfId="0" applyFont="1" applyFill="1" applyBorder="1" applyAlignment="1">
      <alignment horizontal="center" vertical="center" wrapText="1"/>
    </xf>
    <xf numFmtId="0" fontId="2" fillId="0" borderId="22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8" xfId="0" applyFont="1" applyFill="1" applyBorder="1" applyAlignment="1" applyProtection="1">
      <alignment horizontal="left"/>
    </xf>
    <xf numFmtId="0" fontId="3" fillId="0" borderId="58" xfId="0" applyFont="1" applyBorder="1"/>
    <xf numFmtId="0" fontId="3" fillId="0" borderId="59" xfId="0" applyFont="1" applyBorder="1"/>
    <xf numFmtId="0" fontId="3" fillId="0" borderId="19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97" fillId="0" borderId="0" xfId="0" applyFont="1"/>
    <xf numFmtId="0" fontId="3" fillId="0" borderId="70" xfId="0" applyFont="1" applyBorder="1"/>
    <xf numFmtId="193" fontId="84" fillId="0" borderId="23" xfId="0" applyNumberFormat="1" applyFont="1" applyBorder="1" applyAlignment="1"/>
    <xf numFmtId="0" fontId="3" fillId="0" borderId="0" xfId="0" applyFont="1"/>
    <xf numFmtId="0" fontId="3" fillId="0" borderId="19" xfId="0" applyFont="1" applyBorder="1" applyAlignment="1">
      <alignment wrapText="1"/>
    </xf>
    <xf numFmtId="0" fontId="3" fillId="0" borderId="29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0" borderId="3" xfId="0" applyFont="1" applyFill="1" applyBorder="1" applyAlignment="1">
      <alignment horizontal="center" vertical="center" wrapText="1"/>
    </xf>
    <xf numFmtId="193" fontId="3" fillId="36" borderId="25" xfId="0" applyNumberFormat="1" applyFont="1" applyFill="1" applyBorder="1"/>
    <xf numFmtId="9" fontId="3" fillId="36" borderId="26" xfId="20962" applyFont="1" applyFill="1" applyBorder="1"/>
    <xf numFmtId="0" fontId="86" fillId="0" borderId="0" xfId="0" applyFont="1" applyFill="1" applyBorder="1" applyAlignment="1">
      <alignment horizontal="center" wrapText="1"/>
    </xf>
    <xf numFmtId="167" fontId="84" fillId="36" borderId="25" xfId="0" applyNumberFormat="1" applyFont="1" applyFill="1" applyBorder="1"/>
    <xf numFmtId="0" fontId="84" fillId="0" borderId="0" xfId="0" applyFont="1" applyFill="1" applyBorder="1" applyAlignment="1">
      <alignment vertical="center" wrapText="1"/>
    </xf>
    <xf numFmtId="0" fontId="84" fillId="0" borderId="74" xfId="0" applyFont="1" applyFill="1" applyBorder="1" applyAlignment="1">
      <alignment vertical="center" wrapText="1"/>
    </xf>
    <xf numFmtId="0" fontId="84" fillId="0" borderId="21" xfId="0" applyFont="1" applyFill="1" applyBorder="1"/>
    <xf numFmtId="0" fontId="84" fillId="0" borderId="21" xfId="0" applyFont="1" applyFill="1" applyBorder="1" applyAlignment="1">
      <alignment horizontal="center"/>
    </xf>
    <xf numFmtId="167" fontId="85" fillId="0" borderId="0" xfId="0" applyNumberFormat="1" applyFont="1" applyFill="1"/>
    <xf numFmtId="193" fontId="86" fillId="36" borderId="25" xfId="0" applyNumberFormat="1" applyFont="1" applyFill="1" applyBorder="1" applyAlignment="1">
      <alignment horizontal="left" vertical="center" wrapText="1"/>
    </xf>
    <xf numFmtId="0" fontId="86" fillId="0" borderId="1" xfId="0" applyFont="1" applyBorder="1" applyAlignment="1">
      <alignment horizontal="left"/>
    </xf>
    <xf numFmtId="0" fontId="96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Fill="1"/>
    <xf numFmtId="0" fontId="99" fillId="3" borderId="84" xfId="0" applyFont="1" applyFill="1" applyBorder="1" applyAlignment="1">
      <alignment horizontal="left"/>
    </xf>
    <xf numFmtId="0" fontId="99" fillId="3" borderId="85" xfId="0" applyFont="1" applyFill="1" applyBorder="1" applyAlignment="1">
      <alignment horizontal="left"/>
    </xf>
    <xf numFmtId="0" fontId="4" fillId="3" borderId="88" xfId="0" applyFont="1" applyFill="1" applyBorder="1" applyAlignment="1">
      <alignment vertical="center"/>
    </xf>
    <xf numFmtId="0" fontId="3" fillId="3" borderId="89" xfId="0" applyFont="1" applyFill="1" applyBorder="1" applyAlignment="1">
      <alignment vertical="center"/>
    </xf>
    <xf numFmtId="0" fontId="3" fillId="3" borderId="90" xfId="0" applyFont="1" applyFill="1" applyBorder="1" applyAlignment="1">
      <alignment vertical="center"/>
    </xf>
    <xf numFmtId="0" fontId="3" fillId="0" borderId="7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86" xfId="0" applyFont="1" applyFill="1" applyBorder="1" applyAlignment="1">
      <alignment vertical="center"/>
    </xf>
    <xf numFmtId="0" fontId="4" fillId="0" borderId="86" xfId="0" applyFont="1" applyFill="1" applyBorder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169" fontId="9" fillId="37" borderId="59" xfId="20" applyBorder="1"/>
    <xf numFmtId="0" fontId="3" fillId="0" borderId="92" xfId="0" applyFont="1" applyFill="1" applyBorder="1" applyAlignment="1">
      <alignment horizontal="center" vertical="center"/>
    </xf>
    <xf numFmtId="0" fontId="3" fillId="0" borderId="93" xfId="0" applyFont="1" applyFill="1" applyBorder="1" applyAlignment="1">
      <alignment vertical="center"/>
    </xf>
    <xf numFmtId="169" fontId="9" fillId="37" borderId="27" xfId="20" applyBorder="1"/>
    <xf numFmtId="169" fontId="9" fillId="37" borderId="94" xfId="20" applyBorder="1"/>
    <xf numFmtId="169" fontId="9" fillId="37" borderId="28" xfId="20" applyBorder="1"/>
    <xf numFmtId="0" fontId="3" fillId="0" borderId="96" xfId="0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vertical="center"/>
    </xf>
    <xf numFmtId="169" fontId="9" fillId="37" borderId="33" xfId="20" applyBorder="1"/>
    <xf numFmtId="0" fontId="4" fillId="0" borderId="0" xfId="0" applyFont="1" applyFill="1" applyAlignment="1">
      <alignment horizontal="center"/>
    </xf>
    <xf numFmtId="0" fontId="86" fillId="0" borderId="86" xfId="0" applyFont="1" applyFill="1" applyBorder="1" applyAlignment="1">
      <alignment horizontal="center" vertical="center" wrapText="1"/>
    </xf>
    <xf numFmtId="0" fontId="86" fillId="0" borderId="87" xfId="0" applyFont="1" applyFill="1" applyBorder="1" applyAlignment="1">
      <alignment horizontal="center" vertical="center" wrapText="1"/>
    </xf>
    <xf numFmtId="0" fontId="84" fillId="0" borderId="86" xfId="0" applyFont="1" applyFill="1" applyBorder="1"/>
    <xf numFmtId="0" fontId="84" fillId="0" borderId="86" xfId="0" applyFont="1" applyFill="1" applyBorder="1" applyAlignment="1">
      <alignment horizontal="left" indent="1"/>
    </xf>
    <xf numFmtId="0" fontId="87" fillId="0" borderId="86" xfId="0" applyFont="1" applyFill="1" applyBorder="1" applyAlignment="1">
      <alignment horizontal="left" indent="1"/>
    </xf>
    <xf numFmtId="193" fontId="86" fillId="36" borderId="26" xfId="0" applyNumberFormat="1" applyFont="1" applyFill="1" applyBorder="1" applyAlignment="1">
      <alignment horizontal="center" vertical="center"/>
    </xf>
    <xf numFmtId="0" fontId="94" fillId="0" borderId="0" xfId="11" applyFont="1" applyFill="1" applyBorder="1" applyProtection="1"/>
    <xf numFmtId="0" fontId="4" fillId="36" borderId="19" xfId="0" applyFont="1" applyFill="1" applyBorder="1" applyAlignment="1">
      <alignment horizontal="center" vertical="center" wrapText="1"/>
    </xf>
    <xf numFmtId="0" fontId="4" fillId="36" borderId="20" xfId="0" applyFont="1" applyFill="1" applyBorder="1" applyAlignment="1">
      <alignment horizontal="center" vertical="center" wrapText="1"/>
    </xf>
    <xf numFmtId="0" fontId="4" fillId="36" borderId="21" xfId="0" applyFont="1" applyFill="1" applyBorder="1" applyAlignment="1">
      <alignment horizontal="left" vertical="center" wrapText="1"/>
    </xf>
    <xf numFmtId="0" fontId="4" fillId="36" borderId="87" xfId="0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right" vertical="center" wrapText="1"/>
    </xf>
    <xf numFmtId="0" fontId="100" fillId="0" borderId="21" xfId="0" applyFont="1" applyFill="1" applyBorder="1" applyAlignment="1">
      <alignment horizontal="righ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0" xfId="20963" applyFont="1" applyFill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100" fillId="0" borderId="0" xfId="0" applyFont="1" applyFill="1" applyAlignment="1">
      <alignment horizontal="left" vertical="center"/>
    </xf>
    <xf numFmtId="49" fontId="101" fillId="0" borderId="24" xfId="5" applyNumberFormat="1" applyFont="1" applyFill="1" applyBorder="1" applyAlignment="1" applyProtection="1">
      <alignment horizontal="left" vertical="center"/>
      <protection locked="0"/>
    </xf>
    <xf numFmtId="0" fontId="102" fillId="0" borderId="25" xfId="9" applyFont="1" applyFill="1" applyBorder="1" applyAlignment="1" applyProtection="1">
      <alignment horizontal="left" vertical="center" wrapText="1"/>
      <protection locked="0"/>
    </xf>
    <xf numFmtId="0" fontId="84" fillId="0" borderId="86" xfId="0" applyFont="1" applyBorder="1" applyAlignment="1">
      <alignment vertical="center" wrapText="1"/>
    </xf>
    <xf numFmtId="14" fontId="2" fillId="3" borderId="86" xfId="8" quotePrefix="1" applyNumberFormat="1" applyFont="1" applyFill="1" applyBorder="1" applyAlignment="1" applyProtection="1">
      <alignment horizontal="left"/>
      <protection locked="0"/>
    </xf>
    <xf numFmtId="3" fontId="103" fillId="36" borderId="87" xfId="0" applyNumberFormat="1" applyFont="1" applyFill="1" applyBorder="1" applyAlignment="1">
      <alignment vertical="center" wrapText="1"/>
    </xf>
    <xf numFmtId="3" fontId="103" fillId="36" borderId="25" xfId="0" applyNumberFormat="1" applyFont="1" applyFill="1" applyBorder="1" applyAlignment="1">
      <alignment vertical="center" wrapText="1"/>
    </xf>
    <xf numFmtId="3" fontId="103" fillId="36" borderId="26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45" fillId="77" borderId="104" xfId="20964" applyFont="1" applyFill="1" applyBorder="1" applyAlignment="1">
      <alignment vertical="center"/>
    </xf>
    <xf numFmtId="0" fontId="45" fillId="77" borderId="105" xfId="20964" applyFont="1" applyFill="1" applyBorder="1" applyAlignment="1">
      <alignment vertical="center"/>
    </xf>
    <xf numFmtId="0" fontId="45" fillId="77" borderId="102" xfId="20964" applyFont="1" applyFill="1" applyBorder="1" applyAlignment="1">
      <alignment vertical="center"/>
    </xf>
    <xf numFmtId="0" fontId="105" fillId="70" borderId="101" xfId="20964" applyFont="1" applyFill="1" applyBorder="1" applyAlignment="1">
      <alignment horizontal="center" vertical="center"/>
    </xf>
    <xf numFmtId="0" fontId="105" fillId="70" borderId="102" xfId="20964" applyFont="1" applyFill="1" applyBorder="1" applyAlignment="1">
      <alignment horizontal="left" vertical="center" wrapText="1"/>
    </xf>
    <xf numFmtId="164" fontId="105" fillId="0" borderId="103" xfId="7" applyNumberFormat="1" applyFont="1" applyFill="1" applyBorder="1" applyAlignment="1" applyProtection="1">
      <alignment horizontal="right" vertical="center"/>
      <protection locked="0"/>
    </xf>
    <xf numFmtId="0" fontId="104" fillId="78" borderId="103" xfId="20964" applyFont="1" applyFill="1" applyBorder="1" applyAlignment="1">
      <alignment horizontal="center" vertical="center"/>
    </xf>
    <xf numFmtId="0" fontId="104" fillId="78" borderId="105" xfId="20964" applyFont="1" applyFill="1" applyBorder="1" applyAlignment="1">
      <alignment vertical="top" wrapText="1"/>
    </xf>
    <xf numFmtId="164" fontId="45" fillId="77" borderId="102" xfId="7" applyNumberFormat="1" applyFont="1" applyFill="1" applyBorder="1" applyAlignment="1">
      <alignment horizontal="right" vertical="center"/>
    </xf>
    <xf numFmtId="0" fontId="106" fillId="70" borderId="101" xfId="20964" applyFont="1" applyFill="1" applyBorder="1" applyAlignment="1">
      <alignment horizontal="center" vertical="center"/>
    </xf>
    <xf numFmtId="0" fontId="105" fillId="70" borderId="105" xfId="20964" applyFont="1" applyFill="1" applyBorder="1" applyAlignment="1">
      <alignment vertical="center" wrapText="1"/>
    </xf>
    <xf numFmtId="0" fontId="105" fillId="70" borderId="102" xfId="20964" applyFont="1" applyFill="1" applyBorder="1" applyAlignment="1">
      <alignment horizontal="left" vertical="center"/>
    </xf>
    <xf numFmtId="0" fontId="106" fillId="3" borderId="101" xfId="20964" applyFont="1" applyFill="1" applyBorder="1" applyAlignment="1">
      <alignment horizontal="center" vertical="center"/>
    </xf>
    <xf numFmtId="0" fontId="105" fillId="3" borderId="102" xfId="20964" applyFont="1" applyFill="1" applyBorder="1" applyAlignment="1">
      <alignment horizontal="left" vertical="center"/>
    </xf>
    <xf numFmtId="0" fontId="106" fillId="0" borderId="101" xfId="20964" applyFont="1" applyFill="1" applyBorder="1" applyAlignment="1">
      <alignment horizontal="center" vertical="center"/>
    </xf>
    <xf numFmtId="0" fontId="105" fillId="0" borderId="102" xfId="20964" applyFont="1" applyFill="1" applyBorder="1" applyAlignment="1">
      <alignment horizontal="left" vertical="center"/>
    </xf>
    <xf numFmtId="0" fontId="107" fillId="78" borderId="103" xfId="20964" applyFont="1" applyFill="1" applyBorder="1" applyAlignment="1">
      <alignment horizontal="center" vertical="center"/>
    </xf>
    <xf numFmtId="0" fontId="104" fillId="78" borderId="105" xfId="20964" applyFont="1" applyFill="1" applyBorder="1" applyAlignment="1">
      <alignment vertical="center"/>
    </xf>
    <xf numFmtId="164" fontId="105" fillId="78" borderId="103" xfId="7" applyNumberFormat="1" applyFont="1" applyFill="1" applyBorder="1" applyAlignment="1" applyProtection="1">
      <alignment horizontal="right" vertical="center"/>
      <protection locked="0"/>
    </xf>
    <xf numFmtId="0" fontId="104" fillId="77" borderId="104" xfId="20964" applyFont="1" applyFill="1" applyBorder="1" applyAlignment="1">
      <alignment vertical="center"/>
    </xf>
    <xf numFmtId="0" fontId="104" fillId="77" borderId="105" xfId="20964" applyFont="1" applyFill="1" applyBorder="1" applyAlignment="1">
      <alignment vertical="center"/>
    </xf>
    <xf numFmtId="164" fontId="104" fillId="77" borderId="102" xfId="7" applyNumberFormat="1" applyFont="1" applyFill="1" applyBorder="1" applyAlignment="1">
      <alignment horizontal="right" vertical="center"/>
    </xf>
    <xf numFmtId="0" fontId="109" fillId="3" borderId="101" xfId="20964" applyFont="1" applyFill="1" applyBorder="1" applyAlignment="1">
      <alignment horizontal="center" vertical="center"/>
    </xf>
    <xf numFmtId="0" fontId="110" fillId="78" borderId="103" xfId="20964" applyFont="1" applyFill="1" applyBorder="1" applyAlignment="1">
      <alignment horizontal="center" vertical="center"/>
    </xf>
    <xf numFmtId="0" fontId="45" fillId="78" borderId="105" xfId="20964" applyFont="1" applyFill="1" applyBorder="1" applyAlignment="1">
      <alignment vertical="center"/>
    </xf>
    <xf numFmtId="0" fontId="109" fillId="70" borderId="101" xfId="20964" applyFont="1" applyFill="1" applyBorder="1" applyAlignment="1">
      <alignment horizontal="center" vertical="center"/>
    </xf>
    <xf numFmtId="164" fontId="105" fillId="3" borderId="103" xfId="7" applyNumberFormat="1" applyFont="1" applyFill="1" applyBorder="1" applyAlignment="1" applyProtection="1">
      <alignment horizontal="right" vertical="center"/>
      <protection locked="0"/>
    </xf>
    <xf numFmtId="0" fontId="110" fillId="3" borderId="103" xfId="20964" applyFont="1" applyFill="1" applyBorder="1" applyAlignment="1">
      <alignment horizontal="center" vertical="center"/>
    </xf>
    <xf numFmtId="0" fontId="45" fillId="3" borderId="105" xfId="20964" applyFont="1" applyFill="1" applyBorder="1" applyAlignment="1">
      <alignment vertical="center"/>
    </xf>
    <xf numFmtId="0" fontId="106" fillId="70" borderId="103" xfId="20964" applyFont="1" applyFill="1" applyBorder="1" applyAlignment="1">
      <alignment horizontal="center" vertical="center"/>
    </xf>
    <xf numFmtId="0" fontId="19" fillId="70" borderId="103" xfId="20964" applyFont="1" applyFill="1" applyBorder="1" applyAlignment="1">
      <alignment horizontal="center" vertical="center"/>
    </xf>
    <xf numFmtId="0" fontId="100" fillId="0" borderId="103" xfId="0" applyFont="1" applyFill="1" applyBorder="1" applyAlignment="1">
      <alignment horizontal="left" vertical="center" wrapText="1"/>
    </xf>
    <xf numFmtId="10" fontId="96" fillId="0" borderId="103" xfId="20962" applyNumberFormat="1" applyFont="1" applyFill="1" applyBorder="1" applyAlignment="1">
      <alignment horizontal="left" vertical="center" wrapText="1"/>
    </xf>
    <xf numFmtId="1" fontId="3" fillId="0" borderId="87" xfId="0" applyNumberFormat="1" applyFont="1" applyFill="1" applyBorder="1" applyAlignment="1">
      <alignment horizontal="right" vertical="center" wrapText="1"/>
    </xf>
    <xf numFmtId="10" fontId="3" fillId="0" borderId="103" xfId="20962" applyNumberFormat="1" applyFont="1" applyFill="1" applyBorder="1" applyAlignment="1">
      <alignment horizontal="left" vertical="center" wrapText="1"/>
    </xf>
    <xf numFmtId="10" fontId="4" fillId="36" borderId="103" xfId="0" applyNumberFormat="1" applyFont="1" applyFill="1" applyBorder="1" applyAlignment="1">
      <alignment horizontal="left" vertical="center" wrapText="1"/>
    </xf>
    <xf numFmtId="10" fontId="100" fillId="0" borderId="103" xfId="20962" applyNumberFormat="1" applyFont="1" applyFill="1" applyBorder="1" applyAlignment="1">
      <alignment horizontal="left" vertical="center" wrapText="1"/>
    </xf>
    <xf numFmtId="10" fontId="4" fillId="36" borderId="103" xfId="20962" applyNumberFormat="1" applyFont="1" applyFill="1" applyBorder="1" applyAlignment="1">
      <alignment horizontal="left" vertical="center" wrapText="1"/>
    </xf>
    <xf numFmtId="10" fontId="4" fillId="36" borderId="103" xfId="0" applyNumberFormat="1" applyFont="1" applyFill="1" applyBorder="1" applyAlignment="1">
      <alignment horizontal="center" vertical="center" wrapText="1"/>
    </xf>
    <xf numFmtId="10" fontId="102" fillId="0" borderId="25" xfId="20962" applyNumberFormat="1" applyFont="1" applyFill="1" applyBorder="1" applyAlignment="1" applyProtection="1">
      <alignment horizontal="left" vertical="center"/>
    </xf>
    <xf numFmtId="0" fontId="4" fillId="36" borderId="103" xfId="0" applyFont="1" applyFill="1" applyBorder="1" applyAlignment="1">
      <alignment horizontal="left" vertical="center" wrapText="1"/>
    </xf>
    <xf numFmtId="0" fontId="3" fillId="0" borderId="103" xfId="0" applyFont="1" applyFill="1" applyBorder="1" applyAlignment="1">
      <alignment horizontal="left" vertical="center" wrapText="1"/>
    </xf>
    <xf numFmtId="10" fontId="4" fillId="36" borderId="87" xfId="0" applyNumberFormat="1" applyFont="1" applyFill="1" applyBorder="1" applyAlignment="1">
      <alignment horizontal="left" vertical="center" wrapText="1"/>
    </xf>
    <xf numFmtId="10" fontId="4" fillId="36" borderId="87" xfId="20962" applyNumberFormat="1" applyFont="1" applyFill="1" applyBorder="1" applyAlignment="1">
      <alignment horizontal="left" vertical="center" wrapText="1"/>
    </xf>
    <xf numFmtId="0" fontId="4" fillId="36" borderId="87" xfId="0" applyFont="1" applyFill="1" applyBorder="1" applyAlignment="1">
      <alignment horizontal="center" vertical="center" wrapText="1"/>
    </xf>
    <xf numFmtId="0" fontId="4" fillId="36" borderId="88" xfId="0" applyFont="1" applyFill="1" applyBorder="1" applyAlignment="1">
      <alignment vertical="center" wrapText="1"/>
    </xf>
    <xf numFmtId="0" fontId="4" fillId="36" borderId="102" xfId="0" applyFont="1" applyFill="1" applyBorder="1" applyAlignment="1">
      <alignment vertical="center" wrapText="1"/>
    </xf>
    <xf numFmtId="0" fontId="4" fillId="36" borderId="75" xfId="0" applyFont="1" applyFill="1" applyBorder="1" applyAlignment="1">
      <alignment vertical="center" wrapText="1"/>
    </xf>
    <xf numFmtId="0" fontId="4" fillId="36" borderId="32" xfId="0" applyFont="1" applyFill="1" applyBorder="1" applyAlignment="1">
      <alignment vertical="center" wrapText="1"/>
    </xf>
    <xf numFmtId="0" fontId="45" fillId="0" borderId="19" xfId="0" applyFont="1" applyBorder="1" applyAlignment="1">
      <alignment horizontal="center" vertical="center" wrapText="1"/>
    </xf>
    <xf numFmtId="0" fontId="45" fillId="0" borderId="20" xfId="0" applyFont="1" applyBorder="1" applyAlignment="1">
      <alignment horizontal="center" vertical="center" wrapText="1"/>
    </xf>
    <xf numFmtId="3" fontId="103" fillId="36" borderId="27" xfId="0" applyNumberFormat="1" applyFont="1" applyFill="1" applyBorder="1" applyAlignment="1">
      <alignment vertical="center" wrapText="1"/>
    </xf>
    <xf numFmtId="3" fontId="103" fillId="36" borderId="90" xfId="0" applyNumberFormat="1" applyFont="1" applyFill="1" applyBorder="1" applyAlignment="1">
      <alignment vertical="center" wrapText="1"/>
    </xf>
    <xf numFmtId="3" fontId="103" fillId="0" borderId="90" xfId="0" applyNumberFormat="1" applyFont="1" applyBorder="1" applyAlignment="1">
      <alignment vertical="center" wrapText="1"/>
    </xf>
    <xf numFmtId="3" fontId="103" fillId="36" borderId="42" xfId="0" applyNumberFormat="1" applyFont="1" applyFill="1" applyBorder="1" applyAlignment="1">
      <alignment vertical="center" wrapText="1"/>
    </xf>
    <xf numFmtId="0" fontId="2" fillId="0" borderId="19" xfId="0" applyNumberFormat="1" applyFont="1" applyFill="1" applyBorder="1" applyAlignment="1">
      <alignment horizontal="left" vertical="center" wrapText="1" indent="1"/>
    </xf>
    <xf numFmtId="0" fontId="2" fillId="0" borderId="20" xfId="0" applyNumberFormat="1" applyFont="1" applyFill="1" applyBorder="1" applyAlignment="1">
      <alignment horizontal="left" vertical="center" wrapText="1" indent="1"/>
    </xf>
    <xf numFmtId="14" fontId="2" fillId="0" borderId="0" xfId="0" applyNumberFormat="1" applyFont="1"/>
    <xf numFmtId="14" fontId="84" fillId="0" borderId="0" xfId="0" applyNumberFormat="1" applyFont="1"/>
    <xf numFmtId="169" fontId="2" fillId="37" borderId="0" xfId="20" applyFont="1" applyBorder="1"/>
    <xf numFmtId="169" fontId="2" fillId="37" borderId="100" xfId="20" applyFont="1" applyBorder="1"/>
    <xf numFmtId="0" fontId="2" fillId="0" borderId="21" xfId="0" applyFont="1" applyFill="1" applyBorder="1" applyAlignment="1">
      <alignment horizontal="right" vertical="center" wrapText="1"/>
    </xf>
    <xf numFmtId="0" fontId="2" fillId="2" borderId="21" xfId="0" applyFont="1" applyFill="1" applyBorder="1" applyAlignment="1">
      <alignment horizontal="right" vertical="center"/>
    </xf>
    <xf numFmtId="0" fontId="45" fillId="0" borderId="2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right" vertical="center"/>
    </xf>
    <xf numFmtId="0" fontId="2" fillId="2" borderId="92" xfId="0" applyFont="1" applyFill="1" applyBorder="1" applyAlignment="1">
      <alignment horizontal="right" vertical="center"/>
    </xf>
    <xf numFmtId="0" fontId="2" fillId="0" borderId="101" xfId="0" applyFont="1" applyBorder="1" applyAlignment="1">
      <alignment vertical="center" wrapText="1"/>
    </xf>
    <xf numFmtId="193" fontId="96" fillId="0" borderId="107" xfId="0" applyNumberFormat="1" applyFont="1" applyBorder="1" applyAlignment="1" applyProtection="1">
      <alignment vertical="center" wrapText="1"/>
      <protection locked="0"/>
    </xf>
    <xf numFmtId="193" fontId="3" fillId="0" borderId="107" xfId="0" applyNumberFormat="1" applyFont="1" applyBorder="1" applyAlignment="1" applyProtection="1">
      <alignment vertical="center" wrapText="1"/>
      <protection locked="0"/>
    </xf>
    <xf numFmtId="193" fontId="3" fillId="0" borderId="87" xfId="0" applyNumberFormat="1" applyFont="1" applyBorder="1" applyAlignment="1" applyProtection="1">
      <alignment vertical="center" wrapText="1"/>
      <protection locked="0"/>
    </xf>
    <xf numFmtId="169" fontId="9" fillId="37" borderId="0" xfId="20"/>
    <xf numFmtId="169" fontId="9" fillId="37" borderId="100" xfId="20" applyBorder="1"/>
    <xf numFmtId="193" fontId="96" fillId="0" borderId="107" xfId="0" applyNumberFormat="1" applyFont="1" applyBorder="1" applyAlignment="1" applyProtection="1">
      <alignment horizontal="right" vertical="center" wrapText="1"/>
      <protection locked="0"/>
    </xf>
    <xf numFmtId="10" fontId="3" fillId="0" borderId="107" xfId="20962" applyNumberFormat="1" applyFont="1" applyFill="1" applyBorder="1" applyAlignment="1" applyProtection="1">
      <alignment horizontal="right" vertical="center" wrapText="1"/>
      <protection locked="0"/>
    </xf>
    <xf numFmtId="10" fontId="3" fillId="0" borderId="107" xfId="20962" applyNumberFormat="1" applyFont="1" applyBorder="1" applyAlignment="1" applyProtection="1">
      <alignment vertical="center" wrapText="1"/>
      <protection locked="0"/>
    </xf>
    <xf numFmtId="10" fontId="3" fillId="0" borderId="87" xfId="20962" applyNumberFormat="1" applyFont="1" applyBorder="1" applyAlignment="1" applyProtection="1">
      <alignment vertical="center" wrapText="1"/>
      <protection locked="0"/>
    </xf>
    <xf numFmtId="10" fontId="94" fillId="2" borderId="107" xfId="20962" applyNumberFormat="1" applyFont="1" applyFill="1" applyBorder="1" applyAlignment="1" applyProtection="1">
      <alignment vertical="center"/>
      <protection locked="0"/>
    </xf>
    <xf numFmtId="10" fontId="112" fillId="2" borderId="107" xfId="20962" applyNumberFormat="1" applyFont="1" applyFill="1" applyBorder="1" applyAlignment="1" applyProtection="1">
      <alignment vertical="center"/>
      <protection locked="0"/>
    </xf>
    <xf numFmtId="10" fontId="112" fillId="2" borderId="87" xfId="20962" applyNumberFormat="1" applyFont="1" applyFill="1" applyBorder="1" applyAlignment="1" applyProtection="1">
      <alignment vertical="center"/>
      <protection locked="0"/>
    </xf>
    <xf numFmtId="10" fontId="9" fillId="37" borderId="0" xfId="20962" applyNumberFormat="1" applyFont="1" applyFill="1" applyBorder="1"/>
    <xf numFmtId="10" fontId="9" fillId="37" borderId="100" xfId="20962" applyNumberFormat="1" applyFont="1" applyFill="1" applyBorder="1"/>
    <xf numFmtId="10" fontId="94" fillId="2" borderId="87" xfId="20962" applyNumberFormat="1" applyFont="1" applyFill="1" applyBorder="1" applyAlignment="1" applyProtection="1">
      <alignment vertical="center"/>
      <protection locked="0"/>
    </xf>
    <xf numFmtId="193" fontId="94" fillId="2" borderId="107" xfId="0" applyNumberFormat="1" applyFont="1" applyFill="1" applyBorder="1" applyAlignment="1" applyProtection="1">
      <alignment vertical="center"/>
      <protection locked="0"/>
    </xf>
    <xf numFmtId="193" fontId="94" fillId="2" borderId="87" xfId="0" applyNumberFormat="1" applyFont="1" applyFill="1" applyBorder="1" applyAlignment="1" applyProtection="1">
      <alignment vertical="center"/>
      <protection locked="0"/>
    </xf>
    <xf numFmtId="193" fontId="112" fillId="2" borderId="107" xfId="0" applyNumberFormat="1" applyFont="1" applyFill="1" applyBorder="1" applyAlignment="1" applyProtection="1">
      <alignment vertical="center"/>
      <protection locked="0"/>
    </xf>
    <xf numFmtId="193" fontId="112" fillId="2" borderId="87" xfId="0" applyNumberFormat="1" applyFont="1" applyFill="1" applyBorder="1" applyAlignment="1" applyProtection="1">
      <alignment vertical="center"/>
      <protection locked="0"/>
    </xf>
    <xf numFmtId="193" fontId="94" fillId="2" borderId="108" xfId="0" applyNumberFormat="1" applyFont="1" applyFill="1" applyBorder="1" applyAlignment="1" applyProtection="1">
      <alignment vertical="center"/>
      <protection locked="0"/>
    </xf>
    <xf numFmtId="193" fontId="112" fillId="2" borderId="108" xfId="0" applyNumberFormat="1" applyFont="1" applyFill="1" applyBorder="1" applyAlignment="1" applyProtection="1">
      <alignment vertical="center"/>
      <protection locked="0"/>
    </xf>
    <xf numFmtId="193" fontId="112" fillId="2" borderId="95" xfId="0" applyNumberFormat="1" applyFont="1" applyFill="1" applyBorder="1" applyAlignment="1" applyProtection="1">
      <alignment vertical="center"/>
      <protection locked="0"/>
    </xf>
    <xf numFmtId="10" fontId="94" fillId="2" borderId="25" xfId="20962" applyNumberFormat="1" applyFont="1" applyFill="1" applyBorder="1" applyAlignment="1" applyProtection="1">
      <alignment vertical="center"/>
      <protection locked="0"/>
    </xf>
    <xf numFmtId="10" fontId="112" fillId="2" borderId="25" xfId="20962" applyNumberFormat="1" applyFont="1" applyFill="1" applyBorder="1" applyAlignment="1" applyProtection="1">
      <alignment vertical="center"/>
      <protection locked="0"/>
    </xf>
    <xf numFmtId="10" fontId="112" fillId="2" borderId="26" xfId="20962" applyNumberFormat="1" applyFont="1" applyFill="1" applyBorder="1" applyAlignment="1" applyProtection="1">
      <alignment vertical="center"/>
      <protection locked="0"/>
    </xf>
    <xf numFmtId="193" fontId="94" fillId="0" borderId="107" xfId="7" applyNumberFormat="1" applyFont="1" applyFill="1" applyBorder="1" applyAlignment="1" applyProtection="1">
      <alignment horizontal="right"/>
    </xf>
    <xf numFmtId="193" fontId="94" fillId="36" borderId="107" xfId="7" applyNumberFormat="1" applyFont="1" applyFill="1" applyBorder="1" applyAlignment="1" applyProtection="1">
      <alignment horizontal="right"/>
    </xf>
    <xf numFmtId="193" fontId="94" fillId="0" borderId="107" xfId="7" applyNumberFormat="1" applyFont="1" applyFill="1" applyBorder="1" applyAlignment="1" applyProtection="1">
      <alignment horizontal="right"/>
      <protection locked="0"/>
    </xf>
    <xf numFmtId="193" fontId="94" fillId="36" borderId="25" xfId="7" applyNumberFormat="1" applyFont="1" applyFill="1" applyBorder="1" applyAlignment="1" applyProtection="1">
      <alignment horizontal="right"/>
    </xf>
    <xf numFmtId="193" fontId="94" fillId="0" borderId="111" xfId="0" applyNumberFormat="1" applyFont="1" applyBorder="1" applyAlignment="1">
      <alignment horizontal="right"/>
    </xf>
    <xf numFmtId="193" fontId="94" fillId="0" borderId="107" xfId="0" applyNumberFormat="1" applyFont="1" applyBorder="1" applyAlignment="1">
      <alignment horizontal="right"/>
    </xf>
    <xf numFmtId="193" fontId="94" fillId="0" borderId="111" xfId="0" applyNumberFormat="1" applyFont="1" applyBorder="1" applyAlignment="1" applyProtection="1">
      <alignment horizontal="right"/>
      <protection locked="0"/>
    </xf>
    <xf numFmtId="193" fontId="94" fillId="0" borderId="107" xfId="0" applyNumberFormat="1" applyFont="1" applyBorder="1" applyAlignment="1" applyProtection="1">
      <alignment horizontal="right"/>
      <protection locked="0"/>
    </xf>
    <xf numFmtId="193" fontId="113" fillId="0" borderId="107" xfId="0" applyNumberFormat="1" applyFont="1" applyBorder="1" applyAlignment="1" applyProtection="1">
      <alignment horizontal="right"/>
      <protection locked="0"/>
    </xf>
    <xf numFmtId="193" fontId="94" fillId="36" borderId="87" xfId="7" applyNumberFormat="1" applyFont="1" applyFill="1" applyBorder="1" applyAlignment="1" applyProtection="1">
      <alignment horizontal="right"/>
    </xf>
    <xf numFmtId="193" fontId="113" fillId="36" borderId="107" xfId="0" applyNumberFormat="1" applyFont="1" applyFill="1" applyBorder="1" applyAlignment="1">
      <alignment horizontal="right"/>
    </xf>
    <xf numFmtId="193" fontId="94" fillId="0" borderId="87" xfId="7" applyNumberFormat="1" applyFont="1" applyFill="1" applyBorder="1" applyAlignment="1" applyProtection="1">
      <alignment horizontal="right"/>
    </xf>
    <xf numFmtId="193" fontId="114" fillId="0" borderId="107" xfId="0" applyNumberFormat="1" applyFont="1" applyBorder="1" applyAlignment="1">
      <alignment horizontal="center"/>
    </xf>
    <xf numFmtId="193" fontId="114" fillId="0" borderId="87" xfId="0" applyNumberFormat="1" applyFont="1" applyBorder="1" applyAlignment="1">
      <alignment horizontal="center"/>
    </xf>
    <xf numFmtId="193" fontId="113" fillId="0" borderId="87" xfId="0" applyNumberFormat="1" applyFont="1" applyBorder="1" applyAlignment="1" applyProtection="1">
      <alignment horizontal="right"/>
      <protection locked="0"/>
    </xf>
    <xf numFmtId="193" fontId="113" fillId="0" borderId="107" xfId="0" applyNumberFormat="1" applyFont="1" applyBorder="1" applyAlignment="1" applyProtection="1">
      <alignment horizontal="left" indent="1"/>
      <protection locked="0"/>
    </xf>
    <xf numFmtId="193" fontId="94" fillId="36" borderId="107" xfId="7" applyNumberFormat="1" applyFont="1" applyFill="1" applyBorder="1" applyAlignment="1" applyProtection="1"/>
    <xf numFmtId="193" fontId="113" fillId="0" borderId="107" xfId="0" applyNumberFormat="1" applyFont="1" applyBorder="1" applyProtection="1">
      <protection locked="0"/>
    </xf>
    <xf numFmtId="193" fontId="94" fillId="36" borderId="87" xfId="7" applyNumberFormat="1" applyFont="1" applyFill="1" applyBorder="1" applyAlignment="1" applyProtection="1"/>
    <xf numFmtId="193" fontId="113" fillId="0" borderId="107" xfId="0" applyNumberFormat="1" applyFont="1" applyBorder="1" applyAlignment="1" applyProtection="1">
      <alignment horizontal="right" vertical="center"/>
      <protection locked="0"/>
    </xf>
    <xf numFmtId="193" fontId="113" fillId="36" borderId="25" xfId="0" applyNumberFormat="1" applyFont="1" applyFill="1" applyBorder="1" applyAlignment="1">
      <alignment horizontal="right"/>
    </xf>
    <xf numFmtId="193" fontId="94" fillId="36" borderId="26" xfId="7" applyNumberFormat="1" applyFont="1" applyFill="1" applyBorder="1" applyAlignment="1" applyProtection="1">
      <alignment horizontal="right"/>
    </xf>
    <xf numFmtId="193" fontId="94" fillId="36" borderId="107" xfId="0" applyNumberFormat="1" applyFont="1" applyFill="1" applyBorder="1" applyAlignment="1">
      <alignment horizontal="right"/>
    </xf>
    <xf numFmtId="193" fontId="94" fillId="36" borderId="87" xfId="0" applyNumberFormat="1" applyFont="1" applyFill="1" applyBorder="1" applyAlignment="1">
      <alignment horizontal="right"/>
    </xf>
    <xf numFmtId="193" fontId="94" fillId="0" borderId="25" xfId="0" applyNumberFormat="1" applyFont="1" applyBorder="1" applyAlignment="1">
      <alignment horizontal="right"/>
    </xf>
    <xf numFmtId="193" fontId="94" fillId="36" borderId="25" xfId="0" applyNumberFormat="1" applyFont="1" applyFill="1" applyBorder="1" applyAlignment="1">
      <alignment horizontal="right"/>
    </xf>
    <xf numFmtId="193" fontId="94" fillId="36" borderId="26" xfId="0" applyNumberFormat="1" applyFont="1" applyFill="1" applyBorder="1" applyAlignment="1">
      <alignment horizontal="right"/>
    </xf>
    <xf numFmtId="3" fontId="103" fillId="36" borderId="107" xfId="0" applyNumberFormat="1" applyFont="1" applyFill="1" applyBorder="1" applyAlignment="1">
      <alignment vertical="center" wrapText="1"/>
    </xf>
    <xf numFmtId="3" fontId="103" fillId="36" borderId="109" xfId="0" applyNumberFormat="1" applyFont="1" applyFill="1" applyBorder="1" applyAlignment="1">
      <alignment vertical="center" wrapText="1"/>
    </xf>
    <xf numFmtId="3" fontId="103" fillId="0" borderId="107" xfId="0" applyNumberFormat="1" applyFont="1" applyBorder="1" applyAlignment="1">
      <alignment vertical="center" wrapText="1"/>
    </xf>
    <xf numFmtId="3" fontId="103" fillId="0" borderId="109" xfId="0" applyNumberFormat="1" applyFont="1" applyBorder="1" applyAlignment="1">
      <alignment vertical="center" wrapText="1"/>
    </xf>
    <xf numFmtId="167" fontId="3" fillId="0" borderId="107" xfId="0" applyNumberFormat="1" applyFont="1" applyBorder="1" applyAlignment="1">
      <alignment horizontal="center" vertical="center"/>
    </xf>
    <xf numFmtId="167" fontId="3" fillId="0" borderId="87" xfId="0" applyNumberFormat="1" applyFont="1" applyBorder="1" applyAlignment="1">
      <alignment horizontal="center" vertical="center"/>
    </xf>
    <xf numFmtId="167" fontId="99" fillId="0" borderId="107" xfId="0" applyNumberFormat="1" applyFont="1" applyBorder="1" applyAlignment="1">
      <alignment horizontal="center" vertical="center"/>
    </xf>
    <xf numFmtId="193" fontId="0" fillId="0" borderId="87" xfId="0" applyNumberFormat="1" applyBorder="1"/>
    <xf numFmtId="193" fontId="0" fillId="0" borderId="87" xfId="0" applyNumberFormat="1" applyBorder="1" applyAlignment="1">
      <alignment wrapText="1"/>
    </xf>
    <xf numFmtId="193" fontId="96" fillId="36" borderId="87" xfId="2" applyNumberFormat="1" applyFont="1" applyFill="1" applyBorder="1" applyAlignment="1" applyProtection="1">
      <alignment vertical="top"/>
    </xf>
    <xf numFmtId="193" fontId="96" fillId="3" borderId="87" xfId="2" applyNumberFormat="1" applyFont="1" applyFill="1" applyBorder="1" applyAlignment="1" applyProtection="1">
      <alignment vertical="top"/>
      <protection locked="0"/>
    </xf>
    <xf numFmtId="193" fontId="96" fillId="36" borderId="87" xfId="2" applyNumberFormat="1" applyFont="1" applyFill="1" applyBorder="1" applyAlignment="1" applyProtection="1">
      <alignment vertical="top" wrapText="1"/>
    </xf>
    <xf numFmtId="193" fontId="96" fillId="3" borderId="87" xfId="2" applyNumberFormat="1" applyFont="1" applyFill="1" applyBorder="1" applyAlignment="1" applyProtection="1">
      <alignment vertical="top" wrapText="1"/>
      <protection locked="0"/>
    </xf>
    <xf numFmtId="193" fontId="96" fillId="36" borderId="87" xfId="2" applyNumberFormat="1" applyFont="1" applyFill="1" applyBorder="1" applyAlignment="1" applyProtection="1">
      <alignment vertical="top" wrapText="1"/>
      <protection locked="0"/>
    </xf>
    <xf numFmtId="193" fontId="96" fillId="36" borderId="26" xfId="2" applyNumberFormat="1" applyFont="1" applyFill="1" applyBorder="1" applyAlignment="1" applyProtection="1">
      <alignment vertical="top" wrapText="1"/>
    </xf>
    <xf numFmtId="10" fontId="100" fillId="0" borderId="107" xfId="20962" applyNumberFormat="1" applyFont="1" applyFill="1" applyBorder="1" applyAlignment="1">
      <alignment horizontal="left" vertical="center" wrapText="1"/>
    </xf>
    <xf numFmtId="164" fontId="100" fillId="0" borderId="87" xfId="7" applyNumberFormat="1" applyFont="1" applyFill="1" applyBorder="1" applyAlignment="1">
      <alignment horizontal="right" vertical="center" wrapText="1"/>
    </xf>
    <xf numFmtId="164" fontId="3" fillId="0" borderId="87" xfId="7" applyNumberFormat="1" applyFont="1" applyFill="1" applyBorder="1" applyAlignment="1">
      <alignment horizontal="right" vertical="center" wrapText="1"/>
    </xf>
    <xf numFmtId="164" fontId="3" fillId="0" borderId="26" xfId="7" applyNumberFormat="1" applyFont="1" applyFill="1" applyBorder="1" applyAlignment="1">
      <alignment horizontal="right" vertical="center" wrapText="1"/>
    </xf>
    <xf numFmtId="193" fontId="115" fillId="0" borderId="34" xfId="0" applyNumberFormat="1" applyFont="1" applyBorder="1" applyAlignment="1">
      <alignment vertical="center"/>
    </xf>
    <xf numFmtId="193" fontId="115" fillId="0" borderId="13" xfId="0" applyNumberFormat="1" applyFont="1" applyBorder="1" applyAlignment="1">
      <alignment vertical="center"/>
    </xf>
    <xf numFmtId="193" fontId="116" fillId="0" borderId="13" xfId="0" applyNumberFormat="1" applyFont="1" applyBorder="1" applyAlignment="1">
      <alignment vertical="center"/>
    </xf>
    <xf numFmtId="193" fontId="115" fillId="36" borderId="13" xfId="0" applyNumberFormat="1" applyFont="1" applyFill="1" applyBorder="1" applyAlignment="1">
      <alignment vertical="center"/>
    </xf>
    <xf numFmtId="193" fontId="115" fillId="0" borderId="14" xfId="0" applyNumberFormat="1" applyFont="1" applyBorder="1" applyAlignment="1">
      <alignment vertical="center"/>
    </xf>
    <xf numFmtId="193" fontId="115" fillId="0" borderId="17" xfId="0" applyNumberFormat="1" applyFont="1" applyBorder="1" applyAlignment="1">
      <alignment vertical="center"/>
    </xf>
    <xf numFmtId="193" fontId="116" fillId="0" borderId="14" xfId="0" applyNumberFormat="1" applyFont="1" applyBorder="1" applyAlignment="1">
      <alignment vertical="center"/>
    </xf>
    <xf numFmtId="193" fontId="3" fillId="0" borderId="107" xfId="0" applyNumberFormat="1" applyFont="1" applyBorder="1"/>
    <xf numFmtId="193" fontId="3" fillId="0" borderId="109" xfId="0" applyNumberFormat="1" applyFont="1" applyBorder="1"/>
    <xf numFmtId="167" fontId="3" fillId="0" borderId="87" xfId="0" applyNumberFormat="1" applyFont="1" applyBorder="1"/>
    <xf numFmtId="164" fontId="3" fillId="0" borderId="107" xfId="7" applyNumberFormat="1" applyFont="1" applyBorder="1"/>
    <xf numFmtId="164" fontId="3" fillId="0" borderId="107" xfId="7" applyNumberFormat="1" applyFont="1" applyFill="1" applyBorder="1"/>
    <xf numFmtId="164" fontId="3" fillId="0" borderId="109" xfId="7" applyNumberFormat="1" applyFont="1" applyBorder="1"/>
    <xf numFmtId="9" fontId="3" fillId="0" borderId="87" xfId="20962" applyFont="1" applyBorder="1"/>
    <xf numFmtId="164" fontId="3" fillId="0" borderId="109" xfId="7" applyNumberFormat="1" applyFont="1" applyFill="1" applyBorder="1"/>
    <xf numFmtId="164" fontId="9" fillId="37" borderId="0" xfId="7" applyNumberFormat="1" applyFont="1" applyFill="1" applyBorder="1"/>
    <xf numFmtId="164" fontId="3" fillId="0" borderId="91" xfId="7" applyNumberFormat="1" applyFont="1" applyFill="1" applyBorder="1" applyAlignment="1">
      <alignment vertical="center"/>
    </xf>
    <xf numFmtId="164" fontId="3" fillId="0" borderId="71" xfId="7" applyNumberFormat="1" applyFont="1" applyFill="1" applyBorder="1" applyAlignment="1">
      <alignment vertical="center"/>
    </xf>
    <xf numFmtId="164" fontId="3" fillId="3" borderId="110" xfId="7" applyNumberFormat="1" applyFont="1" applyFill="1" applyBorder="1" applyAlignment="1">
      <alignment vertical="center"/>
    </xf>
    <xf numFmtId="164" fontId="3" fillId="3" borderId="90" xfId="7" applyNumberFormat="1" applyFont="1" applyFill="1" applyBorder="1" applyAlignment="1">
      <alignment vertical="center"/>
    </xf>
    <xf numFmtId="164" fontId="3" fillId="0" borderId="107" xfId="7" applyNumberFormat="1" applyFont="1" applyFill="1" applyBorder="1" applyAlignment="1">
      <alignment vertical="center"/>
    </xf>
    <xf numFmtId="164" fontId="3" fillId="0" borderId="109" xfId="7" applyNumberFormat="1" applyFont="1" applyFill="1" applyBorder="1" applyAlignment="1">
      <alignment vertical="center"/>
    </xf>
    <xf numFmtId="164" fontId="3" fillId="0" borderId="87" xfId="7" applyNumberFormat="1" applyFont="1" applyFill="1" applyBorder="1" applyAlignment="1">
      <alignment vertical="center"/>
    </xf>
    <xf numFmtId="164" fontId="3" fillId="0" borderId="25" xfId="7" applyNumberFormat="1" applyFont="1" applyFill="1" applyBorder="1" applyAlignment="1">
      <alignment vertical="center"/>
    </xf>
    <xf numFmtId="164" fontId="3" fillId="0" borderId="27" xfId="7" applyNumberFormat="1" applyFont="1" applyFill="1" applyBorder="1" applyAlignment="1">
      <alignment vertical="center"/>
    </xf>
    <xf numFmtId="164" fontId="3" fillId="0" borderId="26" xfId="7" applyNumberFormat="1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164" fontId="3" fillId="0" borderId="29" xfId="7" applyNumberFormat="1" applyFont="1" applyFill="1" applyBorder="1" applyAlignment="1">
      <alignment vertical="center"/>
    </xf>
    <xf numFmtId="164" fontId="3" fillId="0" borderId="20" xfId="7" applyNumberFormat="1" applyFont="1" applyFill="1" applyBorder="1" applyAlignment="1">
      <alignment vertical="center"/>
    </xf>
    <xf numFmtId="164" fontId="3" fillId="0" borderId="106" xfId="7" applyNumberFormat="1" applyFont="1" applyFill="1" applyBorder="1" applyAlignment="1">
      <alignment vertical="center"/>
    </xf>
    <xf numFmtId="164" fontId="3" fillId="0" borderId="95" xfId="7" applyNumberFormat="1" applyFont="1" applyFill="1" applyBorder="1" applyAlignment="1">
      <alignment vertical="center"/>
    </xf>
    <xf numFmtId="10" fontId="3" fillId="0" borderId="98" xfId="20962" applyNumberFormat="1" applyFont="1" applyFill="1" applyBorder="1" applyAlignment="1">
      <alignment vertical="center"/>
    </xf>
    <xf numFmtId="10" fontId="3" fillId="0" borderId="99" xfId="20962" applyNumberFormat="1" applyFont="1" applyFill="1" applyBorder="1" applyAlignment="1">
      <alignment vertical="center"/>
    </xf>
    <xf numFmtId="193" fontId="94" fillId="3" borderId="107" xfId="5" applyNumberFormat="1" applyFont="1" applyFill="1" applyBorder="1" applyProtection="1">
      <protection locked="0"/>
    </xf>
    <xf numFmtId="164" fontId="105" fillId="0" borderId="107" xfId="948" applyNumberFormat="1" applyFont="1" applyFill="1" applyBorder="1" applyAlignment="1" applyProtection="1">
      <alignment horizontal="right" vertical="center"/>
      <protection locked="0"/>
    </xf>
    <xf numFmtId="164" fontId="105" fillId="78" borderId="107" xfId="948" applyNumberFormat="1" applyFont="1" applyFill="1" applyBorder="1" applyAlignment="1" applyProtection="1">
      <alignment horizontal="right" vertical="center"/>
    </xf>
    <xf numFmtId="10" fontId="105" fillId="78" borderId="107" xfId="20962" applyNumberFormat="1" applyFont="1" applyFill="1" applyBorder="1" applyAlignment="1" applyProtection="1">
      <alignment horizontal="right" vertical="center"/>
    </xf>
    <xf numFmtId="0" fontId="45" fillId="0" borderId="10" xfId="0" applyNumberFormat="1" applyFont="1" applyFill="1" applyBorder="1" applyAlignment="1">
      <alignment vertical="top" wrapText="1"/>
    </xf>
    <xf numFmtId="0" fontId="96" fillId="0" borderId="10" xfId="0" applyNumberFormat="1" applyFont="1" applyFill="1" applyBorder="1" applyAlignment="1">
      <alignment horizontal="left" vertical="top" wrapText="1"/>
    </xf>
    <xf numFmtId="0" fontId="2" fillId="0" borderId="10" xfId="0" applyNumberFormat="1" applyFont="1" applyFill="1" applyBorder="1" applyAlignment="1">
      <alignment horizontal="left" vertical="top" wrapText="1"/>
    </xf>
    <xf numFmtId="0" fontId="2" fillId="0" borderId="113" xfId="0" applyFont="1" applyBorder="1" applyAlignment="1">
      <alignment wrapText="1"/>
    </xf>
    <xf numFmtId="0" fontId="2" fillId="0" borderId="114" xfId="0" applyFont="1" applyBorder="1" applyAlignment="1">
      <alignment wrapText="1"/>
    </xf>
    <xf numFmtId="0" fontId="2" fillId="0" borderId="113" xfId="0" applyFont="1" applyBorder="1" applyAlignment="1"/>
    <xf numFmtId="0" fontId="2" fillId="0" borderId="114" xfId="0" applyFont="1" applyBorder="1" applyAlignment="1"/>
    <xf numFmtId="0" fontId="84" fillId="0" borderId="114" xfId="0" applyFont="1" applyBorder="1" applyAlignment="1"/>
    <xf numFmtId="0" fontId="45" fillId="0" borderId="114" xfId="0" applyFont="1" applyBorder="1" applyAlignment="1">
      <alignment horizontal="center" vertical="center" wrapText="1"/>
    </xf>
    <xf numFmtId="0" fontId="86" fillId="36" borderId="82" xfId="0" applyFont="1" applyFill="1" applyBorder="1" applyAlignment="1">
      <alignment vertical="center" wrapText="1"/>
    </xf>
    <xf numFmtId="0" fontId="105" fillId="70" borderId="105" xfId="20964" applyFont="1" applyFill="1" applyBorder="1" applyAlignment="1">
      <alignment vertical="top" wrapText="1"/>
    </xf>
    <xf numFmtId="0" fontId="2" fillId="0" borderId="29" xfId="0" applyFont="1" applyFill="1" applyBorder="1" applyAlignment="1" applyProtection="1">
      <alignment horizontal="center"/>
    </xf>
    <xf numFmtId="0" fontId="2" fillId="0" borderId="30" xfId="0" applyFont="1" applyFill="1" applyBorder="1" applyAlignment="1" applyProtection="1">
      <alignment horizontal="center"/>
    </xf>
    <xf numFmtId="0" fontId="2" fillId="0" borderId="32" xfId="0" applyFont="1" applyFill="1" applyBorder="1" applyAlignment="1" applyProtection="1">
      <alignment horizontal="center"/>
    </xf>
    <xf numFmtId="0" fontId="2" fillId="0" borderId="31" xfId="0" applyFont="1" applyFill="1" applyBorder="1" applyAlignment="1" applyProtection="1">
      <alignment horizontal="center"/>
    </xf>
    <xf numFmtId="0" fontId="86" fillId="0" borderId="4" xfId="0" applyFont="1" applyBorder="1" applyAlignment="1">
      <alignment horizontal="center" vertical="center"/>
    </xf>
    <xf numFmtId="0" fontId="86" fillId="0" borderId="72" xfId="0" applyFont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7" xfId="0" applyFont="1" applyFill="1" applyBorder="1" applyAlignment="1">
      <alignment horizontal="center" vertical="center"/>
    </xf>
    <xf numFmtId="0" fontId="45" fillId="0" borderId="115" xfId="0" applyFont="1" applyBorder="1" applyAlignment="1">
      <alignment horizontal="center" vertical="center" wrapText="1"/>
    </xf>
    <xf numFmtId="0" fontId="45" fillId="0" borderId="114" xfId="0" applyFont="1" applyBorder="1" applyAlignment="1">
      <alignment horizontal="center" vertical="center" wrapText="1"/>
    </xf>
    <xf numFmtId="0" fontId="86" fillId="0" borderId="86" xfId="0" applyFont="1" applyFill="1" applyBorder="1" applyAlignment="1">
      <alignment horizontal="center" vertical="center" wrapText="1"/>
    </xf>
    <xf numFmtId="0" fontId="84" fillId="0" borderId="86" xfId="0" applyFont="1" applyFill="1" applyBorder="1" applyAlignment="1">
      <alignment horizontal="center" vertical="center" wrapText="1"/>
    </xf>
    <xf numFmtId="0" fontId="45" fillId="0" borderId="86" xfId="11" applyFont="1" applyFill="1" applyBorder="1" applyAlignment="1" applyProtection="1">
      <alignment horizontal="center" vertical="center" wrapText="1"/>
    </xf>
    <xf numFmtId="0" fontId="45" fillId="0" borderId="87" xfId="11" applyFont="1" applyFill="1" applyBorder="1" applyAlignment="1" applyProtection="1">
      <alignment horizontal="center" vertical="center" wrapText="1"/>
    </xf>
    <xf numFmtId="0" fontId="45" fillId="0" borderId="76" xfId="11" applyFont="1" applyFill="1" applyBorder="1" applyAlignment="1" applyProtection="1">
      <alignment horizontal="center" vertical="center" wrapText="1"/>
    </xf>
    <xf numFmtId="0" fontId="45" fillId="0" borderId="0" xfId="11" applyFont="1" applyFill="1" applyBorder="1" applyAlignment="1" applyProtection="1">
      <alignment horizontal="center" vertical="center" wrapText="1"/>
    </xf>
    <xf numFmtId="9" fontId="3" fillId="0" borderId="8" xfId="0" applyNumberFormat="1" applyFont="1" applyBorder="1" applyAlignment="1">
      <alignment horizontal="center" vertical="center"/>
    </xf>
    <xf numFmtId="9" fontId="3" fillId="0" borderId="10" xfId="0" applyNumberFormat="1" applyFont="1" applyBorder="1" applyAlignment="1">
      <alignment horizontal="center" vertical="center"/>
    </xf>
    <xf numFmtId="0" fontId="98" fillId="3" borderId="77" xfId="13" applyFont="1" applyFill="1" applyBorder="1" applyAlignment="1" applyProtection="1">
      <alignment horizontal="center" vertical="center" wrapText="1"/>
      <protection locked="0"/>
    </xf>
    <xf numFmtId="0" fontId="98" fillId="3" borderId="71" xfId="13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64" fontId="45" fillId="3" borderId="75" xfId="1" applyNumberFormat="1" applyFont="1" applyFill="1" applyBorder="1" applyAlignment="1" applyProtection="1">
      <alignment horizontal="center"/>
      <protection locked="0"/>
    </xf>
    <xf numFmtId="164" fontId="45" fillId="3" borderId="30" xfId="1" applyNumberFormat="1" applyFont="1" applyFill="1" applyBorder="1" applyAlignment="1" applyProtection="1">
      <alignment horizontal="center"/>
      <protection locked="0"/>
    </xf>
    <xf numFmtId="164" fontId="45" fillId="3" borderId="31" xfId="1" applyNumberFormat="1" applyFont="1" applyFill="1" applyBorder="1" applyAlignment="1" applyProtection="1">
      <alignment horizontal="center"/>
      <protection locked="0"/>
    </xf>
    <xf numFmtId="164" fontId="45" fillId="0" borderId="18" xfId="1" applyNumberFormat="1" applyFont="1" applyFill="1" applyBorder="1" applyAlignment="1" applyProtection="1">
      <alignment horizontal="center"/>
      <protection locked="0"/>
    </xf>
    <xf numFmtId="164" fontId="45" fillId="0" borderId="19" xfId="1" applyNumberFormat="1" applyFont="1" applyFill="1" applyBorder="1" applyAlignment="1" applyProtection="1">
      <alignment horizontal="center"/>
      <protection locked="0"/>
    </xf>
    <xf numFmtId="164" fontId="45" fillId="0" borderId="20" xfId="1" applyNumberFormat="1" applyFont="1" applyFill="1" applyBorder="1" applyAlignment="1" applyProtection="1">
      <alignment horizontal="center"/>
      <protection locked="0"/>
    </xf>
    <xf numFmtId="0" fontId="86" fillId="0" borderId="55" xfId="0" applyFont="1" applyBorder="1" applyAlignment="1">
      <alignment horizontal="center" vertical="center" wrapText="1"/>
    </xf>
    <xf numFmtId="0" fontId="86" fillId="0" borderId="56" xfId="0" applyFont="1" applyBorder="1" applyAlignment="1">
      <alignment horizontal="center" vertical="center" wrapText="1"/>
    </xf>
    <xf numFmtId="164" fontId="45" fillId="0" borderId="78" xfId="1" applyNumberFormat="1" applyFont="1" applyFill="1" applyBorder="1" applyAlignment="1" applyProtection="1">
      <alignment horizontal="center" vertical="center" wrapText="1"/>
      <protection locked="0"/>
    </xf>
    <xf numFmtId="164" fontId="45" fillId="0" borderId="79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77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86" fillId="0" borderId="80" xfId="0" applyFont="1" applyBorder="1" applyAlignment="1">
      <alignment horizontal="center"/>
    </xf>
    <xf numFmtId="0" fontId="86" fillId="0" borderId="81" xfId="0" applyFont="1" applyBorder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99" fillId="0" borderId="58" xfId="0" applyFont="1" applyFill="1" applyBorder="1" applyAlignment="1">
      <alignment horizontal="left" vertical="center"/>
    </xf>
    <xf numFmtId="0" fontId="99" fillId="0" borderId="59" xfId="0" applyFont="1" applyFill="1" applyBorder="1" applyAlignment="1">
      <alignment horizontal="left" vertical="center"/>
    </xf>
    <xf numFmtId="0" fontId="3" fillId="0" borderId="59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84" fillId="0" borderId="115" xfId="0" applyFont="1" applyBorder="1"/>
    <xf numFmtId="0" fontId="90" fillId="0" borderId="115" xfId="20960" applyFont="1" applyBorder="1" applyAlignment="1">
      <alignment horizontal="center" vertical="center"/>
    </xf>
    <xf numFmtId="0" fontId="2" fillId="3" borderId="115" xfId="20960" applyFill="1" applyBorder="1" applyAlignment="1">
      <alignment horizontal="right" indent="1"/>
    </xf>
    <xf numFmtId="0" fontId="2" fillId="3" borderId="115" xfId="20960" applyFill="1" applyBorder="1" applyAlignment="1">
      <alignment horizontal="left" wrapText="1"/>
    </xf>
    <xf numFmtId="0" fontId="111" fillId="0" borderId="115" xfId="0" applyFont="1" applyBorder="1"/>
    <xf numFmtId="0" fontId="84" fillId="0" borderId="115" xfId="20960" applyFont="1" applyBorder="1" applyAlignment="1">
      <alignment horizontal="left" wrapText="1"/>
    </xf>
    <xf numFmtId="0" fontId="2" fillId="0" borderId="115" xfId="20960" applyBorder="1" applyAlignment="1">
      <alignment horizontal="left" wrapText="1"/>
    </xf>
    <xf numFmtId="0" fontId="2" fillId="3" borderId="120" xfId="20960" applyFill="1" applyBorder="1" applyAlignment="1">
      <alignment horizontal="right" indent="1"/>
    </xf>
    <xf numFmtId="0" fontId="2" fillId="0" borderId="120" xfId="20960" applyBorder="1" applyAlignment="1">
      <alignment horizontal="left" wrapText="1"/>
    </xf>
    <xf numFmtId="0" fontId="93" fillId="0" borderId="121" xfId="0" applyFont="1" applyBorder="1" applyAlignment="1">
      <alignment horizontal="left" wrapText="1"/>
    </xf>
    <xf numFmtId="0" fontId="93" fillId="0" borderId="122" xfId="0" applyFont="1" applyBorder="1" applyAlignment="1">
      <alignment horizontal="left" wrapText="1"/>
    </xf>
    <xf numFmtId="0" fontId="93" fillId="0" borderId="0" xfId="0" applyFont="1" applyAlignment="1">
      <alignment wrapText="1"/>
    </xf>
    <xf numFmtId="0" fontId="2" fillId="3" borderId="115" xfId="20960" applyFill="1" applyBorder="1"/>
    <xf numFmtId="0" fontId="6" fillId="0" borderId="115" xfId="17" applyFill="1" applyBorder="1" applyAlignment="1" applyProtection="1"/>
    <xf numFmtId="0" fontId="6" fillId="0" borderId="115" xfId="17" applyFill="1" applyBorder="1" applyAlignment="1" applyProtection="1">
      <alignment horizontal="left" vertical="center" wrapText="1"/>
    </xf>
    <xf numFmtId="49" fontId="84" fillId="0" borderId="115" xfId="0" applyNumberFormat="1" applyFont="1" applyBorder="1" applyAlignment="1">
      <alignment horizontal="right"/>
    </xf>
    <xf numFmtId="0" fontId="6" fillId="0" borderId="115" xfId="17" applyFill="1" applyBorder="1" applyAlignment="1" applyProtection="1">
      <alignment horizontal="left" vertical="center"/>
    </xf>
    <xf numFmtId="0" fontId="6" fillId="0" borderId="115" xfId="17" applyBorder="1" applyAlignment="1" applyProtection="1"/>
    <xf numFmtId="0" fontId="45" fillId="0" borderId="113" xfId="0" applyFont="1" applyBorder="1" applyAlignment="1">
      <alignment horizontal="center" vertical="center" wrapText="1"/>
    </xf>
    <xf numFmtId="9" fontId="84" fillId="0" borderId="114" xfId="20962" applyFont="1" applyBorder="1" applyAlignment="1"/>
    <xf numFmtId="165" fontId="84" fillId="0" borderId="114" xfId="0" applyNumberFormat="1" applyFont="1" applyBorder="1" applyAlignment="1"/>
    <xf numFmtId="165" fontId="84" fillId="0" borderId="26" xfId="0" applyNumberFormat="1" applyFont="1" applyBorder="1" applyAlignment="1"/>
  </cellXfs>
  <cellStyles count="42370">
    <cellStyle name="_RC VALUTEBIS WRILSI " xfId="18" xr:uid="{00000000-0005-0000-0000-000000000000}"/>
    <cellStyle name="_RC VALUTEBIS WRILSI  2" xfId="41918" xr:uid="{380CFD72-7E56-45AB-9AD9-C359C7BB3598}"/>
    <cellStyle name="_RC VALUTEBIS WRILSI  3" xfId="21442" xr:uid="{CAE0B11E-7220-4611-A2BA-67916BFA5E67}"/>
    <cellStyle name="=C:\WINNT35\SYSTEM32\COMMAND.COM" xfId="20964" xr:uid="{00000000-0005-0000-0000-000001000000}"/>
    <cellStyle name="=C:\WINNT35\SYSTEM32\COMMAND.COM 2" xfId="21441" xr:uid="{061C8F1F-D7D2-4814-BE4E-582B1F383EBA}"/>
    <cellStyle name="1Normal" xfId="19" xr:uid="{00000000-0005-0000-0000-000002000000}"/>
    <cellStyle name="1Normal 2" xfId="20" xr:uid="{00000000-0005-0000-0000-000003000000}"/>
    <cellStyle name="1Normal 2 2" xfId="20971" xr:uid="{ED9F5433-5655-456C-8317-4056425A98FB}"/>
    <cellStyle name="1Normal 3" xfId="21" xr:uid="{00000000-0005-0000-0000-000004000000}"/>
    <cellStyle name="1Normal 3 2" xfId="20972" xr:uid="{08B6E506-9773-4996-BCD2-347D1F4B2636}"/>
    <cellStyle name="1Normal 4" xfId="20970" xr:uid="{42DF116C-D37A-4032-88A2-07D3A7B79ADB}"/>
    <cellStyle name="20% - Accent1 2" xfId="22" xr:uid="{00000000-0005-0000-0000-000005000000}"/>
    <cellStyle name="20% - Accent1 2 10" xfId="23" xr:uid="{00000000-0005-0000-0000-000006000000}"/>
    <cellStyle name="20% - Accent1 2 10 2" xfId="20974" xr:uid="{61A0769E-D917-49E5-A6D5-DD167F9D09AA}"/>
    <cellStyle name="20% - Accent1 2 11" xfId="24" xr:uid="{00000000-0005-0000-0000-000007000000}"/>
    <cellStyle name="20% - Accent1 2 11 2" xfId="20975" xr:uid="{9B228A08-7A0C-46C2-AB32-57C611B39EF4}"/>
    <cellStyle name="20% - Accent1 2 12" xfId="25" xr:uid="{00000000-0005-0000-0000-000008000000}"/>
    <cellStyle name="20% - Accent1 2 12 2" xfId="20976" xr:uid="{B951D952-703F-4914-8EC9-EAF623CCA6E1}"/>
    <cellStyle name="20% - Accent1 2 13" xfId="20973" xr:uid="{7FB8C0F6-A0CB-458C-BDDA-131D1D6AD74B}"/>
    <cellStyle name="20% - Accent1 2 2" xfId="26" xr:uid="{00000000-0005-0000-0000-000009000000}"/>
    <cellStyle name="20% - Accent1 2 2 2" xfId="27" xr:uid="{00000000-0005-0000-0000-00000A000000}"/>
    <cellStyle name="20% - Accent1 2 2 2 2" xfId="20978" xr:uid="{077E3B2B-7C0C-498C-B24D-4AECDB054A2A}"/>
    <cellStyle name="20% - Accent1 2 2 3" xfId="20977" xr:uid="{2E444D9D-DA8A-4AB8-BE50-E8C94EFF6ADC}"/>
    <cellStyle name="20% - Accent1 2 3" xfId="28" xr:uid="{00000000-0005-0000-0000-00000B000000}"/>
    <cellStyle name="20% - Accent1 2 3 2" xfId="20979" xr:uid="{48FC2127-28F8-4D84-9F21-0617EBBF1E5B}"/>
    <cellStyle name="20% - Accent1 2 4" xfId="29" xr:uid="{00000000-0005-0000-0000-00000C000000}"/>
    <cellStyle name="20% - Accent1 2 4 2" xfId="20980" xr:uid="{BE28E3EE-62F8-4C4F-AAB1-A2BCEE165584}"/>
    <cellStyle name="20% - Accent1 2 5" xfId="30" xr:uid="{00000000-0005-0000-0000-00000D000000}"/>
    <cellStyle name="20% - Accent1 2 5 2" xfId="20981" xr:uid="{1CFD1170-89D9-4FA3-88BE-1A4770542ED9}"/>
    <cellStyle name="20% - Accent1 2 6" xfId="31" xr:uid="{00000000-0005-0000-0000-00000E000000}"/>
    <cellStyle name="20% - Accent1 2 6 2" xfId="20982" xr:uid="{4D6098C6-D27F-4B2E-B335-6CC63F227272}"/>
    <cellStyle name="20% - Accent1 2 7" xfId="32" xr:uid="{00000000-0005-0000-0000-00000F000000}"/>
    <cellStyle name="20% - Accent1 2 7 2" xfId="20983" xr:uid="{8BE60E53-9004-4595-89B7-20F14D9F261F}"/>
    <cellStyle name="20% - Accent1 2 8" xfId="33" xr:uid="{00000000-0005-0000-0000-000010000000}"/>
    <cellStyle name="20% - Accent1 2 8 2" xfId="20984" xr:uid="{E576EED8-4E32-4FCE-A92A-B39089E62809}"/>
    <cellStyle name="20% - Accent1 2 9" xfId="34" xr:uid="{00000000-0005-0000-0000-000011000000}"/>
    <cellStyle name="20% - Accent1 2 9 2" xfId="20985" xr:uid="{B9701D11-D2F2-482C-A253-B57209F53468}"/>
    <cellStyle name="20% - Accent1 3" xfId="35" xr:uid="{00000000-0005-0000-0000-000012000000}"/>
    <cellStyle name="20% - Accent1 3 2" xfId="36" xr:uid="{00000000-0005-0000-0000-000013000000}"/>
    <cellStyle name="20% - Accent1 3 2 2" xfId="20987" xr:uid="{993C0258-0448-4C7F-9029-39504DF7FE40}"/>
    <cellStyle name="20% - Accent1 3 3" xfId="37" xr:uid="{00000000-0005-0000-0000-000014000000}"/>
    <cellStyle name="20% - Accent1 3 3 2" xfId="20988" xr:uid="{F8413911-E9D7-434A-9131-F589AE189843}"/>
    <cellStyle name="20% - Accent1 3 4" xfId="20986" xr:uid="{98D346C4-2C01-42A5-835F-834323C38536}"/>
    <cellStyle name="20% - Accent1 4" xfId="38" xr:uid="{00000000-0005-0000-0000-000015000000}"/>
    <cellStyle name="20% - Accent1 4 2" xfId="39" xr:uid="{00000000-0005-0000-0000-000016000000}"/>
    <cellStyle name="20% - Accent1 4 2 2" xfId="20990" xr:uid="{855766CD-21F4-447F-A09D-D05547B4C167}"/>
    <cellStyle name="20% - Accent1 4 3" xfId="40" xr:uid="{00000000-0005-0000-0000-000017000000}"/>
    <cellStyle name="20% - Accent1 4 3 2" xfId="20991" xr:uid="{E5DF4DAF-CAEE-46F2-9E77-D0531EF3D18F}"/>
    <cellStyle name="20% - Accent1 4 4" xfId="20989" xr:uid="{0C64AB8A-7F7D-4995-8BAA-35D1A33B9BCA}"/>
    <cellStyle name="20% - Accent1 5" xfId="41" xr:uid="{00000000-0005-0000-0000-000018000000}"/>
    <cellStyle name="20% - Accent1 5 2" xfId="42" xr:uid="{00000000-0005-0000-0000-000019000000}"/>
    <cellStyle name="20% - Accent1 5 2 2" xfId="20993" xr:uid="{532A2294-4203-435F-8A6F-9489D71DD241}"/>
    <cellStyle name="20% - Accent1 5 3" xfId="43" xr:uid="{00000000-0005-0000-0000-00001A000000}"/>
    <cellStyle name="20% - Accent1 5 3 2" xfId="20994" xr:uid="{FB5C37B3-6514-46AE-977B-57B0E69D2B57}"/>
    <cellStyle name="20% - Accent1 5 4" xfId="20992" xr:uid="{92CBBA2A-E2B9-4F15-879F-82C498400163}"/>
    <cellStyle name="20% - Accent1 6" xfId="44" xr:uid="{00000000-0005-0000-0000-00001B000000}"/>
    <cellStyle name="20% - Accent1 6 2" xfId="45" xr:uid="{00000000-0005-0000-0000-00001C000000}"/>
    <cellStyle name="20% - Accent1 6 2 2" xfId="20996" xr:uid="{A65A163B-534B-4DDC-8D2B-606528AC213F}"/>
    <cellStyle name="20% - Accent1 6 3" xfId="46" xr:uid="{00000000-0005-0000-0000-00001D000000}"/>
    <cellStyle name="20% - Accent1 6 3 2" xfId="20997" xr:uid="{407CE6EB-A047-4D50-AB68-2024B8912AE9}"/>
    <cellStyle name="20% - Accent1 6 4" xfId="20995" xr:uid="{1769C962-B7E1-4E95-9D8E-19B1234398CC}"/>
    <cellStyle name="20% - Accent1 7" xfId="47" xr:uid="{00000000-0005-0000-0000-00001E000000}"/>
    <cellStyle name="20% - Accent1 7 2" xfId="20998" xr:uid="{1182F5F3-6D3C-476C-8579-0CC0CC20F02E}"/>
    <cellStyle name="20% - Accent2 2" xfId="48" xr:uid="{00000000-0005-0000-0000-00001F000000}"/>
    <cellStyle name="20% - Accent2 2 10" xfId="49" xr:uid="{00000000-0005-0000-0000-000020000000}"/>
    <cellStyle name="20% - Accent2 2 10 2" xfId="21000" xr:uid="{42C54B0C-1350-4E31-9F82-A36CF209D901}"/>
    <cellStyle name="20% - Accent2 2 11" xfId="50" xr:uid="{00000000-0005-0000-0000-000021000000}"/>
    <cellStyle name="20% - Accent2 2 11 2" xfId="21001" xr:uid="{A8CCC6C8-C8D5-4FE4-9B6E-2EEAA006A308}"/>
    <cellStyle name="20% - Accent2 2 12" xfId="51" xr:uid="{00000000-0005-0000-0000-000022000000}"/>
    <cellStyle name="20% - Accent2 2 12 2" xfId="21002" xr:uid="{B6363124-C277-44E9-9AA2-EB1C00145B9A}"/>
    <cellStyle name="20% - Accent2 2 13" xfId="20999" xr:uid="{4BCBBD06-8DEA-458E-A3E2-4C7FF424C219}"/>
    <cellStyle name="20% - Accent2 2 2" xfId="52" xr:uid="{00000000-0005-0000-0000-000023000000}"/>
    <cellStyle name="20% - Accent2 2 2 2" xfId="53" xr:uid="{00000000-0005-0000-0000-000024000000}"/>
    <cellStyle name="20% - Accent2 2 2 2 2" xfId="21004" xr:uid="{8277DF65-C03E-4093-B24A-8D838C127877}"/>
    <cellStyle name="20% - Accent2 2 2 3" xfId="21003" xr:uid="{5BF45B91-22AB-409B-9058-02A8187AD728}"/>
    <cellStyle name="20% - Accent2 2 3" xfId="54" xr:uid="{00000000-0005-0000-0000-000025000000}"/>
    <cellStyle name="20% - Accent2 2 3 2" xfId="21005" xr:uid="{9861765D-12B1-4928-8113-9BB46245AC5E}"/>
    <cellStyle name="20% - Accent2 2 4" xfId="55" xr:uid="{00000000-0005-0000-0000-000026000000}"/>
    <cellStyle name="20% - Accent2 2 4 2" xfId="21006" xr:uid="{2A1EB2FC-16E4-49B9-800C-B0B709DE2D5E}"/>
    <cellStyle name="20% - Accent2 2 5" xfId="56" xr:uid="{00000000-0005-0000-0000-000027000000}"/>
    <cellStyle name="20% - Accent2 2 5 2" xfId="21007" xr:uid="{B249AD2A-8872-4C3D-9572-ADC745E05966}"/>
    <cellStyle name="20% - Accent2 2 6" xfId="57" xr:uid="{00000000-0005-0000-0000-000028000000}"/>
    <cellStyle name="20% - Accent2 2 6 2" xfId="21008" xr:uid="{BA7A1027-116C-459E-BFF2-44C1EE4DC0D5}"/>
    <cellStyle name="20% - Accent2 2 7" xfId="58" xr:uid="{00000000-0005-0000-0000-000029000000}"/>
    <cellStyle name="20% - Accent2 2 7 2" xfId="21009" xr:uid="{E3906E88-9865-4F42-958A-DC850603395C}"/>
    <cellStyle name="20% - Accent2 2 8" xfId="59" xr:uid="{00000000-0005-0000-0000-00002A000000}"/>
    <cellStyle name="20% - Accent2 2 8 2" xfId="21010" xr:uid="{2761B31B-9E7D-490F-8C7A-DAF0CDF420BA}"/>
    <cellStyle name="20% - Accent2 2 9" xfId="60" xr:uid="{00000000-0005-0000-0000-00002B000000}"/>
    <cellStyle name="20% - Accent2 2 9 2" xfId="21011" xr:uid="{893EE047-4363-4D8D-96F9-23917704D731}"/>
    <cellStyle name="20% - Accent2 3" xfId="61" xr:uid="{00000000-0005-0000-0000-00002C000000}"/>
    <cellStyle name="20% - Accent2 3 2" xfId="62" xr:uid="{00000000-0005-0000-0000-00002D000000}"/>
    <cellStyle name="20% - Accent2 3 2 2" xfId="21013" xr:uid="{6EA1FB14-6352-4D08-80D2-E782F8697C98}"/>
    <cellStyle name="20% - Accent2 3 3" xfId="63" xr:uid="{00000000-0005-0000-0000-00002E000000}"/>
    <cellStyle name="20% - Accent2 3 3 2" xfId="21014" xr:uid="{6D040162-9BB8-4190-8175-E0133C2A61F5}"/>
    <cellStyle name="20% - Accent2 3 4" xfId="21012" xr:uid="{06A41052-5A00-41DE-AD21-A5AEA892D26A}"/>
    <cellStyle name="20% - Accent2 4" xfId="64" xr:uid="{00000000-0005-0000-0000-00002F000000}"/>
    <cellStyle name="20% - Accent2 4 2" xfId="65" xr:uid="{00000000-0005-0000-0000-000030000000}"/>
    <cellStyle name="20% - Accent2 4 2 2" xfId="21016" xr:uid="{E80A901B-B047-4E0E-B580-E1BD6416D221}"/>
    <cellStyle name="20% - Accent2 4 3" xfId="66" xr:uid="{00000000-0005-0000-0000-000031000000}"/>
    <cellStyle name="20% - Accent2 4 3 2" xfId="21017" xr:uid="{4E3A4127-DAA8-432D-BE2B-4F03E429BFFE}"/>
    <cellStyle name="20% - Accent2 4 4" xfId="21015" xr:uid="{D392D47D-F5D4-452D-8E9D-9C224957ED94}"/>
    <cellStyle name="20% - Accent2 5" xfId="67" xr:uid="{00000000-0005-0000-0000-000032000000}"/>
    <cellStyle name="20% - Accent2 5 2" xfId="68" xr:uid="{00000000-0005-0000-0000-000033000000}"/>
    <cellStyle name="20% - Accent2 5 2 2" xfId="21019" xr:uid="{0B52EB57-1A34-4FFE-872F-C61D810C9673}"/>
    <cellStyle name="20% - Accent2 5 3" xfId="69" xr:uid="{00000000-0005-0000-0000-000034000000}"/>
    <cellStyle name="20% - Accent2 5 3 2" xfId="21020" xr:uid="{B87AD5B8-7D48-4E12-BCFC-51B375A26E9C}"/>
    <cellStyle name="20% - Accent2 5 4" xfId="21018" xr:uid="{91B5CF49-D129-4812-9D5D-4CACB6DDCCFC}"/>
    <cellStyle name="20% - Accent2 6" xfId="70" xr:uid="{00000000-0005-0000-0000-000035000000}"/>
    <cellStyle name="20% - Accent2 6 2" xfId="71" xr:uid="{00000000-0005-0000-0000-000036000000}"/>
    <cellStyle name="20% - Accent2 6 2 2" xfId="21022" xr:uid="{08F47E48-D9E6-49E9-A66B-1D3A2186098C}"/>
    <cellStyle name="20% - Accent2 6 3" xfId="72" xr:uid="{00000000-0005-0000-0000-000037000000}"/>
    <cellStyle name="20% - Accent2 6 3 2" xfId="21023" xr:uid="{A5A8A39A-206D-42E7-814B-604EA2E0B11E}"/>
    <cellStyle name="20% - Accent2 6 4" xfId="21021" xr:uid="{64BFCB51-7765-415D-A53D-D8B2E186F552}"/>
    <cellStyle name="20% - Accent2 7" xfId="73" xr:uid="{00000000-0005-0000-0000-000038000000}"/>
    <cellStyle name="20% - Accent2 7 2" xfId="21024" xr:uid="{099DF297-8A2F-4AED-99D9-3C2BB434D095}"/>
    <cellStyle name="20% - Accent3 2" xfId="74" xr:uid="{00000000-0005-0000-0000-000039000000}"/>
    <cellStyle name="20% - Accent3 2 10" xfId="75" xr:uid="{00000000-0005-0000-0000-00003A000000}"/>
    <cellStyle name="20% - Accent3 2 10 2" xfId="21026" xr:uid="{00771A1C-153F-47CE-B32B-74C2751136B6}"/>
    <cellStyle name="20% - Accent3 2 11" xfId="76" xr:uid="{00000000-0005-0000-0000-00003B000000}"/>
    <cellStyle name="20% - Accent3 2 11 2" xfId="21027" xr:uid="{F6983750-7AD4-472F-BAB9-5C43A4F9434F}"/>
    <cellStyle name="20% - Accent3 2 12" xfId="77" xr:uid="{00000000-0005-0000-0000-00003C000000}"/>
    <cellStyle name="20% - Accent3 2 12 2" xfId="21028" xr:uid="{093B15F3-1BDD-4198-B39B-FE9F417CAF3C}"/>
    <cellStyle name="20% - Accent3 2 13" xfId="21025" xr:uid="{6B3C0DDA-EF73-4009-8E24-D2566CDB6104}"/>
    <cellStyle name="20% - Accent3 2 2" xfId="78" xr:uid="{00000000-0005-0000-0000-00003D000000}"/>
    <cellStyle name="20% - Accent3 2 2 2" xfId="79" xr:uid="{00000000-0005-0000-0000-00003E000000}"/>
    <cellStyle name="20% - Accent3 2 2 2 2" xfId="21030" xr:uid="{E9987899-9FEB-4086-8C00-5BEACEFCBD14}"/>
    <cellStyle name="20% - Accent3 2 2 3" xfId="21029" xr:uid="{76CF5D1B-22F3-4DF3-A438-6C5753B5B4E1}"/>
    <cellStyle name="20% - Accent3 2 3" xfId="80" xr:uid="{00000000-0005-0000-0000-00003F000000}"/>
    <cellStyle name="20% - Accent3 2 3 2" xfId="21031" xr:uid="{C447713A-9686-45F0-9D3E-8312557C8B2B}"/>
    <cellStyle name="20% - Accent3 2 4" xfId="81" xr:uid="{00000000-0005-0000-0000-000040000000}"/>
    <cellStyle name="20% - Accent3 2 4 2" xfId="21032" xr:uid="{4A545792-C9C4-47B6-94BF-E9D37EF40A98}"/>
    <cellStyle name="20% - Accent3 2 5" xfId="82" xr:uid="{00000000-0005-0000-0000-000041000000}"/>
    <cellStyle name="20% - Accent3 2 5 2" xfId="21033" xr:uid="{068624E1-9827-4D17-B5BB-0D076350AF6D}"/>
    <cellStyle name="20% - Accent3 2 6" xfId="83" xr:uid="{00000000-0005-0000-0000-000042000000}"/>
    <cellStyle name="20% - Accent3 2 6 2" xfId="21034" xr:uid="{AB7B86BF-0973-4053-B6A2-DD788F40DA25}"/>
    <cellStyle name="20% - Accent3 2 7" xfId="84" xr:uid="{00000000-0005-0000-0000-000043000000}"/>
    <cellStyle name="20% - Accent3 2 7 2" xfId="21035" xr:uid="{5DB9F0A8-1D38-4A41-A693-27FA4D4352D3}"/>
    <cellStyle name="20% - Accent3 2 8" xfId="85" xr:uid="{00000000-0005-0000-0000-000044000000}"/>
    <cellStyle name="20% - Accent3 2 8 2" xfId="21036" xr:uid="{CABC5214-A745-482D-A898-3F64D55F6B0B}"/>
    <cellStyle name="20% - Accent3 2 9" xfId="86" xr:uid="{00000000-0005-0000-0000-000045000000}"/>
    <cellStyle name="20% - Accent3 2 9 2" xfId="21037" xr:uid="{E3FA97E5-43A7-4103-BA05-0A2E06BA6CE6}"/>
    <cellStyle name="20% - Accent3 3" xfId="87" xr:uid="{00000000-0005-0000-0000-000046000000}"/>
    <cellStyle name="20% - Accent3 3 2" xfId="88" xr:uid="{00000000-0005-0000-0000-000047000000}"/>
    <cellStyle name="20% - Accent3 3 2 2" xfId="21039" xr:uid="{B8AD5530-9E30-456D-BD77-B84C3375763A}"/>
    <cellStyle name="20% - Accent3 3 3" xfId="89" xr:uid="{00000000-0005-0000-0000-000048000000}"/>
    <cellStyle name="20% - Accent3 3 3 2" xfId="21040" xr:uid="{5EB394C0-58D3-4670-83DD-9C59E12C3833}"/>
    <cellStyle name="20% - Accent3 3 4" xfId="21038" xr:uid="{4EBC262E-EB37-459F-9EFB-2050293798C4}"/>
    <cellStyle name="20% - Accent3 4" xfId="90" xr:uid="{00000000-0005-0000-0000-000049000000}"/>
    <cellStyle name="20% - Accent3 4 2" xfId="91" xr:uid="{00000000-0005-0000-0000-00004A000000}"/>
    <cellStyle name="20% - Accent3 4 2 2" xfId="21042" xr:uid="{D72CAB38-97EC-44D2-A023-8B868C26EB9F}"/>
    <cellStyle name="20% - Accent3 4 3" xfId="92" xr:uid="{00000000-0005-0000-0000-00004B000000}"/>
    <cellStyle name="20% - Accent3 4 3 2" xfId="21043" xr:uid="{37566941-CEBF-458C-8225-C73E9F72AD07}"/>
    <cellStyle name="20% - Accent3 4 4" xfId="21041" xr:uid="{AAEEF686-AC5D-4590-AD97-FD243D88E769}"/>
    <cellStyle name="20% - Accent3 5" xfId="93" xr:uid="{00000000-0005-0000-0000-00004C000000}"/>
    <cellStyle name="20% - Accent3 5 2" xfId="94" xr:uid="{00000000-0005-0000-0000-00004D000000}"/>
    <cellStyle name="20% - Accent3 5 2 2" xfId="21045" xr:uid="{1F6A13B3-E228-42A9-80FD-106440657FDE}"/>
    <cellStyle name="20% - Accent3 5 3" xfId="95" xr:uid="{00000000-0005-0000-0000-00004E000000}"/>
    <cellStyle name="20% - Accent3 5 3 2" xfId="21046" xr:uid="{0090272F-5152-4ADE-B451-B8EA0D2AC143}"/>
    <cellStyle name="20% - Accent3 5 4" xfId="21044" xr:uid="{26162165-5F58-41DA-9198-4D8D69067778}"/>
    <cellStyle name="20% - Accent3 6" xfId="96" xr:uid="{00000000-0005-0000-0000-00004F000000}"/>
    <cellStyle name="20% - Accent3 6 2" xfId="97" xr:uid="{00000000-0005-0000-0000-000050000000}"/>
    <cellStyle name="20% - Accent3 6 2 2" xfId="21048" xr:uid="{2D76F393-4C53-465A-9B45-4C3C29ADB3F4}"/>
    <cellStyle name="20% - Accent3 6 3" xfId="98" xr:uid="{00000000-0005-0000-0000-000051000000}"/>
    <cellStyle name="20% - Accent3 6 3 2" xfId="21049" xr:uid="{6188DD01-015F-47B2-A482-53F78ACA1F70}"/>
    <cellStyle name="20% - Accent3 6 4" xfId="21047" xr:uid="{3D54505F-12B3-4965-A869-A7BDA736E599}"/>
    <cellStyle name="20% - Accent3 7" xfId="99" xr:uid="{00000000-0005-0000-0000-000052000000}"/>
    <cellStyle name="20% - Accent3 7 2" xfId="21050" xr:uid="{EF876F8C-3885-4404-B02E-9BED29F350DC}"/>
    <cellStyle name="20% - Accent4 2" xfId="100" xr:uid="{00000000-0005-0000-0000-000053000000}"/>
    <cellStyle name="20% - Accent4 2 10" xfId="101" xr:uid="{00000000-0005-0000-0000-000054000000}"/>
    <cellStyle name="20% - Accent4 2 10 2" xfId="21052" xr:uid="{BE490C7D-E222-4418-9105-0973E367A2DB}"/>
    <cellStyle name="20% - Accent4 2 11" xfId="102" xr:uid="{00000000-0005-0000-0000-000055000000}"/>
    <cellStyle name="20% - Accent4 2 11 2" xfId="21053" xr:uid="{91D430AB-344F-4CB6-A9EA-9A967E9364F3}"/>
    <cellStyle name="20% - Accent4 2 12" xfId="103" xr:uid="{00000000-0005-0000-0000-000056000000}"/>
    <cellStyle name="20% - Accent4 2 12 2" xfId="21054" xr:uid="{98DD3057-D476-471C-9510-B47F5F510932}"/>
    <cellStyle name="20% - Accent4 2 13" xfId="21051" xr:uid="{0CA55D81-E668-49C3-9AB6-1C80DAA4E17A}"/>
    <cellStyle name="20% - Accent4 2 2" xfId="104" xr:uid="{00000000-0005-0000-0000-000057000000}"/>
    <cellStyle name="20% - Accent4 2 2 2" xfId="105" xr:uid="{00000000-0005-0000-0000-000058000000}"/>
    <cellStyle name="20% - Accent4 2 2 2 2" xfId="21056" xr:uid="{DB8C08E2-8B43-4CCA-9A3D-A9F5CF286769}"/>
    <cellStyle name="20% - Accent4 2 2 3" xfId="21055" xr:uid="{1BBAC296-6A60-411D-9B4A-165D00284548}"/>
    <cellStyle name="20% - Accent4 2 3" xfId="106" xr:uid="{00000000-0005-0000-0000-000059000000}"/>
    <cellStyle name="20% - Accent4 2 3 2" xfId="21057" xr:uid="{263E097C-461E-43FB-AD23-D763CA0C1182}"/>
    <cellStyle name="20% - Accent4 2 4" xfId="107" xr:uid="{00000000-0005-0000-0000-00005A000000}"/>
    <cellStyle name="20% - Accent4 2 4 2" xfId="21058" xr:uid="{A0183E72-22D2-447A-BC63-93C5787B91E7}"/>
    <cellStyle name="20% - Accent4 2 5" xfId="108" xr:uid="{00000000-0005-0000-0000-00005B000000}"/>
    <cellStyle name="20% - Accent4 2 5 2" xfId="21059" xr:uid="{A4AFF6A1-CC39-4A2D-9992-D18E2E2F06DB}"/>
    <cellStyle name="20% - Accent4 2 6" xfId="109" xr:uid="{00000000-0005-0000-0000-00005C000000}"/>
    <cellStyle name="20% - Accent4 2 6 2" xfId="21060" xr:uid="{8FAD451F-97CF-4A25-A6E3-EB6131C0E4DD}"/>
    <cellStyle name="20% - Accent4 2 7" xfId="110" xr:uid="{00000000-0005-0000-0000-00005D000000}"/>
    <cellStyle name="20% - Accent4 2 7 2" xfId="21061" xr:uid="{2AFB80FB-26EC-4A20-A34B-487DBE2A0E4D}"/>
    <cellStyle name="20% - Accent4 2 8" xfId="111" xr:uid="{00000000-0005-0000-0000-00005E000000}"/>
    <cellStyle name="20% - Accent4 2 8 2" xfId="21062" xr:uid="{95050B15-461A-468B-A272-6F78704015D5}"/>
    <cellStyle name="20% - Accent4 2 9" xfId="112" xr:uid="{00000000-0005-0000-0000-00005F000000}"/>
    <cellStyle name="20% - Accent4 2 9 2" xfId="21063" xr:uid="{27CF2846-24ED-48EE-96A2-D0C75F0F0D69}"/>
    <cellStyle name="20% - Accent4 3" xfId="113" xr:uid="{00000000-0005-0000-0000-000060000000}"/>
    <cellStyle name="20% - Accent4 3 2" xfId="114" xr:uid="{00000000-0005-0000-0000-000061000000}"/>
    <cellStyle name="20% - Accent4 3 2 2" xfId="21065" xr:uid="{0278722D-5D68-4717-BB7F-7AA26BB7DEE4}"/>
    <cellStyle name="20% - Accent4 3 3" xfId="115" xr:uid="{00000000-0005-0000-0000-000062000000}"/>
    <cellStyle name="20% - Accent4 3 3 2" xfId="21066" xr:uid="{A75C141D-A31F-4941-B059-59B1FEF8EC55}"/>
    <cellStyle name="20% - Accent4 3 4" xfId="21064" xr:uid="{60417BBC-02BD-4CE5-AD48-3493E6ECF2A6}"/>
    <cellStyle name="20% - Accent4 4" xfId="116" xr:uid="{00000000-0005-0000-0000-000063000000}"/>
    <cellStyle name="20% - Accent4 4 2" xfId="117" xr:uid="{00000000-0005-0000-0000-000064000000}"/>
    <cellStyle name="20% - Accent4 4 2 2" xfId="21068" xr:uid="{03E7F097-54B1-4CF5-BB13-52E3B25EB84D}"/>
    <cellStyle name="20% - Accent4 4 3" xfId="118" xr:uid="{00000000-0005-0000-0000-000065000000}"/>
    <cellStyle name="20% - Accent4 4 3 2" xfId="21069" xr:uid="{1AA3559B-1CF9-40D8-99BF-0934CFEDB3D7}"/>
    <cellStyle name="20% - Accent4 4 4" xfId="21067" xr:uid="{C9287AC5-A959-42FC-A7A1-DDA91118B8D1}"/>
    <cellStyle name="20% - Accent4 5" xfId="119" xr:uid="{00000000-0005-0000-0000-000066000000}"/>
    <cellStyle name="20% - Accent4 5 2" xfId="120" xr:uid="{00000000-0005-0000-0000-000067000000}"/>
    <cellStyle name="20% - Accent4 5 2 2" xfId="21071" xr:uid="{2FAE83D2-A7F6-47C0-B2DB-6B30E2A8F425}"/>
    <cellStyle name="20% - Accent4 5 3" xfId="121" xr:uid="{00000000-0005-0000-0000-000068000000}"/>
    <cellStyle name="20% - Accent4 5 3 2" xfId="21072" xr:uid="{9534AFD5-5563-430E-BFBF-2C086D69505A}"/>
    <cellStyle name="20% - Accent4 5 4" xfId="21070" xr:uid="{0BED0A1F-3391-4EF2-B4BC-C4B38733F96B}"/>
    <cellStyle name="20% - Accent4 6" xfId="122" xr:uid="{00000000-0005-0000-0000-000069000000}"/>
    <cellStyle name="20% - Accent4 6 2" xfId="123" xr:uid="{00000000-0005-0000-0000-00006A000000}"/>
    <cellStyle name="20% - Accent4 6 2 2" xfId="21074" xr:uid="{C405BBD9-30DE-493E-A6A2-4E73CFB6951C}"/>
    <cellStyle name="20% - Accent4 6 3" xfId="124" xr:uid="{00000000-0005-0000-0000-00006B000000}"/>
    <cellStyle name="20% - Accent4 6 3 2" xfId="21075" xr:uid="{6D0EF691-5395-4B48-BAF5-07E8C2F9A61E}"/>
    <cellStyle name="20% - Accent4 6 4" xfId="21073" xr:uid="{C02F450A-BC2A-4A26-A922-28D25A0D0BC8}"/>
    <cellStyle name="20% - Accent4 7" xfId="125" xr:uid="{00000000-0005-0000-0000-00006C000000}"/>
    <cellStyle name="20% - Accent4 7 2" xfId="21076" xr:uid="{5ED2D6ED-C2A9-4524-B66E-24F57A4720D5}"/>
    <cellStyle name="20% - Accent5 2" xfId="126" xr:uid="{00000000-0005-0000-0000-00006D000000}"/>
    <cellStyle name="20% - Accent5 2 10" xfId="127" xr:uid="{00000000-0005-0000-0000-00006E000000}"/>
    <cellStyle name="20% - Accent5 2 10 2" xfId="21078" xr:uid="{C62C0491-154D-4948-B3D6-B13E9E39314D}"/>
    <cellStyle name="20% - Accent5 2 11" xfId="128" xr:uid="{00000000-0005-0000-0000-00006F000000}"/>
    <cellStyle name="20% - Accent5 2 11 2" xfId="21079" xr:uid="{07A5FC95-A133-4CBC-B6CB-282F9D0D8579}"/>
    <cellStyle name="20% - Accent5 2 12" xfId="129" xr:uid="{00000000-0005-0000-0000-000070000000}"/>
    <cellStyle name="20% - Accent5 2 12 2" xfId="21080" xr:uid="{318C2026-0A89-4475-90EB-0FBD07AE1515}"/>
    <cellStyle name="20% - Accent5 2 13" xfId="21077" xr:uid="{7D567584-B856-4E4E-8E72-77553F55449D}"/>
    <cellStyle name="20% - Accent5 2 2" xfId="130" xr:uid="{00000000-0005-0000-0000-000071000000}"/>
    <cellStyle name="20% - Accent5 2 2 2" xfId="131" xr:uid="{00000000-0005-0000-0000-000072000000}"/>
    <cellStyle name="20% - Accent5 2 2 2 2" xfId="21082" xr:uid="{09A6B100-1584-4744-90A5-C82E3E86B4F4}"/>
    <cellStyle name="20% - Accent5 2 2 3" xfId="21081" xr:uid="{B92E50F9-3AA6-49A4-A81C-647CE79A4083}"/>
    <cellStyle name="20% - Accent5 2 3" xfId="132" xr:uid="{00000000-0005-0000-0000-000073000000}"/>
    <cellStyle name="20% - Accent5 2 3 2" xfId="21083" xr:uid="{23B815D7-0850-474E-A6DB-8C58EC3CD86E}"/>
    <cellStyle name="20% - Accent5 2 4" xfId="133" xr:uid="{00000000-0005-0000-0000-000074000000}"/>
    <cellStyle name="20% - Accent5 2 4 2" xfId="21084" xr:uid="{EEEAF8CC-BA1B-479B-A4CA-D3F99E509EA8}"/>
    <cellStyle name="20% - Accent5 2 5" xfId="134" xr:uid="{00000000-0005-0000-0000-000075000000}"/>
    <cellStyle name="20% - Accent5 2 5 2" xfId="21085" xr:uid="{9BE14A9D-0D53-44A3-88D6-69B2FDB1A93C}"/>
    <cellStyle name="20% - Accent5 2 6" xfId="135" xr:uid="{00000000-0005-0000-0000-000076000000}"/>
    <cellStyle name="20% - Accent5 2 6 2" xfId="21086" xr:uid="{22AAFD8F-1BDC-48A0-A248-86E26BD5C623}"/>
    <cellStyle name="20% - Accent5 2 7" xfId="136" xr:uid="{00000000-0005-0000-0000-000077000000}"/>
    <cellStyle name="20% - Accent5 2 7 2" xfId="21087" xr:uid="{7B4AD5C7-7E77-4DF6-9C5F-FFF45A5B143A}"/>
    <cellStyle name="20% - Accent5 2 8" xfId="137" xr:uid="{00000000-0005-0000-0000-000078000000}"/>
    <cellStyle name="20% - Accent5 2 8 2" xfId="21088" xr:uid="{A97958CB-B331-4CE7-8E83-36B207C77078}"/>
    <cellStyle name="20% - Accent5 2 9" xfId="138" xr:uid="{00000000-0005-0000-0000-000079000000}"/>
    <cellStyle name="20% - Accent5 2 9 2" xfId="21089" xr:uid="{1E6A273C-C117-48F0-A6B8-0FB3ABA0E761}"/>
    <cellStyle name="20% - Accent5 3" xfId="139" xr:uid="{00000000-0005-0000-0000-00007A000000}"/>
    <cellStyle name="20% - Accent5 3 2" xfId="140" xr:uid="{00000000-0005-0000-0000-00007B000000}"/>
    <cellStyle name="20% - Accent5 3 2 2" xfId="21091" xr:uid="{729EF501-4284-4E38-AF2D-AC34A34203F7}"/>
    <cellStyle name="20% - Accent5 3 3" xfId="141" xr:uid="{00000000-0005-0000-0000-00007C000000}"/>
    <cellStyle name="20% - Accent5 3 3 2" xfId="21092" xr:uid="{CD30D692-DA82-4444-B1BF-221B0E99DCD7}"/>
    <cellStyle name="20% - Accent5 3 4" xfId="21090" xr:uid="{0AD8197A-FB5C-4CDC-8D17-27A1190A490B}"/>
    <cellStyle name="20% - Accent5 4" xfId="142" xr:uid="{00000000-0005-0000-0000-00007D000000}"/>
    <cellStyle name="20% - Accent5 4 2" xfId="143" xr:uid="{00000000-0005-0000-0000-00007E000000}"/>
    <cellStyle name="20% - Accent5 4 2 2" xfId="21094" xr:uid="{551E8B6F-5DB4-4E30-B237-93471E089D25}"/>
    <cellStyle name="20% - Accent5 4 3" xfId="144" xr:uid="{00000000-0005-0000-0000-00007F000000}"/>
    <cellStyle name="20% - Accent5 4 3 2" xfId="21095" xr:uid="{7207659F-BADF-4063-9F83-6158E2F9F450}"/>
    <cellStyle name="20% - Accent5 4 4" xfId="21093" xr:uid="{540F06CF-0DE6-4466-BE98-815CA7464B99}"/>
    <cellStyle name="20% - Accent5 5" xfId="145" xr:uid="{00000000-0005-0000-0000-000080000000}"/>
    <cellStyle name="20% - Accent5 5 2" xfId="146" xr:uid="{00000000-0005-0000-0000-000081000000}"/>
    <cellStyle name="20% - Accent5 5 2 2" xfId="21097" xr:uid="{4930DA16-F7A2-451F-9083-27AA079696D1}"/>
    <cellStyle name="20% - Accent5 5 3" xfId="147" xr:uid="{00000000-0005-0000-0000-000082000000}"/>
    <cellStyle name="20% - Accent5 5 3 2" xfId="21098" xr:uid="{571CDAC3-84E8-4168-9B54-6D4F3927C1F1}"/>
    <cellStyle name="20% - Accent5 5 4" xfId="21096" xr:uid="{1D61DB8B-93A7-4DA0-B9E4-FC21AB7FE417}"/>
    <cellStyle name="20% - Accent5 6" xfId="148" xr:uid="{00000000-0005-0000-0000-000083000000}"/>
    <cellStyle name="20% - Accent5 6 2" xfId="149" xr:uid="{00000000-0005-0000-0000-000084000000}"/>
    <cellStyle name="20% - Accent5 6 2 2" xfId="21100" xr:uid="{AB13E5B5-DAA8-4057-B8A7-07ACDE919074}"/>
    <cellStyle name="20% - Accent5 6 3" xfId="150" xr:uid="{00000000-0005-0000-0000-000085000000}"/>
    <cellStyle name="20% - Accent5 6 3 2" xfId="21101" xr:uid="{47291771-3C7E-4C4A-82D7-83EAEF245EB3}"/>
    <cellStyle name="20% - Accent5 6 4" xfId="21099" xr:uid="{DC90907E-EDB4-4F75-96C8-17FEC91C6DC2}"/>
    <cellStyle name="20% - Accent5 7" xfId="151" xr:uid="{00000000-0005-0000-0000-000086000000}"/>
    <cellStyle name="20% - Accent5 7 2" xfId="21102" xr:uid="{367C2B5E-EC79-4E68-8CF9-6894AC339281}"/>
    <cellStyle name="20% - Accent6 2" xfId="152" xr:uid="{00000000-0005-0000-0000-000087000000}"/>
    <cellStyle name="20% - Accent6 2 10" xfId="153" xr:uid="{00000000-0005-0000-0000-000088000000}"/>
    <cellStyle name="20% - Accent6 2 10 2" xfId="21104" xr:uid="{0416492C-CDC7-41F1-8732-5AF9B175A82B}"/>
    <cellStyle name="20% - Accent6 2 11" xfId="154" xr:uid="{00000000-0005-0000-0000-000089000000}"/>
    <cellStyle name="20% - Accent6 2 11 2" xfId="21105" xr:uid="{90E23AEB-D53C-41D6-9DD7-20CCF54BAE75}"/>
    <cellStyle name="20% - Accent6 2 12" xfId="155" xr:uid="{00000000-0005-0000-0000-00008A000000}"/>
    <cellStyle name="20% - Accent6 2 12 2" xfId="21106" xr:uid="{F3AE77E1-448B-45E5-B273-C4ED83053472}"/>
    <cellStyle name="20% - Accent6 2 13" xfId="21103" xr:uid="{DA70A74E-BEFC-48BC-8303-ECE73690867E}"/>
    <cellStyle name="20% - Accent6 2 2" xfId="156" xr:uid="{00000000-0005-0000-0000-00008B000000}"/>
    <cellStyle name="20% - Accent6 2 2 2" xfId="157" xr:uid="{00000000-0005-0000-0000-00008C000000}"/>
    <cellStyle name="20% - Accent6 2 2 2 2" xfId="21108" xr:uid="{3AA5D1EA-D818-4E5D-880F-6A5DB39319C3}"/>
    <cellStyle name="20% - Accent6 2 2 3" xfId="21107" xr:uid="{E47A4366-6390-45BE-97C8-BA1064AF72E2}"/>
    <cellStyle name="20% - Accent6 2 3" xfId="158" xr:uid="{00000000-0005-0000-0000-00008D000000}"/>
    <cellStyle name="20% - Accent6 2 3 2" xfId="21109" xr:uid="{FA0B99C7-F645-434F-BF49-EA09950BDE2C}"/>
    <cellStyle name="20% - Accent6 2 4" xfId="159" xr:uid="{00000000-0005-0000-0000-00008E000000}"/>
    <cellStyle name="20% - Accent6 2 4 2" xfId="21110" xr:uid="{4E3048C5-FD7A-478D-AAEA-EA81D5EDB8FA}"/>
    <cellStyle name="20% - Accent6 2 5" xfId="160" xr:uid="{00000000-0005-0000-0000-00008F000000}"/>
    <cellStyle name="20% - Accent6 2 5 2" xfId="21111" xr:uid="{743F664C-5A73-42F1-8B3E-9CE0F6051186}"/>
    <cellStyle name="20% - Accent6 2 6" xfId="161" xr:uid="{00000000-0005-0000-0000-000090000000}"/>
    <cellStyle name="20% - Accent6 2 6 2" xfId="21112" xr:uid="{393CACCE-BE1C-4BCF-813F-C4AA1C71E310}"/>
    <cellStyle name="20% - Accent6 2 7" xfId="162" xr:uid="{00000000-0005-0000-0000-000091000000}"/>
    <cellStyle name="20% - Accent6 2 7 2" xfId="21113" xr:uid="{2820D09A-CEEE-4051-965A-295380993817}"/>
    <cellStyle name="20% - Accent6 2 8" xfId="163" xr:uid="{00000000-0005-0000-0000-000092000000}"/>
    <cellStyle name="20% - Accent6 2 8 2" xfId="21114" xr:uid="{BE6EC671-CFCA-41CA-9BDC-CDABED2F3D50}"/>
    <cellStyle name="20% - Accent6 2 9" xfId="164" xr:uid="{00000000-0005-0000-0000-000093000000}"/>
    <cellStyle name="20% - Accent6 2 9 2" xfId="21115" xr:uid="{44808CF8-A4DA-48CF-B03A-7EE93DB7930F}"/>
    <cellStyle name="20% - Accent6 3" xfId="165" xr:uid="{00000000-0005-0000-0000-000094000000}"/>
    <cellStyle name="20% - Accent6 3 2" xfId="166" xr:uid="{00000000-0005-0000-0000-000095000000}"/>
    <cellStyle name="20% - Accent6 3 2 2" xfId="21117" xr:uid="{BC539E64-0504-4E3B-B470-3B85FAB6F19B}"/>
    <cellStyle name="20% - Accent6 3 3" xfId="167" xr:uid="{00000000-0005-0000-0000-000096000000}"/>
    <cellStyle name="20% - Accent6 3 3 2" xfId="21118" xr:uid="{3D697CF5-55C2-4F34-AF56-48AD57F9AED3}"/>
    <cellStyle name="20% - Accent6 3 4" xfId="21116" xr:uid="{FD981267-9CBF-4107-B182-29D3F4F5889A}"/>
    <cellStyle name="20% - Accent6 4" xfId="168" xr:uid="{00000000-0005-0000-0000-000097000000}"/>
    <cellStyle name="20% - Accent6 4 2" xfId="169" xr:uid="{00000000-0005-0000-0000-000098000000}"/>
    <cellStyle name="20% - Accent6 4 2 2" xfId="21120" xr:uid="{BF17C3A5-39D7-4F2A-8CFD-01A3A186B896}"/>
    <cellStyle name="20% - Accent6 4 3" xfId="170" xr:uid="{00000000-0005-0000-0000-000099000000}"/>
    <cellStyle name="20% - Accent6 4 3 2" xfId="21121" xr:uid="{E884A286-0876-4140-8103-E8C601906A03}"/>
    <cellStyle name="20% - Accent6 4 4" xfId="21119" xr:uid="{C088D519-4A12-4DD8-A49B-D150D4C5CDC3}"/>
    <cellStyle name="20% - Accent6 5" xfId="171" xr:uid="{00000000-0005-0000-0000-00009A000000}"/>
    <cellStyle name="20% - Accent6 5 2" xfId="172" xr:uid="{00000000-0005-0000-0000-00009B000000}"/>
    <cellStyle name="20% - Accent6 5 2 2" xfId="21123" xr:uid="{0C707A57-CD50-4E01-81FE-F9F3E34C2A97}"/>
    <cellStyle name="20% - Accent6 5 3" xfId="173" xr:uid="{00000000-0005-0000-0000-00009C000000}"/>
    <cellStyle name="20% - Accent6 5 3 2" xfId="21124" xr:uid="{6D620F3A-A4BC-4CE4-A4C9-30148A37988E}"/>
    <cellStyle name="20% - Accent6 5 4" xfId="21122" xr:uid="{FD9ECFB5-520C-4145-BBFC-5E6EB9A2D8A3}"/>
    <cellStyle name="20% - Accent6 6" xfId="174" xr:uid="{00000000-0005-0000-0000-00009D000000}"/>
    <cellStyle name="20% - Accent6 6 2" xfId="175" xr:uid="{00000000-0005-0000-0000-00009E000000}"/>
    <cellStyle name="20% - Accent6 6 2 2" xfId="21126" xr:uid="{9855E8A4-AB57-43D6-90D6-96BE487EE91C}"/>
    <cellStyle name="20% - Accent6 6 3" xfId="176" xr:uid="{00000000-0005-0000-0000-00009F000000}"/>
    <cellStyle name="20% - Accent6 6 3 2" xfId="21127" xr:uid="{BF2F2EFF-2C1E-4E5C-834F-4CA975EB0D17}"/>
    <cellStyle name="20% - Accent6 6 4" xfId="21125" xr:uid="{A7E5A490-30BF-4E5E-8D7E-B11B1CA1585E}"/>
    <cellStyle name="20% - Accent6 7" xfId="177" xr:uid="{00000000-0005-0000-0000-0000A0000000}"/>
    <cellStyle name="20% - Accent6 7 2" xfId="21128" xr:uid="{8DB87CDE-A602-4091-BDE8-418F6AA0F92F}"/>
    <cellStyle name="40% - Accent1 2" xfId="178" xr:uid="{00000000-0005-0000-0000-0000A1000000}"/>
    <cellStyle name="40% - Accent1 2 10" xfId="179" xr:uid="{00000000-0005-0000-0000-0000A2000000}"/>
    <cellStyle name="40% - Accent1 2 10 2" xfId="21130" xr:uid="{654B40E6-DF9A-48EB-8B64-E4D4E0CB4BC5}"/>
    <cellStyle name="40% - Accent1 2 11" xfId="180" xr:uid="{00000000-0005-0000-0000-0000A3000000}"/>
    <cellStyle name="40% - Accent1 2 11 2" xfId="21131" xr:uid="{71164E70-0C03-4574-83E0-A6CA8ABDDC67}"/>
    <cellStyle name="40% - Accent1 2 12" xfId="181" xr:uid="{00000000-0005-0000-0000-0000A4000000}"/>
    <cellStyle name="40% - Accent1 2 12 2" xfId="21132" xr:uid="{020253D5-5253-470A-8E2D-B8EE926F06F1}"/>
    <cellStyle name="40% - Accent1 2 13" xfId="21129" xr:uid="{A7C15935-B693-4B2D-9105-5AE1FC785CCD}"/>
    <cellStyle name="40% - Accent1 2 2" xfId="182" xr:uid="{00000000-0005-0000-0000-0000A5000000}"/>
    <cellStyle name="40% - Accent1 2 2 2" xfId="183" xr:uid="{00000000-0005-0000-0000-0000A6000000}"/>
    <cellStyle name="40% - Accent1 2 2 2 2" xfId="21134" xr:uid="{14E97A92-9477-4D1B-852C-F8B485E18198}"/>
    <cellStyle name="40% - Accent1 2 2 3" xfId="21133" xr:uid="{A79C03C1-405B-4107-99D0-8A6D560022FA}"/>
    <cellStyle name="40% - Accent1 2 3" xfId="184" xr:uid="{00000000-0005-0000-0000-0000A7000000}"/>
    <cellStyle name="40% - Accent1 2 3 2" xfId="21135" xr:uid="{3AE1291D-8D11-4361-B827-892DE6C9BBE6}"/>
    <cellStyle name="40% - Accent1 2 4" xfId="185" xr:uid="{00000000-0005-0000-0000-0000A8000000}"/>
    <cellStyle name="40% - Accent1 2 4 2" xfId="21136" xr:uid="{4427C0EA-2ECF-455F-B49D-75016B63B42B}"/>
    <cellStyle name="40% - Accent1 2 5" xfId="186" xr:uid="{00000000-0005-0000-0000-0000A9000000}"/>
    <cellStyle name="40% - Accent1 2 5 2" xfId="21137" xr:uid="{3FD257EE-D650-4022-AF6D-09637B8AAE20}"/>
    <cellStyle name="40% - Accent1 2 6" xfId="187" xr:uid="{00000000-0005-0000-0000-0000AA000000}"/>
    <cellStyle name="40% - Accent1 2 6 2" xfId="21138" xr:uid="{4E1315EB-AC0E-4131-BBC5-B1A336BAD362}"/>
    <cellStyle name="40% - Accent1 2 7" xfId="188" xr:uid="{00000000-0005-0000-0000-0000AB000000}"/>
    <cellStyle name="40% - Accent1 2 7 2" xfId="21139" xr:uid="{AB3385B1-E028-4767-88ED-D22907463017}"/>
    <cellStyle name="40% - Accent1 2 8" xfId="189" xr:uid="{00000000-0005-0000-0000-0000AC000000}"/>
    <cellStyle name="40% - Accent1 2 8 2" xfId="21140" xr:uid="{C9DFB4FB-EBB3-49A2-BEBE-FD896C1E5840}"/>
    <cellStyle name="40% - Accent1 2 9" xfId="190" xr:uid="{00000000-0005-0000-0000-0000AD000000}"/>
    <cellStyle name="40% - Accent1 2 9 2" xfId="21141" xr:uid="{203F919E-A24D-4FD8-B90F-31B79521FBDD}"/>
    <cellStyle name="40% - Accent1 3" xfId="191" xr:uid="{00000000-0005-0000-0000-0000AE000000}"/>
    <cellStyle name="40% - Accent1 3 2" xfId="192" xr:uid="{00000000-0005-0000-0000-0000AF000000}"/>
    <cellStyle name="40% - Accent1 3 2 2" xfId="21143" xr:uid="{A5A373FD-CBF5-4384-A010-6C51BA927F7D}"/>
    <cellStyle name="40% - Accent1 3 3" xfId="193" xr:uid="{00000000-0005-0000-0000-0000B0000000}"/>
    <cellStyle name="40% - Accent1 3 3 2" xfId="21144" xr:uid="{62403DCE-7699-445F-8D4D-26CD01D3623E}"/>
    <cellStyle name="40% - Accent1 3 4" xfId="21142" xr:uid="{EB041A52-6C60-4190-8D32-62E86F1AD302}"/>
    <cellStyle name="40% - Accent1 4" xfId="194" xr:uid="{00000000-0005-0000-0000-0000B1000000}"/>
    <cellStyle name="40% - Accent1 4 2" xfId="195" xr:uid="{00000000-0005-0000-0000-0000B2000000}"/>
    <cellStyle name="40% - Accent1 4 2 2" xfId="21146" xr:uid="{D7417F0B-BB0C-4BAC-9169-88CB40BB95BF}"/>
    <cellStyle name="40% - Accent1 4 3" xfId="196" xr:uid="{00000000-0005-0000-0000-0000B3000000}"/>
    <cellStyle name="40% - Accent1 4 3 2" xfId="21147" xr:uid="{A718371B-ECA0-4EB6-ACEC-B3BCCAA3CE62}"/>
    <cellStyle name="40% - Accent1 4 4" xfId="21145" xr:uid="{59DE85B6-FD03-4918-9E8E-759170973374}"/>
    <cellStyle name="40% - Accent1 5" xfId="197" xr:uid="{00000000-0005-0000-0000-0000B4000000}"/>
    <cellStyle name="40% - Accent1 5 2" xfId="198" xr:uid="{00000000-0005-0000-0000-0000B5000000}"/>
    <cellStyle name="40% - Accent1 5 2 2" xfId="21149" xr:uid="{1B9A3DFD-9180-4F9E-9B4E-AFC398EB34FB}"/>
    <cellStyle name="40% - Accent1 5 3" xfId="199" xr:uid="{00000000-0005-0000-0000-0000B6000000}"/>
    <cellStyle name="40% - Accent1 5 3 2" xfId="21150" xr:uid="{E8F43964-AACA-4EBA-945B-259285A2DD53}"/>
    <cellStyle name="40% - Accent1 5 4" xfId="21148" xr:uid="{0DA02378-DBCD-4950-9FF6-A439958742F4}"/>
    <cellStyle name="40% - Accent1 6" xfId="200" xr:uid="{00000000-0005-0000-0000-0000B7000000}"/>
    <cellStyle name="40% - Accent1 6 2" xfId="201" xr:uid="{00000000-0005-0000-0000-0000B8000000}"/>
    <cellStyle name="40% - Accent1 6 2 2" xfId="21152" xr:uid="{C763C982-ACF5-45C5-9830-1F6FE1040483}"/>
    <cellStyle name="40% - Accent1 6 3" xfId="202" xr:uid="{00000000-0005-0000-0000-0000B9000000}"/>
    <cellStyle name="40% - Accent1 6 3 2" xfId="21153" xr:uid="{C03BDE2D-2381-4E6C-B80B-5AA17E2A4EFA}"/>
    <cellStyle name="40% - Accent1 6 4" xfId="21151" xr:uid="{47E1212F-391C-4074-B30D-945FC6505A37}"/>
    <cellStyle name="40% - Accent1 7" xfId="203" xr:uid="{00000000-0005-0000-0000-0000BA000000}"/>
    <cellStyle name="40% - Accent1 7 2" xfId="21154" xr:uid="{70A39EE2-45A2-427D-B7CB-1327C7688591}"/>
    <cellStyle name="40% - Accent2 2" xfId="204" xr:uid="{00000000-0005-0000-0000-0000BB000000}"/>
    <cellStyle name="40% - Accent2 2 10" xfId="205" xr:uid="{00000000-0005-0000-0000-0000BC000000}"/>
    <cellStyle name="40% - Accent2 2 10 2" xfId="21156" xr:uid="{5F2107F6-1DB7-4C10-BB02-6DF5BFFFF286}"/>
    <cellStyle name="40% - Accent2 2 11" xfId="206" xr:uid="{00000000-0005-0000-0000-0000BD000000}"/>
    <cellStyle name="40% - Accent2 2 11 2" xfId="21157" xr:uid="{C8194B43-5525-41A1-A8D6-9F0EAE8B0757}"/>
    <cellStyle name="40% - Accent2 2 12" xfId="207" xr:uid="{00000000-0005-0000-0000-0000BE000000}"/>
    <cellStyle name="40% - Accent2 2 12 2" xfId="21158" xr:uid="{EF93BAC5-F116-4FC2-93EE-0FF630255BBE}"/>
    <cellStyle name="40% - Accent2 2 13" xfId="21155" xr:uid="{EEC65A3F-7707-43AE-AE77-2E329F03871B}"/>
    <cellStyle name="40% - Accent2 2 2" xfId="208" xr:uid="{00000000-0005-0000-0000-0000BF000000}"/>
    <cellStyle name="40% - Accent2 2 2 2" xfId="209" xr:uid="{00000000-0005-0000-0000-0000C0000000}"/>
    <cellStyle name="40% - Accent2 2 2 2 2" xfId="21160" xr:uid="{B1694C5D-A66C-4A98-BE74-1388E90135F7}"/>
    <cellStyle name="40% - Accent2 2 2 3" xfId="21159" xr:uid="{305B317D-36A5-4EF7-B12D-C820D67F71F2}"/>
    <cellStyle name="40% - Accent2 2 3" xfId="210" xr:uid="{00000000-0005-0000-0000-0000C1000000}"/>
    <cellStyle name="40% - Accent2 2 3 2" xfId="21161" xr:uid="{F0A3BB2B-EF45-4B2F-8FEE-6BB28C21915F}"/>
    <cellStyle name="40% - Accent2 2 4" xfId="211" xr:uid="{00000000-0005-0000-0000-0000C2000000}"/>
    <cellStyle name="40% - Accent2 2 4 2" xfId="21162" xr:uid="{583278A4-A934-4FEB-B33C-C2A538A1470A}"/>
    <cellStyle name="40% - Accent2 2 5" xfId="212" xr:uid="{00000000-0005-0000-0000-0000C3000000}"/>
    <cellStyle name="40% - Accent2 2 5 2" xfId="21163" xr:uid="{EE9FC0BA-43E5-4F63-9E75-6F32AF5A387E}"/>
    <cellStyle name="40% - Accent2 2 6" xfId="213" xr:uid="{00000000-0005-0000-0000-0000C4000000}"/>
    <cellStyle name="40% - Accent2 2 6 2" xfId="21164" xr:uid="{531FF878-140A-44C0-91F9-933F87F2D1C1}"/>
    <cellStyle name="40% - Accent2 2 7" xfId="214" xr:uid="{00000000-0005-0000-0000-0000C5000000}"/>
    <cellStyle name="40% - Accent2 2 7 2" xfId="21165" xr:uid="{B244740A-C9BD-48C4-B4E5-0A5E4EB9891E}"/>
    <cellStyle name="40% - Accent2 2 8" xfId="215" xr:uid="{00000000-0005-0000-0000-0000C6000000}"/>
    <cellStyle name="40% - Accent2 2 8 2" xfId="21166" xr:uid="{A192E460-1CB3-4287-96CB-512AD2D0C430}"/>
    <cellStyle name="40% - Accent2 2 9" xfId="216" xr:uid="{00000000-0005-0000-0000-0000C7000000}"/>
    <cellStyle name="40% - Accent2 2 9 2" xfId="21167" xr:uid="{22A6F01B-DDFC-4C1D-A18E-CE4AA96142BC}"/>
    <cellStyle name="40% - Accent2 3" xfId="217" xr:uid="{00000000-0005-0000-0000-0000C8000000}"/>
    <cellStyle name="40% - Accent2 3 2" xfId="218" xr:uid="{00000000-0005-0000-0000-0000C9000000}"/>
    <cellStyle name="40% - Accent2 3 2 2" xfId="21169" xr:uid="{CB578848-B3A9-4BBF-A5D6-69DF8E63185A}"/>
    <cellStyle name="40% - Accent2 3 3" xfId="219" xr:uid="{00000000-0005-0000-0000-0000CA000000}"/>
    <cellStyle name="40% - Accent2 3 3 2" xfId="21170" xr:uid="{ED6D98B2-9FD8-4A5C-B3F2-E306FDC011AE}"/>
    <cellStyle name="40% - Accent2 3 4" xfId="21168" xr:uid="{F6468D1B-6C74-42BD-A832-FC38CE319362}"/>
    <cellStyle name="40% - Accent2 4" xfId="220" xr:uid="{00000000-0005-0000-0000-0000CB000000}"/>
    <cellStyle name="40% - Accent2 4 2" xfId="221" xr:uid="{00000000-0005-0000-0000-0000CC000000}"/>
    <cellStyle name="40% - Accent2 4 2 2" xfId="21172" xr:uid="{ECD3F417-4BA5-4B3B-979A-C685F877280F}"/>
    <cellStyle name="40% - Accent2 4 3" xfId="222" xr:uid="{00000000-0005-0000-0000-0000CD000000}"/>
    <cellStyle name="40% - Accent2 4 3 2" xfId="21173" xr:uid="{C5B9F721-B710-49D8-9C2B-026664CD2191}"/>
    <cellStyle name="40% - Accent2 4 4" xfId="21171" xr:uid="{3AA28669-194D-48EE-A3A1-F51CDB4649D8}"/>
    <cellStyle name="40% - Accent2 5" xfId="223" xr:uid="{00000000-0005-0000-0000-0000CE000000}"/>
    <cellStyle name="40% - Accent2 5 2" xfId="224" xr:uid="{00000000-0005-0000-0000-0000CF000000}"/>
    <cellStyle name="40% - Accent2 5 2 2" xfId="21175" xr:uid="{583509F5-7EA5-4C25-B921-D0511C931262}"/>
    <cellStyle name="40% - Accent2 5 3" xfId="225" xr:uid="{00000000-0005-0000-0000-0000D0000000}"/>
    <cellStyle name="40% - Accent2 5 3 2" xfId="21176" xr:uid="{1EFC29B2-F52C-4C01-B4AD-F331D6F0B535}"/>
    <cellStyle name="40% - Accent2 5 4" xfId="21174" xr:uid="{A171BD06-8090-4F49-A4A0-872AC7B7DB38}"/>
    <cellStyle name="40% - Accent2 6" xfId="226" xr:uid="{00000000-0005-0000-0000-0000D1000000}"/>
    <cellStyle name="40% - Accent2 6 2" xfId="227" xr:uid="{00000000-0005-0000-0000-0000D2000000}"/>
    <cellStyle name="40% - Accent2 6 2 2" xfId="21178" xr:uid="{C90621C1-AB20-45E2-B0A4-0BB1E8CA7B16}"/>
    <cellStyle name="40% - Accent2 6 3" xfId="228" xr:uid="{00000000-0005-0000-0000-0000D3000000}"/>
    <cellStyle name="40% - Accent2 6 3 2" xfId="21179" xr:uid="{37FA8D2B-0933-4C72-85B3-3B0D4C7B768D}"/>
    <cellStyle name="40% - Accent2 6 4" xfId="21177" xr:uid="{4F1EC31F-64EE-4A2C-B39C-160485B9A688}"/>
    <cellStyle name="40% - Accent2 7" xfId="229" xr:uid="{00000000-0005-0000-0000-0000D4000000}"/>
    <cellStyle name="40% - Accent2 7 2" xfId="21180" xr:uid="{57D62502-AA6A-46F3-81D7-51043D4EC611}"/>
    <cellStyle name="40% - Accent3 2" xfId="230" xr:uid="{00000000-0005-0000-0000-0000D5000000}"/>
    <cellStyle name="40% - Accent3 2 10" xfId="231" xr:uid="{00000000-0005-0000-0000-0000D6000000}"/>
    <cellStyle name="40% - Accent3 2 10 2" xfId="21182" xr:uid="{9525A952-D014-4F88-8361-5BB3FBDE5BDA}"/>
    <cellStyle name="40% - Accent3 2 11" xfId="232" xr:uid="{00000000-0005-0000-0000-0000D7000000}"/>
    <cellStyle name="40% - Accent3 2 11 2" xfId="21183" xr:uid="{AB01EE84-E7E6-4986-AC49-74BCF3EB76CA}"/>
    <cellStyle name="40% - Accent3 2 12" xfId="233" xr:uid="{00000000-0005-0000-0000-0000D8000000}"/>
    <cellStyle name="40% - Accent3 2 12 2" xfId="21184" xr:uid="{9BC29B5C-321A-4A42-875C-3B2681D9D254}"/>
    <cellStyle name="40% - Accent3 2 13" xfId="21181" xr:uid="{B1C04CF9-DCB3-4F3C-A739-E2ECD2B452E4}"/>
    <cellStyle name="40% - Accent3 2 2" xfId="234" xr:uid="{00000000-0005-0000-0000-0000D9000000}"/>
    <cellStyle name="40% - Accent3 2 2 2" xfId="235" xr:uid="{00000000-0005-0000-0000-0000DA000000}"/>
    <cellStyle name="40% - Accent3 2 2 2 2" xfId="21186" xr:uid="{2BC1D440-6B1D-4475-A221-D2BEE6905299}"/>
    <cellStyle name="40% - Accent3 2 2 3" xfId="21185" xr:uid="{00164F4A-F7D3-481C-B385-2038E59AE78D}"/>
    <cellStyle name="40% - Accent3 2 3" xfId="236" xr:uid="{00000000-0005-0000-0000-0000DB000000}"/>
    <cellStyle name="40% - Accent3 2 3 2" xfId="21187" xr:uid="{97B932DF-9C0B-438D-9556-AAA3D8B64020}"/>
    <cellStyle name="40% - Accent3 2 4" xfId="237" xr:uid="{00000000-0005-0000-0000-0000DC000000}"/>
    <cellStyle name="40% - Accent3 2 4 2" xfId="21188" xr:uid="{9BBE94B8-BE01-4FDA-9B2D-8E30395C0F9D}"/>
    <cellStyle name="40% - Accent3 2 5" xfId="238" xr:uid="{00000000-0005-0000-0000-0000DD000000}"/>
    <cellStyle name="40% - Accent3 2 5 2" xfId="21189" xr:uid="{21C8AE2C-AEF5-4380-AEC7-381F8CF6DDBB}"/>
    <cellStyle name="40% - Accent3 2 6" xfId="239" xr:uid="{00000000-0005-0000-0000-0000DE000000}"/>
    <cellStyle name="40% - Accent3 2 6 2" xfId="21190" xr:uid="{8092DAB1-004D-4136-BCB6-DF1D74113524}"/>
    <cellStyle name="40% - Accent3 2 7" xfId="240" xr:uid="{00000000-0005-0000-0000-0000DF000000}"/>
    <cellStyle name="40% - Accent3 2 7 2" xfId="21191" xr:uid="{657EB9CF-4C0E-4366-B77F-A81B726EF21F}"/>
    <cellStyle name="40% - Accent3 2 8" xfId="241" xr:uid="{00000000-0005-0000-0000-0000E0000000}"/>
    <cellStyle name="40% - Accent3 2 8 2" xfId="21192" xr:uid="{585A342F-D5D8-4403-A385-FE2DA341CF91}"/>
    <cellStyle name="40% - Accent3 2 9" xfId="242" xr:uid="{00000000-0005-0000-0000-0000E1000000}"/>
    <cellStyle name="40% - Accent3 2 9 2" xfId="21193" xr:uid="{51114BE3-F06A-494F-B846-56209D4D3FB8}"/>
    <cellStyle name="40% - Accent3 3" xfId="243" xr:uid="{00000000-0005-0000-0000-0000E2000000}"/>
    <cellStyle name="40% - Accent3 3 2" xfId="244" xr:uid="{00000000-0005-0000-0000-0000E3000000}"/>
    <cellStyle name="40% - Accent3 3 2 2" xfId="21195" xr:uid="{60883905-5616-47E9-A356-7A32C0BA1B2E}"/>
    <cellStyle name="40% - Accent3 3 3" xfId="245" xr:uid="{00000000-0005-0000-0000-0000E4000000}"/>
    <cellStyle name="40% - Accent3 3 3 2" xfId="21196" xr:uid="{5EC6A146-68EE-4AB1-9AE6-99B79BA96A04}"/>
    <cellStyle name="40% - Accent3 3 4" xfId="21194" xr:uid="{CB3452D0-D01A-47FC-A847-C79B1BFCE19D}"/>
    <cellStyle name="40% - Accent3 4" xfId="246" xr:uid="{00000000-0005-0000-0000-0000E5000000}"/>
    <cellStyle name="40% - Accent3 4 2" xfId="247" xr:uid="{00000000-0005-0000-0000-0000E6000000}"/>
    <cellStyle name="40% - Accent3 4 2 2" xfId="21198" xr:uid="{DBD40C83-8269-40F0-9B87-98F464A28031}"/>
    <cellStyle name="40% - Accent3 4 3" xfId="248" xr:uid="{00000000-0005-0000-0000-0000E7000000}"/>
    <cellStyle name="40% - Accent3 4 3 2" xfId="21199" xr:uid="{C93BEC9B-DA44-4C13-B0F1-10AD33931E7C}"/>
    <cellStyle name="40% - Accent3 4 4" xfId="21197" xr:uid="{BB4A32B5-00C8-4E85-B8A1-5BBB881AAC41}"/>
    <cellStyle name="40% - Accent3 5" xfId="249" xr:uid="{00000000-0005-0000-0000-0000E8000000}"/>
    <cellStyle name="40% - Accent3 5 2" xfId="250" xr:uid="{00000000-0005-0000-0000-0000E9000000}"/>
    <cellStyle name="40% - Accent3 5 2 2" xfId="21201" xr:uid="{CC81A0DF-C36D-4AD1-A8B9-43F8DEAD5497}"/>
    <cellStyle name="40% - Accent3 5 3" xfId="251" xr:uid="{00000000-0005-0000-0000-0000EA000000}"/>
    <cellStyle name="40% - Accent3 5 3 2" xfId="21202" xr:uid="{BE1D7775-A65B-4CD4-AE78-A7F885B1767C}"/>
    <cellStyle name="40% - Accent3 5 4" xfId="21200" xr:uid="{17FC1234-DDF0-42E3-8137-1AF98EA1F0CE}"/>
    <cellStyle name="40% - Accent3 6" xfId="252" xr:uid="{00000000-0005-0000-0000-0000EB000000}"/>
    <cellStyle name="40% - Accent3 6 2" xfId="253" xr:uid="{00000000-0005-0000-0000-0000EC000000}"/>
    <cellStyle name="40% - Accent3 6 2 2" xfId="21204" xr:uid="{7227366B-9D0E-44E1-8368-8E41ACED3060}"/>
    <cellStyle name="40% - Accent3 6 3" xfId="254" xr:uid="{00000000-0005-0000-0000-0000ED000000}"/>
    <cellStyle name="40% - Accent3 6 3 2" xfId="21205" xr:uid="{4F8DFB1D-1BF9-4406-9689-322F4C782E98}"/>
    <cellStyle name="40% - Accent3 6 4" xfId="21203" xr:uid="{57EDBAA1-4880-4C7F-846B-6C5B29DDFE09}"/>
    <cellStyle name="40% - Accent3 7" xfId="255" xr:uid="{00000000-0005-0000-0000-0000EE000000}"/>
    <cellStyle name="40% - Accent3 7 2" xfId="21206" xr:uid="{F54E8B96-BB93-4A7C-B53A-D625DD444FA5}"/>
    <cellStyle name="40% - Accent4 2" xfId="256" xr:uid="{00000000-0005-0000-0000-0000EF000000}"/>
    <cellStyle name="40% - Accent4 2 10" xfId="257" xr:uid="{00000000-0005-0000-0000-0000F0000000}"/>
    <cellStyle name="40% - Accent4 2 10 2" xfId="21208" xr:uid="{86DB28F1-E87A-4BBE-80EB-A28C7D41E9F3}"/>
    <cellStyle name="40% - Accent4 2 11" xfId="258" xr:uid="{00000000-0005-0000-0000-0000F1000000}"/>
    <cellStyle name="40% - Accent4 2 11 2" xfId="21209" xr:uid="{F7A931B6-F147-40F7-B893-AA89906AF80E}"/>
    <cellStyle name="40% - Accent4 2 12" xfId="259" xr:uid="{00000000-0005-0000-0000-0000F2000000}"/>
    <cellStyle name="40% - Accent4 2 12 2" xfId="21210" xr:uid="{AE8662AF-1D4A-4A6F-8F9C-A3050CCEE699}"/>
    <cellStyle name="40% - Accent4 2 13" xfId="21207" xr:uid="{0F6B99F8-A835-4D86-A22A-DDABFD0B6672}"/>
    <cellStyle name="40% - Accent4 2 2" xfId="260" xr:uid="{00000000-0005-0000-0000-0000F3000000}"/>
    <cellStyle name="40% - Accent4 2 2 2" xfId="261" xr:uid="{00000000-0005-0000-0000-0000F4000000}"/>
    <cellStyle name="40% - Accent4 2 2 2 2" xfId="21212" xr:uid="{B76BB116-2624-49D4-A0E5-D1F1CB48CB9B}"/>
    <cellStyle name="40% - Accent4 2 2 3" xfId="21211" xr:uid="{ACA8BFDB-18B6-4455-B0EA-26E5C25D4340}"/>
    <cellStyle name="40% - Accent4 2 3" xfId="262" xr:uid="{00000000-0005-0000-0000-0000F5000000}"/>
    <cellStyle name="40% - Accent4 2 3 2" xfId="21213" xr:uid="{4D99603B-8012-403E-B321-0A1DF0669311}"/>
    <cellStyle name="40% - Accent4 2 4" xfId="263" xr:uid="{00000000-0005-0000-0000-0000F6000000}"/>
    <cellStyle name="40% - Accent4 2 4 2" xfId="21214" xr:uid="{61E6BC98-158E-49C3-8A2B-D07D68A906F4}"/>
    <cellStyle name="40% - Accent4 2 5" xfId="264" xr:uid="{00000000-0005-0000-0000-0000F7000000}"/>
    <cellStyle name="40% - Accent4 2 5 2" xfId="21215" xr:uid="{8C6C3E23-2267-47B8-9278-9526C9A0FEC6}"/>
    <cellStyle name="40% - Accent4 2 6" xfId="265" xr:uid="{00000000-0005-0000-0000-0000F8000000}"/>
    <cellStyle name="40% - Accent4 2 6 2" xfId="21216" xr:uid="{E2D53A2F-4B38-4E1E-AA69-FEE6C3ABEE10}"/>
    <cellStyle name="40% - Accent4 2 7" xfId="266" xr:uid="{00000000-0005-0000-0000-0000F9000000}"/>
    <cellStyle name="40% - Accent4 2 7 2" xfId="21217" xr:uid="{E8DA6207-DC17-4331-BF61-FD74456B662B}"/>
    <cellStyle name="40% - Accent4 2 8" xfId="267" xr:uid="{00000000-0005-0000-0000-0000FA000000}"/>
    <cellStyle name="40% - Accent4 2 8 2" xfId="21218" xr:uid="{DB508968-71F6-4441-9D44-F7ACBD2720FA}"/>
    <cellStyle name="40% - Accent4 2 9" xfId="268" xr:uid="{00000000-0005-0000-0000-0000FB000000}"/>
    <cellStyle name="40% - Accent4 2 9 2" xfId="21219" xr:uid="{6BF12826-3450-4B1F-968A-8561AB8AFFE6}"/>
    <cellStyle name="40% - Accent4 3" xfId="269" xr:uid="{00000000-0005-0000-0000-0000FC000000}"/>
    <cellStyle name="40% - Accent4 3 2" xfId="270" xr:uid="{00000000-0005-0000-0000-0000FD000000}"/>
    <cellStyle name="40% - Accent4 3 2 2" xfId="21221" xr:uid="{D004CF5F-7DBA-4A3B-845F-AB415E680A29}"/>
    <cellStyle name="40% - Accent4 3 3" xfId="271" xr:uid="{00000000-0005-0000-0000-0000FE000000}"/>
    <cellStyle name="40% - Accent4 3 3 2" xfId="21222" xr:uid="{1FDBB9B8-3DE2-4EC3-9E5B-3C1E97A6EF79}"/>
    <cellStyle name="40% - Accent4 3 4" xfId="21220" xr:uid="{6B170F8E-52CF-4A61-B878-9F1090AD031B}"/>
    <cellStyle name="40% - Accent4 4" xfId="272" xr:uid="{00000000-0005-0000-0000-0000FF000000}"/>
    <cellStyle name="40% - Accent4 4 2" xfId="273" xr:uid="{00000000-0005-0000-0000-000000010000}"/>
    <cellStyle name="40% - Accent4 4 2 2" xfId="21224" xr:uid="{363AD784-19B9-410C-AD1A-0692A3D6A6A0}"/>
    <cellStyle name="40% - Accent4 4 3" xfId="274" xr:uid="{00000000-0005-0000-0000-000001010000}"/>
    <cellStyle name="40% - Accent4 4 3 2" xfId="21225" xr:uid="{FC389249-AC4B-43A0-823D-6B4045C96F96}"/>
    <cellStyle name="40% - Accent4 4 4" xfId="21223" xr:uid="{6C7962F5-BF54-49F2-97C4-77C2D2FFF947}"/>
    <cellStyle name="40% - Accent4 5" xfId="275" xr:uid="{00000000-0005-0000-0000-000002010000}"/>
    <cellStyle name="40% - Accent4 5 2" xfId="276" xr:uid="{00000000-0005-0000-0000-000003010000}"/>
    <cellStyle name="40% - Accent4 5 2 2" xfId="21227" xr:uid="{178CC610-04E6-4768-8B38-7DC203B25E01}"/>
    <cellStyle name="40% - Accent4 5 3" xfId="277" xr:uid="{00000000-0005-0000-0000-000004010000}"/>
    <cellStyle name="40% - Accent4 5 3 2" xfId="21228" xr:uid="{A9526A5D-C427-4604-B476-575734829394}"/>
    <cellStyle name="40% - Accent4 5 4" xfId="21226" xr:uid="{FE713B66-DF6D-45AC-AC39-A9B5383417CA}"/>
    <cellStyle name="40% - Accent4 6" xfId="278" xr:uid="{00000000-0005-0000-0000-000005010000}"/>
    <cellStyle name="40% - Accent4 6 2" xfId="279" xr:uid="{00000000-0005-0000-0000-000006010000}"/>
    <cellStyle name="40% - Accent4 6 2 2" xfId="21230" xr:uid="{F7EC0FC7-2020-4063-8357-A96AFB38FCF2}"/>
    <cellStyle name="40% - Accent4 6 3" xfId="280" xr:uid="{00000000-0005-0000-0000-000007010000}"/>
    <cellStyle name="40% - Accent4 6 3 2" xfId="21231" xr:uid="{91B18D4A-7E5E-4047-A054-56BB8D1B6BDB}"/>
    <cellStyle name="40% - Accent4 6 4" xfId="21229" xr:uid="{EAB235A0-4B0E-4B9A-8185-03EBF8E8D3DE}"/>
    <cellStyle name="40% - Accent4 7" xfId="281" xr:uid="{00000000-0005-0000-0000-000008010000}"/>
    <cellStyle name="40% - Accent4 7 2" xfId="21232" xr:uid="{DDC7D475-D317-42A1-A1D7-BA9019E62C3C}"/>
    <cellStyle name="40% - Accent5 2" xfId="282" xr:uid="{00000000-0005-0000-0000-000009010000}"/>
    <cellStyle name="40% - Accent5 2 10" xfId="283" xr:uid="{00000000-0005-0000-0000-00000A010000}"/>
    <cellStyle name="40% - Accent5 2 10 2" xfId="21234" xr:uid="{FB6A8829-6E2C-4409-AC80-29FD84E887C0}"/>
    <cellStyle name="40% - Accent5 2 11" xfId="284" xr:uid="{00000000-0005-0000-0000-00000B010000}"/>
    <cellStyle name="40% - Accent5 2 11 2" xfId="21235" xr:uid="{E28D733B-CDDD-4FB9-96C0-4AD6EDD0EFD6}"/>
    <cellStyle name="40% - Accent5 2 12" xfId="285" xr:uid="{00000000-0005-0000-0000-00000C010000}"/>
    <cellStyle name="40% - Accent5 2 12 2" xfId="21236" xr:uid="{6D24320F-880D-46B6-A7DE-337B9036E5AA}"/>
    <cellStyle name="40% - Accent5 2 13" xfId="21233" xr:uid="{48074209-1F1E-4945-93C4-926B74124D5E}"/>
    <cellStyle name="40% - Accent5 2 2" xfId="286" xr:uid="{00000000-0005-0000-0000-00000D010000}"/>
    <cellStyle name="40% - Accent5 2 2 2" xfId="287" xr:uid="{00000000-0005-0000-0000-00000E010000}"/>
    <cellStyle name="40% - Accent5 2 2 2 2" xfId="21238" xr:uid="{9F3E4C8E-2A3A-4900-AC4F-8B5DAE4A663A}"/>
    <cellStyle name="40% - Accent5 2 2 3" xfId="21237" xr:uid="{2F625801-E2B2-4054-962D-031C075CEF8D}"/>
    <cellStyle name="40% - Accent5 2 3" xfId="288" xr:uid="{00000000-0005-0000-0000-00000F010000}"/>
    <cellStyle name="40% - Accent5 2 3 2" xfId="21239" xr:uid="{BC72CC26-9677-44CD-9630-E1D5E102676D}"/>
    <cellStyle name="40% - Accent5 2 4" xfId="289" xr:uid="{00000000-0005-0000-0000-000010010000}"/>
    <cellStyle name="40% - Accent5 2 4 2" xfId="21240" xr:uid="{98C88F66-DFE6-45E1-91F1-D30F3C7B22E6}"/>
    <cellStyle name="40% - Accent5 2 5" xfId="290" xr:uid="{00000000-0005-0000-0000-000011010000}"/>
    <cellStyle name="40% - Accent5 2 5 2" xfId="21241" xr:uid="{965A8564-CBD8-4435-8070-459571F11605}"/>
    <cellStyle name="40% - Accent5 2 6" xfId="291" xr:uid="{00000000-0005-0000-0000-000012010000}"/>
    <cellStyle name="40% - Accent5 2 6 2" xfId="21242" xr:uid="{6132D00A-5C63-4512-8181-AC49DFA64BC2}"/>
    <cellStyle name="40% - Accent5 2 7" xfId="292" xr:uid="{00000000-0005-0000-0000-000013010000}"/>
    <cellStyle name="40% - Accent5 2 7 2" xfId="21243" xr:uid="{1F765E32-0F49-4E8D-AD9D-3B42DB22AF98}"/>
    <cellStyle name="40% - Accent5 2 8" xfId="293" xr:uid="{00000000-0005-0000-0000-000014010000}"/>
    <cellStyle name="40% - Accent5 2 8 2" xfId="21244" xr:uid="{1BEC7C32-E6FC-4272-A584-7B9E0DD5DEED}"/>
    <cellStyle name="40% - Accent5 2 9" xfId="294" xr:uid="{00000000-0005-0000-0000-000015010000}"/>
    <cellStyle name="40% - Accent5 2 9 2" xfId="21245" xr:uid="{50F4A2C0-7077-4571-84AD-BA354AAA7149}"/>
    <cellStyle name="40% - Accent5 3" xfId="295" xr:uid="{00000000-0005-0000-0000-000016010000}"/>
    <cellStyle name="40% - Accent5 3 2" xfId="296" xr:uid="{00000000-0005-0000-0000-000017010000}"/>
    <cellStyle name="40% - Accent5 3 2 2" xfId="21247" xr:uid="{706091C3-D139-4BDF-8CF2-5BDF55AE809D}"/>
    <cellStyle name="40% - Accent5 3 3" xfId="297" xr:uid="{00000000-0005-0000-0000-000018010000}"/>
    <cellStyle name="40% - Accent5 3 3 2" xfId="21248" xr:uid="{82CFF7B5-874E-4B57-BDF0-79E29C8DE499}"/>
    <cellStyle name="40% - Accent5 3 4" xfId="21246" xr:uid="{EA193E16-2AA5-4478-82D2-5E103BF5BACC}"/>
    <cellStyle name="40% - Accent5 4" xfId="298" xr:uid="{00000000-0005-0000-0000-000019010000}"/>
    <cellStyle name="40% - Accent5 4 2" xfId="299" xr:uid="{00000000-0005-0000-0000-00001A010000}"/>
    <cellStyle name="40% - Accent5 4 2 2" xfId="21250" xr:uid="{87DACB59-937A-4748-9B07-D25B0AA4E64B}"/>
    <cellStyle name="40% - Accent5 4 3" xfId="300" xr:uid="{00000000-0005-0000-0000-00001B010000}"/>
    <cellStyle name="40% - Accent5 4 3 2" xfId="21251" xr:uid="{2E222ABC-C9E2-4ABC-A0EC-EC07E825752E}"/>
    <cellStyle name="40% - Accent5 4 4" xfId="21249" xr:uid="{86CEAEB0-DB31-4975-B26E-F767171D7CB9}"/>
    <cellStyle name="40% - Accent5 5" xfId="301" xr:uid="{00000000-0005-0000-0000-00001C010000}"/>
    <cellStyle name="40% - Accent5 5 2" xfId="302" xr:uid="{00000000-0005-0000-0000-00001D010000}"/>
    <cellStyle name="40% - Accent5 5 2 2" xfId="21253" xr:uid="{A41AE79F-D4B6-4228-A10B-73828C12E99F}"/>
    <cellStyle name="40% - Accent5 5 3" xfId="303" xr:uid="{00000000-0005-0000-0000-00001E010000}"/>
    <cellStyle name="40% - Accent5 5 3 2" xfId="21254" xr:uid="{B9CE2032-660E-475D-AC21-9547EABEA110}"/>
    <cellStyle name="40% - Accent5 5 4" xfId="21252" xr:uid="{D03323F7-65B9-4097-B770-F0CB4579400D}"/>
    <cellStyle name="40% - Accent5 6" xfId="304" xr:uid="{00000000-0005-0000-0000-00001F010000}"/>
    <cellStyle name="40% - Accent5 6 2" xfId="305" xr:uid="{00000000-0005-0000-0000-000020010000}"/>
    <cellStyle name="40% - Accent5 6 2 2" xfId="21256" xr:uid="{5764CB1C-2528-40B0-92BD-F3D7CD191C12}"/>
    <cellStyle name="40% - Accent5 6 3" xfId="306" xr:uid="{00000000-0005-0000-0000-000021010000}"/>
    <cellStyle name="40% - Accent5 6 3 2" xfId="21257" xr:uid="{4581A3C4-3FCE-4727-9013-DA638A53DA37}"/>
    <cellStyle name="40% - Accent5 6 4" xfId="21255" xr:uid="{63C519D2-6129-47E5-A493-AC52DF8A2120}"/>
    <cellStyle name="40% - Accent5 7" xfId="307" xr:uid="{00000000-0005-0000-0000-000022010000}"/>
    <cellStyle name="40% - Accent5 7 2" xfId="21258" xr:uid="{30F15865-A235-4F3F-A105-09FCBEECFF9A}"/>
    <cellStyle name="40% - Accent6 2" xfId="308" xr:uid="{00000000-0005-0000-0000-000023010000}"/>
    <cellStyle name="40% - Accent6 2 10" xfId="309" xr:uid="{00000000-0005-0000-0000-000024010000}"/>
    <cellStyle name="40% - Accent6 2 10 2" xfId="21260" xr:uid="{8FA9A579-D3F2-4D9E-9185-0B7DB58B903A}"/>
    <cellStyle name="40% - Accent6 2 11" xfId="310" xr:uid="{00000000-0005-0000-0000-000025010000}"/>
    <cellStyle name="40% - Accent6 2 11 2" xfId="21261" xr:uid="{F3713495-249A-410F-B254-A8BEEA3CA3FA}"/>
    <cellStyle name="40% - Accent6 2 12" xfId="311" xr:uid="{00000000-0005-0000-0000-000026010000}"/>
    <cellStyle name="40% - Accent6 2 12 2" xfId="21262" xr:uid="{F7719DCA-DA0C-4F17-BA18-E31769845BA5}"/>
    <cellStyle name="40% - Accent6 2 13" xfId="21259" xr:uid="{20C1FAE3-97D9-413A-B9CE-633A5FB07F01}"/>
    <cellStyle name="40% - Accent6 2 2" xfId="312" xr:uid="{00000000-0005-0000-0000-000027010000}"/>
    <cellStyle name="40% - Accent6 2 2 2" xfId="313" xr:uid="{00000000-0005-0000-0000-000028010000}"/>
    <cellStyle name="40% - Accent6 2 2 2 2" xfId="21264" xr:uid="{23807425-364A-47D5-8763-BA267CF5B7A8}"/>
    <cellStyle name="40% - Accent6 2 2 3" xfId="21263" xr:uid="{77A80F6F-53E7-4EE9-9DB4-75FDA51F8C3F}"/>
    <cellStyle name="40% - Accent6 2 3" xfId="314" xr:uid="{00000000-0005-0000-0000-000029010000}"/>
    <cellStyle name="40% - Accent6 2 3 2" xfId="21265" xr:uid="{592251A2-4AB8-444B-B6FD-C11FD1280E5D}"/>
    <cellStyle name="40% - Accent6 2 4" xfId="315" xr:uid="{00000000-0005-0000-0000-00002A010000}"/>
    <cellStyle name="40% - Accent6 2 4 2" xfId="21266" xr:uid="{397622FB-0CC2-487A-A80A-2BF51220342A}"/>
    <cellStyle name="40% - Accent6 2 5" xfId="316" xr:uid="{00000000-0005-0000-0000-00002B010000}"/>
    <cellStyle name="40% - Accent6 2 5 2" xfId="21267" xr:uid="{E4D3D165-DF41-44DC-8B7B-E6CA4D2B362A}"/>
    <cellStyle name="40% - Accent6 2 6" xfId="317" xr:uid="{00000000-0005-0000-0000-00002C010000}"/>
    <cellStyle name="40% - Accent6 2 6 2" xfId="21268" xr:uid="{565C3B79-5225-40E5-B71E-A9BED3CFC443}"/>
    <cellStyle name="40% - Accent6 2 7" xfId="318" xr:uid="{00000000-0005-0000-0000-00002D010000}"/>
    <cellStyle name="40% - Accent6 2 7 2" xfId="21269" xr:uid="{55BA7C12-5130-4F6D-B65A-CB3C03E5F63F}"/>
    <cellStyle name="40% - Accent6 2 8" xfId="319" xr:uid="{00000000-0005-0000-0000-00002E010000}"/>
    <cellStyle name="40% - Accent6 2 8 2" xfId="21270" xr:uid="{7BBD4709-1A1C-45A6-B83B-FD058BC042F6}"/>
    <cellStyle name="40% - Accent6 2 9" xfId="320" xr:uid="{00000000-0005-0000-0000-00002F010000}"/>
    <cellStyle name="40% - Accent6 2 9 2" xfId="21271" xr:uid="{18B34D15-272B-476C-A8D7-B16A4F8626EB}"/>
    <cellStyle name="40% - Accent6 3" xfId="321" xr:uid="{00000000-0005-0000-0000-000030010000}"/>
    <cellStyle name="40% - Accent6 3 2" xfId="322" xr:uid="{00000000-0005-0000-0000-000031010000}"/>
    <cellStyle name="40% - Accent6 3 2 2" xfId="21273" xr:uid="{CD149DAE-0E7D-4AF6-8869-32D564CCF7E6}"/>
    <cellStyle name="40% - Accent6 3 3" xfId="323" xr:uid="{00000000-0005-0000-0000-000032010000}"/>
    <cellStyle name="40% - Accent6 3 3 2" xfId="21274" xr:uid="{135D2BE3-589D-4F00-BB5C-0905FFA0A0B8}"/>
    <cellStyle name="40% - Accent6 3 4" xfId="21272" xr:uid="{82E30477-DC2C-4E10-90A4-95BF924C692E}"/>
    <cellStyle name="40% - Accent6 4" xfId="324" xr:uid="{00000000-0005-0000-0000-000033010000}"/>
    <cellStyle name="40% - Accent6 4 2" xfId="325" xr:uid="{00000000-0005-0000-0000-000034010000}"/>
    <cellStyle name="40% - Accent6 4 2 2" xfId="21276" xr:uid="{33012F9D-67A4-406C-90AE-F5A188BEB9F5}"/>
    <cellStyle name="40% - Accent6 4 3" xfId="326" xr:uid="{00000000-0005-0000-0000-000035010000}"/>
    <cellStyle name="40% - Accent6 4 3 2" xfId="21277" xr:uid="{810E5301-4EE5-4C0F-A44A-6BC6F384DB68}"/>
    <cellStyle name="40% - Accent6 4 4" xfId="21275" xr:uid="{60A98EDF-C790-450F-BD79-E339E59A7A26}"/>
    <cellStyle name="40% - Accent6 5" xfId="327" xr:uid="{00000000-0005-0000-0000-000036010000}"/>
    <cellStyle name="40% - Accent6 5 2" xfId="328" xr:uid="{00000000-0005-0000-0000-000037010000}"/>
    <cellStyle name="40% - Accent6 5 2 2" xfId="21279" xr:uid="{58663BDE-E13C-49A8-B38F-F09BF5F90318}"/>
    <cellStyle name="40% - Accent6 5 3" xfId="329" xr:uid="{00000000-0005-0000-0000-000038010000}"/>
    <cellStyle name="40% - Accent6 5 3 2" xfId="21280" xr:uid="{46E85C92-4333-4804-A352-AE329211C923}"/>
    <cellStyle name="40% - Accent6 5 4" xfId="21278" xr:uid="{20A9A9F5-0F56-4B5B-A056-DF8D0438E476}"/>
    <cellStyle name="40% - Accent6 6" xfId="330" xr:uid="{00000000-0005-0000-0000-000039010000}"/>
    <cellStyle name="40% - Accent6 6 2" xfId="331" xr:uid="{00000000-0005-0000-0000-00003A010000}"/>
    <cellStyle name="40% - Accent6 6 2 2" xfId="21282" xr:uid="{1ED25445-C263-4940-8DA3-1FDD22B90D14}"/>
    <cellStyle name="40% - Accent6 6 3" xfId="332" xr:uid="{00000000-0005-0000-0000-00003B010000}"/>
    <cellStyle name="40% - Accent6 6 3 2" xfId="21283" xr:uid="{40AB336D-6DB2-473B-8611-4AE7FEF81959}"/>
    <cellStyle name="40% - Accent6 6 4" xfId="21281" xr:uid="{B4B67A5B-8CA6-44AF-AF59-1FC854C5716D}"/>
    <cellStyle name="40% - Accent6 7" xfId="333" xr:uid="{00000000-0005-0000-0000-00003C010000}"/>
    <cellStyle name="40% - Accent6 7 2" xfId="21284" xr:uid="{BEBE8928-286C-473D-A6FB-073341CA25B1}"/>
    <cellStyle name="60% - Accent1 2" xfId="334" xr:uid="{00000000-0005-0000-0000-00003D010000}"/>
    <cellStyle name="60% - Accent1 2 10" xfId="335" xr:uid="{00000000-0005-0000-0000-00003E010000}"/>
    <cellStyle name="60% - Accent1 2 10 2" xfId="21286" xr:uid="{2D781F43-3F43-40FD-938C-D402F9FBA818}"/>
    <cellStyle name="60% - Accent1 2 11" xfId="336" xr:uid="{00000000-0005-0000-0000-00003F010000}"/>
    <cellStyle name="60% - Accent1 2 11 2" xfId="21287" xr:uid="{8C421EE8-98AC-4E72-A2FB-661E69A9F311}"/>
    <cellStyle name="60% - Accent1 2 12" xfId="337" xr:uid="{00000000-0005-0000-0000-000040010000}"/>
    <cellStyle name="60% - Accent1 2 12 2" xfId="21288" xr:uid="{27E5E0C3-F2BA-446C-99E0-03041C0F480C}"/>
    <cellStyle name="60% - Accent1 2 13" xfId="21285" xr:uid="{75071B66-C3FE-4125-A25F-18EBED455AE0}"/>
    <cellStyle name="60% - Accent1 2 2" xfId="338" xr:uid="{00000000-0005-0000-0000-000041010000}"/>
    <cellStyle name="60% - Accent1 2 2 2" xfId="339" xr:uid="{00000000-0005-0000-0000-000042010000}"/>
    <cellStyle name="60% - Accent1 2 2 2 2" xfId="21290" xr:uid="{69DFA881-AB13-4ED6-B8BE-87D2076BFB4A}"/>
    <cellStyle name="60% - Accent1 2 2 3" xfId="21289" xr:uid="{C9DEC748-3A92-4DD9-84B1-01331ADA4F26}"/>
    <cellStyle name="60% - Accent1 2 3" xfId="340" xr:uid="{00000000-0005-0000-0000-000043010000}"/>
    <cellStyle name="60% - Accent1 2 3 2" xfId="21291" xr:uid="{0AF36BDD-E30A-4C51-8967-BBF79EA5EB35}"/>
    <cellStyle name="60% - Accent1 2 4" xfId="341" xr:uid="{00000000-0005-0000-0000-000044010000}"/>
    <cellStyle name="60% - Accent1 2 4 2" xfId="21292" xr:uid="{4ED06A76-BFFB-4B99-99C5-5B29E48D2339}"/>
    <cellStyle name="60% - Accent1 2 5" xfId="342" xr:uid="{00000000-0005-0000-0000-000045010000}"/>
    <cellStyle name="60% - Accent1 2 5 2" xfId="21293" xr:uid="{A46DA417-B26C-44E8-B59B-8A54D7B58362}"/>
    <cellStyle name="60% - Accent1 2 6" xfId="343" xr:uid="{00000000-0005-0000-0000-000046010000}"/>
    <cellStyle name="60% - Accent1 2 6 2" xfId="21294" xr:uid="{CAD87E08-62B1-4BA9-B14B-9DAF7359EB3B}"/>
    <cellStyle name="60% - Accent1 2 7" xfId="344" xr:uid="{00000000-0005-0000-0000-000047010000}"/>
    <cellStyle name="60% - Accent1 2 7 2" xfId="21295" xr:uid="{B7E83EED-835B-4623-A34F-DF312CF937CC}"/>
    <cellStyle name="60% - Accent1 2 8" xfId="345" xr:uid="{00000000-0005-0000-0000-000048010000}"/>
    <cellStyle name="60% - Accent1 2 8 2" xfId="21296" xr:uid="{4B3950AF-C1BF-4F19-AA4B-BBAEAF29FEA1}"/>
    <cellStyle name="60% - Accent1 2 9" xfId="346" xr:uid="{00000000-0005-0000-0000-000049010000}"/>
    <cellStyle name="60% - Accent1 2 9 2" xfId="21297" xr:uid="{6D5179E8-6A24-4C5C-9E9E-74CCC433299C}"/>
    <cellStyle name="60% - Accent1 3" xfId="347" xr:uid="{00000000-0005-0000-0000-00004A010000}"/>
    <cellStyle name="60% - Accent1 3 2" xfId="348" xr:uid="{00000000-0005-0000-0000-00004B010000}"/>
    <cellStyle name="60% - Accent1 3 2 2" xfId="21299" xr:uid="{61C017CA-C21A-4A3D-8C7B-1E8F95273188}"/>
    <cellStyle name="60% - Accent1 3 3" xfId="349" xr:uid="{00000000-0005-0000-0000-00004C010000}"/>
    <cellStyle name="60% - Accent1 3 3 2" xfId="21300" xr:uid="{03115ABA-C287-493B-BF1D-2D2B5CE8D585}"/>
    <cellStyle name="60% - Accent1 3 4" xfId="21298" xr:uid="{87B1467F-FCEB-441D-92D3-389F509DA507}"/>
    <cellStyle name="60% - Accent1 4" xfId="350" xr:uid="{00000000-0005-0000-0000-00004D010000}"/>
    <cellStyle name="60% - Accent1 4 2" xfId="351" xr:uid="{00000000-0005-0000-0000-00004E010000}"/>
    <cellStyle name="60% - Accent1 4 2 2" xfId="21302" xr:uid="{7C37C6DF-D9D7-4559-A381-428E7ABAD0CF}"/>
    <cellStyle name="60% - Accent1 4 3" xfId="352" xr:uid="{00000000-0005-0000-0000-00004F010000}"/>
    <cellStyle name="60% - Accent1 4 3 2" xfId="21303" xr:uid="{9BB2BD67-BEF6-436E-8E42-EE3E9DEF35BA}"/>
    <cellStyle name="60% - Accent1 4 4" xfId="21301" xr:uid="{D5F5DC4E-7EF3-4ABB-BF67-C15DED59999C}"/>
    <cellStyle name="60% - Accent1 5" xfId="353" xr:uid="{00000000-0005-0000-0000-000050010000}"/>
    <cellStyle name="60% - Accent1 5 2" xfId="354" xr:uid="{00000000-0005-0000-0000-000051010000}"/>
    <cellStyle name="60% - Accent1 5 2 2" xfId="21305" xr:uid="{E74D7161-1230-4730-A755-1D96EDE496EE}"/>
    <cellStyle name="60% - Accent1 5 3" xfId="355" xr:uid="{00000000-0005-0000-0000-000052010000}"/>
    <cellStyle name="60% - Accent1 5 3 2" xfId="21306" xr:uid="{11343510-BED3-43AF-8F09-D63981BC608C}"/>
    <cellStyle name="60% - Accent1 5 4" xfId="21304" xr:uid="{FA71ABA3-3551-4C18-B096-0418D4F57093}"/>
    <cellStyle name="60% - Accent1 6" xfId="356" xr:uid="{00000000-0005-0000-0000-000053010000}"/>
    <cellStyle name="60% - Accent1 6 2" xfId="357" xr:uid="{00000000-0005-0000-0000-000054010000}"/>
    <cellStyle name="60% - Accent1 6 2 2" xfId="21308" xr:uid="{784F70F5-379D-42C0-AFEC-9D04EC5BB3DF}"/>
    <cellStyle name="60% - Accent1 6 3" xfId="358" xr:uid="{00000000-0005-0000-0000-000055010000}"/>
    <cellStyle name="60% - Accent1 6 3 2" xfId="21309" xr:uid="{B120D017-6579-47A3-9E64-8FC623269253}"/>
    <cellStyle name="60% - Accent1 6 4" xfId="21307" xr:uid="{73E90B0D-46A6-4306-AF36-8F6CAAD848E2}"/>
    <cellStyle name="60% - Accent1 7" xfId="359" xr:uid="{00000000-0005-0000-0000-000056010000}"/>
    <cellStyle name="60% - Accent1 7 2" xfId="21310" xr:uid="{C3999643-C392-48FE-9FF5-10154AB18E0F}"/>
    <cellStyle name="60% - Accent2 2" xfId="360" xr:uid="{00000000-0005-0000-0000-000057010000}"/>
    <cellStyle name="60% - Accent2 2 10" xfId="361" xr:uid="{00000000-0005-0000-0000-000058010000}"/>
    <cellStyle name="60% - Accent2 2 10 2" xfId="21312" xr:uid="{EE334EDA-EE6D-4C7F-B9C9-8D1047466E45}"/>
    <cellStyle name="60% - Accent2 2 11" xfId="362" xr:uid="{00000000-0005-0000-0000-000059010000}"/>
    <cellStyle name="60% - Accent2 2 11 2" xfId="21313" xr:uid="{F80C92AA-87BA-45C3-99DD-4F209104AA08}"/>
    <cellStyle name="60% - Accent2 2 12" xfId="363" xr:uid="{00000000-0005-0000-0000-00005A010000}"/>
    <cellStyle name="60% - Accent2 2 12 2" xfId="21314" xr:uid="{8FE03490-9A5A-434A-904D-6BED0EE7AF44}"/>
    <cellStyle name="60% - Accent2 2 13" xfId="21311" xr:uid="{CE8D508C-BF43-470F-A323-51D7EEA5D69C}"/>
    <cellStyle name="60% - Accent2 2 2" xfId="364" xr:uid="{00000000-0005-0000-0000-00005B010000}"/>
    <cellStyle name="60% - Accent2 2 2 2" xfId="365" xr:uid="{00000000-0005-0000-0000-00005C010000}"/>
    <cellStyle name="60% - Accent2 2 2 2 2" xfId="21316" xr:uid="{6956AC17-7D91-42F2-9D07-0C29CEB73343}"/>
    <cellStyle name="60% - Accent2 2 2 3" xfId="21315" xr:uid="{7760AD77-1E25-4E28-91A0-1963836C6B03}"/>
    <cellStyle name="60% - Accent2 2 3" xfId="366" xr:uid="{00000000-0005-0000-0000-00005D010000}"/>
    <cellStyle name="60% - Accent2 2 3 2" xfId="21317" xr:uid="{5EAE2B40-C5E4-4EB9-81E6-B057D8BB4444}"/>
    <cellStyle name="60% - Accent2 2 4" xfId="367" xr:uid="{00000000-0005-0000-0000-00005E010000}"/>
    <cellStyle name="60% - Accent2 2 4 2" xfId="21318" xr:uid="{522B6B08-38E1-4E9F-9B99-0819D00B2F7F}"/>
    <cellStyle name="60% - Accent2 2 5" xfId="368" xr:uid="{00000000-0005-0000-0000-00005F010000}"/>
    <cellStyle name="60% - Accent2 2 5 2" xfId="21319" xr:uid="{CC59C4F2-0BDC-43FC-A8CF-7A99DB5918B1}"/>
    <cellStyle name="60% - Accent2 2 6" xfId="369" xr:uid="{00000000-0005-0000-0000-000060010000}"/>
    <cellStyle name="60% - Accent2 2 6 2" xfId="21320" xr:uid="{5C1D759C-680B-4463-BCD2-2663579ED54B}"/>
    <cellStyle name="60% - Accent2 2 7" xfId="370" xr:uid="{00000000-0005-0000-0000-000061010000}"/>
    <cellStyle name="60% - Accent2 2 7 2" xfId="21321" xr:uid="{93E31CCA-0B63-49FD-9C0A-3CB157592995}"/>
    <cellStyle name="60% - Accent2 2 8" xfId="371" xr:uid="{00000000-0005-0000-0000-000062010000}"/>
    <cellStyle name="60% - Accent2 2 8 2" xfId="21322" xr:uid="{ECCE91E1-FB30-4F99-A2E4-AD658C89D557}"/>
    <cellStyle name="60% - Accent2 2 9" xfId="372" xr:uid="{00000000-0005-0000-0000-000063010000}"/>
    <cellStyle name="60% - Accent2 2 9 2" xfId="21323" xr:uid="{61C78047-0AB4-4ABA-9F99-99BC960C3733}"/>
    <cellStyle name="60% - Accent2 3" xfId="373" xr:uid="{00000000-0005-0000-0000-000064010000}"/>
    <cellStyle name="60% - Accent2 3 2" xfId="374" xr:uid="{00000000-0005-0000-0000-000065010000}"/>
    <cellStyle name="60% - Accent2 3 2 2" xfId="21325" xr:uid="{88F8CBAB-B500-41C7-88BD-5B338ABF5AFA}"/>
    <cellStyle name="60% - Accent2 3 3" xfId="375" xr:uid="{00000000-0005-0000-0000-000066010000}"/>
    <cellStyle name="60% - Accent2 3 3 2" xfId="21326" xr:uid="{FD54746F-99F8-4325-B921-F725AD6C6FB1}"/>
    <cellStyle name="60% - Accent2 3 4" xfId="21324" xr:uid="{D8FEE870-8D1F-484A-856D-4A9C30720B01}"/>
    <cellStyle name="60% - Accent2 4" xfId="376" xr:uid="{00000000-0005-0000-0000-000067010000}"/>
    <cellStyle name="60% - Accent2 4 2" xfId="377" xr:uid="{00000000-0005-0000-0000-000068010000}"/>
    <cellStyle name="60% - Accent2 4 2 2" xfId="21328" xr:uid="{DBF5F667-A0FD-4C37-869E-68C0F43490B7}"/>
    <cellStyle name="60% - Accent2 4 3" xfId="378" xr:uid="{00000000-0005-0000-0000-000069010000}"/>
    <cellStyle name="60% - Accent2 4 3 2" xfId="21329" xr:uid="{26F1239B-D439-41E4-8105-B5209A533E73}"/>
    <cellStyle name="60% - Accent2 4 4" xfId="21327" xr:uid="{E62DA0C3-E65D-462B-AE09-F2927891F84F}"/>
    <cellStyle name="60% - Accent2 5" xfId="379" xr:uid="{00000000-0005-0000-0000-00006A010000}"/>
    <cellStyle name="60% - Accent2 5 2" xfId="380" xr:uid="{00000000-0005-0000-0000-00006B010000}"/>
    <cellStyle name="60% - Accent2 5 2 2" xfId="21331" xr:uid="{FB6EE9CA-3F2E-4D14-BAA5-244A07A369F8}"/>
    <cellStyle name="60% - Accent2 5 3" xfId="381" xr:uid="{00000000-0005-0000-0000-00006C010000}"/>
    <cellStyle name="60% - Accent2 5 3 2" xfId="21332" xr:uid="{0CA534EE-47F8-44EF-A551-D36DB816352C}"/>
    <cellStyle name="60% - Accent2 5 4" xfId="21330" xr:uid="{73550B2C-02A5-4D69-93E6-5EB0D0BAFBCB}"/>
    <cellStyle name="60% - Accent2 6" xfId="382" xr:uid="{00000000-0005-0000-0000-00006D010000}"/>
    <cellStyle name="60% - Accent2 6 2" xfId="383" xr:uid="{00000000-0005-0000-0000-00006E010000}"/>
    <cellStyle name="60% - Accent2 6 2 2" xfId="21334" xr:uid="{7462269C-F84C-4471-B07F-44EFA300A0AD}"/>
    <cellStyle name="60% - Accent2 6 3" xfId="384" xr:uid="{00000000-0005-0000-0000-00006F010000}"/>
    <cellStyle name="60% - Accent2 6 3 2" xfId="21335" xr:uid="{D6EB463F-2023-4142-AD9A-3109D293535C}"/>
    <cellStyle name="60% - Accent2 6 4" xfId="21333" xr:uid="{A42DE1A0-D63E-4CE7-BB23-4426479F956C}"/>
    <cellStyle name="60% - Accent2 7" xfId="385" xr:uid="{00000000-0005-0000-0000-000070010000}"/>
    <cellStyle name="60% - Accent2 7 2" xfId="21336" xr:uid="{364AE170-BB6C-496F-A185-A031E31C513D}"/>
    <cellStyle name="60% - Accent3 2" xfId="386" xr:uid="{00000000-0005-0000-0000-000071010000}"/>
    <cellStyle name="60% - Accent3 2 10" xfId="387" xr:uid="{00000000-0005-0000-0000-000072010000}"/>
    <cellStyle name="60% - Accent3 2 10 2" xfId="21338" xr:uid="{536F4873-638D-48F6-A7ED-041B23E0CF66}"/>
    <cellStyle name="60% - Accent3 2 11" xfId="388" xr:uid="{00000000-0005-0000-0000-000073010000}"/>
    <cellStyle name="60% - Accent3 2 11 2" xfId="21339" xr:uid="{B22D7986-5AB5-4A64-92CD-6065CD73E3DE}"/>
    <cellStyle name="60% - Accent3 2 12" xfId="389" xr:uid="{00000000-0005-0000-0000-000074010000}"/>
    <cellStyle name="60% - Accent3 2 12 2" xfId="21340" xr:uid="{8FD3898E-6223-4FEF-939F-5118A650A632}"/>
    <cellStyle name="60% - Accent3 2 13" xfId="21337" xr:uid="{1C150074-1922-4361-89E8-76C89CB583FD}"/>
    <cellStyle name="60% - Accent3 2 2" xfId="390" xr:uid="{00000000-0005-0000-0000-000075010000}"/>
    <cellStyle name="60% - Accent3 2 2 2" xfId="391" xr:uid="{00000000-0005-0000-0000-000076010000}"/>
    <cellStyle name="60% - Accent3 2 2 2 2" xfId="21342" xr:uid="{09260400-4461-4386-A252-3FFBA24CF207}"/>
    <cellStyle name="60% - Accent3 2 2 3" xfId="21341" xr:uid="{CE54A987-74B5-4799-B88F-5DE60F4E6E17}"/>
    <cellStyle name="60% - Accent3 2 3" xfId="392" xr:uid="{00000000-0005-0000-0000-000077010000}"/>
    <cellStyle name="60% - Accent3 2 3 2" xfId="21343" xr:uid="{DBFC89EB-661E-430A-A9A9-9F6C021DCDFF}"/>
    <cellStyle name="60% - Accent3 2 4" xfId="393" xr:uid="{00000000-0005-0000-0000-000078010000}"/>
    <cellStyle name="60% - Accent3 2 4 2" xfId="21344" xr:uid="{9150CADF-70AA-42E9-88CA-17204DFE693D}"/>
    <cellStyle name="60% - Accent3 2 5" xfId="394" xr:uid="{00000000-0005-0000-0000-000079010000}"/>
    <cellStyle name="60% - Accent3 2 5 2" xfId="21345" xr:uid="{80F39AB9-029D-4709-86E1-655A246BCAF4}"/>
    <cellStyle name="60% - Accent3 2 6" xfId="395" xr:uid="{00000000-0005-0000-0000-00007A010000}"/>
    <cellStyle name="60% - Accent3 2 6 2" xfId="21346" xr:uid="{3F824AC6-92B4-4BA7-9FBA-40873F2671B3}"/>
    <cellStyle name="60% - Accent3 2 7" xfId="396" xr:uid="{00000000-0005-0000-0000-00007B010000}"/>
    <cellStyle name="60% - Accent3 2 7 2" xfId="21347" xr:uid="{CEBD0B73-80B2-4FBD-8888-96A54F99CF78}"/>
    <cellStyle name="60% - Accent3 2 8" xfId="397" xr:uid="{00000000-0005-0000-0000-00007C010000}"/>
    <cellStyle name="60% - Accent3 2 8 2" xfId="21348" xr:uid="{90CC66E9-430F-45DC-8D31-7F999E1A9976}"/>
    <cellStyle name="60% - Accent3 2 9" xfId="398" xr:uid="{00000000-0005-0000-0000-00007D010000}"/>
    <cellStyle name="60% - Accent3 2 9 2" xfId="21349" xr:uid="{DBB71B04-4952-4BDC-B971-AEADA40934DA}"/>
    <cellStyle name="60% - Accent3 3" xfId="399" xr:uid="{00000000-0005-0000-0000-00007E010000}"/>
    <cellStyle name="60% - Accent3 3 2" xfId="400" xr:uid="{00000000-0005-0000-0000-00007F010000}"/>
    <cellStyle name="60% - Accent3 3 2 2" xfId="21351" xr:uid="{EB9F87DC-146D-4081-BB94-951DA70E1724}"/>
    <cellStyle name="60% - Accent3 3 3" xfId="401" xr:uid="{00000000-0005-0000-0000-000080010000}"/>
    <cellStyle name="60% - Accent3 3 3 2" xfId="21352" xr:uid="{F0620CCB-C498-47E1-B730-A1958AD224CB}"/>
    <cellStyle name="60% - Accent3 3 4" xfId="21350" xr:uid="{64A4EB18-7C42-4FEB-ADB7-FB1F207B8980}"/>
    <cellStyle name="60% - Accent3 4" xfId="402" xr:uid="{00000000-0005-0000-0000-000081010000}"/>
    <cellStyle name="60% - Accent3 4 2" xfId="403" xr:uid="{00000000-0005-0000-0000-000082010000}"/>
    <cellStyle name="60% - Accent3 4 2 2" xfId="21354" xr:uid="{9CC515CF-E2E0-42A1-A0FD-6B8817506FF4}"/>
    <cellStyle name="60% - Accent3 4 3" xfId="404" xr:uid="{00000000-0005-0000-0000-000083010000}"/>
    <cellStyle name="60% - Accent3 4 3 2" xfId="21355" xr:uid="{42048214-C7BB-4994-8B25-E5B5F97C79EC}"/>
    <cellStyle name="60% - Accent3 4 4" xfId="21353" xr:uid="{61777CB7-CE10-4223-96D2-50B5711B3CFB}"/>
    <cellStyle name="60% - Accent3 5" xfId="405" xr:uid="{00000000-0005-0000-0000-000084010000}"/>
    <cellStyle name="60% - Accent3 5 2" xfId="406" xr:uid="{00000000-0005-0000-0000-000085010000}"/>
    <cellStyle name="60% - Accent3 5 2 2" xfId="21357" xr:uid="{1F5C2754-79AC-4D7D-9862-1F3D111505FC}"/>
    <cellStyle name="60% - Accent3 5 3" xfId="407" xr:uid="{00000000-0005-0000-0000-000086010000}"/>
    <cellStyle name="60% - Accent3 5 3 2" xfId="21358" xr:uid="{3C251426-8F26-4D1D-AE7F-99EE8DE8F88F}"/>
    <cellStyle name="60% - Accent3 5 4" xfId="21356" xr:uid="{97C9F45E-2A0D-450C-9893-A985A4BFDB90}"/>
    <cellStyle name="60% - Accent3 6" xfId="408" xr:uid="{00000000-0005-0000-0000-000087010000}"/>
    <cellStyle name="60% - Accent3 6 2" xfId="409" xr:uid="{00000000-0005-0000-0000-000088010000}"/>
    <cellStyle name="60% - Accent3 6 2 2" xfId="21360" xr:uid="{9C65310F-B83F-4E92-8AEE-65CDA0C10E01}"/>
    <cellStyle name="60% - Accent3 6 3" xfId="410" xr:uid="{00000000-0005-0000-0000-000089010000}"/>
    <cellStyle name="60% - Accent3 6 3 2" xfId="21361" xr:uid="{F28F697E-3B8B-4B29-AC21-3B996EC0A793}"/>
    <cellStyle name="60% - Accent3 6 4" xfId="21359" xr:uid="{C438DA8F-701B-47B3-A71E-F8CBC456C77C}"/>
    <cellStyle name="60% - Accent3 7" xfId="411" xr:uid="{00000000-0005-0000-0000-00008A010000}"/>
    <cellStyle name="60% - Accent3 7 2" xfId="21362" xr:uid="{DF6F58BB-B823-46E2-8D38-207D81CF6EB8}"/>
    <cellStyle name="60% - Accent4 2" xfId="412" xr:uid="{00000000-0005-0000-0000-00008B010000}"/>
    <cellStyle name="60% - Accent4 2 10" xfId="413" xr:uid="{00000000-0005-0000-0000-00008C010000}"/>
    <cellStyle name="60% - Accent4 2 10 2" xfId="41910" xr:uid="{5626B4C5-1579-4229-92FD-02A3B1ABD55D}"/>
    <cellStyle name="60% - Accent4 2 10 3" xfId="21364" xr:uid="{B71D4070-0938-4AEE-8AD3-29BF860BAD53}"/>
    <cellStyle name="60% - Accent4 2 11" xfId="414" xr:uid="{00000000-0005-0000-0000-00008D010000}"/>
    <cellStyle name="60% - Accent4 2 11 2" xfId="21365" xr:uid="{8BE4EB5F-A486-4FF2-B0EA-6D9C721A36F1}"/>
    <cellStyle name="60% - Accent4 2 12" xfId="415" xr:uid="{00000000-0005-0000-0000-00008E010000}"/>
    <cellStyle name="60% - Accent4 2 12 2" xfId="21366" xr:uid="{4DC55F00-EDE8-4B2E-9E79-0B690B8D84CD}"/>
    <cellStyle name="60% - Accent4 2 13" xfId="21363" xr:uid="{2A6C294F-6429-4034-A401-DE1A0DB58D2F}"/>
    <cellStyle name="60% - Accent4 2 2" xfId="416" xr:uid="{00000000-0005-0000-0000-00008F010000}"/>
    <cellStyle name="60% - Accent4 2 2 2" xfId="417" xr:uid="{00000000-0005-0000-0000-000090010000}"/>
    <cellStyle name="60% - Accent4 2 2 2 2" xfId="21368" xr:uid="{C024DF63-6B53-4D4F-950F-568F3FB18BA5}"/>
    <cellStyle name="60% - Accent4 2 2 3" xfId="21367" xr:uid="{3620785A-08AC-4977-B7C0-BBD5AE62E745}"/>
    <cellStyle name="60% - Accent4 2 3" xfId="418" xr:uid="{00000000-0005-0000-0000-000091010000}"/>
    <cellStyle name="60% - Accent4 2 3 2" xfId="41911" xr:uid="{5BE34C75-198B-4A14-8139-C3C7D99E7DC9}"/>
    <cellStyle name="60% - Accent4 2 3 3" xfId="21369" xr:uid="{17674F9A-DB78-49A1-84DF-539D2F58499D}"/>
    <cellStyle name="60% - Accent4 2 4" xfId="419" xr:uid="{00000000-0005-0000-0000-000092010000}"/>
    <cellStyle name="60% - Accent4 2 4 2" xfId="41912" xr:uid="{4C2FD229-7800-449A-9D64-81580524088A}"/>
    <cellStyle name="60% - Accent4 2 4 3" xfId="21370" xr:uid="{462FF4C2-6727-4AF8-85FD-0408156925FB}"/>
    <cellStyle name="60% - Accent4 2 5" xfId="420" xr:uid="{00000000-0005-0000-0000-000093010000}"/>
    <cellStyle name="60% - Accent4 2 5 2" xfId="41913" xr:uid="{13FE45B4-FB90-4E21-AA27-D1D262C3A032}"/>
    <cellStyle name="60% - Accent4 2 5 3" xfId="21371" xr:uid="{E89DB1E8-DC55-4E57-9157-0C0EC9BE50EA}"/>
    <cellStyle name="60% - Accent4 2 6" xfId="421" xr:uid="{00000000-0005-0000-0000-000094010000}"/>
    <cellStyle name="60% - Accent4 2 6 2" xfId="41914" xr:uid="{864E988D-2361-42F0-956D-A206FC56EF0A}"/>
    <cellStyle name="60% - Accent4 2 6 3" xfId="21372" xr:uid="{FCEC941F-F276-4DCA-99FC-FB9BE568F5DD}"/>
    <cellStyle name="60% - Accent4 2 7" xfId="422" xr:uid="{00000000-0005-0000-0000-000095010000}"/>
    <cellStyle name="60% - Accent4 2 7 2" xfId="41915" xr:uid="{6E4AFDE4-F478-4EF0-A95B-3D15297B9E7A}"/>
    <cellStyle name="60% - Accent4 2 7 3" xfId="21373" xr:uid="{7308098D-8258-4A26-BE47-86EF1E66620F}"/>
    <cellStyle name="60% - Accent4 2 8" xfId="423" xr:uid="{00000000-0005-0000-0000-000096010000}"/>
    <cellStyle name="60% - Accent4 2 8 2" xfId="41916" xr:uid="{61323070-29F9-45E4-ACC5-6C68F1C0B76B}"/>
    <cellStyle name="60% - Accent4 2 8 3" xfId="21374" xr:uid="{CFFD8987-3607-4181-8C47-74741D42FB7F}"/>
    <cellStyle name="60% - Accent4 2 9" xfId="424" xr:uid="{00000000-0005-0000-0000-000097010000}"/>
    <cellStyle name="60% - Accent4 2 9 2" xfId="41917" xr:uid="{A8FCF7DA-2C81-4A62-9CB6-219BEC696976}"/>
    <cellStyle name="60% - Accent4 2 9 3" xfId="21375" xr:uid="{F76AB2C2-6A12-4DFF-BFCC-71BDDA969F07}"/>
    <cellStyle name="60% - Accent4 3" xfId="425" xr:uid="{00000000-0005-0000-0000-000098010000}"/>
    <cellStyle name="60% - Accent4 3 2" xfId="426" xr:uid="{00000000-0005-0000-0000-000099010000}"/>
    <cellStyle name="60% - Accent4 3 2 2" xfId="21377" xr:uid="{AB99FFA5-5212-4743-B894-D12139B9CB7D}"/>
    <cellStyle name="60% - Accent4 3 3" xfId="427" xr:uid="{00000000-0005-0000-0000-00009A010000}"/>
    <cellStyle name="60% - Accent4 3 3 2" xfId="21378" xr:uid="{4495C852-625F-4600-99E9-6BCD24A4F109}"/>
    <cellStyle name="60% - Accent4 3 4" xfId="21376" xr:uid="{71EAC1AE-527D-4CB1-845F-28D9C17F96E7}"/>
    <cellStyle name="60% - Accent4 4" xfId="428" xr:uid="{00000000-0005-0000-0000-00009B010000}"/>
    <cellStyle name="60% - Accent4 4 2" xfId="429" xr:uid="{00000000-0005-0000-0000-00009C010000}"/>
    <cellStyle name="60% - Accent4 4 2 2" xfId="21380" xr:uid="{C17F512C-23A7-44BE-8A4A-11D6B45B601F}"/>
    <cellStyle name="60% - Accent4 4 3" xfId="430" xr:uid="{00000000-0005-0000-0000-00009D010000}"/>
    <cellStyle name="60% - Accent4 4 3 2" xfId="21381" xr:uid="{5FB24B35-3CC2-4B8E-A844-35FCE1718B59}"/>
    <cellStyle name="60% - Accent4 4 4" xfId="21379" xr:uid="{C0111BDC-C426-43ED-8D4E-E79A2A3E9C12}"/>
    <cellStyle name="60% - Accent4 5" xfId="431" xr:uid="{00000000-0005-0000-0000-00009E010000}"/>
    <cellStyle name="60% - Accent4 5 2" xfId="432" xr:uid="{00000000-0005-0000-0000-00009F010000}"/>
    <cellStyle name="60% - Accent4 5 2 2" xfId="21383" xr:uid="{D257ED87-6821-4210-AB7B-EE73BDB6F973}"/>
    <cellStyle name="60% - Accent4 5 3" xfId="433" xr:uid="{00000000-0005-0000-0000-0000A0010000}"/>
    <cellStyle name="60% - Accent4 5 3 2" xfId="21384" xr:uid="{63815FDD-DC2A-4F6F-BC99-827212E08526}"/>
    <cellStyle name="60% - Accent4 5 4" xfId="21382" xr:uid="{B8FAB5A4-D918-4343-91BA-B41DEB5434B7}"/>
    <cellStyle name="60% - Accent4 6" xfId="434" xr:uid="{00000000-0005-0000-0000-0000A1010000}"/>
    <cellStyle name="60% - Accent4 6 2" xfId="435" xr:uid="{00000000-0005-0000-0000-0000A2010000}"/>
    <cellStyle name="60% - Accent4 6 2 2" xfId="21386" xr:uid="{D89E96DC-668F-48DD-B6C3-73F5708E60CC}"/>
    <cellStyle name="60% - Accent4 6 3" xfId="436" xr:uid="{00000000-0005-0000-0000-0000A3010000}"/>
    <cellStyle name="60% - Accent4 6 3 2" xfId="21387" xr:uid="{75E36DC9-D0B7-40D3-A11F-4E4E24343FE1}"/>
    <cellStyle name="60% - Accent4 6 4" xfId="21385" xr:uid="{3F758417-60E4-4D3A-9BB6-4CBFD19A5941}"/>
    <cellStyle name="60% - Accent4 7" xfId="437" xr:uid="{00000000-0005-0000-0000-0000A4010000}"/>
    <cellStyle name="60% - Accent4 7 2" xfId="21388" xr:uid="{BD6645F3-A630-456F-ABF4-05FFAC791890}"/>
    <cellStyle name="60% - Accent5 2" xfId="438" xr:uid="{00000000-0005-0000-0000-0000A5010000}"/>
    <cellStyle name="60% - Accent5 2 10" xfId="439" xr:uid="{00000000-0005-0000-0000-0000A6010000}"/>
    <cellStyle name="60% - Accent5 2 10 2" xfId="21390" xr:uid="{44B570AE-E061-4FA8-956B-218E9376E87A}"/>
    <cellStyle name="60% - Accent5 2 11" xfId="440" xr:uid="{00000000-0005-0000-0000-0000A7010000}"/>
    <cellStyle name="60% - Accent5 2 11 2" xfId="21391" xr:uid="{26A136DA-950A-4DBF-BB19-D922942742DA}"/>
    <cellStyle name="60% - Accent5 2 12" xfId="441" xr:uid="{00000000-0005-0000-0000-0000A8010000}"/>
    <cellStyle name="60% - Accent5 2 12 2" xfId="21392" xr:uid="{DDD1C95D-4DAA-42B6-96BC-D2FA3192A86A}"/>
    <cellStyle name="60% - Accent5 2 13" xfId="21389" xr:uid="{C1ADAF43-95BA-4259-A29C-93E8AD5D3667}"/>
    <cellStyle name="60% - Accent5 2 2" xfId="442" xr:uid="{00000000-0005-0000-0000-0000A9010000}"/>
    <cellStyle name="60% - Accent5 2 2 2" xfId="443" xr:uid="{00000000-0005-0000-0000-0000AA010000}"/>
    <cellStyle name="60% - Accent5 2 2 2 2" xfId="21394" xr:uid="{026C2BDE-DDE0-477F-9FE9-3025C5C17783}"/>
    <cellStyle name="60% - Accent5 2 2 3" xfId="21393" xr:uid="{E6C2ED8F-F63F-46FA-9ED6-C4A927E4D5CB}"/>
    <cellStyle name="60% - Accent5 2 3" xfId="444" xr:uid="{00000000-0005-0000-0000-0000AB010000}"/>
    <cellStyle name="60% - Accent5 2 3 2" xfId="21395" xr:uid="{B8270F21-B79A-4282-91F5-5C7ED2AAF30E}"/>
    <cellStyle name="60% - Accent5 2 4" xfId="445" xr:uid="{00000000-0005-0000-0000-0000AC010000}"/>
    <cellStyle name="60% - Accent5 2 4 2" xfId="21396" xr:uid="{165E3166-E062-4105-A790-258B5D0B3D3F}"/>
    <cellStyle name="60% - Accent5 2 5" xfId="446" xr:uid="{00000000-0005-0000-0000-0000AD010000}"/>
    <cellStyle name="60% - Accent5 2 5 2" xfId="21397" xr:uid="{7D2AC010-AC3C-48E9-BC5A-EAF6FEB33C23}"/>
    <cellStyle name="60% - Accent5 2 6" xfId="447" xr:uid="{00000000-0005-0000-0000-0000AE010000}"/>
    <cellStyle name="60% - Accent5 2 6 2" xfId="21398" xr:uid="{5A2B2F32-B40A-4994-812C-CF1D066F096C}"/>
    <cellStyle name="60% - Accent5 2 7" xfId="448" xr:uid="{00000000-0005-0000-0000-0000AF010000}"/>
    <cellStyle name="60% - Accent5 2 7 2" xfId="21399" xr:uid="{D7A8BC9C-69E9-44F2-9C81-8E659FAC84CB}"/>
    <cellStyle name="60% - Accent5 2 8" xfId="449" xr:uid="{00000000-0005-0000-0000-0000B0010000}"/>
    <cellStyle name="60% - Accent5 2 8 2" xfId="21400" xr:uid="{AADBB498-C3AA-49EB-8233-A1F2DAD77E4B}"/>
    <cellStyle name="60% - Accent5 2 9" xfId="450" xr:uid="{00000000-0005-0000-0000-0000B1010000}"/>
    <cellStyle name="60% - Accent5 2 9 2" xfId="21401" xr:uid="{77574D2B-6A2A-4236-A879-2A581BC82EF7}"/>
    <cellStyle name="60% - Accent5 3" xfId="451" xr:uid="{00000000-0005-0000-0000-0000B2010000}"/>
    <cellStyle name="60% - Accent5 3 2" xfId="452" xr:uid="{00000000-0005-0000-0000-0000B3010000}"/>
    <cellStyle name="60% - Accent5 3 2 2" xfId="21403" xr:uid="{6BA43DAD-327C-4315-BDD0-8B0D50359B79}"/>
    <cellStyle name="60% - Accent5 3 3" xfId="453" xr:uid="{00000000-0005-0000-0000-0000B4010000}"/>
    <cellStyle name="60% - Accent5 3 3 2" xfId="21404" xr:uid="{3716F1DA-29C4-4F1B-A719-37D869836921}"/>
    <cellStyle name="60% - Accent5 3 4" xfId="21402" xr:uid="{1096CE3F-24C2-4938-9513-7B56DBA3DD49}"/>
    <cellStyle name="60% - Accent5 4" xfId="454" xr:uid="{00000000-0005-0000-0000-0000B5010000}"/>
    <cellStyle name="60% - Accent5 4 2" xfId="455" xr:uid="{00000000-0005-0000-0000-0000B6010000}"/>
    <cellStyle name="60% - Accent5 4 2 2" xfId="21406" xr:uid="{7A506E94-35F7-40F0-9C15-69CC8B105363}"/>
    <cellStyle name="60% - Accent5 4 3" xfId="456" xr:uid="{00000000-0005-0000-0000-0000B7010000}"/>
    <cellStyle name="60% - Accent5 4 3 2" xfId="21407" xr:uid="{CD5E20CA-58B5-4E91-A07C-B433F57B6196}"/>
    <cellStyle name="60% - Accent5 4 4" xfId="21405" xr:uid="{E6647B7B-1D04-4714-8E4F-8A31D0E8C4F2}"/>
    <cellStyle name="60% - Accent5 5" xfId="457" xr:uid="{00000000-0005-0000-0000-0000B8010000}"/>
    <cellStyle name="60% - Accent5 5 2" xfId="458" xr:uid="{00000000-0005-0000-0000-0000B9010000}"/>
    <cellStyle name="60% - Accent5 5 2 2" xfId="21409" xr:uid="{26D0C81C-58C8-4CAD-A3DF-2ADB13BC0CAC}"/>
    <cellStyle name="60% - Accent5 5 3" xfId="459" xr:uid="{00000000-0005-0000-0000-0000BA010000}"/>
    <cellStyle name="60% - Accent5 5 3 2" xfId="21410" xr:uid="{27F9286C-490E-4E02-958E-E98DFB91E9A2}"/>
    <cellStyle name="60% - Accent5 5 4" xfId="21408" xr:uid="{D319E84A-A8C4-430E-95C1-002E06940181}"/>
    <cellStyle name="60% - Accent5 6" xfId="460" xr:uid="{00000000-0005-0000-0000-0000BB010000}"/>
    <cellStyle name="60% - Accent5 6 2" xfId="461" xr:uid="{00000000-0005-0000-0000-0000BC010000}"/>
    <cellStyle name="60% - Accent5 6 2 2" xfId="21412" xr:uid="{B0C7466F-5223-40C2-A883-2F62707C37D6}"/>
    <cellStyle name="60% - Accent5 6 3" xfId="462" xr:uid="{00000000-0005-0000-0000-0000BD010000}"/>
    <cellStyle name="60% - Accent5 6 3 2" xfId="21413" xr:uid="{465A24BB-125A-4577-9A2B-6DDF3C79C431}"/>
    <cellStyle name="60% - Accent5 6 4" xfId="21411" xr:uid="{AEFEB24A-A524-4BF0-BBB9-A4E1702C72CD}"/>
    <cellStyle name="60% - Accent5 7" xfId="463" xr:uid="{00000000-0005-0000-0000-0000BE010000}"/>
    <cellStyle name="60% - Accent5 7 2" xfId="21414" xr:uid="{CD948A97-67A9-4364-BE5B-E28553F2FF82}"/>
    <cellStyle name="60% - Accent6 2" xfId="464" xr:uid="{00000000-0005-0000-0000-0000BF010000}"/>
    <cellStyle name="60% - Accent6 2 10" xfId="465" xr:uid="{00000000-0005-0000-0000-0000C0010000}"/>
    <cellStyle name="60% - Accent6 2 10 2" xfId="21416" xr:uid="{DA7A0138-6CC0-4342-A7A5-F8B68A6CEE0D}"/>
    <cellStyle name="60% - Accent6 2 11" xfId="466" xr:uid="{00000000-0005-0000-0000-0000C1010000}"/>
    <cellStyle name="60% - Accent6 2 11 2" xfId="21417" xr:uid="{8253A0F6-C191-4609-8C7E-33F1228C9E81}"/>
    <cellStyle name="60% - Accent6 2 12" xfId="467" xr:uid="{00000000-0005-0000-0000-0000C2010000}"/>
    <cellStyle name="60% - Accent6 2 12 2" xfId="21418" xr:uid="{8FFAA4D3-D178-43D4-8C8A-FCDB934B9F51}"/>
    <cellStyle name="60% - Accent6 2 13" xfId="21415" xr:uid="{5193CDF1-2D75-4200-AE6E-87526AE119AC}"/>
    <cellStyle name="60% - Accent6 2 2" xfId="468" xr:uid="{00000000-0005-0000-0000-0000C3010000}"/>
    <cellStyle name="60% - Accent6 2 2 2" xfId="469" xr:uid="{00000000-0005-0000-0000-0000C4010000}"/>
    <cellStyle name="60% - Accent6 2 2 2 2" xfId="21420" xr:uid="{CC8D4675-94CA-47D5-84D7-69DE94257FE6}"/>
    <cellStyle name="60% - Accent6 2 2 3" xfId="21419" xr:uid="{B9A364C8-B195-41EF-ADE3-A0B01BB9000C}"/>
    <cellStyle name="60% - Accent6 2 3" xfId="470" xr:uid="{00000000-0005-0000-0000-0000C5010000}"/>
    <cellStyle name="60% - Accent6 2 3 2" xfId="21421" xr:uid="{B3470362-E2B9-457D-B519-0BE76FE4D169}"/>
    <cellStyle name="60% - Accent6 2 4" xfId="471" xr:uid="{00000000-0005-0000-0000-0000C6010000}"/>
    <cellStyle name="60% - Accent6 2 4 2" xfId="21422" xr:uid="{8D668AE9-BF25-4D68-8875-46AE23B7B9FA}"/>
    <cellStyle name="60% - Accent6 2 5" xfId="472" xr:uid="{00000000-0005-0000-0000-0000C7010000}"/>
    <cellStyle name="60% - Accent6 2 5 2" xfId="21423" xr:uid="{A5A73232-5403-4428-AD77-F1E2AB6073B7}"/>
    <cellStyle name="60% - Accent6 2 6" xfId="473" xr:uid="{00000000-0005-0000-0000-0000C8010000}"/>
    <cellStyle name="60% - Accent6 2 6 2" xfId="21424" xr:uid="{C338379C-F95C-4533-8975-F2AA6FFB8147}"/>
    <cellStyle name="60% - Accent6 2 7" xfId="474" xr:uid="{00000000-0005-0000-0000-0000C9010000}"/>
    <cellStyle name="60% - Accent6 2 7 2" xfId="21425" xr:uid="{DB528EAB-1425-42FE-B045-3B951933F58E}"/>
    <cellStyle name="60% - Accent6 2 8" xfId="475" xr:uid="{00000000-0005-0000-0000-0000CA010000}"/>
    <cellStyle name="60% - Accent6 2 8 2" xfId="21426" xr:uid="{B234A81E-0289-41ED-A0B8-A9E177A645FB}"/>
    <cellStyle name="60% - Accent6 2 9" xfId="476" xr:uid="{00000000-0005-0000-0000-0000CB010000}"/>
    <cellStyle name="60% - Accent6 2 9 2" xfId="21427" xr:uid="{282D62F9-151C-423B-A363-3DFF8CB7CAF2}"/>
    <cellStyle name="60% - Accent6 3" xfId="477" xr:uid="{00000000-0005-0000-0000-0000CC010000}"/>
    <cellStyle name="60% - Accent6 3 2" xfId="478" xr:uid="{00000000-0005-0000-0000-0000CD010000}"/>
    <cellStyle name="60% - Accent6 3 2 2" xfId="21429" xr:uid="{58031CE6-0134-422D-B5AB-7082862A0C50}"/>
    <cellStyle name="60% - Accent6 3 3" xfId="479" xr:uid="{00000000-0005-0000-0000-0000CE010000}"/>
    <cellStyle name="60% - Accent6 3 3 2" xfId="21430" xr:uid="{C2FA9BB8-A774-47F5-88AA-DF63D04C72E5}"/>
    <cellStyle name="60% - Accent6 3 4" xfId="21428" xr:uid="{252A9C68-5E5D-49D7-A2D3-9D1A3AC40CD1}"/>
    <cellStyle name="60% - Accent6 4" xfId="480" xr:uid="{00000000-0005-0000-0000-0000CF010000}"/>
    <cellStyle name="60% - Accent6 4 2" xfId="481" xr:uid="{00000000-0005-0000-0000-0000D0010000}"/>
    <cellStyle name="60% - Accent6 4 2 2" xfId="21432" xr:uid="{C660F8C2-C3DE-425E-9D6B-BB22B8860335}"/>
    <cellStyle name="60% - Accent6 4 3" xfId="482" xr:uid="{00000000-0005-0000-0000-0000D1010000}"/>
    <cellStyle name="60% - Accent6 4 3 2" xfId="21433" xr:uid="{E9D70AD6-711F-4408-BF78-4FB6539AB125}"/>
    <cellStyle name="60% - Accent6 4 4" xfId="21431" xr:uid="{37DB5D54-1D19-4DD3-9A69-D36DB4C7F9B2}"/>
    <cellStyle name="60% - Accent6 5" xfId="483" xr:uid="{00000000-0005-0000-0000-0000D2010000}"/>
    <cellStyle name="60% - Accent6 5 2" xfId="484" xr:uid="{00000000-0005-0000-0000-0000D3010000}"/>
    <cellStyle name="60% - Accent6 5 2 2" xfId="21435" xr:uid="{B459CC69-58AC-49AF-AB51-115903C5E0EB}"/>
    <cellStyle name="60% - Accent6 5 3" xfId="485" xr:uid="{00000000-0005-0000-0000-0000D4010000}"/>
    <cellStyle name="60% - Accent6 5 3 2" xfId="21436" xr:uid="{3EBC065C-21EF-482B-B878-27C084DB48CC}"/>
    <cellStyle name="60% - Accent6 5 4" xfId="21434" xr:uid="{1D8B06D4-CC3F-444A-AFD4-2F554C685D08}"/>
    <cellStyle name="60% - Accent6 6" xfId="486" xr:uid="{00000000-0005-0000-0000-0000D5010000}"/>
    <cellStyle name="60% - Accent6 6 2" xfId="487" xr:uid="{00000000-0005-0000-0000-0000D6010000}"/>
    <cellStyle name="60% - Accent6 6 2 2" xfId="21438" xr:uid="{34C3997A-1ED4-4950-975B-BEC6BEC49A7A}"/>
    <cellStyle name="60% - Accent6 6 3" xfId="488" xr:uid="{00000000-0005-0000-0000-0000D7010000}"/>
    <cellStyle name="60% - Accent6 6 3 2" xfId="21439" xr:uid="{DF4E7C41-2238-4D8B-90AD-E44249CBF766}"/>
    <cellStyle name="60% - Accent6 6 4" xfId="21437" xr:uid="{3FF701A7-E667-407B-9B3A-F9EB9333F681}"/>
    <cellStyle name="60% - Accent6 7" xfId="489" xr:uid="{00000000-0005-0000-0000-0000D8010000}"/>
    <cellStyle name="60% - Accent6 7 2" xfId="21440" xr:uid="{9F4CF2E9-8C70-42D7-96B0-E493CCDD94A3}"/>
    <cellStyle name="Accent1 - 20%" xfId="490" xr:uid="{00000000-0005-0000-0000-0000D9010000}"/>
    <cellStyle name="Accent1 - 20% 2" xfId="21443" xr:uid="{AFF241FA-B177-4929-A643-83A26015F2A3}"/>
    <cellStyle name="Accent1 - 40%" xfId="491" xr:uid="{00000000-0005-0000-0000-0000DA010000}"/>
    <cellStyle name="Accent1 - 40% 2" xfId="21444" xr:uid="{3061B36A-521F-4BCA-9176-60DCA83B35FA}"/>
    <cellStyle name="Accent1 - 60%" xfId="492" xr:uid="{00000000-0005-0000-0000-0000DB010000}"/>
    <cellStyle name="Accent1 - 60% 2" xfId="21445" xr:uid="{B912DA1A-DD75-4D40-AE35-4DF142F8CC28}"/>
    <cellStyle name="Accent1 2" xfId="493" xr:uid="{00000000-0005-0000-0000-0000DC010000}"/>
    <cellStyle name="Accent1 2 10" xfId="494" xr:uid="{00000000-0005-0000-0000-0000DD010000}"/>
    <cellStyle name="Accent1 2 10 2" xfId="21447" xr:uid="{06E24308-8045-4D17-96A9-E1226FB2D39C}"/>
    <cellStyle name="Accent1 2 11" xfId="495" xr:uid="{00000000-0005-0000-0000-0000DE010000}"/>
    <cellStyle name="Accent1 2 11 2" xfId="21448" xr:uid="{1014B71D-1DF2-43AC-835B-0B3BFC5C44AE}"/>
    <cellStyle name="Accent1 2 12" xfId="496" xr:uid="{00000000-0005-0000-0000-0000DF010000}"/>
    <cellStyle name="Accent1 2 12 2" xfId="21449" xr:uid="{AB78BB23-2660-42B0-91AC-361435B4D066}"/>
    <cellStyle name="Accent1 2 13" xfId="21446" xr:uid="{9BB517F2-61D4-40EA-BD57-AE196AF922BC}"/>
    <cellStyle name="Accent1 2 2" xfId="497" xr:uid="{00000000-0005-0000-0000-0000E0010000}"/>
    <cellStyle name="Accent1 2 2 2" xfId="498" xr:uid="{00000000-0005-0000-0000-0000E1010000}"/>
    <cellStyle name="Accent1 2 2 2 2" xfId="21451" xr:uid="{8BA5EB49-3CC5-4A99-84C4-955855CB559C}"/>
    <cellStyle name="Accent1 2 2 3" xfId="21450" xr:uid="{F340F2F0-2A61-4979-AE03-9E2C207E7402}"/>
    <cellStyle name="Accent1 2 3" xfId="499" xr:uid="{00000000-0005-0000-0000-0000E2010000}"/>
    <cellStyle name="Accent1 2 3 2" xfId="21452" xr:uid="{C5E7481E-572C-4FE2-B5A3-B314B8DCEC9F}"/>
    <cellStyle name="Accent1 2 4" xfId="500" xr:uid="{00000000-0005-0000-0000-0000E3010000}"/>
    <cellStyle name="Accent1 2 4 2" xfId="21453" xr:uid="{AEFDB618-89F2-4B19-8BF8-BA1CC0656D0E}"/>
    <cellStyle name="Accent1 2 5" xfId="501" xr:uid="{00000000-0005-0000-0000-0000E4010000}"/>
    <cellStyle name="Accent1 2 5 2" xfId="21454" xr:uid="{89D05053-3D50-4264-BD97-20A7E6A7A86C}"/>
    <cellStyle name="Accent1 2 6" xfId="502" xr:uid="{00000000-0005-0000-0000-0000E5010000}"/>
    <cellStyle name="Accent1 2 6 2" xfId="21455" xr:uid="{73269A73-EF10-428E-95A7-3546DAC3AF7E}"/>
    <cellStyle name="Accent1 2 7" xfId="503" xr:uid="{00000000-0005-0000-0000-0000E6010000}"/>
    <cellStyle name="Accent1 2 7 2" xfId="21456" xr:uid="{84AEB95E-2C88-4076-91CE-E6A77D22635C}"/>
    <cellStyle name="Accent1 2 8" xfId="504" xr:uid="{00000000-0005-0000-0000-0000E7010000}"/>
    <cellStyle name="Accent1 2 8 2" xfId="21457" xr:uid="{255ACBEA-C85E-4CCC-A2C3-6083D4552500}"/>
    <cellStyle name="Accent1 2 9" xfId="505" xr:uid="{00000000-0005-0000-0000-0000E8010000}"/>
    <cellStyle name="Accent1 2 9 2" xfId="21458" xr:uid="{07EAE9CB-5D20-468A-B081-3CEF04CAF693}"/>
    <cellStyle name="Accent1 3" xfId="506" xr:uid="{00000000-0005-0000-0000-0000E9010000}"/>
    <cellStyle name="Accent1 3 2" xfId="507" xr:uid="{00000000-0005-0000-0000-0000EA010000}"/>
    <cellStyle name="Accent1 3 2 2" xfId="21460" xr:uid="{12ECBBEE-4170-4197-B884-A417A17115A4}"/>
    <cellStyle name="Accent1 3 3" xfId="508" xr:uid="{00000000-0005-0000-0000-0000EB010000}"/>
    <cellStyle name="Accent1 3 3 2" xfId="21461" xr:uid="{E968A745-1D2E-4761-9CDF-73D1F1A25D04}"/>
    <cellStyle name="Accent1 3 4" xfId="21459" xr:uid="{D5BEFB7F-1D12-45A1-9E4E-CBF66302E9F8}"/>
    <cellStyle name="Accent1 4" xfId="509" xr:uid="{00000000-0005-0000-0000-0000EC010000}"/>
    <cellStyle name="Accent1 4 2" xfId="510" xr:uid="{00000000-0005-0000-0000-0000ED010000}"/>
    <cellStyle name="Accent1 4 2 2" xfId="21463" xr:uid="{C6233931-176C-4303-A1A1-14629178DC4C}"/>
    <cellStyle name="Accent1 4 3" xfId="511" xr:uid="{00000000-0005-0000-0000-0000EE010000}"/>
    <cellStyle name="Accent1 4 3 2" xfId="21464" xr:uid="{F7C6CD46-2293-4444-921E-ACB54D49BF05}"/>
    <cellStyle name="Accent1 4 4" xfId="21462" xr:uid="{1D943B33-4EA1-4D83-98F0-778B308288D4}"/>
    <cellStyle name="Accent1 5" xfId="512" xr:uid="{00000000-0005-0000-0000-0000EF010000}"/>
    <cellStyle name="Accent1 5 2" xfId="513" xr:uid="{00000000-0005-0000-0000-0000F0010000}"/>
    <cellStyle name="Accent1 5 2 2" xfId="21466" xr:uid="{412EE273-88DD-4766-80E7-86029983D324}"/>
    <cellStyle name="Accent1 5 3" xfId="514" xr:uid="{00000000-0005-0000-0000-0000F1010000}"/>
    <cellStyle name="Accent1 5 3 2" xfId="21467" xr:uid="{16D4B380-5A9E-4EC7-85A5-4586ACC8581E}"/>
    <cellStyle name="Accent1 5 4" xfId="21465" xr:uid="{8D820E06-B62E-43E0-8EE7-43141DD08168}"/>
    <cellStyle name="Accent1 6" xfId="515" xr:uid="{00000000-0005-0000-0000-0000F2010000}"/>
    <cellStyle name="Accent1 6 2" xfId="516" xr:uid="{00000000-0005-0000-0000-0000F3010000}"/>
    <cellStyle name="Accent1 6 2 2" xfId="21469" xr:uid="{B8955D6A-5D75-417C-8741-B2BFB50D99B8}"/>
    <cellStyle name="Accent1 6 3" xfId="517" xr:uid="{00000000-0005-0000-0000-0000F4010000}"/>
    <cellStyle name="Accent1 6 3 2" xfId="21470" xr:uid="{8C675F62-DA1B-4B16-B63F-8A56C8409303}"/>
    <cellStyle name="Accent1 6 4" xfId="21468" xr:uid="{F7252FBB-90CC-43E5-BA0E-83A84A8D39AB}"/>
    <cellStyle name="Accent1 7" xfId="518" xr:uid="{00000000-0005-0000-0000-0000F5010000}"/>
    <cellStyle name="Accent1 7 2" xfId="21471" xr:uid="{F255FA2C-A2A9-461A-A184-DC5E413A4900}"/>
    <cellStyle name="Accent1 8" xfId="519" xr:uid="{00000000-0005-0000-0000-0000F6010000}"/>
    <cellStyle name="Accent1 8 2" xfId="21472" xr:uid="{336BFCBD-DC3F-462F-980E-59FF5D28059D}"/>
    <cellStyle name="Accent1 9" xfId="520" xr:uid="{00000000-0005-0000-0000-0000F7010000}"/>
    <cellStyle name="Accent1 9 2" xfId="21473" xr:uid="{CA217F8F-87FA-4BD1-9816-624122D59255}"/>
    <cellStyle name="Accent2 - 20%" xfId="521" xr:uid="{00000000-0005-0000-0000-0000F8010000}"/>
    <cellStyle name="Accent2 - 20% 2" xfId="21474" xr:uid="{91740528-5A95-41A1-A0F3-C70BA25DD4E8}"/>
    <cellStyle name="Accent2 - 40%" xfId="522" xr:uid="{00000000-0005-0000-0000-0000F9010000}"/>
    <cellStyle name="Accent2 - 40% 2" xfId="21475" xr:uid="{CC6AA9B6-C1AB-434D-9C99-E7E0C6AD65AD}"/>
    <cellStyle name="Accent2 - 60%" xfId="523" xr:uid="{00000000-0005-0000-0000-0000FA010000}"/>
    <cellStyle name="Accent2 - 60% 2" xfId="21476" xr:uid="{85CC7C18-9A91-42A8-8199-71D3A21A3225}"/>
    <cellStyle name="Accent2 2" xfId="524" xr:uid="{00000000-0005-0000-0000-0000FB010000}"/>
    <cellStyle name="Accent2 2 10" xfId="525" xr:uid="{00000000-0005-0000-0000-0000FC010000}"/>
    <cellStyle name="Accent2 2 10 2" xfId="21478" xr:uid="{CFB96787-D827-424B-8CF5-FBB03177B2DE}"/>
    <cellStyle name="Accent2 2 11" xfId="526" xr:uid="{00000000-0005-0000-0000-0000FD010000}"/>
    <cellStyle name="Accent2 2 11 2" xfId="21479" xr:uid="{14BD3C6F-6AEA-483B-BD16-F344E461D077}"/>
    <cellStyle name="Accent2 2 12" xfId="527" xr:uid="{00000000-0005-0000-0000-0000FE010000}"/>
    <cellStyle name="Accent2 2 12 2" xfId="21480" xr:uid="{03D23C24-D839-401A-870D-E6C15F2990BA}"/>
    <cellStyle name="Accent2 2 13" xfId="21477" xr:uid="{75D5EC3B-07B8-471A-A350-B26FCFF3C6C4}"/>
    <cellStyle name="Accent2 2 2" xfId="528" xr:uid="{00000000-0005-0000-0000-0000FF010000}"/>
    <cellStyle name="Accent2 2 2 2" xfId="529" xr:uid="{00000000-0005-0000-0000-000000020000}"/>
    <cellStyle name="Accent2 2 2 2 2" xfId="21482" xr:uid="{59BD6088-C797-4E1F-9172-8B23221D967C}"/>
    <cellStyle name="Accent2 2 2 3" xfId="21481" xr:uid="{8E5E1DE3-4DF5-46CC-AECA-88F8A7864B8E}"/>
    <cellStyle name="Accent2 2 3" xfId="530" xr:uid="{00000000-0005-0000-0000-000001020000}"/>
    <cellStyle name="Accent2 2 3 2" xfId="21483" xr:uid="{1FDFF499-A160-4ED0-80BA-270BF70CD1E8}"/>
    <cellStyle name="Accent2 2 4" xfId="531" xr:uid="{00000000-0005-0000-0000-000002020000}"/>
    <cellStyle name="Accent2 2 4 2" xfId="21484" xr:uid="{D2B45E44-91FA-4D22-8710-2EBB873F0C93}"/>
    <cellStyle name="Accent2 2 5" xfId="532" xr:uid="{00000000-0005-0000-0000-000003020000}"/>
    <cellStyle name="Accent2 2 5 2" xfId="21485" xr:uid="{9DBEBB29-14CF-4B69-9B04-88BE4CA162DD}"/>
    <cellStyle name="Accent2 2 6" xfId="533" xr:uid="{00000000-0005-0000-0000-000004020000}"/>
    <cellStyle name="Accent2 2 6 2" xfId="21486" xr:uid="{22A4E4E4-04F6-412E-B83F-9CC25B23055A}"/>
    <cellStyle name="Accent2 2 7" xfId="534" xr:uid="{00000000-0005-0000-0000-000005020000}"/>
    <cellStyle name="Accent2 2 7 2" xfId="21487" xr:uid="{7D16743F-C92F-407A-9028-FA03CE130E1C}"/>
    <cellStyle name="Accent2 2 8" xfId="535" xr:uid="{00000000-0005-0000-0000-000006020000}"/>
    <cellStyle name="Accent2 2 8 2" xfId="21488" xr:uid="{B6CDB844-EA71-4E8D-963C-59783120E88F}"/>
    <cellStyle name="Accent2 2 9" xfId="536" xr:uid="{00000000-0005-0000-0000-000007020000}"/>
    <cellStyle name="Accent2 2 9 2" xfId="21489" xr:uid="{DE713348-90C2-443E-BEE7-F44398A9E866}"/>
    <cellStyle name="Accent2 3" xfId="537" xr:uid="{00000000-0005-0000-0000-000008020000}"/>
    <cellStyle name="Accent2 3 2" xfId="538" xr:uid="{00000000-0005-0000-0000-000009020000}"/>
    <cellStyle name="Accent2 3 2 2" xfId="21491" xr:uid="{A0EE3546-27D7-46E5-B89B-900B6C69E671}"/>
    <cellStyle name="Accent2 3 3" xfId="539" xr:uid="{00000000-0005-0000-0000-00000A020000}"/>
    <cellStyle name="Accent2 3 3 2" xfId="21492" xr:uid="{8E18E6D9-7677-456A-8320-27725A6089FD}"/>
    <cellStyle name="Accent2 3 4" xfId="21490" xr:uid="{7FFB4080-4DB5-43CD-BF79-CD2194FBA105}"/>
    <cellStyle name="Accent2 4" xfId="540" xr:uid="{00000000-0005-0000-0000-00000B020000}"/>
    <cellStyle name="Accent2 4 2" xfId="541" xr:uid="{00000000-0005-0000-0000-00000C020000}"/>
    <cellStyle name="Accent2 4 2 2" xfId="21494" xr:uid="{4F659D78-F2A3-43E6-8A7B-69439CA41DD9}"/>
    <cellStyle name="Accent2 4 3" xfId="542" xr:uid="{00000000-0005-0000-0000-00000D020000}"/>
    <cellStyle name="Accent2 4 3 2" xfId="21495" xr:uid="{E04761B0-0D76-4614-955D-BBD9E417C351}"/>
    <cellStyle name="Accent2 4 4" xfId="21493" xr:uid="{0EE41DFB-EF7F-45B9-9034-D5036FCAFF36}"/>
    <cellStyle name="Accent2 5" xfId="543" xr:uid="{00000000-0005-0000-0000-00000E020000}"/>
    <cellStyle name="Accent2 5 2" xfId="544" xr:uid="{00000000-0005-0000-0000-00000F020000}"/>
    <cellStyle name="Accent2 5 2 2" xfId="21497" xr:uid="{493FEA7C-AD05-4AEE-9722-DFF2BF3BB325}"/>
    <cellStyle name="Accent2 5 3" xfId="545" xr:uid="{00000000-0005-0000-0000-000010020000}"/>
    <cellStyle name="Accent2 5 3 2" xfId="21498" xr:uid="{15ED7942-7196-4077-B31E-54C8CC897E89}"/>
    <cellStyle name="Accent2 5 4" xfId="21496" xr:uid="{E59C7D36-98A1-40AF-B6FB-B1C1BB341A8B}"/>
    <cellStyle name="Accent2 6" xfId="546" xr:uid="{00000000-0005-0000-0000-000011020000}"/>
    <cellStyle name="Accent2 6 2" xfId="547" xr:uid="{00000000-0005-0000-0000-000012020000}"/>
    <cellStyle name="Accent2 6 2 2" xfId="21500" xr:uid="{3BF831D5-9C5C-47CA-B9B1-498A6EDA2471}"/>
    <cellStyle name="Accent2 6 3" xfId="548" xr:uid="{00000000-0005-0000-0000-000013020000}"/>
    <cellStyle name="Accent2 6 3 2" xfId="21501" xr:uid="{30AE33AC-C23D-4C17-8BA0-03D7805BE96B}"/>
    <cellStyle name="Accent2 6 4" xfId="21499" xr:uid="{AB079EA9-60CD-44B9-AFB1-2617F398B420}"/>
    <cellStyle name="Accent2 7" xfId="549" xr:uid="{00000000-0005-0000-0000-000014020000}"/>
    <cellStyle name="Accent2 7 2" xfId="21502" xr:uid="{01C38A65-22E2-4318-92E9-B98AF163A0DE}"/>
    <cellStyle name="Accent2 8" xfId="550" xr:uid="{00000000-0005-0000-0000-000015020000}"/>
    <cellStyle name="Accent2 8 2" xfId="21503" xr:uid="{C4C06C6B-4E76-48A3-A701-ECC9007CDFE8}"/>
    <cellStyle name="Accent2 9" xfId="551" xr:uid="{00000000-0005-0000-0000-000016020000}"/>
    <cellStyle name="Accent2 9 2" xfId="21504" xr:uid="{2AB488C6-2CA7-4653-8AFF-459FFD845B24}"/>
    <cellStyle name="Accent3 - 20%" xfId="552" xr:uid="{00000000-0005-0000-0000-000017020000}"/>
    <cellStyle name="Accent3 - 20% 2" xfId="21505" xr:uid="{82494F05-6B38-42C8-8480-BAE24EC23C26}"/>
    <cellStyle name="Accent3 - 40%" xfId="553" xr:uid="{00000000-0005-0000-0000-000018020000}"/>
    <cellStyle name="Accent3 - 40% 2" xfId="21506" xr:uid="{D646E512-4EA6-498C-93B1-6F64F98A42E3}"/>
    <cellStyle name="Accent3 - 60%" xfId="554" xr:uid="{00000000-0005-0000-0000-000019020000}"/>
    <cellStyle name="Accent3 - 60% 2" xfId="21507" xr:uid="{78007F4B-5C1C-4839-8352-5ED305CFB158}"/>
    <cellStyle name="Accent3 2" xfId="555" xr:uid="{00000000-0005-0000-0000-00001A020000}"/>
    <cellStyle name="Accent3 2 10" xfId="556" xr:uid="{00000000-0005-0000-0000-00001B020000}"/>
    <cellStyle name="Accent3 2 10 2" xfId="21509" xr:uid="{10C13BF5-E23D-4037-9BCF-12E23B3D88E1}"/>
    <cellStyle name="Accent3 2 11" xfId="557" xr:uid="{00000000-0005-0000-0000-00001C020000}"/>
    <cellStyle name="Accent3 2 11 2" xfId="21510" xr:uid="{CA07ACDD-DE10-4AEA-B5EC-91BBEB49DD08}"/>
    <cellStyle name="Accent3 2 12" xfId="558" xr:uid="{00000000-0005-0000-0000-00001D020000}"/>
    <cellStyle name="Accent3 2 12 2" xfId="21511" xr:uid="{D40ECAED-B379-4EF6-84A9-3876039CE156}"/>
    <cellStyle name="Accent3 2 13" xfId="21508" xr:uid="{90F8FDF0-7303-4DB0-A8F9-36224F34DAD2}"/>
    <cellStyle name="Accent3 2 2" xfId="559" xr:uid="{00000000-0005-0000-0000-00001E020000}"/>
    <cellStyle name="Accent3 2 2 2" xfId="560" xr:uid="{00000000-0005-0000-0000-00001F020000}"/>
    <cellStyle name="Accent3 2 2 2 2" xfId="21513" xr:uid="{DC4EB023-759E-4602-B526-BBF5D7715F1E}"/>
    <cellStyle name="Accent3 2 2 3" xfId="21512" xr:uid="{A56B8812-D1F8-4EC4-B7AF-73E31D9D25F6}"/>
    <cellStyle name="Accent3 2 3" xfId="561" xr:uid="{00000000-0005-0000-0000-000020020000}"/>
    <cellStyle name="Accent3 2 3 2" xfId="21514" xr:uid="{53CBF6BF-9525-4111-B471-D6532160FBCD}"/>
    <cellStyle name="Accent3 2 4" xfId="562" xr:uid="{00000000-0005-0000-0000-000021020000}"/>
    <cellStyle name="Accent3 2 4 2" xfId="21515" xr:uid="{C9D79259-4F4D-4783-A320-C4EEAE21F8DD}"/>
    <cellStyle name="Accent3 2 5" xfId="563" xr:uid="{00000000-0005-0000-0000-000022020000}"/>
    <cellStyle name="Accent3 2 5 2" xfId="21516" xr:uid="{04B9E408-7A63-488E-BDC6-C1AE4B19D536}"/>
    <cellStyle name="Accent3 2 6" xfId="564" xr:uid="{00000000-0005-0000-0000-000023020000}"/>
    <cellStyle name="Accent3 2 6 2" xfId="21517" xr:uid="{9FABA5D1-6640-4470-B1FE-9A9E35772385}"/>
    <cellStyle name="Accent3 2 7" xfId="565" xr:uid="{00000000-0005-0000-0000-000024020000}"/>
    <cellStyle name="Accent3 2 7 2" xfId="21518" xr:uid="{E625AE8C-60EB-4ABC-AAF3-3FC42DCBCE72}"/>
    <cellStyle name="Accent3 2 8" xfId="566" xr:uid="{00000000-0005-0000-0000-000025020000}"/>
    <cellStyle name="Accent3 2 8 2" xfId="21519" xr:uid="{E89E2F1D-C34A-4473-90CC-DE9A65356E6D}"/>
    <cellStyle name="Accent3 2 9" xfId="567" xr:uid="{00000000-0005-0000-0000-000026020000}"/>
    <cellStyle name="Accent3 2 9 2" xfId="21520" xr:uid="{0DD8215F-7EC2-4808-B0A8-49C1A83CC0BA}"/>
    <cellStyle name="Accent3 3" xfId="568" xr:uid="{00000000-0005-0000-0000-000027020000}"/>
    <cellStyle name="Accent3 3 2" xfId="569" xr:uid="{00000000-0005-0000-0000-000028020000}"/>
    <cellStyle name="Accent3 3 2 2" xfId="21522" xr:uid="{DC343EF0-4959-406B-8285-80214E3F67BA}"/>
    <cellStyle name="Accent3 3 3" xfId="570" xr:uid="{00000000-0005-0000-0000-000029020000}"/>
    <cellStyle name="Accent3 3 3 2" xfId="21523" xr:uid="{FDD82023-9B57-4B28-BACB-B7D4CA44C19F}"/>
    <cellStyle name="Accent3 3 4" xfId="21521" xr:uid="{48C32BC5-63BC-4423-AA12-9DB0A557DCD5}"/>
    <cellStyle name="Accent3 4" xfId="571" xr:uid="{00000000-0005-0000-0000-00002A020000}"/>
    <cellStyle name="Accent3 4 2" xfId="572" xr:uid="{00000000-0005-0000-0000-00002B020000}"/>
    <cellStyle name="Accent3 4 2 2" xfId="21525" xr:uid="{B2B5A20C-84E0-4574-9BA0-CA6E3F645E8B}"/>
    <cellStyle name="Accent3 4 3" xfId="573" xr:uid="{00000000-0005-0000-0000-00002C020000}"/>
    <cellStyle name="Accent3 4 3 2" xfId="21526" xr:uid="{D89EEC5C-0A18-4133-A218-B284E7CEEDE6}"/>
    <cellStyle name="Accent3 4 4" xfId="21524" xr:uid="{EA46D6D3-5997-46F9-A4C1-19287A6F180A}"/>
    <cellStyle name="Accent3 5" xfId="574" xr:uid="{00000000-0005-0000-0000-00002D020000}"/>
    <cellStyle name="Accent3 5 2" xfId="575" xr:uid="{00000000-0005-0000-0000-00002E020000}"/>
    <cellStyle name="Accent3 5 2 2" xfId="21528" xr:uid="{E1A44A86-9DF1-4F37-BA71-824394BF6F69}"/>
    <cellStyle name="Accent3 5 3" xfId="576" xr:uid="{00000000-0005-0000-0000-00002F020000}"/>
    <cellStyle name="Accent3 5 3 2" xfId="21529" xr:uid="{11D86459-FDF3-465B-8F61-813FBEDBAE20}"/>
    <cellStyle name="Accent3 5 4" xfId="21527" xr:uid="{18210A1E-C31D-4704-8BF9-D073582F7693}"/>
    <cellStyle name="Accent3 6" xfId="577" xr:uid="{00000000-0005-0000-0000-000030020000}"/>
    <cellStyle name="Accent3 6 2" xfId="578" xr:uid="{00000000-0005-0000-0000-000031020000}"/>
    <cellStyle name="Accent3 6 2 2" xfId="21531" xr:uid="{D993A730-AF50-48B0-9582-1D2A374684DD}"/>
    <cellStyle name="Accent3 6 3" xfId="579" xr:uid="{00000000-0005-0000-0000-000032020000}"/>
    <cellStyle name="Accent3 6 3 2" xfId="21532" xr:uid="{62D39173-533F-4A9C-ABAD-625DF1DB424A}"/>
    <cellStyle name="Accent3 6 4" xfId="21530" xr:uid="{A92964F2-DD73-4FD3-BBA1-28CA28782FDB}"/>
    <cellStyle name="Accent3 7" xfId="580" xr:uid="{00000000-0005-0000-0000-000033020000}"/>
    <cellStyle name="Accent3 7 2" xfId="21533" xr:uid="{2AC1DBC4-DE4E-43C1-B90A-FDD27099268E}"/>
    <cellStyle name="Accent3 8" xfId="581" xr:uid="{00000000-0005-0000-0000-000034020000}"/>
    <cellStyle name="Accent3 8 2" xfId="21534" xr:uid="{7C9DB1EA-82AF-49DA-A7B2-FB423CF4113D}"/>
    <cellStyle name="Accent3 9" xfId="582" xr:uid="{00000000-0005-0000-0000-000035020000}"/>
    <cellStyle name="Accent3 9 2" xfId="21535" xr:uid="{CD870DD9-B9BA-44B7-88B9-05B804AA4583}"/>
    <cellStyle name="Accent4 - 20%" xfId="583" xr:uid="{00000000-0005-0000-0000-000036020000}"/>
    <cellStyle name="Accent4 - 20% 2" xfId="21536" xr:uid="{FC833AAA-A2CF-40F3-BD46-B6D5346861B5}"/>
    <cellStyle name="Accent4 - 40%" xfId="584" xr:uid="{00000000-0005-0000-0000-000037020000}"/>
    <cellStyle name="Accent4 - 40% 2" xfId="21537" xr:uid="{80892976-4887-4742-B6D8-51F0E24F2F29}"/>
    <cellStyle name="Accent4 - 60%" xfId="585" xr:uid="{00000000-0005-0000-0000-000038020000}"/>
    <cellStyle name="Accent4 - 60% 2" xfId="21538" xr:uid="{A702AAF5-4EA7-4B33-B56E-1B5E8349AAE7}"/>
    <cellStyle name="Accent4 2" xfId="586" xr:uid="{00000000-0005-0000-0000-000039020000}"/>
    <cellStyle name="Accent4 2 10" xfId="587" xr:uid="{00000000-0005-0000-0000-00003A020000}"/>
    <cellStyle name="Accent4 2 10 2" xfId="21540" xr:uid="{EDB8CAE4-3B2C-4107-9554-0191EC8F06F8}"/>
    <cellStyle name="Accent4 2 11" xfId="588" xr:uid="{00000000-0005-0000-0000-00003B020000}"/>
    <cellStyle name="Accent4 2 11 2" xfId="21541" xr:uid="{1E4C5074-D53E-4FA9-BCE2-F894FC3A309F}"/>
    <cellStyle name="Accent4 2 12" xfId="589" xr:uid="{00000000-0005-0000-0000-00003C020000}"/>
    <cellStyle name="Accent4 2 12 2" xfId="21542" xr:uid="{29A2D537-DC51-47E1-8569-6B2F1B7B44A3}"/>
    <cellStyle name="Accent4 2 13" xfId="21539" xr:uid="{66D0A203-9034-4517-A0C3-A6AB819AECEB}"/>
    <cellStyle name="Accent4 2 2" xfId="590" xr:uid="{00000000-0005-0000-0000-00003D020000}"/>
    <cellStyle name="Accent4 2 2 2" xfId="591" xr:uid="{00000000-0005-0000-0000-00003E020000}"/>
    <cellStyle name="Accent4 2 2 2 2" xfId="21544" xr:uid="{CC6DF1D3-1EA1-41E3-AB22-C603CA2812DB}"/>
    <cellStyle name="Accent4 2 2 3" xfId="21543" xr:uid="{8E9C4B7D-E3F7-4A69-82AB-F9308F7E714F}"/>
    <cellStyle name="Accent4 2 3" xfId="592" xr:uid="{00000000-0005-0000-0000-00003F020000}"/>
    <cellStyle name="Accent4 2 3 2" xfId="21545" xr:uid="{53192511-4DDB-4939-9ED6-1E106937ADEC}"/>
    <cellStyle name="Accent4 2 4" xfId="593" xr:uid="{00000000-0005-0000-0000-000040020000}"/>
    <cellStyle name="Accent4 2 4 2" xfId="21546" xr:uid="{6CF3AE0B-386D-4663-BCB9-3BB1C0DBCE91}"/>
    <cellStyle name="Accent4 2 5" xfId="594" xr:uid="{00000000-0005-0000-0000-000041020000}"/>
    <cellStyle name="Accent4 2 5 2" xfId="21547" xr:uid="{270B7A72-0796-4928-A354-81DA9AE23A21}"/>
    <cellStyle name="Accent4 2 6" xfId="595" xr:uid="{00000000-0005-0000-0000-000042020000}"/>
    <cellStyle name="Accent4 2 6 2" xfId="21548" xr:uid="{FBDF72A5-A4AA-414E-B723-FE3E284FC369}"/>
    <cellStyle name="Accent4 2 7" xfId="596" xr:uid="{00000000-0005-0000-0000-000043020000}"/>
    <cellStyle name="Accent4 2 7 2" xfId="21549" xr:uid="{4F034744-1534-4282-AB7B-B5BC8BC7649C}"/>
    <cellStyle name="Accent4 2 8" xfId="597" xr:uid="{00000000-0005-0000-0000-000044020000}"/>
    <cellStyle name="Accent4 2 8 2" xfId="21550" xr:uid="{4E7CF125-9A57-4DB1-AF95-46E70C351553}"/>
    <cellStyle name="Accent4 2 9" xfId="598" xr:uid="{00000000-0005-0000-0000-000045020000}"/>
    <cellStyle name="Accent4 2 9 2" xfId="21551" xr:uid="{42E8D036-F88A-4687-9A20-8D9268D6C034}"/>
    <cellStyle name="Accent4 3" xfId="599" xr:uid="{00000000-0005-0000-0000-000046020000}"/>
    <cellStyle name="Accent4 3 2" xfId="600" xr:uid="{00000000-0005-0000-0000-000047020000}"/>
    <cellStyle name="Accent4 3 2 2" xfId="21553" xr:uid="{EB85E9BE-0D38-4DDA-B005-54A4C4CA2714}"/>
    <cellStyle name="Accent4 3 3" xfId="601" xr:uid="{00000000-0005-0000-0000-000048020000}"/>
    <cellStyle name="Accent4 3 3 2" xfId="21554" xr:uid="{0EC345B3-6D23-49B7-88A6-8F9EBD1844C0}"/>
    <cellStyle name="Accent4 3 4" xfId="21552" xr:uid="{1006F456-97B7-466E-83FC-32F794818914}"/>
    <cellStyle name="Accent4 4" xfId="602" xr:uid="{00000000-0005-0000-0000-000049020000}"/>
    <cellStyle name="Accent4 4 2" xfId="603" xr:uid="{00000000-0005-0000-0000-00004A020000}"/>
    <cellStyle name="Accent4 4 2 2" xfId="21556" xr:uid="{34923438-612A-4C24-BFB3-315B4FA9139B}"/>
    <cellStyle name="Accent4 4 3" xfId="604" xr:uid="{00000000-0005-0000-0000-00004B020000}"/>
    <cellStyle name="Accent4 4 3 2" xfId="21557" xr:uid="{D5D93153-670C-401A-9EBE-B8A9E9F5C228}"/>
    <cellStyle name="Accent4 4 4" xfId="21555" xr:uid="{F6DBBEF5-B37B-4E28-ABFB-5319917CD61E}"/>
    <cellStyle name="Accent4 5" xfId="605" xr:uid="{00000000-0005-0000-0000-00004C020000}"/>
    <cellStyle name="Accent4 5 2" xfId="606" xr:uid="{00000000-0005-0000-0000-00004D020000}"/>
    <cellStyle name="Accent4 5 2 2" xfId="21559" xr:uid="{4EFAF703-2AE6-4CE2-A9FD-871363A342C6}"/>
    <cellStyle name="Accent4 5 3" xfId="607" xr:uid="{00000000-0005-0000-0000-00004E020000}"/>
    <cellStyle name="Accent4 5 3 2" xfId="21560" xr:uid="{F32A5682-2F11-4BBC-822C-AD950AF29B4E}"/>
    <cellStyle name="Accent4 5 4" xfId="21558" xr:uid="{A9370BC2-55AE-4E7A-8DF7-9365EA2A0A80}"/>
    <cellStyle name="Accent4 6" xfId="608" xr:uid="{00000000-0005-0000-0000-00004F020000}"/>
    <cellStyle name="Accent4 6 2" xfId="609" xr:uid="{00000000-0005-0000-0000-000050020000}"/>
    <cellStyle name="Accent4 6 2 2" xfId="21562" xr:uid="{7580BBFA-B77E-4208-8A06-46B021E6C6CA}"/>
    <cellStyle name="Accent4 6 3" xfId="610" xr:uid="{00000000-0005-0000-0000-000051020000}"/>
    <cellStyle name="Accent4 6 3 2" xfId="21563" xr:uid="{BA98016E-50B0-4080-9A95-19DC35E61E7D}"/>
    <cellStyle name="Accent4 6 4" xfId="21561" xr:uid="{D6F50554-C206-49C9-85F7-D9539E6723D4}"/>
    <cellStyle name="Accent4 7" xfId="611" xr:uid="{00000000-0005-0000-0000-000052020000}"/>
    <cellStyle name="Accent4 7 2" xfId="21564" xr:uid="{6E68EFDC-765E-4C67-B2A7-F738A3C9F6BF}"/>
    <cellStyle name="Accent4 8" xfId="612" xr:uid="{00000000-0005-0000-0000-000053020000}"/>
    <cellStyle name="Accent4 8 2" xfId="21565" xr:uid="{C2F5BC58-4EC7-47B0-A0C7-5238BE0BB218}"/>
    <cellStyle name="Accent4 9" xfId="613" xr:uid="{00000000-0005-0000-0000-000054020000}"/>
    <cellStyle name="Accent4 9 2" xfId="21566" xr:uid="{B4F2DFC4-8B69-4148-8AFD-88FE80EE9849}"/>
    <cellStyle name="Accent5 - 20%" xfId="614" xr:uid="{00000000-0005-0000-0000-000055020000}"/>
    <cellStyle name="Accent5 - 20% 2" xfId="21567" xr:uid="{413A75C9-1378-4CE2-B232-4772FC0B77DE}"/>
    <cellStyle name="Accent5 - 40%" xfId="615" xr:uid="{00000000-0005-0000-0000-000056020000}"/>
    <cellStyle name="Accent5 - 40% 2" xfId="21568" xr:uid="{9F33BF75-171C-4C5D-93FF-BB1082DEBC3F}"/>
    <cellStyle name="Accent5 - 60%" xfId="616" xr:uid="{00000000-0005-0000-0000-000057020000}"/>
    <cellStyle name="Accent5 - 60% 2" xfId="21569" xr:uid="{BC4FD101-2E80-4B25-940A-B0D68B7825F8}"/>
    <cellStyle name="Accent5 2" xfId="617" xr:uid="{00000000-0005-0000-0000-000058020000}"/>
    <cellStyle name="Accent5 2 10" xfId="618" xr:uid="{00000000-0005-0000-0000-000059020000}"/>
    <cellStyle name="Accent5 2 10 2" xfId="21571" xr:uid="{99FBD550-3956-4F1A-AFDD-01A150194434}"/>
    <cellStyle name="Accent5 2 11" xfId="619" xr:uid="{00000000-0005-0000-0000-00005A020000}"/>
    <cellStyle name="Accent5 2 11 2" xfId="21572" xr:uid="{0AD8DE4E-5EB1-4828-95C1-670A7B13EEBE}"/>
    <cellStyle name="Accent5 2 12" xfId="620" xr:uid="{00000000-0005-0000-0000-00005B020000}"/>
    <cellStyle name="Accent5 2 12 2" xfId="21573" xr:uid="{D74D6F58-7BF4-483C-934A-A64D3ED892C9}"/>
    <cellStyle name="Accent5 2 13" xfId="21570" xr:uid="{31C36A12-1576-44DC-A1B1-FB053C314D59}"/>
    <cellStyle name="Accent5 2 2" xfId="621" xr:uid="{00000000-0005-0000-0000-00005C020000}"/>
    <cellStyle name="Accent5 2 2 2" xfId="622" xr:uid="{00000000-0005-0000-0000-00005D020000}"/>
    <cellStyle name="Accent5 2 2 2 2" xfId="21575" xr:uid="{9F63C3A7-D79E-49F3-9B80-56ABEC0A697A}"/>
    <cellStyle name="Accent5 2 2 3" xfId="21574" xr:uid="{F6AD5C1E-422A-41E2-98B4-7AFB431ACA96}"/>
    <cellStyle name="Accent5 2 3" xfId="623" xr:uid="{00000000-0005-0000-0000-00005E020000}"/>
    <cellStyle name="Accent5 2 3 2" xfId="21576" xr:uid="{1526AEBB-1FAD-4748-A051-A54FFCA4D303}"/>
    <cellStyle name="Accent5 2 4" xfId="624" xr:uid="{00000000-0005-0000-0000-00005F020000}"/>
    <cellStyle name="Accent5 2 4 2" xfId="21577" xr:uid="{D0F841D1-9C6E-40A9-A079-A2C4959DBCC8}"/>
    <cellStyle name="Accent5 2 5" xfId="625" xr:uid="{00000000-0005-0000-0000-000060020000}"/>
    <cellStyle name="Accent5 2 5 2" xfId="21578" xr:uid="{2FCC7861-D485-4ECE-8E16-329A4FA59219}"/>
    <cellStyle name="Accent5 2 6" xfId="626" xr:uid="{00000000-0005-0000-0000-000061020000}"/>
    <cellStyle name="Accent5 2 6 2" xfId="21579" xr:uid="{C049CA73-A2D9-4CB5-9BE3-54CA94346D93}"/>
    <cellStyle name="Accent5 2 7" xfId="627" xr:uid="{00000000-0005-0000-0000-000062020000}"/>
    <cellStyle name="Accent5 2 7 2" xfId="21580" xr:uid="{B1F3E7EC-4D55-4E46-A6D4-ADE859C176C3}"/>
    <cellStyle name="Accent5 2 8" xfId="628" xr:uid="{00000000-0005-0000-0000-000063020000}"/>
    <cellStyle name="Accent5 2 8 2" xfId="21581" xr:uid="{704C4D28-9FEB-4002-9BBE-0827B12D365E}"/>
    <cellStyle name="Accent5 2 9" xfId="629" xr:uid="{00000000-0005-0000-0000-000064020000}"/>
    <cellStyle name="Accent5 2 9 2" xfId="21582" xr:uid="{66C24148-E84C-4AE4-A004-A6F7F15521DA}"/>
    <cellStyle name="Accent5 3" xfId="630" xr:uid="{00000000-0005-0000-0000-000065020000}"/>
    <cellStyle name="Accent5 3 2" xfId="631" xr:uid="{00000000-0005-0000-0000-000066020000}"/>
    <cellStyle name="Accent5 3 2 2" xfId="21584" xr:uid="{2FF3F0C8-3744-4D02-9186-6630C3693C23}"/>
    <cellStyle name="Accent5 3 3" xfId="632" xr:uid="{00000000-0005-0000-0000-000067020000}"/>
    <cellStyle name="Accent5 3 3 2" xfId="21585" xr:uid="{F9D7F61F-C958-4D12-B9A0-B93BC15498AE}"/>
    <cellStyle name="Accent5 3 4" xfId="21583" xr:uid="{A23B0D38-4BBF-4B4E-8AD2-6D94ED7B00C9}"/>
    <cellStyle name="Accent5 4" xfId="633" xr:uid="{00000000-0005-0000-0000-000068020000}"/>
    <cellStyle name="Accent5 4 2" xfId="634" xr:uid="{00000000-0005-0000-0000-000069020000}"/>
    <cellStyle name="Accent5 4 2 2" xfId="21587" xr:uid="{32BD712B-EB98-4060-82C4-EE5069463B27}"/>
    <cellStyle name="Accent5 4 3" xfId="635" xr:uid="{00000000-0005-0000-0000-00006A020000}"/>
    <cellStyle name="Accent5 4 3 2" xfId="21588" xr:uid="{A652C35C-02D1-4AAE-A4C2-B82B707B307C}"/>
    <cellStyle name="Accent5 4 4" xfId="21586" xr:uid="{450D4DA8-E01E-4168-BFEE-B807D42AC15A}"/>
    <cellStyle name="Accent5 5" xfId="636" xr:uid="{00000000-0005-0000-0000-00006B020000}"/>
    <cellStyle name="Accent5 5 2" xfId="637" xr:uid="{00000000-0005-0000-0000-00006C020000}"/>
    <cellStyle name="Accent5 5 2 2" xfId="21590" xr:uid="{43446537-D6C8-41CF-80E3-FF4D91A12081}"/>
    <cellStyle name="Accent5 5 3" xfId="638" xr:uid="{00000000-0005-0000-0000-00006D020000}"/>
    <cellStyle name="Accent5 5 3 2" xfId="21591" xr:uid="{17C9E1D1-CA5F-4FDE-96A9-0A868F0C4279}"/>
    <cellStyle name="Accent5 5 4" xfId="21589" xr:uid="{FD7B68A4-EB6D-4B3C-AF98-842ED8B91134}"/>
    <cellStyle name="Accent5 6" xfId="639" xr:uid="{00000000-0005-0000-0000-00006E020000}"/>
    <cellStyle name="Accent5 6 2" xfId="640" xr:uid="{00000000-0005-0000-0000-00006F020000}"/>
    <cellStyle name="Accent5 6 2 2" xfId="21593" xr:uid="{8F2E9567-3604-4AC0-A58C-089A9DEAB6C7}"/>
    <cellStyle name="Accent5 6 3" xfId="641" xr:uid="{00000000-0005-0000-0000-000070020000}"/>
    <cellStyle name="Accent5 6 3 2" xfId="21594" xr:uid="{6D63D344-AA32-4BD8-BDC9-566ADB9BBC09}"/>
    <cellStyle name="Accent5 6 4" xfId="21592" xr:uid="{C1C1D3C0-A638-4627-95C0-1772F912B7EE}"/>
    <cellStyle name="Accent5 7" xfId="642" xr:uid="{00000000-0005-0000-0000-000071020000}"/>
    <cellStyle name="Accent5 7 2" xfId="21595" xr:uid="{04FD8999-66F4-40D3-B0CA-100A216696AD}"/>
    <cellStyle name="Accent5 8" xfId="643" xr:uid="{00000000-0005-0000-0000-000072020000}"/>
    <cellStyle name="Accent5 8 2" xfId="21596" xr:uid="{09EAE3A6-7188-4C35-BB7A-B6CF2C0C1F35}"/>
    <cellStyle name="Accent5 9" xfId="644" xr:uid="{00000000-0005-0000-0000-000073020000}"/>
    <cellStyle name="Accent5 9 2" xfId="21597" xr:uid="{E2AA9CC2-F0C1-4D32-8884-7E4F414DB519}"/>
    <cellStyle name="Accent6 - 20%" xfId="645" xr:uid="{00000000-0005-0000-0000-000074020000}"/>
    <cellStyle name="Accent6 - 20% 2" xfId="21598" xr:uid="{E693D2D0-0934-4CA4-B86D-D5AE8035E918}"/>
    <cellStyle name="Accent6 - 40%" xfId="646" xr:uid="{00000000-0005-0000-0000-000075020000}"/>
    <cellStyle name="Accent6 - 40% 2" xfId="21599" xr:uid="{1242D10B-2D00-47F2-868C-E4A184829C4C}"/>
    <cellStyle name="Accent6 - 60%" xfId="647" xr:uid="{00000000-0005-0000-0000-000076020000}"/>
    <cellStyle name="Accent6 - 60% 2" xfId="21600" xr:uid="{91D5C2C7-ECB3-48F7-B0EB-C358B3EAA6A1}"/>
    <cellStyle name="Accent6 2" xfId="648" xr:uid="{00000000-0005-0000-0000-000077020000}"/>
    <cellStyle name="Accent6 2 10" xfId="649" xr:uid="{00000000-0005-0000-0000-000078020000}"/>
    <cellStyle name="Accent6 2 10 2" xfId="21602" xr:uid="{B5A1EB31-4921-42C2-B1E5-AF5D8160BD86}"/>
    <cellStyle name="Accent6 2 11" xfId="650" xr:uid="{00000000-0005-0000-0000-000079020000}"/>
    <cellStyle name="Accent6 2 11 2" xfId="21603" xr:uid="{71C17F20-71FA-4B5E-B751-A11EE4D75036}"/>
    <cellStyle name="Accent6 2 12" xfId="651" xr:uid="{00000000-0005-0000-0000-00007A020000}"/>
    <cellStyle name="Accent6 2 12 2" xfId="21604" xr:uid="{2FEC8E24-ABEF-461B-88CA-D49041CFF5C2}"/>
    <cellStyle name="Accent6 2 13" xfId="21601" xr:uid="{22D0B0E4-9CE0-4365-A6BD-677FA29D7FE2}"/>
    <cellStyle name="Accent6 2 2" xfId="652" xr:uid="{00000000-0005-0000-0000-00007B020000}"/>
    <cellStyle name="Accent6 2 2 2" xfId="653" xr:uid="{00000000-0005-0000-0000-00007C020000}"/>
    <cellStyle name="Accent6 2 2 2 2" xfId="21606" xr:uid="{10EA9959-D1AB-415F-A6B5-F1060605C7A7}"/>
    <cellStyle name="Accent6 2 2 3" xfId="21605" xr:uid="{44E86EFE-AFCB-4DE5-B831-C5E34B6B8476}"/>
    <cellStyle name="Accent6 2 3" xfId="654" xr:uid="{00000000-0005-0000-0000-00007D020000}"/>
    <cellStyle name="Accent6 2 3 2" xfId="21607" xr:uid="{AF1CEA99-1481-4EB9-B73F-470352EC44D3}"/>
    <cellStyle name="Accent6 2 4" xfId="655" xr:uid="{00000000-0005-0000-0000-00007E020000}"/>
    <cellStyle name="Accent6 2 4 2" xfId="21608" xr:uid="{E2298728-AD44-4594-94A2-EE41A4C0DD8C}"/>
    <cellStyle name="Accent6 2 5" xfId="656" xr:uid="{00000000-0005-0000-0000-00007F020000}"/>
    <cellStyle name="Accent6 2 5 2" xfId="21609" xr:uid="{4D1A878D-AEA8-4CBC-925F-D5A225EE2B04}"/>
    <cellStyle name="Accent6 2 6" xfId="657" xr:uid="{00000000-0005-0000-0000-000080020000}"/>
    <cellStyle name="Accent6 2 6 2" xfId="21610" xr:uid="{3AB93C90-CC24-4C83-89FC-9CD533837E33}"/>
    <cellStyle name="Accent6 2 7" xfId="658" xr:uid="{00000000-0005-0000-0000-000081020000}"/>
    <cellStyle name="Accent6 2 7 2" xfId="21611" xr:uid="{13F2F914-F0BA-44FA-B10A-812C6EFE0E70}"/>
    <cellStyle name="Accent6 2 8" xfId="659" xr:uid="{00000000-0005-0000-0000-000082020000}"/>
    <cellStyle name="Accent6 2 8 2" xfId="21612" xr:uid="{62BB95C3-9641-4428-9C02-D70077FED868}"/>
    <cellStyle name="Accent6 2 9" xfId="660" xr:uid="{00000000-0005-0000-0000-000083020000}"/>
    <cellStyle name="Accent6 2 9 2" xfId="21613" xr:uid="{80631332-5B5D-4A49-B171-175FA388899F}"/>
    <cellStyle name="Accent6 3" xfId="661" xr:uid="{00000000-0005-0000-0000-000084020000}"/>
    <cellStyle name="Accent6 3 2" xfId="662" xr:uid="{00000000-0005-0000-0000-000085020000}"/>
    <cellStyle name="Accent6 3 2 2" xfId="21615" xr:uid="{7A47BD94-2BAF-4C63-84C5-7B8B1BC05757}"/>
    <cellStyle name="Accent6 3 3" xfId="663" xr:uid="{00000000-0005-0000-0000-000086020000}"/>
    <cellStyle name="Accent6 3 3 2" xfId="21616" xr:uid="{53F014EB-2F88-4792-B0D2-9BB976BFE188}"/>
    <cellStyle name="Accent6 3 4" xfId="21614" xr:uid="{5BD74483-D211-4199-9AA3-C7DBCC2609D1}"/>
    <cellStyle name="Accent6 4" xfId="664" xr:uid="{00000000-0005-0000-0000-000087020000}"/>
    <cellStyle name="Accent6 4 2" xfId="665" xr:uid="{00000000-0005-0000-0000-000088020000}"/>
    <cellStyle name="Accent6 4 2 2" xfId="21618" xr:uid="{F6B0F6BF-242F-4397-A5A9-CFEE8EA88396}"/>
    <cellStyle name="Accent6 4 3" xfId="666" xr:uid="{00000000-0005-0000-0000-000089020000}"/>
    <cellStyle name="Accent6 4 3 2" xfId="21619" xr:uid="{19AC4200-E25D-4D92-B48B-C6631981B453}"/>
    <cellStyle name="Accent6 4 4" xfId="21617" xr:uid="{72E48BF9-47FA-4AD7-A095-CEF979ADE39C}"/>
    <cellStyle name="Accent6 5" xfId="667" xr:uid="{00000000-0005-0000-0000-00008A020000}"/>
    <cellStyle name="Accent6 5 2" xfId="668" xr:uid="{00000000-0005-0000-0000-00008B020000}"/>
    <cellStyle name="Accent6 5 2 2" xfId="21621" xr:uid="{FCB71725-5706-4C9F-B47F-B0A3829AF932}"/>
    <cellStyle name="Accent6 5 3" xfId="669" xr:uid="{00000000-0005-0000-0000-00008C020000}"/>
    <cellStyle name="Accent6 5 3 2" xfId="21622" xr:uid="{51A35A71-96DD-47B7-A6CF-18DD0AE36653}"/>
    <cellStyle name="Accent6 5 4" xfId="21620" xr:uid="{CBC4EEA6-75E3-4508-B848-BBC135D231A9}"/>
    <cellStyle name="Accent6 6" xfId="670" xr:uid="{00000000-0005-0000-0000-00008D020000}"/>
    <cellStyle name="Accent6 6 2" xfId="671" xr:uid="{00000000-0005-0000-0000-00008E020000}"/>
    <cellStyle name="Accent6 6 2 2" xfId="21624" xr:uid="{E09B63A2-5CDF-45AD-A35B-902BE8934BB8}"/>
    <cellStyle name="Accent6 6 3" xfId="672" xr:uid="{00000000-0005-0000-0000-00008F020000}"/>
    <cellStyle name="Accent6 6 3 2" xfId="21625" xr:uid="{6767BD7E-63E7-4832-B850-59131EDC03C0}"/>
    <cellStyle name="Accent6 6 4" xfId="21623" xr:uid="{AFD07C62-BC6B-46A1-AE8C-93457E6E3056}"/>
    <cellStyle name="Accent6 7" xfId="673" xr:uid="{00000000-0005-0000-0000-000090020000}"/>
    <cellStyle name="Accent6 7 2" xfId="21626" xr:uid="{E89CE662-02B5-41EE-A6C7-ED572E178C8C}"/>
    <cellStyle name="Accent6 8" xfId="674" xr:uid="{00000000-0005-0000-0000-000091020000}"/>
    <cellStyle name="Accent6 8 2" xfId="21627" xr:uid="{A6E3B82D-633A-4881-B89D-7685CBFEC7C7}"/>
    <cellStyle name="Accent6 9" xfId="675" xr:uid="{00000000-0005-0000-0000-000092020000}"/>
    <cellStyle name="Accent6 9 2" xfId="21628" xr:uid="{81FD98D5-1561-4C01-BC89-730E242A6B0F}"/>
    <cellStyle name="Bad 2" xfId="676" xr:uid="{00000000-0005-0000-0000-000093020000}"/>
    <cellStyle name="Bad 2 10" xfId="677" xr:uid="{00000000-0005-0000-0000-000094020000}"/>
    <cellStyle name="Bad 2 10 2" xfId="21630" xr:uid="{558A7943-DDE7-427C-90B0-F4EA3CFD16F3}"/>
    <cellStyle name="Bad 2 11" xfId="678" xr:uid="{00000000-0005-0000-0000-000095020000}"/>
    <cellStyle name="Bad 2 11 2" xfId="21631" xr:uid="{84FEABF1-5C19-41B6-9BBB-4C91FC160BD4}"/>
    <cellStyle name="Bad 2 12" xfId="679" xr:uid="{00000000-0005-0000-0000-000096020000}"/>
    <cellStyle name="Bad 2 12 2" xfId="21632" xr:uid="{7BA64526-6DB1-4170-8033-4B87FCD0C3F2}"/>
    <cellStyle name="Bad 2 13" xfId="21629" xr:uid="{A0430079-2643-48D0-BC1E-00881F914C66}"/>
    <cellStyle name="Bad 2 2" xfId="680" xr:uid="{00000000-0005-0000-0000-000097020000}"/>
    <cellStyle name="Bad 2 2 2" xfId="681" xr:uid="{00000000-0005-0000-0000-000098020000}"/>
    <cellStyle name="Bad 2 2 2 2" xfId="21634" xr:uid="{09192E6E-6CF8-4900-BF4E-55000477A9A8}"/>
    <cellStyle name="Bad 2 2 3" xfId="21633" xr:uid="{5C345D8A-683A-4AB9-8D20-668E069093E2}"/>
    <cellStyle name="Bad 2 3" xfId="682" xr:uid="{00000000-0005-0000-0000-000099020000}"/>
    <cellStyle name="Bad 2 3 2" xfId="21635" xr:uid="{650916E0-C9DE-4FAD-86B9-43D20891FE43}"/>
    <cellStyle name="Bad 2 4" xfId="683" xr:uid="{00000000-0005-0000-0000-00009A020000}"/>
    <cellStyle name="Bad 2 4 2" xfId="21636" xr:uid="{12F4992D-2B0F-4290-87FD-D38CD42883DF}"/>
    <cellStyle name="Bad 2 5" xfId="684" xr:uid="{00000000-0005-0000-0000-00009B020000}"/>
    <cellStyle name="Bad 2 5 2" xfId="21637" xr:uid="{4DD3C816-CCDB-48FE-B066-11E321714219}"/>
    <cellStyle name="Bad 2 6" xfId="685" xr:uid="{00000000-0005-0000-0000-00009C020000}"/>
    <cellStyle name="Bad 2 6 2" xfId="21638" xr:uid="{E4DE172E-B92D-4F97-AD51-8C96B0C7D7FB}"/>
    <cellStyle name="Bad 2 7" xfId="686" xr:uid="{00000000-0005-0000-0000-00009D020000}"/>
    <cellStyle name="Bad 2 7 2" xfId="21639" xr:uid="{C0260A60-426D-40BA-8F35-7BD7104A879D}"/>
    <cellStyle name="Bad 2 8" xfId="687" xr:uid="{00000000-0005-0000-0000-00009E020000}"/>
    <cellStyle name="Bad 2 8 2" xfId="21640" xr:uid="{A3B47B68-61D9-4674-8EBA-3361FEFCC6F1}"/>
    <cellStyle name="Bad 2 9" xfId="688" xr:uid="{00000000-0005-0000-0000-00009F020000}"/>
    <cellStyle name="Bad 2 9 2" xfId="21641" xr:uid="{995004A3-811A-4A38-BF0B-6551C48F0093}"/>
    <cellStyle name="Bad 3" xfId="689" xr:uid="{00000000-0005-0000-0000-0000A0020000}"/>
    <cellStyle name="Bad 3 2" xfId="690" xr:uid="{00000000-0005-0000-0000-0000A1020000}"/>
    <cellStyle name="Bad 3 2 2" xfId="21643" xr:uid="{FB1B6C4D-948A-472E-82FA-9E0078F1850C}"/>
    <cellStyle name="Bad 3 3" xfId="691" xr:uid="{00000000-0005-0000-0000-0000A2020000}"/>
    <cellStyle name="Bad 3 3 2" xfId="21644" xr:uid="{20E23556-EAD5-44CB-AE8B-DE8006F52EE6}"/>
    <cellStyle name="Bad 3 4" xfId="21642" xr:uid="{45E45825-7A5D-4509-8DD6-5593EB9BB09D}"/>
    <cellStyle name="Bad 4" xfId="692" xr:uid="{00000000-0005-0000-0000-0000A3020000}"/>
    <cellStyle name="Bad 4 2" xfId="693" xr:uid="{00000000-0005-0000-0000-0000A4020000}"/>
    <cellStyle name="Bad 4 2 2" xfId="21646" xr:uid="{11B043E5-BA5C-424E-A6DD-586B9D3B5B66}"/>
    <cellStyle name="Bad 4 3" xfId="694" xr:uid="{00000000-0005-0000-0000-0000A5020000}"/>
    <cellStyle name="Bad 4 3 2" xfId="21647" xr:uid="{C5B2DFED-FF95-4B11-8375-40D2561FA04C}"/>
    <cellStyle name="Bad 4 4" xfId="21645" xr:uid="{9F3FAB07-F914-4450-B401-BC8087E43558}"/>
    <cellStyle name="Bad 5" xfId="695" xr:uid="{00000000-0005-0000-0000-0000A6020000}"/>
    <cellStyle name="Bad 5 2" xfId="696" xr:uid="{00000000-0005-0000-0000-0000A7020000}"/>
    <cellStyle name="Bad 5 2 2" xfId="21649" xr:uid="{7DA27C49-C808-449E-96C4-9353930F781B}"/>
    <cellStyle name="Bad 5 3" xfId="697" xr:uid="{00000000-0005-0000-0000-0000A8020000}"/>
    <cellStyle name="Bad 5 3 2" xfId="21650" xr:uid="{8AD3305A-747C-44EC-96CE-A004335D41B9}"/>
    <cellStyle name="Bad 5 4" xfId="21648" xr:uid="{2CCBB110-DC1A-4AE5-A1AB-5FECB6403A1D}"/>
    <cellStyle name="Bad 6" xfId="698" xr:uid="{00000000-0005-0000-0000-0000A9020000}"/>
    <cellStyle name="Bad 6 2" xfId="699" xr:uid="{00000000-0005-0000-0000-0000AA020000}"/>
    <cellStyle name="Bad 6 2 2" xfId="21652" xr:uid="{E3FF7EED-E594-4331-97F3-47B2804CDBD7}"/>
    <cellStyle name="Bad 6 3" xfId="700" xr:uid="{00000000-0005-0000-0000-0000AB020000}"/>
    <cellStyle name="Bad 6 3 2" xfId="21653" xr:uid="{27E212EE-326D-4206-94AC-B00909D2A68C}"/>
    <cellStyle name="Bad 6 4" xfId="21651" xr:uid="{22539E18-59DB-47D7-9D6A-496F61794B0F}"/>
    <cellStyle name="Bad 7" xfId="701" xr:uid="{00000000-0005-0000-0000-0000AC020000}"/>
    <cellStyle name="Bad 7 2" xfId="21654" xr:uid="{4C42D005-BDF6-47DE-BDD2-328FCDC6B07A}"/>
    <cellStyle name="Calc Currency (0)" xfId="702" xr:uid="{00000000-0005-0000-0000-0000AD020000}"/>
    <cellStyle name="Calc Currency (0) 10" xfId="703" xr:uid="{00000000-0005-0000-0000-0000AE020000}"/>
    <cellStyle name="Calc Currency (0) 10 2" xfId="21656" xr:uid="{D4F25CC3-C04B-4676-852F-50CA9CF029AE}"/>
    <cellStyle name="Calc Currency (0) 11" xfId="704" xr:uid="{00000000-0005-0000-0000-0000AF020000}"/>
    <cellStyle name="Calc Currency (0) 11 2" xfId="21657" xr:uid="{161F5539-E7CE-4856-A55B-7165238E263C}"/>
    <cellStyle name="Calc Currency (0) 12" xfId="705" xr:uid="{00000000-0005-0000-0000-0000B0020000}"/>
    <cellStyle name="Calc Currency (0) 12 2" xfId="21658" xr:uid="{EB177EDC-7EA1-4227-8455-914B3E94DBD3}"/>
    <cellStyle name="Calc Currency (0) 13" xfId="21655" xr:uid="{8C437154-8AC2-49E7-8F09-2B5726BE13EC}"/>
    <cellStyle name="Calc Currency (0) 2" xfId="706" xr:uid="{00000000-0005-0000-0000-0000B1020000}"/>
    <cellStyle name="Calc Currency (0) 2 2" xfId="21659" xr:uid="{F7F8D8F6-719D-4065-A49D-3B31837D9391}"/>
    <cellStyle name="Calc Currency (0) 3" xfId="707" xr:uid="{00000000-0005-0000-0000-0000B2020000}"/>
    <cellStyle name="Calc Currency (0) 3 2" xfId="21660" xr:uid="{F70A6749-9B7F-4AF9-B19E-2296B365A241}"/>
    <cellStyle name="Calc Currency (0) 4" xfId="708" xr:uid="{00000000-0005-0000-0000-0000B3020000}"/>
    <cellStyle name="Calc Currency (0) 4 2" xfId="21661" xr:uid="{751D2BD3-7905-4D59-8C05-B28A22501A7C}"/>
    <cellStyle name="Calc Currency (0) 5" xfId="709" xr:uid="{00000000-0005-0000-0000-0000B4020000}"/>
    <cellStyle name="Calc Currency (0) 5 2" xfId="21662" xr:uid="{38B2767C-3043-4205-B5C8-B5192150E61A}"/>
    <cellStyle name="Calc Currency (0) 6" xfId="710" xr:uid="{00000000-0005-0000-0000-0000B5020000}"/>
    <cellStyle name="Calc Currency (0) 6 2" xfId="21663" xr:uid="{C47D074F-0056-4492-A9A3-A74E2A3860B6}"/>
    <cellStyle name="Calc Currency (0) 7" xfId="711" xr:uid="{00000000-0005-0000-0000-0000B6020000}"/>
    <cellStyle name="Calc Currency (0) 7 2" xfId="21664" xr:uid="{7CC34891-BCAE-4979-B2FF-08FB86F33C9A}"/>
    <cellStyle name="Calc Currency (0) 8" xfId="712" xr:uid="{00000000-0005-0000-0000-0000B7020000}"/>
    <cellStyle name="Calc Currency (0) 8 2" xfId="21665" xr:uid="{45863DEE-6358-442A-BE82-8D12D21E9CBF}"/>
    <cellStyle name="Calc Currency (0) 9" xfId="713" xr:uid="{00000000-0005-0000-0000-0000B8020000}"/>
    <cellStyle name="Calc Currency (0) 9 2" xfId="21666" xr:uid="{61436E18-1447-4083-A2D2-D8E6FF7DF1DE}"/>
    <cellStyle name="Calc Currency (2)" xfId="714" xr:uid="{00000000-0005-0000-0000-0000B9020000}"/>
    <cellStyle name="Calc Currency (2) 2" xfId="21667" xr:uid="{81A48F5A-F051-4E2D-B858-1661A4C79692}"/>
    <cellStyle name="Calc Percent (0)" xfId="715" xr:uid="{00000000-0005-0000-0000-0000BA020000}"/>
    <cellStyle name="Calc Percent (0) 2" xfId="21668" xr:uid="{58D07290-9404-4CF2-B8AB-307C36FA4D79}"/>
    <cellStyle name="Calc Percent (1)" xfId="716" xr:uid="{00000000-0005-0000-0000-0000BB020000}"/>
    <cellStyle name="Calc Percent (1) 2" xfId="21669" xr:uid="{960422FA-66A7-4505-9421-FFD606D49086}"/>
    <cellStyle name="Calc Percent (2)" xfId="717" xr:uid="{00000000-0005-0000-0000-0000BC020000}"/>
    <cellStyle name="Calc Percent (2) 2" xfId="21670" xr:uid="{97A9B446-9B5C-423D-9A9E-4519C487FFD5}"/>
    <cellStyle name="Calc Units (0)" xfId="718" xr:uid="{00000000-0005-0000-0000-0000BD020000}"/>
    <cellStyle name="Calc Units (0) 2" xfId="21671" xr:uid="{0F589805-F995-4A59-BF5D-ECB0EDE11E37}"/>
    <cellStyle name="Calc Units (1)" xfId="719" xr:uid="{00000000-0005-0000-0000-0000BE020000}"/>
    <cellStyle name="Calc Units (1) 2" xfId="21672" xr:uid="{5068D736-0ACA-4D19-92CD-5C185BDF91F0}"/>
    <cellStyle name="Calc Units (2)" xfId="720" xr:uid="{00000000-0005-0000-0000-0000BF020000}"/>
    <cellStyle name="Calc Units (2) 2" xfId="21673" xr:uid="{DAFCEC88-CD82-4E5A-B3C7-4D1A42FB714D}"/>
    <cellStyle name="Calculation 2" xfId="721" xr:uid="{00000000-0005-0000-0000-0000C0020000}"/>
    <cellStyle name="Calculation 2 10" xfId="722" xr:uid="{00000000-0005-0000-0000-0000C1020000}"/>
    <cellStyle name="Calculation 2 10 2" xfId="723" xr:uid="{00000000-0005-0000-0000-0000C2020000}"/>
    <cellStyle name="Calculation 2 10 2 2" xfId="21676" xr:uid="{3D2260D2-8452-4F61-8342-406148F9E187}"/>
    <cellStyle name="Calculation 2 10 2 3" xfId="41923" xr:uid="{342EDB87-615A-449D-B09A-857B76733E74}"/>
    <cellStyle name="Calculation 2 10 3" xfId="724" xr:uid="{00000000-0005-0000-0000-0000C3020000}"/>
    <cellStyle name="Calculation 2 10 3 2" xfId="21677" xr:uid="{014F8C6B-F3C4-4F50-A453-297B87708F65}"/>
    <cellStyle name="Calculation 2 10 3 3" xfId="41924" xr:uid="{1104242B-5AF2-4121-AC37-BEAD9F8D5272}"/>
    <cellStyle name="Calculation 2 10 4" xfId="725" xr:uid="{00000000-0005-0000-0000-0000C4020000}"/>
    <cellStyle name="Calculation 2 10 4 2" xfId="21678" xr:uid="{3B9F2376-794C-4158-AD4D-E79E5176D446}"/>
    <cellStyle name="Calculation 2 10 4 3" xfId="41925" xr:uid="{F9402C6D-5DBB-40D8-B5CD-992AAB74DA5A}"/>
    <cellStyle name="Calculation 2 10 5" xfId="726" xr:uid="{00000000-0005-0000-0000-0000C5020000}"/>
    <cellStyle name="Calculation 2 10 5 2" xfId="21679" xr:uid="{F4ECC999-C790-46D4-85F7-DE73AF07841B}"/>
    <cellStyle name="Calculation 2 10 5 3" xfId="41926" xr:uid="{67EE7282-DE5F-42F4-86DE-6BD482130C88}"/>
    <cellStyle name="Calculation 2 10 6" xfId="21675" xr:uid="{D52630F9-CFA1-4470-8968-38F5BF2B910F}"/>
    <cellStyle name="Calculation 2 11" xfId="727" xr:uid="{00000000-0005-0000-0000-0000C6020000}"/>
    <cellStyle name="Calculation 2 11 2" xfId="728" xr:uid="{00000000-0005-0000-0000-0000C7020000}"/>
    <cellStyle name="Calculation 2 11 2 2" xfId="21681" xr:uid="{BAC708CD-1267-4B0D-BE81-7D7319E727D6}"/>
    <cellStyle name="Calculation 2 11 2 3" xfId="41928" xr:uid="{8082D3B2-97A0-4F27-B30D-4D7D31007E62}"/>
    <cellStyle name="Calculation 2 11 3" xfId="729" xr:uid="{00000000-0005-0000-0000-0000C8020000}"/>
    <cellStyle name="Calculation 2 11 3 2" xfId="21682" xr:uid="{19CAFC5A-9AB0-4A8D-A5E5-A08AD11F42D4}"/>
    <cellStyle name="Calculation 2 11 3 3" xfId="41929" xr:uid="{D50FE3BC-C689-4B2D-9965-58E51EF36387}"/>
    <cellStyle name="Calculation 2 11 4" xfId="730" xr:uid="{00000000-0005-0000-0000-0000C9020000}"/>
    <cellStyle name="Calculation 2 11 4 2" xfId="21683" xr:uid="{1410D652-ADF9-4E01-87DD-29DF677E4A74}"/>
    <cellStyle name="Calculation 2 11 4 3" xfId="41930" xr:uid="{E0118D88-23E1-45C6-B5A6-0B3846C2D3C4}"/>
    <cellStyle name="Calculation 2 11 5" xfId="731" xr:uid="{00000000-0005-0000-0000-0000CA020000}"/>
    <cellStyle name="Calculation 2 11 5 2" xfId="21684" xr:uid="{09CDA5B8-3A93-4C5C-9362-D331ECB9AC2D}"/>
    <cellStyle name="Calculation 2 11 5 3" xfId="41931" xr:uid="{B8280F1E-10D5-4E65-BC34-AB1CF3E1FF6F}"/>
    <cellStyle name="Calculation 2 11 6" xfId="21680" xr:uid="{16A34A73-6CA1-46FC-8057-56ACD70CB64B}"/>
    <cellStyle name="Calculation 2 11 7" xfId="41927" xr:uid="{B510878B-1ED8-46A3-BE8C-1F5A84849461}"/>
    <cellStyle name="Calculation 2 12" xfId="732" xr:uid="{00000000-0005-0000-0000-0000CB020000}"/>
    <cellStyle name="Calculation 2 12 2" xfId="733" xr:uid="{00000000-0005-0000-0000-0000CC020000}"/>
    <cellStyle name="Calculation 2 12 2 2" xfId="21686" xr:uid="{34AEB46B-D6B6-4BD7-B055-18C7B7C7C019}"/>
    <cellStyle name="Calculation 2 12 2 3" xfId="41933" xr:uid="{0FAAE059-8616-43EE-BEAA-9FC9C7292627}"/>
    <cellStyle name="Calculation 2 12 3" xfId="734" xr:uid="{00000000-0005-0000-0000-0000CD020000}"/>
    <cellStyle name="Calculation 2 12 3 2" xfId="21687" xr:uid="{2A35ABB2-AF15-4423-9078-4FB09ADBE133}"/>
    <cellStyle name="Calculation 2 12 3 3" xfId="41934" xr:uid="{448BCF44-C0E2-4203-9592-8C97F47E3587}"/>
    <cellStyle name="Calculation 2 12 4" xfId="735" xr:uid="{00000000-0005-0000-0000-0000CE020000}"/>
    <cellStyle name="Calculation 2 12 4 2" xfId="21688" xr:uid="{1183875A-1A73-48E3-9B8A-D11864837069}"/>
    <cellStyle name="Calculation 2 12 4 3" xfId="41935" xr:uid="{905921E0-BFBA-43E9-BF8C-D162F99237AA}"/>
    <cellStyle name="Calculation 2 12 5" xfId="736" xr:uid="{00000000-0005-0000-0000-0000CF020000}"/>
    <cellStyle name="Calculation 2 12 5 2" xfId="21689" xr:uid="{B3D77ACD-33F2-4FA5-9AF4-63A62F1E7EB4}"/>
    <cellStyle name="Calculation 2 12 5 3" xfId="41936" xr:uid="{D96F6368-8410-4AC8-A33A-2A76DADB1300}"/>
    <cellStyle name="Calculation 2 12 6" xfId="21685" xr:uid="{23580525-3200-4D75-8696-37CFC0879ADF}"/>
    <cellStyle name="Calculation 2 12 7" xfId="41932" xr:uid="{D3CA1FE1-E095-438E-B461-0047177A8CD1}"/>
    <cellStyle name="Calculation 2 13" xfId="737" xr:uid="{00000000-0005-0000-0000-0000D0020000}"/>
    <cellStyle name="Calculation 2 13 2" xfId="738" xr:uid="{00000000-0005-0000-0000-0000D1020000}"/>
    <cellStyle name="Calculation 2 13 2 2" xfId="21691" xr:uid="{1E3C4FFF-9F36-4C21-B700-9BB6789C3EB0}"/>
    <cellStyle name="Calculation 2 13 2 3" xfId="41938" xr:uid="{7B3F7213-3DB9-4E20-81DF-BEC8815FBC94}"/>
    <cellStyle name="Calculation 2 13 3" xfId="739" xr:uid="{00000000-0005-0000-0000-0000D2020000}"/>
    <cellStyle name="Calculation 2 13 3 2" xfId="21692" xr:uid="{C637C6F7-98C0-45BA-BEBE-69721DC9A534}"/>
    <cellStyle name="Calculation 2 13 3 3" xfId="41939" xr:uid="{6372A942-8D19-491A-9286-7DABB82662FF}"/>
    <cellStyle name="Calculation 2 13 4" xfId="740" xr:uid="{00000000-0005-0000-0000-0000D3020000}"/>
    <cellStyle name="Calculation 2 13 4 2" xfId="21693" xr:uid="{33DED3B6-3711-406E-9523-7BCEC69E4C35}"/>
    <cellStyle name="Calculation 2 13 4 3" xfId="41940" xr:uid="{04C43301-0B07-447E-A1BF-4EA19449A174}"/>
    <cellStyle name="Calculation 2 13 5" xfId="21690" xr:uid="{FF77687B-4310-4B93-B041-1E8D39DE490D}"/>
    <cellStyle name="Calculation 2 13 6" xfId="41937" xr:uid="{8178E7A2-BEA8-4127-A0D3-E5D64B700CEF}"/>
    <cellStyle name="Calculation 2 14" xfId="741" xr:uid="{00000000-0005-0000-0000-0000D4020000}"/>
    <cellStyle name="Calculation 2 14 2" xfId="21694" xr:uid="{74938C31-9984-4945-BD17-8EFE19795149}"/>
    <cellStyle name="Calculation 2 14 3" xfId="41941" xr:uid="{9AAB57C2-897D-4AD5-BF54-AD9700DD3537}"/>
    <cellStyle name="Calculation 2 15" xfId="742" xr:uid="{00000000-0005-0000-0000-0000D5020000}"/>
    <cellStyle name="Calculation 2 15 2" xfId="21695" xr:uid="{ADEEF9A9-15CB-467A-B51E-FB6FEA238C0C}"/>
    <cellStyle name="Calculation 2 15 3" xfId="41942" xr:uid="{CE550073-0425-4524-A662-F8FCAAB7E479}"/>
    <cellStyle name="Calculation 2 16" xfId="743" xr:uid="{00000000-0005-0000-0000-0000D6020000}"/>
    <cellStyle name="Calculation 2 16 2" xfId="21696" xr:uid="{8DD95659-D152-4C93-AF1B-CFFCFACD9426}"/>
    <cellStyle name="Calculation 2 16 3" xfId="41943" xr:uid="{A27FE0D3-7E9D-40D7-88C9-E8D751F1312C}"/>
    <cellStyle name="Calculation 2 17" xfId="21674" xr:uid="{971D55AD-FD9B-475B-94D9-ABCDB26E2667}"/>
    <cellStyle name="Calculation 2 18" xfId="41922" xr:uid="{0416E407-EE76-48B6-A635-663AEB3627D7}"/>
    <cellStyle name="Calculation 2 2" xfId="744" xr:uid="{00000000-0005-0000-0000-0000D7020000}"/>
    <cellStyle name="Calculation 2 2 10" xfId="21697" xr:uid="{0D1D52A1-A29C-4BB4-BC12-54B71D5FB830}"/>
    <cellStyle name="Calculation 2 2 11" xfId="41944" xr:uid="{322C902E-8946-4007-86B5-19BA68F99928}"/>
    <cellStyle name="Calculation 2 2 2" xfId="745" xr:uid="{00000000-0005-0000-0000-0000D8020000}"/>
    <cellStyle name="Calculation 2 2 2 2" xfId="746" xr:uid="{00000000-0005-0000-0000-0000D9020000}"/>
    <cellStyle name="Calculation 2 2 2 2 2" xfId="21699" xr:uid="{B8FA6944-0BD8-4967-8AF2-05241E29AC41}"/>
    <cellStyle name="Calculation 2 2 2 2 3" xfId="41946" xr:uid="{01560AB0-FA91-4EF1-A6C5-02203558EEFF}"/>
    <cellStyle name="Calculation 2 2 2 3" xfId="747" xr:uid="{00000000-0005-0000-0000-0000DA020000}"/>
    <cellStyle name="Calculation 2 2 2 3 2" xfId="21700" xr:uid="{50B82E92-9F1E-483F-B143-EF80B403FA5C}"/>
    <cellStyle name="Calculation 2 2 2 3 3" xfId="41947" xr:uid="{E90B9567-6F05-442C-897D-3F8CCA507EED}"/>
    <cellStyle name="Calculation 2 2 2 4" xfId="748" xr:uid="{00000000-0005-0000-0000-0000DB020000}"/>
    <cellStyle name="Calculation 2 2 2 4 2" xfId="21701" xr:uid="{326D339C-E81D-432B-894D-B67F4077E367}"/>
    <cellStyle name="Calculation 2 2 2 4 3" xfId="41948" xr:uid="{26FBAA50-7495-4FED-89F9-72377D760C52}"/>
    <cellStyle name="Calculation 2 2 2 5" xfId="21698" xr:uid="{130E8BD8-4F93-4155-8040-619CD7CA944B}"/>
    <cellStyle name="Calculation 2 2 2 6" xfId="41945" xr:uid="{5E261C68-85BA-4E7C-9B04-5A4EDADA7937}"/>
    <cellStyle name="Calculation 2 2 3" xfId="749" xr:uid="{00000000-0005-0000-0000-0000DC020000}"/>
    <cellStyle name="Calculation 2 2 3 2" xfId="750" xr:uid="{00000000-0005-0000-0000-0000DD020000}"/>
    <cellStyle name="Calculation 2 2 3 2 2" xfId="21703" xr:uid="{1F15889A-0AA7-46D1-AE6F-07FCD695E1EF}"/>
    <cellStyle name="Calculation 2 2 3 2 3" xfId="41950" xr:uid="{F03AC5F7-6E24-4EA3-8139-C0B681061F41}"/>
    <cellStyle name="Calculation 2 2 3 3" xfId="751" xr:uid="{00000000-0005-0000-0000-0000DE020000}"/>
    <cellStyle name="Calculation 2 2 3 3 2" xfId="21704" xr:uid="{0CFFC7DA-6357-4396-A3CD-077253BD9894}"/>
    <cellStyle name="Calculation 2 2 3 3 3" xfId="41951" xr:uid="{C18582C7-5F64-4724-B545-95149F6C9C20}"/>
    <cellStyle name="Calculation 2 2 3 4" xfId="752" xr:uid="{00000000-0005-0000-0000-0000DF020000}"/>
    <cellStyle name="Calculation 2 2 3 4 2" xfId="21705" xr:uid="{72A63B0E-D0F9-423C-B4CF-D1063542B4D0}"/>
    <cellStyle name="Calculation 2 2 3 4 3" xfId="41952" xr:uid="{54C34B09-EE5C-4093-BC30-355D7E7856E8}"/>
    <cellStyle name="Calculation 2 2 3 5" xfId="21702" xr:uid="{01795AAA-8149-46C1-96E5-19B2014B512A}"/>
    <cellStyle name="Calculation 2 2 3 6" xfId="41949" xr:uid="{9F9F5E75-4946-4766-B7C6-86D34DE1AC23}"/>
    <cellStyle name="Calculation 2 2 4" xfId="753" xr:uid="{00000000-0005-0000-0000-0000E0020000}"/>
    <cellStyle name="Calculation 2 2 4 2" xfId="754" xr:uid="{00000000-0005-0000-0000-0000E1020000}"/>
    <cellStyle name="Calculation 2 2 4 2 2" xfId="21707" xr:uid="{5BA72227-2B77-4543-A876-26B4064FFE72}"/>
    <cellStyle name="Calculation 2 2 4 2 3" xfId="41954" xr:uid="{EDC84545-D666-4B0B-96F3-E2BE4B8E3874}"/>
    <cellStyle name="Calculation 2 2 4 3" xfId="755" xr:uid="{00000000-0005-0000-0000-0000E2020000}"/>
    <cellStyle name="Calculation 2 2 4 3 2" xfId="21708" xr:uid="{563276F2-FB5C-4205-82E9-9D89C7522CDB}"/>
    <cellStyle name="Calculation 2 2 4 3 3" xfId="41955" xr:uid="{F48F6CA1-16B7-4EF2-91DF-FBD86FDAE4D6}"/>
    <cellStyle name="Calculation 2 2 4 4" xfId="756" xr:uid="{00000000-0005-0000-0000-0000E3020000}"/>
    <cellStyle name="Calculation 2 2 4 4 2" xfId="21709" xr:uid="{E5482083-E3B7-4B67-BF1A-7116CEFD6FA0}"/>
    <cellStyle name="Calculation 2 2 4 4 3" xfId="41956" xr:uid="{DC6CF7D7-5304-4042-94F5-321F69E724B7}"/>
    <cellStyle name="Calculation 2 2 4 5" xfId="21706" xr:uid="{A16E6E2F-308E-477C-99CF-F3DC6D16C571}"/>
    <cellStyle name="Calculation 2 2 4 6" xfId="41953" xr:uid="{C2082A80-43A2-4BBE-A3F0-645B2DDD476A}"/>
    <cellStyle name="Calculation 2 2 5" xfId="757" xr:uid="{00000000-0005-0000-0000-0000E4020000}"/>
    <cellStyle name="Calculation 2 2 5 2" xfId="758" xr:uid="{00000000-0005-0000-0000-0000E5020000}"/>
    <cellStyle name="Calculation 2 2 5 2 2" xfId="21711" xr:uid="{FDDE5F1D-BEB6-4521-AB47-294FFA873D9C}"/>
    <cellStyle name="Calculation 2 2 5 2 3" xfId="41958" xr:uid="{2E8D4636-FCDE-476C-AF85-CD2525C6F533}"/>
    <cellStyle name="Calculation 2 2 5 3" xfId="759" xr:uid="{00000000-0005-0000-0000-0000E6020000}"/>
    <cellStyle name="Calculation 2 2 5 3 2" xfId="21712" xr:uid="{FE16B1CB-4215-4529-B083-DB842A203DE3}"/>
    <cellStyle name="Calculation 2 2 5 3 3" xfId="41959" xr:uid="{59ED4944-E7F3-4C9F-926D-507F9BCFB9E1}"/>
    <cellStyle name="Calculation 2 2 5 4" xfId="760" xr:uid="{00000000-0005-0000-0000-0000E7020000}"/>
    <cellStyle name="Calculation 2 2 5 4 2" xfId="21713" xr:uid="{47A8457F-5992-41BA-972E-BCE0202465EA}"/>
    <cellStyle name="Calculation 2 2 5 4 3" xfId="41960" xr:uid="{B2DBEBC4-EB4C-429B-B1BC-2C72324CC5A9}"/>
    <cellStyle name="Calculation 2 2 5 5" xfId="21710" xr:uid="{AD50BBD6-5665-4082-BC72-8AE09B5A0922}"/>
    <cellStyle name="Calculation 2 2 5 6" xfId="41957" xr:uid="{8ED00719-3A02-4FB2-BF87-D1BB574AC6B7}"/>
    <cellStyle name="Calculation 2 2 6" xfId="761" xr:uid="{00000000-0005-0000-0000-0000E8020000}"/>
    <cellStyle name="Calculation 2 2 6 2" xfId="21714" xr:uid="{A87FEA08-B06E-4D82-95EA-4C1FB586DF2E}"/>
    <cellStyle name="Calculation 2 2 6 3" xfId="41961" xr:uid="{F15B273C-E31C-4039-9104-9E0F81F07DEC}"/>
    <cellStyle name="Calculation 2 2 7" xfId="762" xr:uid="{00000000-0005-0000-0000-0000E9020000}"/>
    <cellStyle name="Calculation 2 2 7 2" xfId="21715" xr:uid="{53BB26F0-2E7F-4374-9199-289F43A7CADF}"/>
    <cellStyle name="Calculation 2 2 7 3" xfId="41962" xr:uid="{7E9B09CF-2A73-495C-96A4-A77B418912AA}"/>
    <cellStyle name="Calculation 2 2 8" xfId="763" xr:uid="{00000000-0005-0000-0000-0000EA020000}"/>
    <cellStyle name="Calculation 2 2 8 2" xfId="21716" xr:uid="{F04A0184-9800-4039-B03C-BCD39E2A6D87}"/>
    <cellStyle name="Calculation 2 2 8 3" xfId="41963" xr:uid="{E70B0654-4B7B-4F52-B4DF-7FAE2ECACEA2}"/>
    <cellStyle name="Calculation 2 2 9" xfId="764" xr:uid="{00000000-0005-0000-0000-0000EB020000}"/>
    <cellStyle name="Calculation 2 2 9 2" xfId="21717" xr:uid="{CC8BD293-556C-429E-B54B-D31BE7BBB842}"/>
    <cellStyle name="Calculation 2 2 9 3" xfId="41964" xr:uid="{FD2506D4-C2D3-4A6A-8FD7-6543E37342A8}"/>
    <cellStyle name="Calculation 2 3" xfId="765" xr:uid="{00000000-0005-0000-0000-0000EC020000}"/>
    <cellStyle name="Calculation 2 3 2" xfId="766" xr:uid="{00000000-0005-0000-0000-0000ED020000}"/>
    <cellStyle name="Calculation 2 3 2 2" xfId="21719" xr:uid="{0E4235F2-149C-4CCB-9122-81013A0BB1EA}"/>
    <cellStyle name="Calculation 2 3 2 3" xfId="41965" xr:uid="{30DDB582-4D92-4EFD-9159-46B0EB3B91DD}"/>
    <cellStyle name="Calculation 2 3 3" xfId="767" xr:uid="{00000000-0005-0000-0000-0000EE020000}"/>
    <cellStyle name="Calculation 2 3 3 2" xfId="21720" xr:uid="{26ED4545-FDF7-4CF7-884A-7990E859B253}"/>
    <cellStyle name="Calculation 2 3 3 3" xfId="41966" xr:uid="{A9A32A82-CD5A-4634-A0F8-FFE7ECDDBDAC}"/>
    <cellStyle name="Calculation 2 3 4" xfId="768" xr:uid="{00000000-0005-0000-0000-0000EF020000}"/>
    <cellStyle name="Calculation 2 3 4 2" xfId="21721" xr:uid="{F0E7363A-47E8-4698-9C49-81246D6BC9BA}"/>
    <cellStyle name="Calculation 2 3 4 3" xfId="41967" xr:uid="{23AD65B6-E915-4F63-B610-A54C34AC3722}"/>
    <cellStyle name="Calculation 2 3 5" xfId="769" xr:uid="{00000000-0005-0000-0000-0000F0020000}"/>
    <cellStyle name="Calculation 2 3 5 2" xfId="21722" xr:uid="{6501AFCD-21E9-4554-AFAF-7A60A809A6F9}"/>
    <cellStyle name="Calculation 2 3 5 3" xfId="41968" xr:uid="{3CB0D3F2-5036-4524-B699-53279FE96622}"/>
    <cellStyle name="Calculation 2 3 6" xfId="21718" xr:uid="{0E874FB1-856C-494A-9140-35C96D5616B2}"/>
    <cellStyle name="Calculation 2 4" xfId="770" xr:uid="{00000000-0005-0000-0000-0000F1020000}"/>
    <cellStyle name="Calculation 2 4 2" xfId="771" xr:uid="{00000000-0005-0000-0000-0000F2020000}"/>
    <cellStyle name="Calculation 2 4 2 2" xfId="21724" xr:uid="{98E89F77-0273-4859-9B5B-E58DE6C60938}"/>
    <cellStyle name="Calculation 2 4 2 3" xfId="41969" xr:uid="{66BC4621-31FF-43AB-8F82-F17BAB316540}"/>
    <cellStyle name="Calculation 2 4 3" xfId="772" xr:uid="{00000000-0005-0000-0000-0000F3020000}"/>
    <cellStyle name="Calculation 2 4 3 2" xfId="21725" xr:uid="{C3695E32-BA49-4D5C-AD1D-D1B91E2FCE32}"/>
    <cellStyle name="Calculation 2 4 3 3" xfId="41970" xr:uid="{6386A4E0-1BCA-4B09-9437-94838EB1B2C6}"/>
    <cellStyle name="Calculation 2 4 4" xfId="773" xr:uid="{00000000-0005-0000-0000-0000F4020000}"/>
    <cellStyle name="Calculation 2 4 4 2" xfId="21726" xr:uid="{6C95EED1-FECE-49F0-B30B-3E2ABEA1C5AA}"/>
    <cellStyle name="Calculation 2 4 4 3" xfId="41971" xr:uid="{C2F72E3A-95BC-4147-B90C-69522F493691}"/>
    <cellStyle name="Calculation 2 4 5" xfId="774" xr:uid="{00000000-0005-0000-0000-0000F5020000}"/>
    <cellStyle name="Calculation 2 4 5 2" xfId="21727" xr:uid="{FE9581D5-4666-41F2-9A2C-9F28FB770880}"/>
    <cellStyle name="Calculation 2 4 5 3" xfId="41972" xr:uid="{6F26D27F-5FC0-41D9-8A65-48627EE1C7AE}"/>
    <cellStyle name="Calculation 2 4 6" xfId="21723" xr:uid="{D19167B6-F090-44A3-8FDA-E30285FED507}"/>
    <cellStyle name="Calculation 2 5" xfId="775" xr:uid="{00000000-0005-0000-0000-0000F6020000}"/>
    <cellStyle name="Calculation 2 5 2" xfId="776" xr:uid="{00000000-0005-0000-0000-0000F7020000}"/>
    <cellStyle name="Calculation 2 5 2 2" xfId="21729" xr:uid="{BCC64C9C-E303-4E81-8350-78AD758855E6}"/>
    <cellStyle name="Calculation 2 5 2 3" xfId="41973" xr:uid="{01F5EE5F-D3BD-4A3D-97F9-301B507BEFF1}"/>
    <cellStyle name="Calculation 2 5 3" xfId="777" xr:uid="{00000000-0005-0000-0000-0000F8020000}"/>
    <cellStyle name="Calculation 2 5 3 2" xfId="21730" xr:uid="{CEC5C7B5-38F9-404F-8099-E175CDB85CF6}"/>
    <cellStyle name="Calculation 2 5 3 3" xfId="41974" xr:uid="{0362E1DD-0DE2-4F72-BB93-8AC2425D40A2}"/>
    <cellStyle name="Calculation 2 5 4" xfId="778" xr:uid="{00000000-0005-0000-0000-0000F9020000}"/>
    <cellStyle name="Calculation 2 5 4 2" xfId="21731" xr:uid="{677A81D5-2258-4018-B050-420DD9605C64}"/>
    <cellStyle name="Calculation 2 5 4 3" xfId="41975" xr:uid="{D68B815B-2ED8-405B-9E16-2AB2B0B8E226}"/>
    <cellStyle name="Calculation 2 5 5" xfId="779" xr:uid="{00000000-0005-0000-0000-0000FA020000}"/>
    <cellStyle name="Calculation 2 5 5 2" xfId="21732" xr:uid="{D2397D84-BA33-4868-920D-35BD2BC82134}"/>
    <cellStyle name="Calculation 2 5 5 3" xfId="41976" xr:uid="{3C26D2A5-7297-4C71-B124-F9A55C9B0B21}"/>
    <cellStyle name="Calculation 2 5 6" xfId="21728" xr:uid="{8F3305E9-55BC-4257-9F66-08E77037CEAE}"/>
    <cellStyle name="Calculation 2 6" xfId="780" xr:uid="{00000000-0005-0000-0000-0000FB020000}"/>
    <cellStyle name="Calculation 2 6 2" xfId="781" xr:uid="{00000000-0005-0000-0000-0000FC020000}"/>
    <cellStyle name="Calculation 2 6 2 2" xfId="21734" xr:uid="{6E64EC74-DA14-410E-982D-7CC142388D6A}"/>
    <cellStyle name="Calculation 2 6 2 3" xfId="41977" xr:uid="{66A8D888-CF48-47AF-9922-3B51F82FEEDD}"/>
    <cellStyle name="Calculation 2 6 3" xfId="782" xr:uid="{00000000-0005-0000-0000-0000FD020000}"/>
    <cellStyle name="Calculation 2 6 3 2" xfId="21735" xr:uid="{005DF87D-6ADD-4F72-8E5D-B98F201A3AA3}"/>
    <cellStyle name="Calculation 2 6 3 3" xfId="41978" xr:uid="{CB4E0E5F-288B-420D-A210-E0BD0F12B067}"/>
    <cellStyle name="Calculation 2 6 4" xfId="783" xr:uid="{00000000-0005-0000-0000-0000FE020000}"/>
    <cellStyle name="Calculation 2 6 4 2" xfId="21736" xr:uid="{7BE4F9E9-DB04-428C-ACE0-E80CA807728B}"/>
    <cellStyle name="Calculation 2 6 4 3" xfId="41979" xr:uid="{7830D27D-CF1F-4F6A-83C2-4C301D95D642}"/>
    <cellStyle name="Calculation 2 6 5" xfId="784" xr:uid="{00000000-0005-0000-0000-0000FF020000}"/>
    <cellStyle name="Calculation 2 6 5 2" xfId="21737" xr:uid="{4499A10F-6E4A-4751-B603-92AFD5BB3ED6}"/>
    <cellStyle name="Calculation 2 6 5 3" xfId="41980" xr:uid="{BCB1CF60-B3B9-4CCB-9235-096D65BCA306}"/>
    <cellStyle name="Calculation 2 6 6" xfId="21733" xr:uid="{35B23C5D-91DB-4D35-8045-90D254931176}"/>
    <cellStyle name="Calculation 2 7" xfId="785" xr:uid="{00000000-0005-0000-0000-000000030000}"/>
    <cellStyle name="Calculation 2 7 2" xfId="786" xr:uid="{00000000-0005-0000-0000-000001030000}"/>
    <cellStyle name="Calculation 2 7 2 2" xfId="21739" xr:uid="{4B31ABE8-C75F-4D0C-9648-00B060377E7A}"/>
    <cellStyle name="Calculation 2 7 2 3" xfId="41981" xr:uid="{03E9373C-CD59-4DAD-A336-5AACB787118F}"/>
    <cellStyle name="Calculation 2 7 3" xfId="787" xr:uid="{00000000-0005-0000-0000-000002030000}"/>
    <cellStyle name="Calculation 2 7 3 2" xfId="21740" xr:uid="{B02178D1-D068-4AB2-A20C-E2DDA170DA99}"/>
    <cellStyle name="Calculation 2 7 3 3" xfId="41982" xr:uid="{2C9BD8A9-7B43-4B9F-8561-6DBAA2420F39}"/>
    <cellStyle name="Calculation 2 7 4" xfId="788" xr:uid="{00000000-0005-0000-0000-000003030000}"/>
    <cellStyle name="Calculation 2 7 4 2" xfId="21741" xr:uid="{BDE92F3A-70C3-453A-BC1A-4AFF9A35D816}"/>
    <cellStyle name="Calculation 2 7 4 3" xfId="41983" xr:uid="{B4F93DE2-E24D-43D8-9B85-7FB58B9ECFEF}"/>
    <cellStyle name="Calculation 2 7 5" xfId="789" xr:uid="{00000000-0005-0000-0000-000004030000}"/>
    <cellStyle name="Calculation 2 7 5 2" xfId="21742" xr:uid="{F920E908-D4F4-46A5-A3AE-8016BFDB934C}"/>
    <cellStyle name="Calculation 2 7 5 3" xfId="41984" xr:uid="{BF4F2A01-3057-439E-BE20-FA724625ED9D}"/>
    <cellStyle name="Calculation 2 7 6" xfId="21738" xr:uid="{896F187B-B518-4FC6-8A17-2C5C7CB4C4ED}"/>
    <cellStyle name="Calculation 2 8" xfId="790" xr:uid="{00000000-0005-0000-0000-000005030000}"/>
    <cellStyle name="Calculation 2 8 2" xfId="791" xr:uid="{00000000-0005-0000-0000-000006030000}"/>
    <cellStyle name="Calculation 2 8 2 2" xfId="21744" xr:uid="{AA9AAB1C-A955-4B16-9929-DD0E39997923}"/>
    <cellStyle name="Calculation 2 8 2 3" xfId="41985" xr:uid="{648C6961-D096-49E0-94E4-89D32EBDED8C}"/>
    <cellStyle name="Calculation 2 8 3" xfId="792" xr:uid="{00000000-0005-0000-0000-000007030000}"/>
    <cellStyle name="Calculation 2 8 3 2" xfId="21745" xr:uid="{7BA7E1F4-64D9-4EBC-8CA4-106FF4CF83E8}"/>
    <cellStyle name="Calculation 2 8 3 3" xfId="41986" xr:uid="{2E1658B5-4279-453D-BC0D-64E56D0795C4}"/>
    <cellStyle name="Calculation 2 8 4" xfId="793" xr:uid="{00000000-0005-0000-0000-000008030000}"/>
    <cellStyle name="Calculation 2 8 4 2" xfId="21746" xr:uid="{FE56768C-B5D8-477D-B008-A49BE864DF83}"/>
    <cellStyle name="Calculation 2 8 4 3" xfId="41987" xr:uid="{AB234E22-1C70-45B9-9D15-EC33F349E3B7}"/>
    <cellStyle name="Calculation 2 8 5" xfId="794" xr:uid="{00000000-0005-0000-0000-000009030000}"/>
    <cellStyle name="Calculation 2 8 5 2" xfId="21747" xr:uid="{BEAC9EB5-21DA-431A-B2D1-7E14FA202895}"/>
    <cellStyle name="Calculation 2 8 5 3" xfId="41988" xr:uid="{5C20AA35-EDC7-48E3-852D-71C91FC75A59}"/>
    <cellStyle name="Calculation 2 8 6" xfId="21743" xr:uid="{B9CF7040-34B3-400A-819D-6B9562CA9731}"/>
    <cellStyle name="Calculation 2 9" xfId="795" xr:uid="{00000000-0005-0000-0000-00000A030000}"/>
    <cellStyle name="Calculation 2 9 2" xfId="796" xr:uid="{00000000-0005-0000-0000-00000B030000}"/>
    <cellStyle name="Calculation 2 9 2 2" xfId="21749" xr:uid="{3895441E-9613-4616-A70E-2B53DD2427AC}"/>
    <cellStyle name="Calculation 2 9 2 3" xfId="41989" xr:uid="{125D27B8-547E-4E86-8359-5F85C3BBD6C0}"/>
    <cellStyle name="Calculation 2 9 3" xfId="797" xr:uid="{00000000-0005-0000-0000-00000C030000}"/>
    <cellStyle name="Calculation 2 9 3 2" xfId="21750" xr:uid="{E28E39C0-879C-403B-91BA-A7F71275D7FF}"/>
    <cellStyle name="Calculation 2 9 3 3" xfId="41990" xr:uid="{2AB29E49-462E-41C4-BF19-6D4DBDE8405C}"/>
    <cellStyle name="Calculation 2 9 4" xfId="798" xr:uid="{00000000-0005-0000-0000-00000D030000}"/>
    <cellStyle name="Calculation 2 9 4 2" xfId="21751" xr:uid="{0D8B3873-46CE-4089-B06A-4CF41752FEA1}"/>
    <cellStyle name="Calculation 2 9 4 3" xfId="41991" xr:uid="{4AE07B7D-144A-4F09-B0B7-5DE360A63C3E}"/>
    <cellStyle name="Calculation 2 9 5" xfId="799" xr:uid="{00000000-0005-0000-0000-00000E030000}"/>
    <cellStyle name="Calculation 2 9 5 2" xfId="21752" xr:uid="{673DFBDC-F03C-48BE-AE33-D8E985B7ACA0}"/>
    <cellStyle name="Calculation 2 9 5 3" xfId="41992" xr:uid="{807E6777-43E7-4E5C-9817-3979DDE4F840}"/>
    <cellStyle name="Calculation 2 9 6" xfId="21748" xr:uid="{F274BF5A-6467-4E09-8A88-7E296CDAC2BC}"/>
    <cellStyle name="Calculation 3" xfId="800" xr:uid="{00000000-0005-0000-0000-00000F030000}"/>
    <cellStyle name="Calculation 3 2" xfId="801" xr:uid="{00000000-0005-0000-0000-000010030000}"/>
    <cellStyle name="Calculation 3 2 2" xfId="21754" xr:uid="{29930157-EAEC-421A-8E46-16965908FEFA}"/>
    <cellStyle name="Calculation 3 2 3" xfId="41994" xr:uid="{25E7B8AD-AA93-4254-B0BE-EB18E008F908}"/>
    <cellStyle name="Calculation 3 3" xfId="802" xr:uid="{00000000-0005-0000-0000-000011030000}"/>
    <cellStyle name="Calculation 3 3 2" xfId="21755" xr:uid="{35B1518E-C7F0-49BF-AF1F-FB3232B82E60}"/>
    <cellStyle name="Calculation 3 3 3" xfId="41995" xr:uid="{E2969848-05B6-46FA-A507-8DAD7D921FCB}"/>
    <cellStyle name="Calculation 3 4" xfId="21753" xr:uid="{8153615D-3D0D-4BB3-8B3D-E7F596DB659D}"/>
    <cellStyle name="Calculation 3 5" xfId="41993" xr:uid="{897B1525-C39C-4C2F-BCC6-3E4C00FF2103}"/>
    <cellStyle name="Calculation 4" xfId="803" xr:uid="{00000000-0005-0000-0000-000012030000}"/>
    <cellStyle name="Calculation 4 2" xfId="804" xr:uid="{00000000-0005-0000-0000-000013030000}"/>
    <cellStyle name="Calculation 4 2 2" xfId="21757" xr:uid="{CF4792A9-EB5B-4BC3-BBE6-57171E25BC10}"/>
    <cellStyle name="Calculation 4 2 3" xfId="41997" xr:uid="{582107AC-6A29-45B6-AB5C-986A52C8E0A1}"/>
    <cellStyle name="Calculation 4 3" xfId="805" xr:uid="{00000000-0005-0000-0000-000014030000}"/>
    <cellStyle name="Calculation 4 3 2" xfId="21758" xr:uid="{60FE636A-4A79-4C99-875D-1CFA35495619}"/>
    <cellStyle name="Calculation 4 3 3" xfId="41998" xr:uid="{F49CA459-1851-4409-8DEE-9A8BD1F0EB0D}"/>
    <cellStyle name="Calculation 4 4" xfId="21756" xr:uid="{4AF33BBE-9ACF-45BC-897D-D13140298944}"/>
    <cellStyle name="Calculation 4 5" xfId="41996" xr:uid="{E6189F08-40E9-49DE-BA16-12024A527EE1}"/>
    <cellStyle name="Calculation 5" xfId="806" xr:uid="{00000000-0005-0000-0000-000015030000}"/>
    <cellStyle name="Calculation 5 2" xfId="807" xr:uid="{00000000-0005-0000-0000-000016030000}"/>
    <cellStyle name="Calculation 5 2 2" xfId="21760" xr:uid="{ACBC83DF-4CC9-4B12-85B5-D0A199AC012C}"/>
    <cellStyle name="Calculation 5 2 3" xfId="42000" xr:uid="{4806E8B3-A052-4513-BCCC-8326580CC336}"/>
    <cellStyle name="Calculation 5 3" xfId="808" xr:uid="{00000000-0005-0000-0000-000017030000}"/>
    <cellStyle name="Calculation 5 3 2" xfId="21761" xr:uid="{3D8AD17E-06D9-416D-9C58-6F29B2D57F59}"/>
    <cellStyle name="Calculation 5 3 3" xfId="42001" xr:uid="{7CA880A1-4F73-4614-879F-1B3D6A9DC97A}"/>
    <cellStyle name="Calculation 5 4" xfId="21759" xr:uid="{6B01235A-8155-49F1-A25F-2E0366EDAB9A}"/>
    <cellStyle name="Calculation 5 5" xfId="41999" xr:uid="{3BF118FA-886F-432F-B5AD-3CBCEBD445A0}"/>
    <cellStyle name="Calculation 6" xfId="809" xr:uid="{00000000-0005-0000-0000-000018030000}"/>
    <cellStyle name="Calculation 6 2" xfId="810" xr:uid="{00000000-0005-0000-0000-000019030000}"/>
    <cellStyle name="Calculation 6 2 2" xfId="21763" xr:uid="{97DEF4C4-0F34-40FA-9A4D-E28191199085}"/>
    <cellStyle name="Calculation 6 2 3" xfId="42003" xr:uid="{B0C482A0-C3AC-48FF-81A3-9B03AB964591}"/>
    <cellStyle name="Calculation 6 3" xfId="811" xr:uid="{00000000-0005-0000-0000-00001A030000}"/>
    <cellStyle name="Calculation 6 3 2" xfId="21764" xr:uid="{0865B990-A626-483A-9609-BBBBF20EBBDD}"/>
    <cellStyle name="Calculation 6 3 3" xfId="42004" xr:uid="{CADCDC43-030C-4525-90F2-312D16A26360}"/>
    <cellStyle name="Calculation 6 4" xfId="21762" xr:uid="{AF1B75F1-3D4C-4A30-8103-D1D7F374641A}"/>
    <cellStyle name="Calculation 6 5" xfId="42002" xr:uid="{A3AE40E3-FE58-4BD2-AEBE-3D70A4A5A08D}"/>
    <cellStyle name="Calculation 7" xfId="812" xr:uid="{00000000-0005-0000-0000-00001B030000}"/>
    <cellStyle name="Calculation 7 2" xfId="21765" xr:uid="{1AA9D679-88AD-4AAD-BE19-263A11690318}"/>
    <cellStyle name="Calculation 7 3" xfId="42005" xr:uid="{8EAA32D4-994F-48D5-B9C8-5924E9AF2487}"/>
    <cellStyle name="Check Cell 2" xfId="813" xr:uid="{00000000-0005-0000-0000-00001C030000}"/>
    <cellStyle name="Check Cell 2 10" xfId="814" xr:uid="{00000000-0005-0000-0000-00001D030000}"/>
    <cellStyle name="Check Cell 2 10 2" xfId="41919" xr:uid="{45C3E96B-3709-4903-8B33-B345E978B16E}"/>
    <cellStyle name="Check Cell 2 10 3" xfId="21767" xr:uid="{EC4BC826-F8DB-4735-850D-AB4335C4CDC6}"/>
    <cellStyle name="Check Cell 2 11" xfId="815" xr:uid="{00000000-0005-0000-0000-00001E030000}"/>
    <cellStyle name="Check Cell 2 11 2" xfId="21768" xr:uid="{4861A1F7-8E9F-4E31-8FD9-9A454AB97953}"/>
    <cellStyle name="Check Cell 2 12" xfId="816" xr:uid="{00000000-0005-0000-0000-00001F030000}"/>
    <cellStyle name="Check Cell 2 12 2" xfId="21769" xr:uid="{2CAF8C15-72E0-4EFE-94C2-AD3C327ADA9E}"/>
    <cellStyle name="Check Cell 2 13" xfId="21766" xr:uid="{7365A68F-9852-4451-8CC8-3DC19684442B}"/>
    <cellStyle name="Check Cell 2 2" xfId="817" xr:uid="{00000000-0005-0000-0000-000020030000}"/>
    <cellStyle name="Check Cell 2 2 2" xfId="818" xr:uid="{00000000-0005-0000-0000-000021030000}"/>
    <cellStyle name="Check Cell 2 2 2 2" xfId="21771" xr:uid="{378F515E-4925-45A1-B5EC-0F1030C8322A}"/>
    <cellStyle name="Check Cell 2 2 3" xfId="819" xr:uid="{00000000-0005-0000-0000-000022030000}"/>
    <cellStyle name="Check Cell 2 2 3 2" xfId="21772" xr:uid="{14BBC95A-DE46-46A8-9C57-DC3E7C0F2D61}"/>
    <cellStyle name="Check Cell 2 2 4" xfId="820" xr:uid="{00000000-0005-0000-0000-000023030000}"/>
    <cellStyle name="Check Cell 2 2 4 2" xfId="21773" xr:uid="{4F33E8D7-A404-4F3A-B540-E932DF851512}"/>
    <cellStyle name="Check Cell 2 2 5" xfId="21770" xr:uid="{CF0C4FC7-5147-4063-BD4E-7F5C1B05BB94}"/>
    <cellStyle name="Check Cell 2 3" xfId="821" xr:uid="{00000000-0005-0000-0000-000024030000}"/>
    <cellStyle name="Check Cell 2 3 2" xfId="822" xr:uid="{00000000-0005-0000-0000-000025030000}"/>
    <cellStyle name="Check Cell 2 3 2 2" xfId="21775" xr:uid="{3057ECBE-BC20-4056-9138-32D22D1CCB39}"/>
    <cellStyle name="Check Cell 2 3 3" xfId="823" xr:uid="{00000000-0005-0000-0000-000026030000}"/>
    <cellStyle name="Check Cell 2 3 3 2" xfId="21776" xr:uid="{D7781CB4-E329-4DC7-A690-723AAF7F2979}"/>
    <cellStyle name="Check Cell 2 3 4" xfId="21774" xr:uid="{3D5D23FD-C959-4442-80CA-F486757BEBD3}"/>
    <cellStyle name="Check Cell 2 4" xfId="824" xr:uid="{00000000-0005-0000-0000-000027030000}"/>
    <cellStyle name="Check Cell 2 4 2" xfId="825" xr:uid="{00000000-0005-0000-0000-000028030000}"/>
    <cellStyle name="Check Cell 2 4 2 2" xfId="21778" xr:uid="{BAFDE930-2BB6-46E9-8A63-7C657F0DC0DE}"/>
    <cellStyle name="Check Cell 2 4 3" xfId="826" xr:uid="{00000000-0005-0000-0000-000029030000}"/>
    <cellStyle name="Check Cell 2 4 3 2" xfId="21779" xr:uid="{D53F8235-33BD-4CC9-8167-842C5B384186}"/>
    <cellStyle name="Check Cell 2 4 4" xfId="21777" xr:uid="{A611A379-FD56-44FD-B41E-77C03845E176}"/>
    <cellStyle name="Check Cell 2 5" xfId="827" xr:uid="{00000000-0005-0000-0000-00002A030000}"/>
    <cellStyle name="Check Cell 2 5 2" xfId="828" xr:uid="{00000000-0005-0000-0000-00002B030000}"/>
    <cellStyle name="Check Cell 2 5 2 2" xfId="21781" xr:uid="{2958FFC3-5793-492B-B642-86C800D2852D}"/>
    <cellStyle name="Check Cell 2 5 3" xfId="829" xr:uid="{00000000-0005-0000-0000-00002C030000}"/>
    <cellStyle name="Check Cell 2 5 3 2" xfId="21782" xr:uid="{83E2D236-B7B9-455F-BC61-2199D1F2B316}"/>
    <cellStyle name="Check Cell 2 5 4" xfId="21780" xr:uid="{BCE56710-7CD3-4EDB-85AC-FD5A8463098D}"/>
    <cellStyle name="Check Cell 2 6" xfId="830" xr:uid="{00000000-0005-0000-0000-00002D030000}"/>
    <cellStyle name="Check Cell 2 6 2" xfId="831" xr:uid="{00000000-0005-0000-0000-00002E030000}"/>
    <cellStyle name="Check Cell 2 6 2 2" xfId="21784" xr:uid="{04CAFF2B-3460-4073-9475-8699497DB81E}"/>
    <cellStyle name="Check Cell 2 6 3" xfId="832" xr:uid="{00000000-0005-0000-0000-00002F030000}"/>
    <cellStyle name="Check Cell 2 6 3 2" xfId="21785" xr:uid="{CCE5B025-F06E-4299-AC52-A5BFAF8C6777}"/>
    <cellStyle name="Check Cell 2 6 4" xfId="21783" xr:uid="{C22408BE-25B0-4422-B485-1924DD469583}"/>
    <cellStyle name="Check Cell 2 7" xfId="833" xr:uid="{00000000-0005-0000-0000-000030030000}"/>
    <cellStyle name="Check Cell 2 7 2" xfId="834" xr:uid="{00000000-0005-0000-0000-000031030000}"/>
    <cellStyle name="Check Cell 2 7 2 2" xfId="21787" xr:uid="{43399332-9370-4B55-A32B-985794B9F55B}"/>
    <cellStyle name="Check Cell 2 7 3" xfId="835" xr:uid="{00000000-0005-0000-0000-000032030000}"/>
    <cellStyle name="Check Cell 2 7 3 2" xfId="21788" xr:uid="{42273CDF-F004-4E35-8B4B-CE2CE3AC487B}"/>
    <cellStyle name="Check Cell 2 7 4" xfId="21786" xr:uid="{E78FA6B2-A375-4404-9C1B-B66D0E7F3299}"/>
    <cellStyle name="Check Cell 2 8" xfId="836" xr:uid="{00000000-0005-0000-0000-000033030000}"/>
    <cellStyle name="Check Cell 2 8 2" xfId="21789" xr:uid="{3D54B06D-9B64-426E-8E23-8FBD0710B578}"/>
    <cellStyle name="Check Cell 2 9" xfId="837" xr:uid="{00000000-0005-0000-0000-000034030000}"/>
    <cellStyle name="Check Cell 2 9 2" xfId="41920" xr:uid="{A61852BB-BA7E-41C1-9CE2-EA6602A493A2}"/>
    <cellStyle name="Check Cell 2 9 3" xfId="21790" xr:uid="{F80AFC0D-BFF3-4C79-9467-84BCD0A684A0}"/>
    <cellStyle name="Check Cell 3" xfId="838" xr:uid="{00000000-0005-0000-0000-000035030000}"/>
    <cellStyle name="Check Cell 3 10" xfId="21791" xr:uid="{05B0BA40-6D0B-4C73-95C6-9B8142200CFA}"/>
    <cellStyle name="Check Cell 3 2" xfId="839" xr:uid="{00000000-0005-0000-0000-000036030000}"/>
    <cellStyle name="Check Cell 3 2 2" xfId="840" xr:uid="{00000000-0005-0000-0000-000037030000}"/>
    <cellStyle name="Check Cell 3 2 2 2" xfId="21793" xr:uid="{C42ED484-46C6-4DD3-8B8B-4928673B474C}"/>
    <cellStyle name="Check Cell 3 2 3" xfId="841" xr:uid="{00000000-0005-0000-0000-000038030000}"/>
    <cellStyle name="Check Cell 3 2 3 2" xfId="21794" xr:uid="{D558AFBB-9B93-4BF6-8BC6-536E69F3EDEC}"/>
    <cellStyle name="Check Cell 3 2 4" xfId="21792" xr:uid="{3A936CAA-6D61-433E-BE13-9BB96767B57C}"/>
    <cellStyle name="Check Cell 3 3" xfId="842" xr:uid="{00000000-0005-0000-0000-000039030000}"/>
    <cellStyle name="Check Cell 3 3 2" xfId="843" xr:uid="{00000000-0005-0000-0000-00003A030000}"/>
    <cellStyle name="Check Cell 3 3 2 2" xfId="21796" xr:uid="{74DDEF8D-CAD5-4EE9-812C-D3236AC5BF4B}"/>
    <cellStyle name="Check Cell 3 3 3" xfId="844" xr:uid="{00000000-0005-0000-0000-00003B030000}"/>
    <cellStyle name="Check Cell 3 3 3 2" xfId="21797" xr:uid="{E990038B-F0FD-4A42-826A-E334C8EEB099}"/>
    <cellStyle name="Check Cell 3 3 4" xfId="21795" xr:uid="{C1DA874F-0438-492B-A2F1-F94551404478}"/>
    <cellStyle name="Check Cell 3 4" xfId="845" xr:uid="{00000000-0005-0000-0000-00003C030000}"/>
    <cellStyle name="Check Cell 3 4 2" xfId="846" xr:uid="{00000000-0005-0000-0000-00003D030000}"/>
    <cellStyle name="Check Cell 3 4 2 2" xfId="21799" xr:uid="{30E789C1-8166-4BB2-9D16-A08A5CBDA9B7}"/>
    <cellStyle name="Check Cell 3 4 3" xfId="847" xr:uid="{00000000-0005-0000-0000-00003E030000}"/>
    <cellStyle name="Check Cell 3 4 3 2" xfId="21800" xr:uid="{2002F1D7-344D-44CD-B69A-DF1B53C624BF}"/>
    <cellStyle name="Check Cell 3 4 4" xfId="21798" xr:uid="{37124A56-5B2E-4B5D-B6FA-0A76332CA4EC}"/>
    <cellStyle name="Check Cell 3 5" xfId="848" xr:uid="{00000000-0005-0000-0000-00003F030000}"/>
    <cellStyle name="Check Cell 3 5 2" xfId="849" xr:uid="{00000000-0005-0000-0000-000040030000}"/>
    <cellStyle name="Check Cell 3 5 2 2" xfId="21802" xr:uid="{377147B9-A2DA-422C-B775-1B78DBC7415B}"/>
    <cellStyle name="Check Cell 3 5 3" xfId="850" xr:uid="{00000000-0005-0000-0000-000041030000}"/>
    <cellStyle name="Check Cell 3 5 3 2" xfId="21803" xr:uid="{EFC7A17E-4A4D-4BA4-8CB4-2596DCBBA6FB}"/>
    <cellStyle name="Check Cell 3 5 4" xfId="21801" xr:uid="{DDD6CFAD-9571-4ECE-8119-9CDC6A8DA5C7}"/>
    <cellStyle name="Check Cell 3 6" xfId="851" xr:uid="{00000000-0005-0000-0000-000042030000}"/>
    <cellStyle name="Check Cell 3 6 2" xfId="852" xr:uid="{00000000-0005-0000-0000-000043030000}"/>
    <cellStyle name="Check Cell 3 6 2 2" xfId="21805" xr:uid="{FAE4E3F7-590F-4366-8E6C-098150FB51DB}"/>
    <cellStyle name="Check Cell 3 6 3" xfId="853" xr:uid="{00000000-0005-0000-0000-000044030000}"/>
    <cellStyle name="Check Cell 3 6 3 2" xfId="21806" xr:uid="{7D81E3CF-4CB6-41E1-9D36-2C6E6F68A4ED}"/>
    <cellStyle name="Check Cell 3 6 4" xfId="21804" xr:uid="{833A9964-8AFA-4769-A63E-16EDFA1B7DEF}"/>
    <cellStyle name="Check Cell 3 7" xfId="854" xr:uid="{00000000-0005-0000-0000-000045030000}"/>
    <cellStyle name="Check Cell 3 7 2" xfId="855" xr:uid="{00000000-0005-0000-0000-000046030000}"/>
    <cellStyle name="Check Cell 3 7 2 2" xfId="21808" xr:uid="{3F88D950-AED8-4B07-A601-203855A4D7F6}"/>
    <cellStyle name="Check Cell 3 7 3" xfId="856" xr:uid="{00000000-0005-0000-0000-000047030000}"/>
    <cellStyle name="Check Cell 3 7 3 2" xfId="21809" xr:uid="{B74237EB-DA7E-4F55-B11B-6175F10D8563}"/>
    <cellStyle name="Check Cell 3 7 4" xfId="21807" xr:uid="{5F568F3B-AF74-40E1-BCDE-F3FFF44A418E}"/>
    <cellStyle name="Check Cell 3 8" xfId="857" xr:uid="{00000000-0005-0000-0000-000048030000}"/>
    <cellStyle name="Check Cell 3 8 2" xfId="21810" xr:uid="{32E81236-1DA5-42E9-9076-B8247E2FFDDC}"/>
    <cellStyle name="Check Cell 3 9" xfId="858" xr:uid="{00000000-0005-0000-0000-000049030000}"/>
    <cellStyle name="Check Cell 3 9 2" xfId="21811" xr:uid="{4407CA99-46E5-4140-97C7-6C1CFF0C834C}"/>
    <cellStyle name="Check Cell 4" xfId="859" xr:uid="{00000000-0005-0000-0000-00004A030000}"/>
    <cellStyle name="Check Cell 4 10" xfId="21812" xr:uid="{7122714E-8C49-49C8-A0BE-3AE893028EA7}"/>
    <cellStyle name="Check Cell 4 2" xfId="860" xr:uid="{00000000-0005-0000-0000-00004B030000}"/>
    <cellStyle name="Check Cell 4 2 2" xfId="861" xr:uid="{00000000-0005-0000-0000-00004C030000}"/>
    <cellStyle name="Check Cell 4 2 2 2" xfId="21814" xr:uid="{516D57F6-D198-4308-9934-6CACA211694E}"/>
    <cellStyle name="Check Cell 4 2 3" xfId="862" xr:uid="{00000000-0005-0000-0000-00004D030000}"/>
    <cellStyle name="Check Cell 4 2 3 2" xfId="21815" xr:uid="{66F8D1B1-1D7B-40B2-A5A3-42A3765930BA}"/>
    <cellStyle name="Check Cell 4 2 4" xfId="21813" xr:uid="{E204A222-8646-42D8-AAC4-20AD6C14267C}"/>
    <cellStyle name="Check Cell 4 3" xfId="863" xr:uid="{00000000-0005-0000-0000-00004E030000}"/>
    <cellStyle name="Check Cell 4 3 2" xfId="864" xr:uid="{00000000-0005-0000-0000-00004F030000}"/>
    <cellStyle name="Check Cell 4 3 2 2" xfId="21817" xr:uid="{7B74654F-7D33-44CD-913D-B871B6099584}"/>
    <cellStyle name="Check Cell 4 3 3" xfId="865" xr:uid="{00000000-0005-0000-0000-000050030000}"/>
    <cellStyle name="Check Cell 4 3 3 2" xfId="21818" xr:uid="{14CC7294-DA4F-4AF2-934D-C62B24CF0D6B}"/>
    <cellStyle name="Check Cell 4 3 4" xfId="21816" xr:uid="{014A54DE-A2B4-48B1-A12E-96B1F6DCB1B1}"/>
    <cellStyle name="Check Cell 4 4" xfId="866" xr:uid="{00000000-0005-0000-0000-000051030000}"/>
    <cellStyle name="Check Cell 4 4 2" xfId="867" xr:uid="{00000000-0005-0000-0000-000052030000}"/>
    <cellStyle name="Check Cell 4 4 2 2" xfId="21820" xr:uid="{41E763BD-60FB-47FE-80BC-49335520AA08}"/>
    <cellStyle name="Check Cell 4 4 3" xfId="868" xr:uid="{00000000-0005-0000-0000-000053030000}"/>
    <cellStyle name="Check Cell 4 4 3 2" xfId="21821" xr:uid="{67CB549C-09FB-4AD8-8EDC-0C071E113F5B}"/>
    <cellStyle name="Check Cell 4 4 4" xfId="21819" xr:uid="{A1701700-F86C-405D-8814-B231FEC4E57A}"/>
    <cellStyle name="Check Cell 4 5" xfId="869" xr:uid="{00000000-0005-0000-0000-000054030000}"/>
    <cellStyle name="Check Cell 4 5 2" xfId="870" xr:uid="{00000000-0005-0000-0000-000055030000}"/>
    <cellStyle name="Check Cell 4 5 2 2" xfId="21823" xr:uid="{D8E7FBFE-8F39-4089-873D-FC7A779932DB}"/>
    <cellStyle name="Check Cell 4 5 3" xfId="871" xr:uid="{00000000-0005-0000-0000-000056030000}"/>
    <cellStyle name="Check Cell 4 5 3 2" xfId="21824" xr:uid="{51BBBA8A-E545-449B-9565-0DCB4DC25435}"/>
    <cellStyle name="Check Cell 4 5 4" xfId="21822" xr:uid="{E6FE0DBF-DEC9-47E9-8E28-27F1679874F4}"/>
    <cellStyle name="Check Cell 4 6" xfId="872" xr:uid="{00000000-0005-0000-0000-000057030000}"/>
    <cellStyle name="Check Cell 4 6 2" xfId="873" xr:uid="{00000000-0005-0000-0000-000058030000}"/>
    <cellStyle name="Check Cell 4 6 2 2" xfId="21826" xr:uid="{A476E71B-7A02-44E6-A648-A207554A6747}"/>
    <cellStyle name="Check Cell 4 6 3" xfId="874" xr:uid="{00000000-0005-0000-0000-000059030000}"/>
    <cellStyle name="Check Cell 4 6 3 2" xfId="21827" xr:uid="{B537DB36-2AAF-4D5D-8B8F-4BAA0535149F}"/>
    <cellStyle name="Check Cell 4 6 4" xfId="21825" xr:uid="{AC1034BF-110F-4146-B28E-C70541AD5580}"/>
    <cellStyle name="Check Cell 4 7" xfId="875" xr:uid="{00000000-0005-0000-0000-00005A030000}"/>
    <cellStyle name="Check Cell 4 7 2" xfId="876" xr:uid="{00000000-0005-0000-0000-00005B030000}"/>
    <cellStyle name="Check Cell 4 7 2 2" xfId="21829" xr:uid="{D5B88801-E777-4CF9-A631-2180A8F464D1}"/>
    <cellStyle name="Check Cell 4 7 3" xfId="877" xr:uid="{00000000-0005-0000-0000-00005C030000}"/>
    <cellStyle name="Check Cell 4 7 3 2" xfId="21830" xr:uid="{817B7CB8-C4CF-489C-AE6A-97B58AB3F40C}"/>
    <cellStyle name="Check Cell 4 7 4" xfId="21828" xr:uid="{5EBCDA62-8A17-450E-9BF6-A1A59940EE9C}"/>
    <cellStyle name="Check Cell 4 8" xfId="878" xr:uid="{00000000-0005-0000-0000-00005D030000}"/>
    <cellStyle name="Check Cell 4 8 2" xfId="21831" xr:uid="{769C24F0-3705-425D-932C-76EFEE914DF5}"/>
    <cellStyle name="Check Cell 4 9" xfId="879" xr:uid="{00000000-0005-0000-0000-00005E030000}"/>
    <cellStyle name="Check Cell 4 9 2" xfId="21832" xr:uid="{63238C01-66BE-4B5D-A790-E1C69D7B6EA3}"/>
    <cellStyle name="Check Cell 5" xfId="880" xr:uid="{00000000-0005-0000-0000-00005F030000}"/>
    <cellStyle name="Check Cell 5 10" xfId="21833" xr:uid="{93FB09D1-A889-4782-87CF-A92DC85A37E2}"/>
    <cellStyle name="Check Cell 5 2" xfId="881" xr:uid="{00000000-0005-0000-0000-000060030000}"/>
    <cellStyle name="Check Cell 5 2 2" xfId="882" xr:uid="{00000000-0005-0000-0000-000061030000}"/>
    <cellStyle name="Check Cell 5 2 2 2" xfId="21835" xr:uid="{54BAC2DC-3A60-4376-B472-070283819E1F}"/>
    <cellStyle name="Check Cell 5 2 3" xfId="883" xr:uid="{00000000-0005-0000-0000-000062030000}"/>
    <cellStyle name="Check Cell 5 2 3 2" xfId="21836" xr:uid="{3B90F0D6-18E1-4AA1-8108-1E82B276F97D}"/>
    <cellStyle name="Check Cell 5 2 4" xfId="21834" xr:uid="{DA4C496F-306F-46DA-A126-C590646DDE92}"/>
    <cellStyle name="Check Cell 5 3" xfId="884" xr:uid="{00000000-0005-0000-0000-000063030000}"/>
    <cellStyle name="Check Cell 5 3 2" xfId="885" xr:uid="{00000000-0005-0000-0000-000064030000}"/>
    <cellStyle name="Check Cell 5 3 2 2" xfId="21838" xr:uid="{BDA79699-79D6-4AED-A70C-FB31DF5C83B9}"/>
    <cellStyle name="Check Cell 5 3 3" xfId="886" xr:uid="{00000000-0005-0000-0000-000065030000}"/>
    <cellStyle name="Check Cell 5 3 3 2" xfId="21839" xr:uid="{37AA1041-9117-44EF-912B-60442477E21D}"/>
    <cellStyle name="Check Cell 5 3 4" xfId="21837" xr:uid="{CDCCB167-585B-40A3-A719-394E250D1CAB}"/>
    <cellStyle name="Check Cell 5 4" xfId="887" xr:uid="{00000000-0005-0000-0000-000066030000}"/>
    <cellStyle name="Check Cell 5 4 2" xfId="888" xr:uid="{00000000-0005-0000-0000-000067030000}"/>
    <cellStyle name="Check Cell 5 4 2 2" xfId="21841" xr:uid="{0A8EA8F3-7551-4801-ABE0-91269CD0AD06}"/>
    <cellStyle name="Check Cell 5 4 3" xfId="889" xr:uid="{00000000-0005-0000-0000-000068030000}"/>
    <cellStyle name="Check Cell 5 4 3 2" xfId="21842" xr:uid="{B07105D1-6649-49DF-BCD2-66448423154C}"/>
    <cellStyle name="Check Cell 5 4 4" xfId="21840" xr:uid="{F674C098-8C68-4C33-A2F2-0D37D39F1A6C}"/>
    <cellStyle name="Check Cell 5 5" xfId="890" xr:uid="{00000000-0005-0000-0000-000069030000}"/>
    <cellStyle name="Check Cell 5 5 2" xfId="891" xr:uid="{00000000-0005-0000-0000-00006A030000}"/>
    <cellStyle name="Check Cell 5 5 2 2" xfId="21844" xr:uid="{DA87F4C4-363E-4C1C-9E31-F9B4A2B08AA8}"/>
    <cellStyle name="Check Cell 5 5 3" xfId="892" xr:uid="{00000000-0005-0000-0000-00006B030000}"/>
    <cellStyle name="Check Cell 5 5 3 2" xfId="21845" xr:uid="{E72EB68C-3EA9-4B90-8BE9-0F6F9686E640}"/>
    <cellStyle name="Check Cell 5 5 4" xfId="21843" xr:uid="{AA053266-2111-4B61-A1E6-DB9373F337FE}"/>
    <cellStyle name="Check Cell 5 6" xfId="893" xr:uid="{00000000-0005-0000-0000-00006C030000}"/>
    <cellStyle name="Check Cell 5 6 2" xfId="894" xr:uid="{00000000-0005-0000-0000-00006D030000}"/>
    <cellStyle name="Check Cell 5 6 2 2" xfId="21847" xr:uid="{9030DD69-4FBE-4D06-9B61-3818B5AA2B74}"/>
    <cellStyle name="Check Cell 5 6 3" xfId="895" xr:uid="{00000000-0005-0000-0000-00006E030000}"/>
    <cellStyle name="Check Cell 5 6 3 2" xfId="21848" xr:uid="{04ADC129-DF5D-44EA-A2C0-FF773998B2CE}"/>
    <cellStyle name="Check Cell 5 6 4" xfId="21846" xr:uid="{08685B04-630E-40C5-BCFD-6CE795F956B0}"/>
    <cellStyle name="Check Cell 5 7" xfId="896" xr:uid="{00000000-0005-0000-0000-00006F030000}"/>
    <cellStyle name="Check Cell 5 7 2" xfId="897" xr:uid="{00000000-0005-0000-0000-000070030000}"/>
    <cellStyle name="Check Cell 5 7 2 2" xfId="21850" xr:uid="{8E5E5CE8-6334-4D0D-A75F-24B861AB978D}"/>
    <cellStyle name="Check Cell 5 7 3" xfId="898" xr:uid="{00000000-0005-0000-0000-000071030000}"/>
    <cellStyle name="Check Cell 5 7 3 2" xfId="21851" xr:uid="{2DD6D3FA-F445-4B95-9E95-624982BA97CD}"/>
    <cellStyle name="Check Cell 5 7 4" xfId="21849" xr:uid="{297282B1-164C-449C-AAA2-550140E43FE7}"/>
    <cellStyle name="Check Cell 5 8" xfId="899" xr:uid="{00000000-0005-0000-0000-000072030000}"/>
    <cellStyle name="Check Cell 5 8 2" xfId="21852" xr:uid="{6E482202-144C-4E9A-8FFB-DEC54D3BD54D}"/>
    <cellStyle name="Check Cell 5 9" xfId="900" xr:uid="{00000000-0005-0000-0000-000073030000}"/>
    <cellStyle name="Check Cell 5 9 2" xfId="21853" xr:uid="{CC3C14A7-21A0-4861-B292-49651CE7499E}"/>
    <cellStyle name="Check Cell 6" xfId="901" xr:uid="{00000000-0005-0000-0000-000074030000}"/>
    <cellStyle name="Check Cell 6 10" xfId="21854" xr:uid="{718E1EA7-C6F8-495D-976E-019A14398FC5}"/>
    <cellStyle name="Check Cell 6 2" xfId="902" xr:uid="{00000000-0005-0000-0000-000075030000}"/>
    <cellStyle name="Check Cell 6 2 2" xfId="903" xr:uid="{00000000-0005-0000-0000-000076030000}"/>
    <cellStyle name="Check Cell 6 2 2 2" xfId="21856" xr:uid="{7C26EEAE-3885-46A3-84BB-9B9506727DC8}"/>
    <cellStyle name="Check Cell 6 2 3" xfId="904" xr:uid="{00000000-0005-0000-0000-000077030000}"/>
    <cellStyle name="Check Cell 6 2 3 2" xfId="21857" xr:uid="{D9DC9B4E-EA9C-4A95-8AC6-21BCA82504AC}"/>
    <cellStyle name="Check Cell 6 2 4" xfId="21855" xr:uid="{134BCC35-1719-41AC-9582-A634898E9485}"/>
    <cellStyle name="Check Cell 6 3" xfId="905" xr:uid="{00000000-0005-0000-0000-000078030000}"/>
    <cellStyle name="Check Cell 6 3 2" xfId="906" xr:uid="{00000000-0005-0000-0000-000079030000}"/>
    <cellStyle name="Check Cell 6 3 2 2" xfId="21859" xr:uid="{2E65F87A-7FCA-4E69-A8F0-188117A675C7}"/>
    <cellStyle name="Check Cell 6 3 3" xfId="907" xr:uid="{00000000-0005-0000-0000-00007A030000}"/>
    <cellStyle name="Check Cell 6 3 3 2" xfId="21860" xr:uid="{E012935E-DA2C-4F4A-9042-6D10F4CBF5D1}"/>
    <cellStyle name="Check Cell 6 3 4" xfId="21858" xr:uid="{AF049F71-3EF3-4F9C-9DAC-688AE9D7E3B5}"/>
    <cellStyle name="Check Cell 6 4" xfId="908" xr:uid="{00000000-0005-0000-0000-00007B030000}"/>
    <cellStyle name="Check Cell 6 4 2" xfId="909" xr:uid="{00000000-0005-0000-0000-00007C030000}"/>
    <cellStyle name="Check Cell 6 4 2 2" xfId="21862" xr:uid="{7E6FF833-FE5A-4065-987E-A033A76D5C7B}"/>
    <cellStyle name="Check Cell 6 4 3" xfId="910" xr:uid="{00000000-0005-0000-0000-00007D030000}"/>
    <cellStyle name="Check Cell 6 4 3 2" xfId="21863" xr:uid="{19893FED-3128-4E03-A614-956353816F66}"/>
    <cellStyle name="Check Cell 6 4 4" xfId="21861" xr:uid="{9A25120B-F96F-441B-9244-21E5697C41F7}"/>
    <cellStyle name="Check Cell 6 5" xfId="911" xr:uid="{00000000-0005-0000-0000-00007E030000}"/>
    <cellStyle name="Check Cell 6 5 2" xfId="912" xr:uid="{00000000-0005-0000-0000-00007F030000}"/>
    <cellStyle name="Check Cell 6 5 2 2" xfId="21865" xr:uid="{AF0F501D-DF05-42E9-A098-0CD174315380}"/>
    <cellStyle name="Check Cell 6 5 3" xfId="913" xr:uid="{00000000-0005-0000-0000-000080030000}"/>
    <cellStyle name="Check Cell 6 5 3 2" xfId="21866" xr:uid="{B511FAE2-9540-452B-AA21-28D1BCE1BA2E}"/>
    <cellStyle name="Check Cell 6 5 4" xfId="21864" xr:uid="{EBDB80E6-2304-4E17-9084-6B44741219FD}"/>
    <cellStyle name="Check Cell 6 6" xfId="914" xr:uid="{00000000-0005-0000-0000-000081030000}"/>
    <cellStyle name="Check Cell 6 6 2" xfId="915" xr:uid="{00000000-0005-0000-0000-000082030000}"/>
    <cellStyle name="Check Cell 6 6 2 2" xfId="21868" xr:uid="{DD2FBADB-7D9E-4D8F-9EAD-4560E80AA7E9}"/>
    <cellStyle name="Check Cell 6 6 3" xfId="916" xr:uid="{00000000-0005-0000-0000-000083030000}"/>
    <cellStyle name="Check Cell 6 6 3 2" xfId="21869" xr:uid="{EEDA114C-8965-445A-867A-893C47D8F695}"/>
    <cellStyle name="Check Cell 6 6 4" xfId="21867" xr:uid="{8C3B8B8A-DCAD-4541-9985-598C9BC18BBE}"/>
    <cellStyle name="Check Cell 6 7" xfId="917" xr:uid="{00000000-0005-0000-0000-000084030000}"/>
    <cellStyle name="Check Cell 6 7 2" xfId="918" xr:uid="{00000000-0005-0000-0000-000085030000}"/>
    <cellStyle name="Check Cell 6 7 2 2" xfId="21871" xr:uid="{F9FB92BF-BEA3-45BA-9120-1D97FD3DB89E}"/>
    <cellStyle name="Check Cell 6 7 3" xfId="919" xr:uid="{00000000-0005-0000-0000-000086030000}"/>
    <cellStyle name="Check Cell 6 7 3 2" xfId="21872" xr:uid="{E42FAF28-0566-4E4B-809A-D04DAE92DD82}"/>
    <cellStyle name="Check Cell 6 7 4" xfId="21870" xr:uid="{8909233C-AD99-4D34-B786-15568A06A794}"/>
    <cellStyle name="Check Cell 6 8" xfId="920" xr:uid="{00000000-0005-0000-0000-000087030000}"/>
    <cellStyle name="Check Cell 6 8 2" xfId="21873" xr:uid="{BC2F7D3B-4609-43D9-9977-46A2A5344D42}"/>
    <cellStyle name="Check Cell 6 9" xfId="921" xr:uid="{00000000-0005-0000-0000-000088030000}"/>
    <cellStyle name="Check Cell 6 9 2" xfId="21874" xr:uid="{5A7A6836-1317-4BC7-A71D-1D7D7B141FA1}"/>
    <cellStyle name="Check Cell 7" xfId="922" xr:uid="{00000000-0005-0000-0000-000089030000}"/>
    <cellStyle name="Check Cell 7 2" xfId="21875" xr:uid="{31837BF0-1F30-4FA5-ABCC-CF377B27C03B}"/>
    <cellStyle name="Comma" xfId="7" builtinId="3"/>
    <cellStyle name="Comma [0] 10" xfId="923" xr:uid="{00000000-0005-0000-0000-00008B030000}"/>
    <cellStyle name="Comma [0] 10 2" xfId="22506" xr:uid="{7DC713E2-13F0-43AC-8F59-79B0BEBA68C0}"/>
    <cellStyle name="Comma [0] 11" xfId="924" xr:uid="{00000000-0005-0000-0000-00008C030000}"/>
    <cellStyle name="Comma [0] 11 2" xfId="22507" xr:uid="{D162F2C6-FB38-4ED4-BDAC-C581BA02DA12}"/>
    <cellStyle name="Comma [0] 2" xfId="925" xr:uid="{00000000-0005-0000-0000-00008D030000}"/>
    <cellStyle name="Comma [0] 2 2" xfId="926" xr:uid="{00000000-0005-0000-0000-00008E030000}"/>
    <cellStyle name="Comma [0] 2 2 2" xfId="927" xr:uid="{00000000-0005-0000-0000-00008F030000}"/>
    <cellStyle name="Comma [0] 2 2 2 2" xfId="22510" xr:uid="{229E480F-236F-43FE-8459-F624B07DF805}"/>
    <cellStyle name="Comma [0] 2 2 3" xfId="22509" xr:uid="{D0632FE3-F4A6-453B-B06D-41B9C09B9E2F}"/>
    <cellStyle name="Comma [0] 2 3" xfId="928" xr:uid="{00000000-0005-0000-0000-000090030000}"/>
    <cellStyle name="Comma [0] 2 3 2" xfId="22511" xr:uid="{EBD36EBB-8B2D-427D-AC86-93D8ADF93914}"/>
    <cellStyle name="Comma [0] 2 4" xfId="22508" xr:uid="{D45AC3C5-A2EC-4FF8-B6CF-B1B943EC1F53}"/>
    <cellStyle name="Comma [0] 3" xfId="929" xr:uid="{00000000-0005-0000-0000-000091030000}"/>
    <cellStyle name="Comma [0] 3 2" xfId="930" xr:uid="{00000000-0005-0000-0000-000092030000}"/>
    <cellStyle name="Comma [0] 3 2 2" xfId="931" xr:uid="{00000000-0005-0000-0000-000093030000}"/>
    <cellStyle name="Comma [0] 3 2 2 2" xfId="22514" xr:uid="{7C995FEC-D2B7-4412-AAAB-8779CE9BB2CD}"/>
    <cellStyle name="Comma [0] 3 2 3" xfId="22513" xr:uid="{D0184374-162B-42D4-BED0-847DCCC40F5C}"/>
    <cellStyle name="Comma [0] 3 3" xfId="932" xr:uid="{00000000-0005-0000-0000-000094030000}"/>
    <cellStyle name="Comma [0] 3 3 2" xfId="22515" xr:uid="{342D690C-FE09-4930-9CDA-E5453786DF2E}"/>
    <cellStyle name="Comma [0] 3 4" xfId="933" xr:uid="{00000000-0005-0000-0000-000095030000}"/>
    <cellStyle name="Comma [0] 3 4 2" xfId="22516" xr:uid="{727E6D09-6CBC-4B71-AE9B-C102E190E3E0}"/>
    <cellStyle name="Comma [0] 3 5" xfId="22512" xr:uid="{EC2827A6-897E-41C5-9703-4BF02D45EBE3}"/>
    <cellStyle name="Comma [0] 4" xfId="934" xr:uid="{00000000-0005-0000-0000-000096030000}"/>
    <cellStyle name="Comma [0] 4 2" xfId="935" xr:uid="{00000000-0005-0000-0000-000097030000}"/>
    <cellStyle name="Comma [0] 4 2 2" xfId="936" xr:uid="{00000000-0005-0000-0000-000098030000}"/>
    <cellStyle name="Comma [0] 4 2 2 2" xfId="22519" xr:uid="{F918C13B-231C-4C1E-B491-A0A81C341056}"/>
    <cellStyle name="Comma [0] 4 2 3" xfId="22518" xr:uid="{73CAAA43-A8B7-42B3-96BC-B4453B9DB447}"/>
    <cellStyle name="Comma [0] 4 3" xfId="937" xr:uid="{00000000-0005-0000-0000-000099030000}"/>
    <cellStyle name="Comma [0] 4 3 2" xfId="22520" xr:uid="{03E84015-3F09-4013-A581-7361622711B0}"/>
    <cellStyle name="Comma [0] 4 4" xfId="22517" xr:uid="{43235140-CEC7-4A50-89DA-04D7BDA90C16}"/>
    <cellStyle name="Comma [0] 5" xfId="938" xr:uid="{00000000-0005-0000-0000-00009A030000}"/>
    <cellStyle name="Comma [0] 5 2" xfId="939" xr:uid="{00000000-0005-0000-0000-00009B030000}"/>
    <cellStyle name="Comma [0] 5 2 2" xfId="940" xr:uid="{00000000-0005-0000-0000-00009C030000}"/>
    <cellStyle name="Comma [0] 5 2 2 2" xfId="22523" xr:uid="{7A515E25-7E04-43F8-A9D8-C91D4F420C57}"/>
    <cellStyle name="Comma [0] 5 2 3" xfId="22522" xr:uid="{5793602F-5AE1-46F1-876F-9FA54713D8E1}"/>
    <cellStyle name="Comma [0] 5 3" xfId="22521" xr:uid="{8BA56E46-C10C-4030-8207-1027AEEBEEE9}"/>
    <cellStyle name="Comma [0] 6" xfId="941" xr:uid="{00000000-0005-0000-0000-00009D030000}"/>
    <cellStyle name="Comma [0] 6 2" xfId="942" xr:uid="{00000000-0005-0000-0000-00009E030000}"/>
    <cellStyle name="Comma [0] 6 2 2" xfId="22525" xr:uid="{13C887D3-69AC-4590-AC87-9964EF4EA633}"/>
    <cellStyle name="Comma [0] 6 3" xfId="22524" xr:uid="{5C7A5C35-FBE6-49C2-9A65-24F77B2B3562}"/>
    <cellStyle name="Comma [0] 7" xfId="943" xr:uid="{00000000-0005-0000-0000-00009F030000}"/>
    <cellStyle name="Comma [0] 7 2" xfId="944" xr:uid="{00000000-0005-0000-0000-0000A0030000}"/>
    <cellStyle name="Comma [0] 7 2 2" xfId="22527" xr:uid="{D315E8D3-8E3F-4D6B-A57B-48080E55E369}"/>
    <cellStyle name="Comma [0] 7 3" xfId="22526" xr:uid="{73B99E2F-2C0B-44A5-A4D6-AC3B96C66B6D}"/>
    <cellStyle name="Comma [0] 8" xfId="945" xr:uid="{00000000-0005-0000-0000-0000A1030000}"/>
    <cellStyle name="Comma [0] 8 2" xfId="22528" xr:uid="{A2306D37-FB0A-4553-A515-EA2F89BA12EB}"/>
    <cellStyle name="Comma [0] 9" xfId="946" xr:uid="{00000000-0005-0000-0000-0000A2030000}"/>
    <cellStyle name="Comma [0] 9 2" xfId="22529" xr:uid="{50564A4C-6032-4CE3-A221-5BDBFCEC8CB0}"/>
    <cellStyle name="Comma [00]" xfId="947" xr:uid="{00000000-0005-0000-0000-0000A3030000}"/>
    <cellStyle name="Comma [00] 2" xfId="22530" xr:uid="{ABD318D8-72EC-4F7C-9CD8-6C7B65996B39}"/>
    <cellStyle name="Comma 10" xfId="948" xr:uid="{00000000-0005-0000-0000-0000A4030000}"/>
    <cellStyle name="Comma 10 10" xfId="949" xr:uid="{00000000-0005-0000-0000-0000A5030000}"/>
    <cellStyle name="Comma 10 10 2" xfId="21877" xr:uid="{A1342C73-7439-43A9-B59E-7250FC77E17B}"/>
    <cellStyle name="Comma 10 11" xfId="950" xr:uid="{00000000-0005-0000-0000-0000A6030000}"/>
    <cellStyle name="Comma 10 11 2" xfId="21878" xr:uid="{C9832268-605F-479B-A412-A05BA218664F}"/>
    <cellStyle name="Comma 10 12" xfId="951" xr:uid="{00000000-0005-0000-0000-0000A7030000}"/>
    <cellStyle name="Comma 10 12 2" xfId="952" xr:uid="{00000000-0005-0000-0000-0000A8030000}"/>
    <cellStyle name="Comma 10 12 2 2" xfId="21880" xr:uid="{995F21A0-9B29-4F66-B466-93D23D310850}"/>
    <cellStyle name="Comma 10 12 3" xfId="21879" xr:uid="{0BB2D781-7DBE-4FA5-AB23-351B914B84D3}"/>
    <cellStyle name="Comma 10 13" xfId="953" xr:uid="{00000000-0005-0000-0000-0000A9030000}"/>
    <cellStyle name="Comma 10 13 2" xfId="21881" xr:uid="{68CA35D8-5F57-463C-8D07-59BFE58E227A}"/>
    <cellStyle name="Comma 10 14" xfId="954" xr:uid="{00000000-0005-0000-0000-0000AA030000}"/>
    <cellStyle name="Comma 10 14 2" xfId="21882" xr:uid="{283CC4CA-C04C-4140-986B-D41B35DE5CF1}"/>
    <cellStyle name="Comma 10 15" xfId="21876" xr:uid="{59616CA1-D7ED-40F9-AB6A-46E7AC116847}"/>
    <cellStyle name="Comma 10 2" xfId="955" xr:uid="{00000000-0005-0000-0000-0000AB030000}"/>
    <cellStyle name="Comma 10 2 2" xfId="956" xr:uid="{00000000-0005-0000-0000-0000AC030000}"/>
    <cellStyle name="Comma 10 2 2 2" xfId="957" xr:uid="{00000000-0005-0000-0000-0000AD030000}"/>
    <cellStyle name="Comma 10 2 2 2 2" xfId="21885" xr:uid="{2CD86841-CAAA-43E2-8543-0A8E124BD564}"/>
    <cellStyle name="Comma 10 2 2 3" xfId="21884" xr:uid="{8244518C-E478-4C45-815A-D41F9A2B5D95}"/>
    <cellStyle name="Comma 10 2 3" xfId="958" xr:uid="{00000000-0005-0000-0000-0000AE030000}"/>
    <cellStyle name="Comma 10 2 3 2" xfId="21886" xr:uid="{7903FE00-9F5F-4D45-9980-5264524732C3}"/>
    <cellStyle name="Comma 10 2 4" xfId="959" xr:uid="{00000000-0005-0000-0000-0000AF030000}"/>
    <cellStyle name="Comma 10 2 4 2" xfId="21887" xr:uid="{7639B1D1-7F96-4F34-98E5-D6A38C84FD3B}"/>
    <cellStyle name="Comma 10 2 5" xfId="960" xr:uid="{00000000-0005-0000-0000-0000B0030000}"/>
    <cellStyle name="Comma 10 2 5 2" xfId="21888" xr:uid="{FD7124A4-1F0C-4C8C-8CA2-E10DE5BDBB8C}"/>
    <cellStyle name="Comma 10 2 6" xfId="961" xr:uid="{00000000-0005-0000-0000-0000B1030000}"/>
    <cellStyle name="Comma 10 2 6 2" xfId="21889" xr:uid="{47F85381-D757-44FB-AD44-13DF435EF067}"/>
    <cellStyle name="Comma 10 2 7" xfId="962" xr:uid="{00000000-0005-0000-0000-0000B2030000}"/>
    <cellStyle name="Comma 10 2 7 2" xfId="21890" xr:uid="{1CA7ACD2-EDD7-4D4B-94F4-C4B0A62DFAF7}"/>
    <cellStyle name="Comma 10 2 8" xfId="21883" xr:uid="{10F52552-FE5E-4344-BE0B-3649C2508772}"/>
    <cellStyle name="Comma 10 3" xfId="963" xr:uid="{00000000-0005-0000-0000-0000B3030000}"/>
    <cellStyle name="Comma 10 3 2" xfId="21891" xr:uid="{EAB6A506-5489-485F-9E8B-24AAE4AF564A}"/>
    <cellStyle name="Comma 10 4" xfId="964" xr:uid="{00000000-0005-0000-0000-0000B4030000}"/>
    <cellStyle name="Comma 10 4 2" xfId="21892" xr:uid="{2FAE6218-8933-436F-B7D6-629526B5AF1C}"/>
    <cellStyle name="Comma 10 5" xfId="965" xr:uid="{00000000-0005-0000-0000-0000B5030000}"/>
    <cellStyle name="Comma 10 5 2" xfId="21893" xr:uid="{E2DEA0B0-29E9-4DE6-9ACC-7B98E58C3B79}"/>
    <cellStyle name="Comma 10 6" xfId="966" xr:uid="{00000000-0005-0000-0000-0000B6030000}"/>
    <cellStyle name="Comma 10 6 2" xfId="21894" xr:uid="{738EE23E-7871-48AC-B8A1-9AD3C437689D}"/>
    <cellStyle name="Comma 10 7" xfId="967" xr:uid="{00000000-0005-0000-0000-0000B7030000}"/>
    <cellStyle name="Comma 10 7 2" xfId="21895" xr:uid="{F20873CB-507B-4A8D-98D1-2EB83140E94C}"/>
    <cellStyle name="Comma 10 8" xfId="968" xr:uid="{00000000-0005-0000-0000-0000B8030000}"/>
    <cellStyle name="Comma 10 8 2" xfId="21896" xr:uid="{13D7A624-DCCA-4091-8528-7775A519249B}"/>
    <cellStyle name="Comma 10 9" xfId="969" xr:uid="{00000000-0005-0000-0000-0000B9030000}"/>
    <cellStyle name="Comma 10 9 2" xfId="21897" xr:uid="{2F768672-2DCB-4BE7-9653-313ED3B42C97}"/>
    <cellStyle name="Comma 100" xfId="970" xr:uid="{00000000-0005-0000-0000-0000BA030000}"/>
    <cellStyle name="Comma 100 2" xfId="21898" xr:uid="{F684EA6A-6317-47EE-AB43-D03D6C0076DD}"/>
    <cellStyle name="Comma 101" xfId="971" xr:uid="{00000000-0005-0000-0000-0000BB030000}"/>
    <cellStyle name="Comma 101 2" xfId="21899" xr:uid="{F2731E1F-8015-4426-A45C-284172734900}"/>
    <cellStyle name="Comma 102" xfId="972" xr:uid="{00000000-0005-0000-0000-0000BC030000}"/>
    <cellStyle name="Comma 102 2" xfId="21900" xr:uid="{F8C1F6F0-1494-4A8B-AFA8-565C22678292}"/>
    <cellStyle name="Comma 103" xfId="973" xr:uid="{00000000-0005-0000-0000-0000BD030000}"/>
    <cellStyle name="Comma 103 2" xfId="21901" xr:uid="{BD920631-BFDA-451F-B881-0959470C3221}"/>
    <cellStyle name="Comma 104" xfId="974" xr:uid="{00000000-0005-0000-0000-0000BE030000}"/>
    <cellStyle name="Comma 104 2" xfId="21902" xr:uid="{043B082B-A499-4F5C-A34F-87530535C8F0}"/>
    <cellStyle name="Comma 105" xfId="975" xr:uid="{00000000-0005-0000-0000-0000BF030000}"/>
    <cellStyle name="Comma 105 2" xfId="21903" xr:uid="{5DAE3F9B-81AB-4FE4-B8A9-A8CDC9CAD35A}"/>
    <cellStyle name="Comma 106" xfId="976" xr:uid="{00000000-0005-0000-0000-0000C0030000}"/>
    <cellStyle name="Comma 106 2" xfId="21904" xr:uid="{C0EC3114-96F5-410D-AA97-D640A0A70761}"/>
    <cellStyle name="Comma 107" xfId="977" xr:uid="{00000000-0005-0000-0000-0000C1030000}"/>
    <cellStyle name="Comma 107 2" xfId="978" xr:uid="{00000000-0005-0000-0000-0000C2030000}"/>
    <cellStyle name="Comma 107 2 2" xfId="979" xr:uid="{00000000-0005-0000-0000-0000C3030000}"/>
    <cellStyle name="Comma 107 2 2 2" xfId="21907" xr:uid="{C3B84FC2-804C-4ED4-B97C-9B3537EAE155}"/>
    <cellStyle name="Comma 107 2 3" xfId="980" xr:uid="{00000000-0005-0000-0000-0000C4030000}"/>
    <cellStyle name="Comma 107 2 3 2" xfId="21908" xr:uid="{7E2BC939-D9C0-4275-8C9A-45A12134A12F}"/>
    <cellStyle name="Comma 107 2 4" xfId="981" xr:uid="{00000000-0005-0000-0000-0000C5030000}"/>
    <cellStyle name="Comma 107 2 4 2" xfId="21909" xr:uid="{13EC96EB-2673-4F00-BE47-C97BA41FC197}"/>
    <cellStyle name="Comma 107 2 5" xfId="21906" xr:uid="{3EF671F6-0791-433B-8EE7-2746E4680CDA}"/>
    <cellStyle name="Comma 107 3" xfId="982" xr:uid="{00000000-0005-0000-0000-0000C6030000}"/>
    <cellStyle name="Comma 107 3 2" xfId="21910" xr:uid="{E1DB7A07-20E8-452C-88FB-67E21532EADA}"/>
    <cellStyle name="Comma 107 4" xfId="983" xr:uid="{00000000-0005-0000-0000-0000C7030000}"/>
    <cellStyle name="Comma 107 4 2" xfId="21911" xr:uid="{108DE38A-7026-45BF-968B-8AAD4040133F}"/>
    <cellStyle name="Comma 107 5" xfId="984" xr:uid="{00000000-0005-0000-0000-0000C8030000}"/>
    <cellStyle name="Comma 107 5 2" xfId="21912" xr:uid="{2B752C33-949F-4302-B9B9-8F0BA82D2E09}"/>
    <cellStyle name="Comma 107 6" xfId="21905" xr:uid="{29B81CBF-8CC5-4296-BB46-FF4AB563E640}"/>
    <cellStyle name="Comma 108" xfId="985" xr:uid="{00000000-0005-0000-0000-0000C9030000}"/>
    <cellStyle name="Comma 108 2" xfId="21913" xr:uid="{0217F81E-2EF7-4E6E-A9AB-908C00A44DFE}"/>
    <cellStyle name="Comma 109" xfId="986" xr:uid="{00000000-0005-0000-0000-0000CA030000}"/>
    <cellStyle name="Comma 109 2" xfId="987" xr:uid="{00000000-0005-0000-0000-0000CB030000}"/>
    <cellStyle name="Comma 109 2 2" xfId="21915" xr:uid="{176DD66C-012F-4869-B0B7-492AFA93F11E}"/>
    <cellStyle name="Comma 109 3" xfId="988" xr:uid="{00000000-0005-0000-0000-0000CC030000}"/>
    <cellStyle name="Comma 109 3 2" xfId="21916" xr:uid="{35E504C2-4055-435D-AF3D-F5318BA894C8}"/>
    <cellStyle name="Comma 109 4" xfId="989" xr:uid="{00000000-0005-0000-0000-0000CD030000}"/>
    <cellStyle name="Comma 109 4 2" xfId="21917" xr:uid="{500901B6-4DBF-4808-8021-04666E9FC129}"/>
    <cellStyle name="Comma 109 5" xfId="21914" xr:uid="{626898DF-A7FA-40D1-83EA-14E635AF3151}"/>
    <cellStyle name="Comma 11" xfId="990" xr:uid="{00000000-0005-0000-0000-0000CE030000}"/>
    <cellStyle name="Comma 11 2" xfId="991" xr:uid="{00000000-0005-0000-0000-0000CF030000}"/>
    <cellStyle name="Comma 11 2 10" xfId="21919" xr:uid="{9BF97462-33E6-42B4-8397-92EEB370B01C}"/>
    <cellStyle name="Comma 11 2 2" xfId="992" xr:uid="{00000000-0005-0000-0000-0000D0030000}"/>
    <cellStyle name="Comma 11 2 2 2" xfId="21920" xr:uid="{B00E4234-EBF9-4A55-8539-0149E340780D}"/>
    <cellStyle name="Comma 11 2 3" xfId="993" xr:uid="{00000000-0005-0000-0000-0000D1030000}"/>
    <cellStyle name="Comma 11 2 3 2" xfId="21921" xr:uid="{6618CE6A-3A3F-4C78-88EF-7B9F7E6790CD}"/>
    <cellStyle name="Comma 11 2 4" xfId="994" xr:uid="{00000000-0005-0000-0000-0000D2030000}"/>
    <cellStyle name="Comma 11 2 4 2" xfId="21922" xr:uid="{7D2D145C-72B7-4CE7-8785-6DDB066359A3}"/>
    <cellStyle name="Comma 11 2 5" xfId="995" xr:uid="{00000000-0005-0000-0000-0000D3030000}"/>
    <cellStyle name="Comma 11 2 5 2" xfId="21923" xr:uid="{9495ED61-29C5-49D7-AA41-3AA3EC741C6D}"/>
    <cellStyle name="Comma 11 2 6" xfId="996" xr:uid="{00000000-0005-0000-0000-0000D4030000}"/>
    <cellStyle name="Comma 11 2 6 2" xfId="21924" xr:uid="{5BC4A2AF-DAB8-44D2-8144-FFA3AD760CB7}"/>
    <cellStyle name="Comma 11 2 7" xfId="997" xr:uid="{00000000-0005-0000-0000-0000D5030000}"/>
    <cellStyle name="Comma 11 2 7 2" xfId="21925" xr:uid="{1CA7412B-D8A4-4918-AC68-8694DBB8CC3B}"/>
    <cellStyle name="Comma 11 2 8" xfId="998" xr:uid="{00000000-0005-0000-0000-0000D6030000}"/>
    <cellStyle name="Comma 11 2 8 2" xfId="21926" xr:uid="{085276A1-E2A8-4677-8F57-3C1A9A8398CA}"/>
    <cellStyle name="Comma 11 2 9" xfId="999" xr:uid="{00000000-0005-0000-0000-0000D7030000}"/>
    <cellStyle name="Comma 11 2 9 2" xfId="21927" xr:uid="{746BE87B-5BAE-4584-968B-749595CEB1E6}"/>
    <cellStyle name="Comma 11 3" xfId="1000" xr:uid="{00000000-0005-0000-0000-0000D8030000}"/>
    <cellStyle name="Comma 11 3 2" xfId="1001" xr:uid="{00000000-0005-0000-0000-0000D9030000}"/>
    <cellStyle name="Comma 11 3 2 2" xfId="21929" xr:uid="{34EA0D45-F224-4FE3-B2F3-50F478A360C9}"/>
    <cellStyle name="Comma 11 3 3" xfId="1002" xr:uid="{00000000-0005-0000-0000-0000DA030000}"/>
    <cellStyle name="Comma 11 3 3 2" xfId="21930" xr:uid="{EBA5074E-7942-4A43-8293-14BB00AAF1EC}"/>
    <cellStyle name="Comma 11 3 4" xfId="21928" xr:uid="{1494B237-27ED-4733-AC54-437B1CFCCF1F}"/>
    <cellStyle name="Comma 11 4" xfId="1003" xr:uid="{00000000-0005-0000-0000-0000DB030000}"/>
    <cellStyle name="Comma 11 4 2" xfId="1004" xr:uid="{00000000-0005-0000-0000-0000DC030000}"/>
    <cellStyle name="Comma 11 4 2 2" xfId="21932" xr:uid="{90D15223-07F7-4622-82B9-0E1EF744C45D}"/>
    <cellStyle name="Comma 11 4 3" xfId="21931" xr:uid="{5DF2B96C-D27B-46AD-88B4-9210CC35A599}"/>
    <cellStyle name="Comma 11 5" xfId="1005" xr:uid="{00000000-0005-0000-0000-0000DD030000}"/>
    <cellStyle name="Comma 11 5 2" xfId="21933" xr:uid="{105BDF5A-5851-47E8-A190-678A1ED9F1D0}"/>
    <cellStyle name="Comma 11 6" xfId="21918" xr:uid="{CE544E53-64D8-4CCA-8B24-5E53F74A6698}"/>
    <cellStyle name="Comma 110" xfId="1006" xr:uid="{00000000-0005-0000-0000-0000DE030000}"/>
    <cellStyle name="Comma 110 2" xfId="1007" xr:uid="{00000000-0005-0000-0000-0000DF030000}"/>
    <cellStyle name="Comma 110 2 2" xfId="21936" xr:uid="{EEA4F248-326D-43EB-97D1-3BBB3BF21D3C}"/>
    <cellStyle name="Comma 110 2 3" xfId="21935" xr:uid="{79ACE2F7-F869-49BF-8370-F37692A8FDEA}"/>
    <cellStyle name="Comma 110 3" xfId="21934" xr:uid="{7F6B4B64-B8C7-46B8-842D-B6581D90BF57}"/>
    <cellStyle name="Comma 111" xfId="20965" xr:uid="{00000000-0005-0000-0000-0000E0030000}"/>
    <cellStyle name="Comma 111 2" xfId="21937" xr:uid="{418F3DF9-C141-45E7-A29D-5ADA9F523580}"/>
    <cellStyle name="Comma 112" xfId="20967" xr:uid="{CB21BDD5-337D-4475-BA9F-B23AE59F654A}"/>
    <cellStyle name="Comma 12" xfId="1008" xr:uid="{00000000-0005-0000-0000-0000E1030000}"/>
    <cellStyle name="Comma 12 2" xfId="1009" xr:uid="{00000000-0005-0000-0000-0000E2030000}"/>
    <cellStyle name="Comma 12 2 2" xfId="1010" xr:uid="{00000000-0005-0000-0000-0000E3030000}"/>
    <cellStyle name="Comma 12 2 2 2" xfId="1011" xr:uid="{00000000-0005-0000-0000-0000E4030000}"/>
    <cellStyle name="Comma 12 2 2 2 2" xfId="21941" xr:uid="{EC6A2A03-97AD-471A-BAA6-7CDB52F91C63}"/>
    <cellStyle name="Comma 12 2 2 3" xfId="21940" xr:uid="{ADA12438-4914-41A5-AFC4-D62552E66AA9}"/>
    <cellStyle name="Comma 12 2 3" xfId="1012" xr:uid="{00000000-0005-0000-0000-0000E5030000}"/>
    <cellStyle name="Comma 12 2 3 2" xfId="21942" xr:uid="{54A6FF82-411B-4D1E-85AC-15CC843F511F}"/>
    <cellStyle name="Comma 12 2 4" xfId="1013" xr:uid="{00000000-0005-0000-0000-0000E6030000}"/>
    <cellStyle name="Comma 12 2 4 2" xfId="21943" xr:uid="{B48E68A6-89D7-4A32-88ED-A4341D9F4E79}"/>
    <cellStyle name="Comma 12 2 5" xfId="1014" xr:uid="{00000000-0005-0000-0000-0000E7030000}"/>
    <cellStyle name="Comma 12 2 5 2" xfId="21944" xr:uid="{866B4C87-DAA0-4B6F-9D3F-02EBFD967C14}"/>
    <cellStyle name="Comma 12 2 6" xfId="1015" xr:uid="{00000000-0005-0000-0000-0000E8030000}"/>
    <cellStyle name="Comma 12 2 6 2" xfId="21945" xr:uid="{AA94D3C9-A13A-41B4-80C3-73F50109FC4D}"/>
    <cellStyle name="Comma 12 2 7" xfId="1016" xr:uid="{00000000-0005-0000-0000-0000E9030000}"/>
    <cellStyle name="Comma 12 2 7 2" xfId="21946" xr:uid="{5CA6B38F-2F53-487B-943D-8A79C0388C8D}"/>
    <cellStyle name="Comma 12 2 8" xfId="21939" xr:uid="{8E31B901-F115-4A7A-B151-79AB319DD3E3}"/>
    <cellStyle name="Comma 12 3" xfId="1017" xr:uid="{00000000-0005-0000-0000-0000EA030000}"/>
    <cellStyle name="Comma 12 3 2" xfId="1018" xr:uid="{00000000-0005-0000-0000-0000EB030000}"/>
    <cellStyle name="Comma 12 3 2 2" xfId="21948" xr:uid="{7C62535C-37AB-4150-9D2B-317E52AA8E05}"/>
    <cellStyle name="Comma 12 3 3" xfId="21947" xr:uid="{789574B7-D41B-4E29-8631-4923CAA30B6B}"/>
    <cellStyle name="Comma 12 4" xfId="1019" xr:uid="{00000000-0005-0000-0000-0000EC030000}"/>
    <cellStyle name="Comma 12 4 2" xfId="1020" xr:uid="{00000000-0005-0000-0000-0000ED030000}"/>
    <cellStyle name="Comma 12 4 2 2" xfId="21950" xr:uid="{0D8D70BF-335B-448E-BE58-552020177C89}"/>
    <cellStyle name="Comma 12 4 3" xfId="21949" xr:uid="{DCE6E533-CFBD-4B29-A159-7C1A378CFDA5}"/>
    <cellStyle name="Comma 12 5" xfId="21938" xr:uid="{076FA156-4325-446C-BAD7-2DDA44D24763}"/>
    <cellStyle name="Comma 13" xfId="1021" xr:uid="{00000000-0005-0000-0000-0000EE030000}"/>
    <cellStyle name="Comma 13 2" xfId="1022" xr:uid="{00000000-0005-0000-0000-0000EF030000}"/>
    <cellStyle name="Comma 13 2 2" xfId="1023" xr:uid="{00000000-0005-0000-0000-0000F0030000}"/>
    <cellStyle name="Comma 13 2 2 2" xfId="21953" xr:uid="{09E6AFF6-310D-4B95-9F4A-EE2802EC9B0E}"/>
    <cellStyle name="Comma 13 2 3" xfId="1024" xr:uid="{00000000-0005-0000-0000-0000F1030000}"/>
    <cellStyle name="Comma 13 2 3 2" xfId="21954" xr:uid="{7EC9AABF-237D-408C-8859-BFD02DB28381}"/>
    <cellStyle name="Comma 13 2 4" xfId="1025" xr:uid="{00000000-0005-0000-0000-0000F2030000}"/>
    <cellStyle name="Comma 13 2 4 2" xfId="21955" xr:uid="{3BBBE25C-4BA1-496F-BDDF-FC069808B300}"/>
    <cellStyle name="Comma 13 2 5" xfId="1026" xr:uid="{00000000-0005-0000-0000-0000F3030000}"/>
    <cellStyle name="Comma 13 2 5 2" xfId="21956" xr:uid="{CD248DA4-F9C0-4FCA-BF74-F5517B8E6FFA}"/>
    <cellStyle name="Comma 13 2 6" xfId="1027" xr:uid="{00000000-0005-0000-0000-0000F4030000}"/>
    <cellStyle name="Comma 13 2 6 2" xfId="21957" xr:uid="{E6B9D859-EA55-4CA0-92B3-8BEC3D9CCB26}"/>
    <cellStyle name="Comma 13 2 7" xfId="1028" xr:uid="{00000000-0005-0000-0000-0000F5030000}"/>
    <cellStyle name="Comma 13 2 7 2" xfId="21958" xr:uid="{83933710-E93A-4C03-B87B-8DF5449C32FC}"/>
    <cellStyle name="Comma 13 2 8" xfId="21952" xr:uid="{1A866953-A549-413F-B6CA-BD30701744A3}"/>
    <cellStyle name="Comma 13 3" xfId="1029" xr:uid="{00000000-0005-0000-0000-0000F6030000}"/>
    <cellStyle name="Comma 13 3 2" xfId="1030" xr:uid="{00000000-0005-0000-0000-0000F7030000}"/>
    <cellStyle name="Comma 13 3 2 2" xfId="21960" xr:uid="{B564D36A-8040-40CE-9B37-EE2E1792CA34}"/>
    <cellStyle name="Comma 13 3 3" xfId="21959" xr:uid="{0446793A-6B22-4267-80BB-DD1511AD6F78}"/>
    <cellStyle name="Comma 13 4" xfId="21951" xr:uid="{5506C4E1-5482-4D6B-A531-9B9C1C11D095}"/>
    <cellStyle name="Comma 14" xfId="1031" xr:uid="{00000000-0005-0000-0000-0000F8030000}"/>
    <cellStyle name="Comma 14 2" xfId="1032" xr:uid="{00000000-0005-0000-0000-0000F9030000}"/>
    <cellStyle name="Comma 14 2 2" xfId="1033" xr:uid="{00000000-0005-0000-0000-0000FA030000}"/>
    <cellStyle name="Comma 14 2 2 2" xfId="21963" xr:uid="{7BC03C40-E3FF-4D0F-8DE3-DB20D2F0187F}"/>
    <cellStyle name="Comma 14 2 3" xfId="21962" xr:uid="{42E52235-9ABA-4EB0-BE0F-B3C8739B6F24}"/>
    <cellStyle name="Comma 14 3" xfId="1034" xr:uid="{00000000-0005-0000-0000-0000FB030000}"/>
    <cellStyle name="Comma 14 3 2" xfId="21964" xr:uid="{76675276-4215-41B3-BA5B-A23A7B0F29E8}"/>
    <cellStyle name="Comma 14 4" xfId="21961" xr:uid="{B5BA7A33-7A8C-4D62-BED9-D6CF0D4F2FB1}"/>
    <cellStyle name="Comma 15" xfId="1035" xr:uid="{00000000-0005-0000-0000-0000FC030000}"/>
    <cellStyle name="Comma 15 2" xfId="1036" xr:uid="{00000000-0005-0000-0000-0000FD030000}"/>
    <cellStyle name="Comma 15 2 2" xfId="1037" xr:uid="{00000000-0005-0000-0000-0000FE030000}"/>
    <cellStyle name="Comma 15 2 2 2" xfId="21967" xr:uid="{D28FB138-7198-4AEE-AC9C-97151B824F1A}"/>
    <cellStyle name="Comma 15 2 3" xfId="1038" xr:uid="{00000000-0005-0000-0000-0000FF030000}"/>
    <cellStyle name="Comma 15 2 3 2" xfId="21968" xr:uid="{BE80C6F3-73C8-4AE8-8E1F-4C33D3D73EF2}"/>
    <cellStyle name="Comma 15 2 4" xfId="1039" xr:uid="{00000000-0005-0000-0000-000000040000}"/>
    <cellStyle name="Comma 15 2 4 2" xfId="21969" xr:uid="{4BEF48D4-0FC3-4922-B97D-CB46C16D76F8}"/>
    <cellStyle name="Comma 15 2 5" xfId="1040" xr:uid="{00000000-0005-0000-0000-000001040000}"/>
    <cellStyle name="Comma 15 2 5 2" xfId="21970" xr:uid="{0D630331-76F8-4F8D-AAF7-E68B5590F0FA}"/>
    <cellStyle name="Comma 15 2 6" xfId="1041" xr:uid="{00000000-0005-0000-0000-000002040000}"/>
    <cellStyle name="Comma 15 2 6 2" xfId="21971" xr:uid="{05086763-4BED-48EE-B6A5-EE6200528C61}"/>
    <cellStyle name="Comma 15 2 7" xfId="1042" xr:uid="{00000000-0005-0000-0000-000003040000}"/>
    <cellStyle name="Comma 15 2 7 2" xfId="21972" xr:uid="{5FAB9B61-266C-472D-A61B-5AEECCBF5E94}"/>
    <cellStyle name="Comma 15 2 8" xfId="21966" xr:uid="{A433731F-B1CA-4E97-A63C-C436D37329C5}"/>
    <cellStyle name="Comma 15 3" xfId="1043" xr:uid="{00000000-0005-0000-0000-000004040000}"/>
    <cellStyle name="Comma 15 3 2" xfId="21973" xr:uid="{DCC6D341-923C-48C2-A94B-B999664A397E}"/>
    <cellStyle name="Comma 15 4" xfId="21965" xr:uid="{FB4F9B73-4406-4F33-A9A1-36CFCA3FF1BB}"/>
    <cellStyle name="Comma 16" xfId="1044" xr:uid="{00000000-0005-0000-0000-000005040000}"/>
    <cellStyle name="Comma 16 10" xfId="1045" xr:uid="{00000000-0005-0000-0000-000006040000}"/>
    <cellStyle name="Comma 16 10 2" xfId="21975" xr:uid="{31B4B040-5414-4890-8FCB-56B86717942B}"/>
    <cellStyle name="Comma 16 11" xfId="1046" xr:uid="{00000000-0005-0000-0000-000007040000}"/>
    <cellStyle name="Comma 16 11 2" xfId="21976" xr:uid="{F5F87A29-B9B0-4C45-9754-C921D529FFD6}"/>
    <cellStyle name="Comma 16 12" xfId="21974" xr:uid="{28E41DC5-96B3-4BB1-BB78-B82B6B1DC4D8}"/>
    <cellStyle name="Comma 16 2" xfId="1047" xr:uid="{00000000-0005-0000-0000-000008040000}"/>
    <cellStyle name="Comma 16 2 2" xfId="21977" xr:uid="{C719BF1E-991B-4D58-9594-EF1472C07EB4}"/>
    <cellStyle name="Comma 16 3" xfId="1048" xr:uid="{00000000-0005-0000-0000-000009040000}"/>
    <cellStyle name="Comma 16 3 2" xfId="21978" xr:uid="{8D55EE09-4139-478C-81B7-33509DC3BE86}"/>
    <cellStyle name="Comma 16 4" xfId="1049" xr:uid="{00000000-0005-0000-0000-00000A040000}"/>
    <cellStyle name="Comma 16 4 2" xfId="21979" xr:uid="{7E1D6ACE-FE74-4952-9DDA-4FFE7E668877}"/>
    <cellStyle name="Comma 16 5" xfId="1050" xr:uid="{00000000-0005-0000-0000-00000B040000}"/>
    <cellStyle name="Comma 16 5 2" xfId="21980" xr:uid="{7E6E1273-E15B-4998-8612-29875D2AA86B}"/>
    <cellStyle name="Comma 16 6" xfId="1051" xr:uid="{00000000-0005-0000-0000-00000C040000}"/>
    <cellStyle name="Comma 16 6 2" xfId="21981" xr:uid="{A5A64B7F-1BBC-4828-82AF-EE544F95B80B}"/>
    <cellStyle name="Comma 16 7" xfId="1052" xr:uid="{00000000-0005-0000-0000-00000D040000}"/>
    <cellStyle name="Comma 16 7 2" xfId="21982" xr:uid="{596A8D14-0DAD-40C8-9DE8-9B7CC9AF73AE}"/>
    <cellStyle name="Comma 16 8" xfId="1053" xr:uid="{00000000-0005-0000-0000-00000E040000}"/>
    <cellStyle name="Comma 16 8 2" xfId="21983" xr:uid="{0A48428B-1041-4BFA-B9B0-A077FA61B68D}"/>
    <cellStyle name="Comma 16 9" xfId="1054" xr:uid="{00000000-0005-0000-0000-00000F040000}"/>
    <cellStyle name="Comma 16 9 2" xfId="21984" xr:uid="{B38FE9B4-E8C5-4205-B398-B1A87D41EFD6}"/>
    <cellStyle name="Comma 17" xfId="1055" xr:uid="{00000000-0005-0000-0000-000010040000}"/>
    <cellStyle name="Comma 17 2" xfId="1056" xr:uid="{00000000-0005-0000-0000-000011040000}"/>
    <cellStyle name="Comma 17 2 2" xfId="1057" xr:uid="{00000000-0005-0000-0000-000012040000}"/>
    <cellStyle name="Comma 17 2 2 2" xfId="21987" xr:uid="{3A777FEB-CB60-475B-B650-EE324C894519}"/>
    <cellStyle name="Comma 17 2 3" xfId="21986" xr:uid="{6A891682-746B-4493-869F-0E1F2C2C2948}"/>
    <cellStyle name="Comma 17 3" xfId="21985" xr:uid="{5623214B-21B8-4619-954D-9F79B2297A08}"/>
    <cellStyle name="Comma 18" xfId="1058" xr:uid="{00000000-0005-0000-0000-000013040000}"/>
    <cellStyle name="Comma 18 2" xfId="1059" xr:uid="{00000000-0005-0000-0000-000014040000}"/>
    <cellStyle name="Comma 18 2 2" xfId="1060" xr:uid="{00000000-0005-0000-0000-000015040000}"/>
    <cellStyle name="Comma 18 2 2 2" xfId="21990" xr:uid="{74E66CA4-4236-4BB0-93D6-B7B3F0236140}"/>
    <cellStyle name="Comma 18 2 3" xfId="21989" xr:uid="{D8CED380-0EF2-4EB6-BD72-AAF4211A2835}"/>
    <cellStyle name="Comma 18 3" xfId="21988" xr:uid="{098EC02B-2704-4700-BB36-BEE89CAE6FB9}"/>
    <cellStyle name="Comma 19" xfId="1061" xr:uid="{00000000-0005-0000-0000-000016040000}"/>
    <cellStyle name="Comma 19 10" xfId="1062" xr:uid="{00000000-0005-0000-0000-000017040000}"/>
    <cellStyle name="Comma 19 10 2" xfId="21992" xr:uid="{6E93F67F-4F95-439C-AD27-00F845342D4B}"/>
    <cellStyle name="Comma 19 11" xfId="1063" xr:uid="{00000000-0005-0000-0000-000018040000}"/>
    <cellStyle name="Comma 19 11 2" xfId="21993" xr:uid="{9D4C2A29-EDB9-4A3E-9525-73FD1B1EC433}"/>
    <cellStyle name="Comma 19 12" xfId="21991" xr:uid="{A2475083-6008-4653-96AD-5C48A8111BCF}"/>
    <cellStyle name="Comma 19 2" xfId="1064" xr:uid="{00000000-0005-0000-0000-000019040000}"/>
    <cellStyle name="Comma 19 2 2" xfId="21994" xr:uid="{52CD0FD1-5F0C-4729-B59F-B6AE12947E4B}"/>
    <cellStyle name="Comma 19 3" xfId="1065" xr:uid="{00000000-0005-0000-0000-00001A040000}"/>
    <cellStyle name="Comma 19 3 2" xfId="21995" xr:uid="{C696DF6F-E725-487B-9DC8-02B597F8BEFA}"/>
    <cellStyle name="Comma 19 4" xfId="1066" xr:uid="{00000000-0005-0000-0000-00001B040000}"/>
    <cellStyle name="Comma 19 4 2" xfId="21996" xr:uid="{2EDE8EA1-30F6-4B83-81DD-09F53249D63D}"/>
    <cellStyle name="Comma 19 5" xfId="1067" xr:uid="{00000000-0005-0000-0000-00001C040000}"/>
    <cellStyle name="Comma 19 5 2" xfId="21997" xr:uid="{7874CCB8-35BD-4C45-B56A-161114694FD3}"/>
    <cellStyle name="Comma 19 6" xfId="1068" xr:uid="{00000000-0005-0000-0000-00001D040000}"/>
    <cellStyle name="Comma 19 6 2" xfId="21998" xr:uid="{C5DC8FFC-FEC4-474C-BABD-D0F96FB62532}"/>
    <cellStyle name="Comma 19 7" xfId="1069" xr:uid="{00000000-0005-0000-0000-00001E040000}"/>
    <cellStyle name="Comma 19 7 2" xfId="21999" xr:uid="{B762E3A1-A019-480B-ADA7-2F5BB0D95F8F}"/>
    <cellStyle name="Comma 19 8" xfId="1070" xr:uid="{00000000-0005-0000-0000-00001F040000}"/>
    <cellStyle name="Comma 19 8 2" xfId="22000" xr:uid="{A446C4FB-1DA8-4089-A63B-A2F9C46541D1}"/>
    <cellStyle name="Comma 19 9" xfId="1071" xr:uid="{00000000-0005-0000-0000-000020040000}"/>
    <cellStyle name="Comma 19 9 2" xfId="22001" xr:uid="{D02132E0-E8E9-4D11-BDA7-E67732513D1F}"/>
    <cellStyle name="Comma 2" xfId="1" xr:uid="{00000000-0005-0000-0000-000021040000}"/>
    <cellStyle name="Comma 2 10" xfId="1072" xr:uid="{00000000-0005-0000-0000-000022040000}"/>
    <cellStyle name="Comma 2 10 10" xfId="1073" xr:uid="{00000000-0005-0000-0000-000023040000}"/>
    <cellStyle name="Comma 2 10 10 2" xfId="22004" xr:uid="{C25A2A02-A494-4E2C-96FF-20850E73A4F8}"/>
    <cellStyle name="Comma 2 10 11" xfId="22003" xr:uid="{C5FDAE6A-98DB-4807-A345-5B64303CEBA9}"/>
    <cellStyle name="Comma 2 10 2" xfId="1074" xr:uid="{00000000-0005-0000-0000-000024040000}"/>
    <cellStyle name="Comma 2 10 2 10" xfId="1075" xr:uid="{00000000-0005-0000-0000-000025040000}"/>
    <cellStyle name="Comma 2 10 2 10 2" xfId="22006" xr:uid="{FD135D37-95D8-46D7-B059-5D2877A26C7C}"/>
    <cellStyle name="Comma 2 10 2 11" xfId="22005" xr:uid="{A5F06C00-CE45-4865-B615-4042A3DDA854}"/>
    <cellStyle name="Comma 2 10 2 2" xfId="1076" xr:uid="{00000000-0005-0000-0000-000026040000}"/>
    <cellStyle name="Comma 2 10 2 2 2" xfId="1077" xr:uid="{00000000-0005-0000-0000-000027040000}"/>
    <cellStyle name="Comma 2 10 2 2 2 2" xfId="1078" xr:uid="{00000000-0005-0000-0000-000028040000}"/>
    <cellStyle name="Comma 2 10 2 2 2 2 2" xfId="1079" xr:uid="{00000000-0005-0000-0000-000029040000}"/>
    <cellStyle name="Comma 2 10 2 2 2 2 2 2" xfId="22010" xr:uid="{445DCF3F-97C1-4AB2-A3E5-EC0383DDC335}"/>
    <cellStyle name="Comma 2 10 2 2 2 2 3" xfId="1080" xr:uid="{00000000-0005-0000-0000-00002A040000}"/>
    <cellStyle name="Comma 2 10 2 2 2 2 3 2" xfId="22011" xr:uid="{7F56877A-BFBA-4336-9DB3-5D87587D3871}"/>
    <cellStyle name="Comma 2 10 2 2 2 2 4" xfId="1081" xr:uid="{00000000-0005-0000-0000-00002B040000}"/>
    <cellStyle name="Comma 2 10 2 2 2 2 4 2" xfId="22012" xr:uid="{E7727963-8401-42EB-A0F7-65D18E0E1C32}"/>
    <cellStyle name="Comma 2 10 2 2 2 2 5" xfId="22009" xr:uid="{CDA43CEE-FA3C-45A7-A1FA-AA009F103591}"/>
    <cellStyle name="Comma 2 10 2 2 2 3" xfId="1082" xr:uid="{00000000-0005-0000-0000-00002C040000}"/>
    <cellStyle name="Comma 2 10 2 2 2 3 2" xfId="22013" xr:uid="{BD9C514D-9255-4B37-BCA3-2CAF322AB2C9}"/>
    <cellStyle name="Comma 2 10 2 2 2 4" xfId="1083" xr:uid="{00000000-0005-0000-0000-00002D040000}"/>
    <cellStyle name="Comma 2 10 2 2 2 4 2" xfId="22014" xr:uid="{420FCB22-8792-4996-839C-9EC32FB128AC}"/>
    <cellStyle name="Comma 2 10 2 2 2 5" xfId="1084" xr:uid="{00000000-0005-0000-0000-00002E040000}"/>
    <cellStyle name="Comma 2 10 2 2 2 5 2" xfId="22015" xr:uid="{49BF9E23-1232-4F7E-93AD-C536543F94C1}"/>
    <cellStyle name="Comma 2 10 2 2 2 6" xfId="22008" xr:uid="{11730C35-F6B7-4424-81CA-655E3609A46B}"/>
    <cellStyle name="Comma 2 10 2 2 3" xfId="1085" xr:uid="{00000000-0005-0000-0000-00002F040000}"/>
    <cellStyle name="Comma 2 10 2 2 3 2" xfId="1086" xr:uid="{00000000-0005-0000-0000-000030040000}"/>
    <cellStyle name="Comma 2 10 2 2 3 2 2" xfId="22017" xr:uid="{16767E16-71D6-4226-B218-B95B4521A9E3}"/>
    <cellStyle name="Comma 2 10 2 2 3 3" xfId="1087" xr:uid="{00000000-0005-0000-0000-000031040000}"/>
    <cellStyle name="Comma 2 10 2 2 3 3 2" xfId="22018" xr:uid="{D423F0A3-7B5E-4E9C-B108-393B49C0F52F}"/>
    <cellStyle name="Comma 2 10 2 2 3 4" xfId="1088" xr:uid="{00000000-0005-0000-0000-000032040000}"/>
    <cellStyle name="Comma 2 10 2 2 3 4 2" xfId="22019" xr:uid="{A55A80C5-879D-4EB2-9D5B-B4ECB674743D}"/>
    <cellStyle name="Comma 2 10 2 2 3 5" xfId="22016" xr:uid="{E150C210-F4FC-4FBD-BBAE-9AA955F9B224}"/>
    <cellStyle name="Comma 2 10 2 2 4" xfId="1089" xr:uid="{00000000-0005-0000-0000-000033040000}"/>
    <cellStyle name="Comma 2 10 2 2 4 2" xfId="22020" xr:uid="{ACC645C4-6B68-44A1-B5D0-3C56F5A73B0D}"/>
    <cellStyle name="Comma 2 10 2 2 5" xfId="1090" xr:uid="{00000000-0005-0000-0000-000034040000}"/>
    <cellStyle name="Comma 2 10 2 2 5 2" xfId="22021" xr:uid="{E54C7504-095A-4588-89C6-D688F1F2E6A5}"/>
    <cellStyle name="Comma 2 10 2 2 6" xfId="1091" xr:uid="{00000000-0005-0000-0000-000035040000}"/>
    <cellStyle name="Comma 2 10 2 2 6 2" xfId="22022" xr:uid="{9F7BF888-F894-4278-AD7B-C56DA30174DA}"/>
    <cellStyle name="Comma 2 10 2 2 7" xfId="22007" xr:uid="{D1646B2B-4002-4171-86DE-9C18D39E5381}"/>
    <cellStyle name="Comma 2 10 2 3" xfId="1092" xr:uid="{00000000-0005-0000-0000-000036040000}"/>
    <cellStyle name="Comma 2 10 2 3 2" xfId="1093" xr:uid="{00000000-0005-0000-0000-000037040000}"/>
    <cellStyle name="Comma 2 10 2 3 2 2" xfId="1094" xr:uid="{00000000-0005-0000-0000-000038040000}"/>
    <cellStyle name="Comma 2 10 2 3 2 2 2" xfId="1095" xr:uid="{00000000-0005-0000-0000-000039040000}"/>
    <cellStyle name="Comma 2 10 2 3 2 2 2 2" xfId="22026" xr:uid="{DC0E650B-5B3D-4749-B98F-ED3058371491}"/>
    <cellStyle name="Comma 2 10 2 3 2 2 3" xfId="1096" xr:uid="{00000000-0005-0000-0000-00003A040000}"/>
    <cellStyle name="Comma 2 10 2 3 2 2 3 2" xfId="22027" xr:uid="{C7CE8743-6186-40D6-9BAE-A9222BB3A8FD}"/>
    <cellStyle name="Comma 2 10 2 3 2 2 4" xfId="1097" xr:uid="{00000000-0005-0000-0000-00003B040000}"/>
    <cellStyle name="Comma 2 10 2 3 2 2 4 2" xfId="22028" xr:uid="{36E46B23-EFED-452B-8174-414C3B72D879}"/>
    <cellStyle name="Comma 2 10 2 3 2 2 5" xfId="22025" xr:uid="{B77F31B5-7A24-4C3F-91DC-DB1EC551ED3D}"/>
    <cellStyle name="Comma 2 10 2 3 2 3" xfId="1098" xr:uid="{00000000-0005-0000-0000-00003C040000}"/>
    <cellStyle name="Comma 2 10 2 3 2 3 2" xfId="22029" xr:uid="{E53CBF7D-F22D-4363-86DE-B5618953B6A6}"/>
    <cellStyle name="Comma 2 10 2 3 2 4" xfId="1099" xr:uid="{00000000-0005-0000-0000-00003D040000}"/>
    <cellStyle name="Comma 2 10 2 3 2 4 2" xfId="22030" xr:uid="{B1EE0C03-C6BD-428D-98EB-9948D1F8220C}"/>
    <cellStyle name="Comma 2 10 2 3 2 5" xfId="1100" xr:uid="{00000000-0005-0000-0000-00003E040000}"/>
    <cellStyle name="Comma 2 10 2 3 2 5 2" xfId="22031" xr:uid="{4A38CD83-01E7-4A15-96BC-21396045AC5B}"/>
    <cellStyle name="Comma 2 10 2 3 2 6" xfId="22024" xr:uid="{FEABEB37-CD4E-410C-B813-9B13E6757001}"/>
    <cellStyle name="Comma 2 10 2 3 3" xfId="1101" xr:uid="{00000000-0005-0000-0000-00003F040000}"/>
    <cellStyle name="Comma 2 10 2 3 3 2" xfId="1102" xr:uid="{00000000-0005-0000-0000-000040040000}"/>
    <cellStyle name="Comma 2 10 2 3 3 2 2" xfId="22033" xr:uid="{EA08F8C1-7242-4C0B-A8AA-5D1290DD276B}"/>
    <cellStyle name="Comma 2 10 2 3 3 3" xfId="1103" xr:uid="{00000000-0005-0000-0000-000041040000}"/>
    <cellStyle name="Comma 2 10 2 3 3 3 2" xfId="22034" xr:uid="{0038B1AC-AD50-4709-A95F-31007C6C3123}"/>
    <cellStyle name="Comma 2 10 2 3 3 4" xfId="1104" xr:uid="{00000000-0005-0000-0000-000042040000}"/>
    <cellStyle name="Comma 2 10 2 3 3 4 2" xfId="22035" xr:uid="{E07B3DC7-DA9E-4C2C-9EA7-75ACA9F5FB05}"/>
    <cellStyle name="Comma 2 10 2 3 3 5" xfId="22032" xr:uid="{EDC3326C-FF2A-475F-AEBB-10F6590733D0}"/>
    <cellStyle name="Comma 2 10 2 3 4" xfId="1105" xr:uid="{00000000-0005-0000-0000-000043040000}"/>
    <cellStyle name="Comma 2 10 2 3 4 2" xfId="22036" xr:uid="{208509A2-432E-4866-A95D-575FE798762A}"/>
    <cellStyle name="Comma 2 10 2 3 5" xfId="1106" xr:uid="{00000000-0005-0000-0000-000044040000}"/>
    <cellStyle name="Comma 2 10 2 3 5 2" xfId="22037" xr:uid="{8768595A-3F9E-423F-BDAE-338D7306CDE2}"/>
    <cellStyle name="Comma 2 10 2 3 6" xfId="1107" xr:uid="{00000000-0005-0000-0000-000045040000}"/>
    <cellStyle name="Comma 2 10 2 3 6 2" xfId="22038" xr:uid="{D7A1D7FA-0BED-46F0-8022-A73B025D7FB6}"/>
    <cellStyle name="Comma 2 10 2 3 7" xfId="22023" xr:uid="{C3BBD91D-3177-456A-973D-0B1873BE8719}"/>
    <cellStyle name="Comma 2 10 2 4" xfId="1108" xr:uid="{00000000-0005-0000-0000-000046040000}"/>
    <cellStyle name="Comma 2 10 2 4 2" xfId="22039" xr:uid="{7F532DA9-C3F9-453C-846B-58C7462F62B7}"/>
    <cellStyle name="Comma 2 10 2 5" xfId="1109" xr:uid="{00000000-0005-0000-0000-000047040000}"/>
    <cellStyle name="Comma 2 10 2 5 2" xfId="1110" xr:uid="{00000000-0005-0000-0000-000048040000}"/>
    <cellStyle name="Comma 2 10 2 5 2 2" xfId="1111" xr:uid="{00000000-0005-0000-0000-000049040000}"/>
    <cellStyle name="Comma 2 10 2 5 2 2 2" xfId="22042" xr:uid="{AF47C88B-D9E2-4678-9C2F-FCE5447ADD22}"/>
    <cellStyle name="Comma 2 10 2 5 2 3" xfId="1112" xr:uid="{00000000-0005-0000-0000-00004A040000}"/>
    <cellStyle name="Comma 2 10 2 5 2 3 2" xfId="22043" xr:uid="{16043F8A-A673-4A60-9ED2-E3E11D29EB40}"/>
    <cellStyle name="Comma 2 10 2 5 2 4" xfId="1113" xr:uid="{00000000-0005-0000-0000-00004B040000}"/>
    <cellStyle name="Comma 2 10 2 5 2 4 2" xfId="22044" xr:uid="{D773B81A-D664-4C56-B5C7-4A0A7E9F8376}"/>
    <cellStyle name="Comma 2 10 2 5 2 5" xfId="22041" xr:uid="{0644BA03-28C3-49DD-9C9C-58A6CDDA2FD4}"/>
    <cellStyle name="Comma 2 10 2 5 3" xfId="1114" xr:uid="{00000000-0005-0000-0000-00004C040000}"/>
    <cellStyle name="Comma 2 10 2 5 3 2" xfId="22045" xr:uid="{513092F8-3C61-4259-A503-E3DCAC23424E}"/>
    <cellStyle name="Comma 2 10 2 5 4" xfId="1115" xr:uid="{00000000-0005-0000-0000-00004D040000}"/>
    <cellStyle name="Comma 2 10 2 5 4 2" xfId="22046" xr:uid="{FAABDCBA-683D-4BCE-B5C9-D2C1AED7AA91}"/>
    <cellStyle name="Comma 2 10 2 5 5" xfId="1116" xr:uid="{00000000-0005-0000-0000-00004E040000}"/>
    <cellStyle name="Comma 2 10 2 5 5 2" xfId="22047" xr:uid="{1F2D81AF-AEFA-46DA-A73C-C8E0CCBB23B1}"/>
    <cellStyle name="Comma 2 10 2 5 6" xfId="22040" xr:uid="{286F62D4-3CD6-42D2-8C4E-08EF5BFA46EA}"/>
    <cellStyle name="Comma 2 10 2 6" xfId="1117" xr:uid="{00000000-0005-0000-0000-00004F040000}"/>
    <cellStyle name="Comma 2 10 2 6 2" xfId="22048" xr:uid="{43A2EC13-DE33-48B1-9623-D14B680534FE}"/>
    <cellStyle name="Comma 2 10 2 7" xfId="1118" xr:uid="{00000000-0005-0000-0000-000050040000}"/>
    <cellStyle name="Comma 2 10 2 7 2" xfId="1119" xr:uid="{00000000-0005-0000-0000-000051040000}"/>
    <cellStyle name="Comma 2 10 2 7 2 2" xfId="22050" xr:uid="{0B7ACA96-6A80-40D9-B291-E9C928900BEE}"/>
    <cellStyle name="Comma 2 10 2 7 3" xfId="1120" xr:uid="{00000000-0005-0000-0000-000052040000}"/>
    <cellStyle name="Comma 2 10 2 7 3 2" xfId="22051" xr:uid="{A9E66886-3791-4294-B117-3C8F6AE406A3}"/>
    <cellStyle name="Comma 2 10 2 7 4" xfId="1121" xr:uid="{00000000-0005-0000-0000-000053040000}"/>
    <cellStyle name="Comma 2 10 2 7 4 2" xfId="22052" xr:uid="{572C7BCD-FA84-499A-902E-4D1E1D951937}"/>
    <cellStyle name="Comma 2 10 2 7 5" xfId="22049" xr:uid="{E9C4DE1D-A6D2-47C5-9CF7-5C456949B3B8}"/>
    <cellStyle name="Comma 2 10 2 8" xfId="1122" xr:uid="{00000000-0005-0000-0000-000054040000}"/>
    <cellStyle name="Comma 2 10 2 8 2" xfId="22053" xr:uid="{DD7D12B4-26D6-4FA0-B774-7C9EC9AE2FB1}"/>
    <cellStyle name="Comma 2 10 2 9" xfId="1123" xr:uid="{00000000-0005-0000-0000-000055040000}"/>
    <cellStyle name="Comma 2 10 2 9 2" xfId="22054" xr:uid="{6FA806CF-4DE9-4190-83FF-538240B7738F}"/>
    <cellStyle name="Comma 2 10 3" xfId="1124" xr:uid="{00000000-0005-0000-0000-000056040000}"/>
    <cellStyle name="Comma 2 10 3 2" xfId="1125" xr:uid="{00000000-0005-0000-0000-000057040000}"/>
    <cellStyle name="Comma 2 10 3 2 2" xfId="1126" xr:uid="{00000000-0005-0000-0000-000058040000}"/>
    <cellStyle name="Comma 2 10 3 2 2 2" xfId="1127" xr:uid="{00000000-0005-0000-0000-000059040000}"/>
    <cellStyle name="Comma 2 10 3 2 2 2 2" xfId="22058" xr:uid="{9E362D7B-D668-4ACC-A02B-FDE2E0576409}"/>
    <cellStyle name="Comma 2 10 3 2 2 3" xfId="1128" xr:uid="{00000000-0005-0000-0000-00005A040000}"/>
    <cellStyle name="Comma 2 10 3 2 2 3 2" xfId="22059" xr:uid="{7D2571B2-8C55-4051-9D48-240209B780D1}"/>
    <cellStyle name="Comma 2 10 3 2 2 4" xfId="1129" xr:uid="{00000000-0005-0000-0000-00005B040000}"/>
    <cellStyle name="Comma 2 10 3 2 2 4 2" xfId="22060" xr:uid="{3517C365-31C7-4C5C-9A81-7F0D505490A4}"/>
    <cellStyle name="Comma 2 10 3 2 2 5" xfId="22057" xr:uid="{AA5E6A7E-871B-4737-B107-EB43F8EAB8E3}"/>
    <cellStyle name="Comma 2 10 3 2 3" xfId="1130" xr:uid="{00000000-0005-0000-0000-00005C040000}"/>
    <cellStyle name="Comma 2 10 3 2 3 2" xfId="22061" xr:uid="{B3EE96EF-4D1D-4963-A20B-127A0C598D0C}"/>
    <cellStyle name="Comma 2 10 3 2 4" xfId="1131" xr:uid="{00000000-0005-0000-0000-00005D040000}"/>
    <cellStyle name="Comma 2 10 3 2 4 2" xfId="22062" xr:uid="{C22F65EC-CCBF-4595-BDCD-EE54B828B679}"/>
    <cellStyle name="Comma 2 10 3 2 5" xfId="1132" xr:uid="{00000000-0005-0000-0000-00005E040000}"/>
    <cellStyle name="Comma 2 10 3 2 5 2" xfId="22063" xr:uid="{3AD3A4CF-FC85-402B-A51D-6593BA213E67}"/>
    <cellStyle name="Comma 2 10 3 2 6" xfId="22056" xr:uid="{C590EEED-2320-4BEC-9294-EDC5C00CFBDA}"/>
    <cellStyle name="Comma 2 10 3 3" xfId="1133" xr:uid="{00000000-0005-0000-0000-00005F040000}"/>
    <cellStyle name="Comma 2 10 3 3 2" xfId="1134" xr:uid="{00000000-0005-0000-0000-000060040000}"/>
    <cellStyle name="Comma 2 10 3 3 2 2" xfId="22065" xr:uid="{54EC084A-EA79-4ED4-A294-630D10F05467}"/>
    <cellStyle name="Comma 2 10 3 3 3" xfId="1135" xr:uid="{00000000-0005-0000-0000-000061040000}"/>
    <cellStyle name="Comma 2 10 3 3 3 2" xfId="22066" xr:uid="{D291E84F-D7AE-4B54-A579-2C59A063E73E}"/>
    <cellStyle name="Comma 2 10 3 3 4" xfId="1136" xr:uid="{00000000-0005-0000-0000-000062040000}"/>
    <cellStyle name="Comma 2 10 3 3 4 2" xfId="22067" xr:uid="{EB67BEDB-F276-42F9-AA6C-36CF75EEE388}"/>
    <cellStyle name="Comma 2 10 3 3 5" xfId="22064" xr:uid="{69655BC6-391C-4661-A145-51E0933A9524}"/>
    <cellStyle name="Comma 2 10 3 4" xfId="1137" xr:uid="{00000000-0005-0000-0000-000063040000}"/>
    <cellStyle name="Comma 2 10 3 4 2" xfId="22068" xr:uid="{3D6C9A9F-1822-41E3-A099-4A3F0CFFDE97}"/>
    <cellStyle name="Comma 2 10 3 5" xfId="1138" xr:uid="{00000000-0005-0000-0000-000064040000}"/>
    <cellStyle name="Comma 2 10 3 5 2" xfId="22069" xr:uid="{45A72172-3B2F-478C-B120-08F77A490287}"/>
    <cellStyle name="Comma 2 10 3 6" xfId="1139" xr:uid="{00000000-0005-0000-0000-000065040000}"/>
    <cellStyle name="Comma 2 10 3 6 2" xfId="22070" xr:uid="{A361DAB1-9876-46E3-8B42-2DEC6C22E72D}"/>
    <cellStyle name="Comma 2 10 3 7" xfId="22055" xr:uid="{4247D458-9E99-4BFF-BB6B-229E1AC44976}"/>
    <cellStyle name="Comma 2 10 4" xfId="1140" xr:uid="{00000000-0005-0000-0000-000066040000}"/>
    <cellStyle name="Comma 2 10 4 2" xfId="1141" xr:uid="{00000000-0005-0000-0000-000067040000}"/>
    <cellStyle name="Comma 2 10 4 2 2" xfId="1142" xr:uid="{00000000-0005-0000-0000-000068040000}"/>
    <cellStyle name="Comma 2 10 4 2 2 2" xfId="1143" xr:uid="{00000000-0005-0000-0000-000069040000}"/>
    <cellStyle name="Comma 2 10 4 2 2 2 2" xfId="22074" xr:uid="{7F70F70C-9BAF-4A81-8EB4-86725BEB4449}"/>
    <cellStyle name="Comma 2 10 4 2 2 3" xfId="1144" xr:uid="{00000000-0005-0000-0000-00006A040000}"/>
    <cellStyle name="Comma 2 10 4 2 2 3 2" xfId="22075" xr:uid="{0EBEFF91-67B8-4FB8-A120-D70401187BD2}"/>
    <cellStyle name="Comma 2 10 4 2 2 4" xfId="1145" xr:uid="{00000000-0005-0000-0000-00006B040000}"/>
    <cellStyle name="Comma 2 10 4 2 2 4 2" xfId="22076" xr:uid="{70D8A159-36D2-421D-9BFD-C5B63D9EF617}"/>
    <cellStyle name="Comma 2 10 4 2 2 5" xfId="22073" xr:uid="{D69C710A-F1CE-44CF-B9F2-3318E30BD2F0}"/>
    <cellStyle name="Comma 2 10 4 2 3" xfId="1146" xr:uid="{00000000-0005-0000-0000-00006C040000}"/>
    <cellStyle name="Comma 2 10 4 2 3 2" xfId="22077" xr:uid="{D51B0064-8176-470E-8794-0F6E595D2E7A}"/>
    <cellStyle name="Comma 2 10 4 2 4" xfId="1147" xr:uid="{00000000-0005-0000-0000-00006D040000}"/>
    <cellStyle name="Comma 2 10 4 2 4 2" xfId="22078" xr:uid="{B55DC5B3-E16A-45C1-8891-0B7105751E86}"/>
    <cellStyle name="Comma 2 10 4 2 5" xfId="1148" xr:uid="{00000000-0005-0000-0000-00006E040000}"/>
    <cellStyle name="Comma 2 10 4 2 5 2" xfId="22079" xr:uid="{6319BC3E-05C5-43CD-B79C-B94724C79731}"/>
    <cellStyle name="Comma 2 10 4 2 6" xfId="22072" xr:uid="{397BA99F-B0C3-4ABE-85DC-C0249D3A4323}"/>
    <cellStyle name="Comma 2 10 4 3" xfId="1149" xr:uid="{00000000-0005-0000-0000-00006F040000}"/>
    <cellStyle name="Comma 2 10 4 3 2" xfId="1150" xr:uid="{00000000-0005-0000-0000-000070040000}"/>
    <cellStyle name="Comma 2 10 4 3 2 2" xfId="22081" xr:uid="{6A1BE472-FCAD-407F-944D-45272F1205C0}"/>
    <cellStyle name="Comma 2 10 4 3 3" xfId="1151" xr:uid="{00000000-0005-0000-0000-000071040000}"/>
    <cellStyle name="Comma 2 10 4 3 3 2" xfId="22082" xr:uid="{49F7FE67-5255-45B8-8CB5-F6A3935FE1D9}"/>
    <cellStyle name="Comma 2 10 4 3 4" xfId="1152" xr:uid="{00000000-0005-0000-0000-000072040000}"/>
    <cellStyle name="Comma 2 10 4 3 4 2" xfId="22083" xr:uid="{76D870A0-D91B-4729-9104-6E3B15D02CCD}"/>
    <cellStyle name="Comma 2 10 4 3 5" xfId="22080" xr:uid="{984C817C-42A9-4988-9D27-388F7711E975}"/>
    <cellStyle name="Comma 2 10 4 4" xfId="1153" xr:uid="{00000000-0005-0000-0000-000073040000}"/>
    <cellStyle name="Comma 2 10 4 4 2" xfId="22084" xr:uid="{8F4E1076-BE6D-41DE-88A2-FBB6B0526400}"/>
    <cellStyle name="Comma 2 10 4 5" xfId="1154" xr:uid="{00000000-0005-0000-0000-000074040000}"/>
    <cellStyle name="Comma 2 10 4 5 2" xfId="22085" xr:uid="{E6DB2815-DE39-44F9-81F6-BB186A97EE32}"/>
    <cellStyle name="Comma 2 10 4 6" xfId="1155" xr:uid="{00000000-0005-0000-0000-000075040000}"/>
    <cellStyle name="Comma 2 10 4 6 2" xfId="22086" xr:uid="{7C998259-8613-4487-B051-6A7F8493B31B}"/>
    <cellStyle name="Comma 2 10 4 7" xfId="22071" xr:uid="{1D239914-6C72-4C94-9505-0A8C50FCF315}"/>
    <cellStyle name="Comma 2 10 5" xfId="1156" xr:uid="{00000000-0005-0000-0000-000076040000}"/>
    <cellStyle name="Comma 2 10 5 2" xfId="22087" xr:uid="{F41B7FF1-16A9-493A-9B11-69F2F8DBE0B0}"/>
    <cellStyle name="Comma 2 10 6" xfId="1157" xr:uid="{00000000-0005-0000-0000-000077040000}"/>
    <cellStyle name="Comma 2 10 6 2" xfId="1158" xr:uid="{00000000-0005-0000-0000-000078040000}"/>
    <cellStyle name="Comma 2 10 6 2 2" xfId="1159" xr:uid="{00000000-0005-0000-0000-000079040000}"/>
    <cellStyle name="Comma 2 10 6 2 2 2" xfId="22090" xr:uid="{314CD2C5-DC7E-4F20-8D3D-76CCAE6F9247}"/>
    <cellStyle name="Comma 2 10 6 2 3" xfId="1160" xr:uid="{00000000-0005-0000-0000-00007A040000}"/>
    <cellStyle name="Comma 2 10 6 2 3 2" xfId="22091" xr:uid="{C6DD09A8-68DF-4C22-A3A1-C2355A57A9C3}"/>
    <cellStyle name="Comma 2 10 6 2 4" xfId="1161" xr:uid="{00000000-0005-0000-0000-00007B040000}"/>
    <cellStyle name="Comma 2 10 6 2 4 2" xfId="22092" xr:uid="{18CE789C-C9CD-4A84-A23D-A39F4862A7BE}"/>
    <cellStyle name="Comma 2 10 6 2 5" xfId="22089" xr:uid="{1DACD53E-3F79-483E-BF2D-116588A9338C}"/>
    <cellStyle name="Comma 2 10 6 3" xfId="1162" xr:uid="{00000000-0005-0000-0000-00007C040000}"/>
    <cellStyle name="Comma 2 10 6 3 2" xfId="22093" xr:uid="{B43C95A4-62CC-4294-84D0-DEEB1857A5A4}"/>
    <cellStyle name="Comma 2 10 6 4" xfId="1163" xr:uid="{00000000-0005-0000-0000-00007D040000}"/>
    <cellStyle name="Comma 2 10 6 4 2" xfId="22094" xr:uid="{CE277EDF-9CE7-4274-AC36-4BDCBB1940A3}"/>
    <cellStyle name="Comma 2 10 6 5" xfId="1164" xr:uid="{00000000-0005-0000-0000-00007E040000}"/>
    <cellStyle name="Comma 2 10 6 5 2" xfId="22095" xr:uid="{C1C3F715-5C07-4D53-AEBA-A1EDF42DB5D2}"/>
    <cellStyle name="Comma 2 10 6 6" xfId="22088" xr:uid="{CD9578F5-F144-4BC3-89C2-2B96FDC58E7D}"/>
    <cellStyle name="Comma 2 10 7" xfId="1165" xr:uid="{00000000-0005-0000-0000-00007F040000}"/>
    <cellStyle name="Comma 2 10 7 2" xfId="1166" xr:uid="{00000000-0005-0000-0000-000080040000}"/>
    <cellStyle name="Comma 2 10 7 2 2" xfId="22097" xr:uid="{22EAAF1E-381E-4DC8-8C19-A3F04000AA83}"/>
    <cellStyle name="Comma 2 10 7 3" xfId="1167" xr:uid="{00000000-0005-0000-0000-000081040000}"/>
    <cellStyle name="Comma 2 10 7 3 2" xfId="22098" xr:uid="{10837F32-C918-42ED-A26B-41DB8772C70D}"/>
    <cellStyle name="Comma 2 10 7 4" xfId="1168" xr:uid="{00000000-0005-0000-0000-000082040000}"/>
    <cellStyle name="Comma 2 10 7 4 2" xfId="22099" xr:uid="{53359037-3B19-4247-9848-223BAF0C773C}"/>
    <cellStyle name="Comma 2 10 7 5" xfId="22096" xr:uid="{8341E040-DBD3-4E76-BF82-6049C7621BE9}"/>
    <cellStyle name="Comma 2 10 8" xfId="1169" xr:uid="{00000000-0005-0000-0000-000083040000}"/>
    <cellStyle name="Comma 2 10 8 2" xfId="22100" xr:uid="{7E2D001F-6236-47A4-8049-81DFF45CE226}"/>
    <cellStyle name="Comma 2 10 9" xfId="1170" xr:uid="{00000000-0005-0000-0000-000084040000}"/>
    <cellStyle name="Comma 2 10 9 2" xfId="22101" xr:uid="{8C1BEF45-7B27-4EF8-8B4D-4982F9394D8D}"/>
    <cellStyle name="Comma 2 100" xfId="1171" xr:uid="{00000000-0005-0000-0000-000085040000}"/>
    <cellStyle name="Comma 2 100 2" xfId="22102" xr:uid="{1DB8AF7B-34FE-443D-9A11-B449AB3D7290}"/>
    <cellStyle name="Comma 2 101" xfId="1172" xr:uid="{00000000-0005-0000-0000-000086040000}"/>
    <cellStyle name="Comma 2 101 2" xfId="22103" xr:uid="{BDB42D2E-C218-4311-AB8B-ADF3CA05183B}"/>
    <cellStyle name="Comma 2 102" xfId="1173" xr:uid="{00000000-0005-0000-0000-000087040000}"/>
    <cellStyle name="Comma 2 102 2" xfId="22104" xr:uid="{F6E92ABF-E859-4DCE-AE2C-9023146219BF}"/>
    <cellStyle name="Comma 2 103" xfId="1174" xr:uid="{00000000-0005-0000-0000-000088040000}"/>
    <cellStyle name="Comma 2 103 2" xfId="22105" xr:uid="{24186A17-C074-41AE-A670-AB86B9BB327E}"/>
    <cellStyle name="Comma 2 104" xfId="1175" xr:uid="{00000000-0005-0000-0000-000089040000}"/>
    <cellStyle name="Comma 2 104 2" xfId="22106" xr:uid="{A09E5338-B16E-4C98-97EA-9DE5E653ED33}"/>
    <cellStyle name="Comma 2 105" xfId="1176" xr:uid="{00000000-0005-0000-0000-00008A040000}"/>
    <cellStyle name="Comma 2 105 2" xfId="22107" xr:uid="{8C3F4C69-F747-438A-8B29-0414E42C3E1C}"/>
    <cellStyle name="Comma 2 106" xfId="1177" xr:uid="{00000000-0005-0000-0000-00008B040000}"/>
    <cellStyle name="Comma 2 106 2" xfId="22108" xr:uid="{E5E892AA-7EF8-4893-AB00-9D819387F425}"/>
    <cellStyle name="Comma 2 107" xfId="1178" xr:uid="{00000000-0005-0000-0000-00008C040000}"/>
    <cellStyle name="Comma 2 107 2" xfId="1179" xr:uid="{00000000-0005-0000-0000-00008D040000}"/>
    <cellStyle name="Comma 2 107 2 2" xfId="22110" xr:uid="{457B2664-478F-4372-9853-93CD90D7DB6E}"/>
    <cellStyle name="Comma 2 107 3" xfId="1180" xr:uid="{00000000-0005-0000-0000-00008E040000}"/>
    <cellStyle name="Comma 2 107 3 2" xfId="22111" xr:uid="{8F97A807-A5AE-467A-B190-E177BCE61FFD}"/>
    <cellStyle name="Comma 2 107 4" xfId="22109" xr:uid="{BFBC22BA-0505-479F-BE6A-1817DDCEC1BB}"/>
    <cellStyle name="Comma 2 108" xfId="1181" xr:uid="{00000000-0005-0000-0000-00008F040000}"/>
    <cellStyle name="Comma 2 108 2" xfId="22112" xr:uid="{99F07EB4-0967-4C0C-97F7-B9D6C7F8060B}"/>
    <cellStyle name="Comma 2 109" xfId="1182" xr:uid="{00000000-0005-0000-0000-000090040000}"/>
    <cellStyle name="Comma 2 109 2" xfId="22113" xr:uid="{68A61BA6-C07B-4776-A2F2-88C3E199DACC}"/>
    <cellStyle name="Comma 2 11" xfId="1183" xr:uid="{00000000-0005-0000-0000-000091040000}"/>
    <cellStyle name="Comma 2 11 10" xfId="22114" xr:uid="{481FF24F-E61B-4D4B-A685-493DD052831B}"/>
    <cellStyle name="Comma 2 11 2" xfId="1184" xr:uid="{00000000-0005-0000-0000-000092040000}"/>
    <cellStyle name="Comma 2 11 2 2" xfId="1185" xr:uid="{00000000-0005-0000-0000-000093040000}"/>
    <cellStyle name="Comma 2 11 2 2 2" xfId="22116" xr:uid="{4F377F38-ADDA-4B73-A6CC-FA7C106DBD1A}"/>
    <cellStyle name="Comma 2 11 2 3" xfId="1186" xr:uid="{00000000-0005-0000-0000-000094040000}"/>
    <cellStyle name="Comma 2 11 2 3 2" xfId="1187" xr:uid="{00000000-0005-0000-0000-000095040000}"/>
    <cellStyle name="Comma 2 11 2 3 2 2" xfId="1188" xr:uid="{00000000-0005-0000-0000-000096040000}"/>
    <cellStyle name="Comma 2 11 2 3 2 2 2" xfId="22119" xr:uid="{33860BB8-579B-4038-A0C0-363C3D393DC0}"/>
    <cellStyle name="Comma 2 11 2 3 2 3" xfId="1189" xr:uid="{00000000-0005-0000-0000-000097040000}"/>
    <cellStyle name="Comma 2 11 2 3 2 3 2" xfId="22120" xr:uid="{4628380F-3AE6-494F-AE1E-F71922A9BDDA}"/>
    <cellStyle name="Comma 2 11 2 3 2 4" xfId="1190" xr:uid="{00000000-0005-0000-0000-000098040000}"/>
    <cellStyle name="Comma 2 11 2 3 2 4 2" xfId="22121" xr:uid="{178D7162-573D-472C-A6F8-D777E9A30B23}"/>
    <cellStyle name="Comma 2 11 2 3 2 5" xfId="22118" xr:uid="{9BEB8FA9-2F90-4A62-8F4F-2C9719B3A7D6}"/>
    <cellStyle name="Comma 2 11 2 3 3" xfId="1191" xr:uid="{00000000-0005-0000-0000-000099040000}"/>
    <cellStyle name="Comma 2 11 2 3 3 2" xfId="22122" xr:uid="{FFC6BDFA-ECEB-41BF-A001-D9A48D4567E2}"/>
    <cellStyle name="Comma 2 11 2 3 4" xfId="1192" xr:uid="{00000000-0005-0000-0000-00009A040000}"/>
    <cellStyle name="Comma 2 11 2 3 4 2" xfId="22123" xr:uid="{BB5DE740-B78D-4FDA-99EE-3ECE55F5670E}"/>
    <cellStyle name="Comma 2 11 2 3 5" xfId="1193" xr:uid="{00000000-0005-0000-0000-00009B040000}"/>
    <cellStyle name="Comma 2 11 2 3 5 2" xfId="22124" xr:uid="{203FE113-6A68-449F-9D0E-74AA8A37E3EF}"/>
    <cellStyle name="Comma 2 11 2 3 6" xfId="22117" xr:uid="{6208CE5A-61B6-47E5-8DED-E25F1B0D40BC}"/>
    <cellStyle name="Comma 2 11 2 4" xfId="1194" xr:uid="{00000000-0005-0000-0000-00009C040000}"/>
    <cellStyle name="Comma 2 11 2 4 2" xfId="22125" xr:uid="{5CAF00F9-66E4-4F37-9938-AF9463CC3C02}"/>
    <cellStyle name="Comma 2 11 2 5" xfId="1195" xr:uid="{00000000-0005-0000-0000-00009D040000}"/>
    <cellStyle name="Comma 2 11 2 5 2" xfId="1196" xr:uid="{00000000-0005-0000-0000-00009E040000}"/>
    <cellStyle name="Comma 2 11 2 5 2 2" xfId="22127" xr:uid="{FE1C4C8F-967D-4822-8692-FE6D8E21DAD9}"/>
    <cellStyle name="Comma 2 11 2 5 3" xfId="1197" xr:uid="{00000000-0005-0000-0000-00009F040000}"/>
    <cellStyle name="Comma 2 11 2 5 3 2" xfId="22128" xr:uid="{B2CD8C65-4BBB-4506-A457-D80D274C5A61}"/>
    <cellStyle name="Comma 2 11 2 5 4" xfId="1198" xr:uid="{00000000-0005-0000-0000-0000A0040000}"/>
    <cellStyle name="Comma 2 11 2 5 4 2" xfId="22129" xr:uid="{78F6154A-084A-49C1-8C7A-1DC0190CA303}"/>
    <cellStyle name="Comma 2 11 2 5 5" xfId="22126" xr:uid="{609BA9A5-0657-4C45-B709-D066C7F40E71}"/>
    <cellStyle name="Comma 2 11 2 6" xfId="1199" xr:uid="{00000000-0005-0000-0000-0000A1040000}"/>
    <cellStyle name="Comma 2 11 2 6 2" xfId="22130" xr:uid="{D3343C66-7591-4A13-A9B3-2CDE9A469706}"/>
    <cellStyle name="Comma 2 11 2 7" xfId="1200" xr:uid="{00000000-0005-0000-0000-0000A2040000}"/>
    <cellStyle name="Comma 2 11 2 7 2" xfId="22131" xr:uid="{D990E6AB-CF35-4058-8A4C-67495B0CEE28}"/>
    <cellStyle name="Comma 2 11 2 8" xfId="1201" xr:uid="{00000000-0005-0000-0000-0000A3040000}"/>
    <cellStyle name="Comma 2 11 2 8 2" xfId="22132" xr:uid="{B9AAAA40-D0AB-42C8-8D09-8F263B038F8C}"/>
    <cellStyle name="Comma 2 11 2 9" xfId="22115" xr:uid="{562391CE-6D38-4153-9319-0042162C1989}"/>
    <cellStyle name="Comma 2 11 3" xfId="1202" xr:uid="{00000000-0005-0000-0000-0000A4040000}"/>
    <cellStyle name="Comma 2 11 3 2" xfId="1203" xr:uid="{00000000-0005-0000-0000-0000A5040000}"/>
    <cellStyle name="Comma 2 11 3 2 2" xfId="1204" xr:uid="{00000000-0005-0000-0000-0000A6040000}"/>
    <cellStyle name="Comma 2 11 3 2 2 2" xfId="1205" xr:uid="{00000000-0005-0000-0000-0000A7040000}"/>
    <cellStyle name="Comma 2 11 3 2 2 2 2" xfId="22136" xr:uid="{F167EA7B-1274-402C-940E-7962A8A4E951}"/>
    <cellStyle name="Comma 2 11 3 2 2 3" xfId="1206" xr:uid="{00000000-0005-0000-0000-0000A8040000}"/>
    <cellStyle name="Comma 2 11 3 2 2 3 2" xfId="22137" xr:uid="{B8FDF8C9-C416-4ADF-9BCF-BBCFCBF4B8DA}"/>
    <cellStyle name="Comma 2 11 3 2 2 4" xfId="1207" xr:uid="{00000000-0005-0000-0000-0000A9040000}"/>
    <cellStyle name="Comma 2 11 3 2 2 4 2" xfId="22138" xr:uid="{CD3AF681-D1C3-4705-8C30-04707B215214}"/>
    <cellStyle name="Comma 2 11 3 2 2 5" xfId="22135" xr:uid="{DA05B3FB-403B-41D0-B687-A1C3E92785FE}"/>
    <cellStyle name="Comma 2 11 3 2 3" xfId="1208" xr:uid="{00000000-0005-0000-0000-0000AA040000}"/>
    <cellStyle name="Comma 2 11 3 2 3 2" xfId="22139" xr:uid="{E9C8F907-FB8B-4F5E-AF8A-E6AF7676DD7C}"/>
    <cellStyle name="Comma 2 11 3 2 4" xfId="1209" xr:uid="{00000000-0005-0000-0000-0000AB040000}"/>
    <cellStyle name="Comma 2 11 3 2 4 2" xfId="22140" xr:uid="{44020681-F392-4766-A232-8F16FADDF5C2}"/>
    <cellStyle name="Comma 2 11 3 2 5" xfId="1210" xr:uid="{00000000-0005-0000-0000-0000AC040000}"/>
    <cellStyle name="Comma 2 11 3 2 5 2" xfId="22141" xr:uid="{B7767C62-EEB3-4220-8D0E-10BC06555FF0}"/>
    <cellStyle name="Comma 2 11 3 2 6" xfId="22134" xr:uid="{D9506C39-39CC-4AB9-8358-C19447E12886}"/>
    <cellStyle name="Comma 2 11 3 3" xfId="1211" xr:uid="{00000000-0005-0000-0000-0000AD040000}"/>
    <cellStyle name="Comma 2 11 3 3 2" xfId="1212" xr:uid="{00000000-0005-0000-0000-0000AE040000}"/>
    <cellStyle name="Comma 2 11 3 3 2 2" xfId="22143" xr:uid="{6B09C2F7-C752-462D-89D0-B045484E0BFE}"/>
    <cellStyle name="Comma 2 11 3 3 3" xfId="1213" xr:uid="{00000000-0005-0000-0000-0000AF040000}"/>
    <cellStyle name="Comma 2 11 3 3 3 2" xfId="22144" xr:uid="{12D3956B-14F0-4E70-ACDD-0A35A24134AF}"/>
    <cellStyle name="Comma 2 11 3 3 4" xfId="1214" xr:uid="{00000000-0005-0000-0000-0000B0040000}"/>
    <cellStyle name="Comma 2 11 3 3 4 2" xfId="22145" xr:uid="{D04EDB2C-777C-4A0F-908E-C8A15EA0CEEC}"/>
    <cellStyle name="Comma 2 11 3 3 5" xfId="22142" xr:uid="{5154B8AF-E9D9-44DF-9770-5AF6AEC149F5}"/>
    <cellStyle name="Comma 2 11 3 4" xfId="1215" xr:uid="{00000000-0005-0000-0000-0000B1040000}"/>
    <cellStyle name="Comma 2 11 3 4 2" xfId="22146" xr:uid="{36C80356-9D1A-4BE5-8DE3-D2858053D55A}"/>
    <cellStyle name="Comma 2 11 3 5" xfId="1216" xr:uid="{00000000-0005-0000-0000-0000B2040000}"/>
    <cellStyle name="Comma 2 11 3 5 2" xfId="22147" xr:uid="{29D0CA52-1E7C-44E9-8EB5-B95F9FEECFA7}"/>
    <cellStyle name="Comma 2 11 3 6" xfId="1217" xr:uid="{00000000-0005-0000-0000-0000B3040000}"/>
    <cellStyle name="Comma 2 11 3 6 2" xfId="22148" xr:uid="{1DAF2F89-C5BE-4BA9-9167-AB0E0D41E101}"/>
    <cellStyle name="Comma 2 11 3 7" xfId="22133" xr:uid="{3A068AC6-CB1E-4C2D-8FBE-52089904312E}"/>
    <cellStyle name="Comma 2 11 4" xfId="1218" xr:uid="{00000000-0005-0000-0000-0000B4040000}"/>
    <cellStyle name="Comma 2 11 4 2" xfId="22149" xr:uid="{79B53C5D-DE0B-4B3B-8014-20080EDFD64F}"/>
    <cellStyle name="Comma 2 11 5" xfId="1219" xr:uid="{00000000-0005-0000-0000-0000B5040000}"/>
    <cellStyle name="Comma 2 11 5 2" xfId="1220" xr:uid="{00000000-0005-0000-0000-0000B6040000}"/>
    <cellStyle name="Comma 2 11 5 2 2" xfId="1221" xr:uid="{00000000-0005-0000-0000-0000B7040000}"/>
    <cellStyle name="Comma 2 11 5 2 2 2" xfId="22152" xr:uid="{31F53422-AF08-4676-98B9-A65A2BD41C7E}"/>
    <cellStyle name="Comma 2 11 5 2 3" xfId="1222" xr:uid="{00000000-0005-0000-0000-0000B8040000}"/>
    <cellStyle name="Comma 2 11 5 2 3 2" xfId="22153" xr:uid="{4498B3DE-B49F-40F5-B1A4-79AD3E6530CC}"/>
    <cellStyle name="Comma 2 11 5 2 4" xfId="1223" xr:uid="{00000000-0005-0000-0000-0000B9040000}"/>
    <cellStyle name="Comma 2 11 5 2 4 2" xfId="22154" xr:uid="{5E20563A-043E-42A3-869C-D8C61B7A30B6}"/>
    <cellStyle name="Comma 2 11 5 2 5" xfId="22151" xr:uid="{2B663ED5-F5C5-46B2-B0B8-BFC17439E302}"/>
    <cellStyle name="Comma 2 11 5 3" xfId="1224" xr:uid="{00000000-0005-0000-0000-0000BA040000}"/>
    <cellStyle name="Comma 2 11 5 3 2" xfId="22155" xr:uid="{E7C60130-8BDA-49FC-BF2D-EC302CC08A37}"/>
    <cellStyle name="Comma 2 11 5 4" xfId="1225" xr:uid="{00000000-0005-0000-0000-0000BB040000}"/>
    <cellStyle name="Comma 2 11 5 4 2" xfId="22156" xr:uid="{B7FD5F75-D096-4AD6-969F-2EAB9BF05C43}"/>
    <cellStyle name="Comma 2 11 5 5" xfId="1226" xr:uid="{00000000-0005-0000-0000-0000BC040000}"/>
    <cellStyle name="Comma 2 11 5 5 2" xfId="22157" xr:uid="{1E04869A-83F8-472B-8C24-5DCEE5388FE4}"/>
    <cellStyle name="Comma 2 11 5 6" xfId="22150" xr:uid="{6B182640-4DE0-4F79-B214-0A0A83F03B25}"/>
    <cellStyle name="Comma 2 11 6" xfId="1227" xr:uid="{00000000-0005-0000-0000-0000BD040000}"/>
    <cellStyle name="Comma 2 11 6 2" xfId="1228" xr:uid="{00000000-0005-0000-0000-0000BE040000}"/>
    <cellStyle name="Comma 2 11 6 2 2" xfId="22159" xr:uid="{E0B0C0D7-046D-4672-8C32-42BC6DC066CD}"/>
    <cellStyle name="Comma 2 11 6 3" xfId="1229" xr:uid="{00000000-0005-0000-0000-0000BF040000}"/>
    <cellStyle name="Comma 2 11 6 3 2" xfId="22160" xr:uid="{5B644971-48B0-47F5-A013-B7A210690145}"/>
    <cellStyle name="Comma 2 11 6 4" xfId="1230" xr:uid="{00000000-0005-0000-0000-0000C0040000}"/>
    <cellStyle name="Comma 2 11 6 4 2" xfId="22161" xr:uid="{BE588433-C495-4AC7-9A3D-3972132DF173}"/>
    <cellStyle name="Comma 2 11 6 5" xfId="22158" xr:uid="{AE847BDA-0E25-4E67-A6DA-1E24BEF16133}"/>
    <cellStyle name="Comma 2 11 7" xfId="1231" xr:uid="{00000000-0005-0000-0000-0000C1040000}"/>
    <cellStyle name="Comma 2 11 7 2" xfId="22162" xr:uid="{6B0F8A5E-49B4-4D27-B46C-4564D10FE9E7}"/>
    <cellStyle name="Comma 2 11 8" xfId="1232" xr:uid="{00000000-0005-0000-0000-0000C2040000}"/>
    <cellStyle name="Comma 2 11 8 2" xfId="22163" xr:uid="{9A6E9DBA-A833-4A49-8ADD-53915AC09439}"/>
    <cellStyle name="Comma 2 11 9" xfId="1233" xr:uid="{00000000-0005-0000-0000-0000C3040000}"/>
    <cellStyle name="Comma 2 11 9 2" xfId="22164" xr:uid="{081E1856-476A-460F-8A43-C69A0541D7A7}"/>
    <cellStyle name="Comma 2 110" xfId="1234" xr:uid="{00000000-0005-0000-0000-0000C4040000}"/>
    <cellStyle name="Comma 2 110 2" xfId="22165" xr:uid="{06B85C4C-5902-49FE-A930-2612A288F84F}"/>
    <cellStyle name="Comma 2 111" xfId="22002" xr:uid="{723385D6-C23A-4E0B-BC2D-AE9CDD6851B4}"/>
    <cellStyle name="Comma 2 12" xfId="1235" xr:uid="{00000000-0005-0000-0000-0000C5040000}"/>
    <cellStyle name="Comma 2 12 10" xfId="22166" xr:uid="{E1FEDB9F-C57F-4640-B146-4DCD631E20C1}"/>
    <cellStyle name="Comma 2 12 2" xfId="1236" xr:uid="{00000000-0005-0000-0000-0000C6040000}"/>
    <cellStyle name="Comma 2 12 2 2" xfId="1237" xr:uid="{00000000-0005-0000-0000-0000C7040000}"/>
    <cellStyle name="Comma 2 12 2 2 2" xfId="22168" xr:uid="{E4BD051A-F159-41D7-AE8A-51AB634B5863}"/>
    <cellStyle name="Comma 2 12 2 3" xfId="1238" xr:uid="{00000000-0005-0000-0000-0000C8040000}"/>
    <cellStyle name="Comma 2 12 2 3 2" xfId="1239" xr:uid="{00000000-0005-0000-0000-0000C9040000}"/>
    <cellStyle name="Comma 2 12 2 3 2 2" xfId="1240" xr:uid="{00000000-0005-0000-0000-0000CA040000}"/>
    <cellStyle name="Comma 2 12 2 3 2 2 2" xfId="22171" xr:uid="{8E2A85EE-D1ED-457F-8181-F3DBA50223D0}"/>
    <cellStyle name="Comma 2 12 2 3 2 3" xfId="1241" xr:uid="{00000000-0005-0000-0000-0000CB040000}"/>
    <cellStyle name="Comma 2 12 2 3 2 3 2" xfId="22172" xr:uid="{786B87FD-D145-447B-B925-F7777FB7FEA6}"/>
    <cellStyle name="Comma 2 12 2 3 2 4" xfId="1242" xr:uid="{00000000-0005-0000-0000-0000CC040000}"/>
    <cellStyle name="Comma 2 12 2 3 2 4 2" xfId="22173" xr:uid="{08325E22-2D1C-45E8-A1B6-560B0F987A03}"/>
    <cellStyle name="Comma 2 12 2 3 2 5" xfId="22170" xr:uid="{55A5A9C1-8042-43D9-8CF6-0DBED4CA6369}"/>
    <cellStyle name="Comma 2 12 2 3 3" xfId="1243" xr:uid="{00000000-0005-0000-0000-0000CD040000}"/>
    <cellStyle name="Comma 2 12 2 3 3 2" xfId="22174" xr:uid="{A7909C5E-8BB8-4797-9A86-50CA4C528D16}"/>
    <cellStyle name="Comma 2 12 2 3 4" xfId="1244" xr:uid="{00000000-0005-0000-0000-0000CE040000}"/>
    <cellStyle name="Comma 2 12 2 3 4 2" xfId="22175" xr:uid="{515B4990-3E0A-4AAE-A6BA-918653A27E69}"/>
    <cellStyle name="Comma 2 12 2 3 5" xfId="1245" xr:uid="{00000000-0005-0000-0000-0000CF040000}"/>
    <cellStyle name="Comma 2 12 2 3 5 2" xfId="22176" xr:uid="{5E4258E3-B7B9-441B-A926-775F9F2BD6B2}"/>
    <cellStyle name="Comma 2 12 2 3 6" xfId="22169" xr:uid="{9495CDA4-B310-4D7C-A699-76639AD82E3D}"/>
    <cellStyle name="Comma 2 12 2 4" xfId="1246" xr:uid="{00000000-0005-0000-0000-0000D0040000}"/>
    <cellStyle name="Comma 2 12 2 4 2" xfId="22177" xr:uid="{F739C6D9-3FFA-4475-B005-80F9B9044223}"/>
    <cellStyle name="Comma 2 12 2 5" xfId="1247" xr:uid="{00000000-0005-0000-0000-0000D1040000}"/>
    <cellStyle name="Comma 2 12 2 5 2" xfId="1248" xr:uid="{00000000-0005-0000-0000-0000D2040000}"/>
    <cellStyle name="Comma 2 12 2 5 2 2" xfId="22179" xr:uid="{154F8F8B-06CB-4BCA-9B44-ED64CF43CE76}"/>
    <cellStyle name="Comma 2 12 2 5 3" xfId="1249" xr:uid="{00000000-0005-0000-0000-0000D3040000}"/>
    <cellStyle name="Comma 2 12 2 5 3 2" xfId="22180" xr:uid="{4321707B-DE75-44E4-B7AB-88268CB63760}"/>
    <cellStyle name="Comma 2 12 2 5 4" xfId="1250" xr:uid="{00000000-0005-0000-0000-0000D4040000}"/>
    <cellStyle name="Comma 2 12 2 5 4 2" xfId="22181" xr:uid="{A95A75B2-0B84-4E04-B6AB-0AB5CF6ED7FC}"/>
    <cellStyle name="Comma 2 12 2 5 5" xfId="22178" xr:uid="{F24B7D5C-B564-4805-B568-0BD024A61CA5}"/>
    <cellStyle name="Comma 2 12 2 6" xfId="1251" xr:uid="{00000000-0005-0000-0000-0000D5040000}"/>
    <cellStyle name="Comma 2 12 2 6 2" xfId="22182" xr:uid="{8493D191-6DD9-4344-813F-2C75BA531F8A}"/>
    <cellStyle name="Comma 2 12 2 7" xfId="1252" xr:uid="{00000000-0005-0000-0000-0000D6040000}"/>
    <cellStyle name="Comma 2 12 2 7 2" xfId="22183" xr:uid="{7846018F-7CB4-4B86-942F-EBC14F924014}"/>
    <cellStyle name="Comma 2 12 2 8" xfId="1253" xr:uid="{00000000-0005-0000-0000-0000D7040000}"/>
    <cellStyle name="Comma 2 12 2 8 2" xfId="22184" xr:uid="{F1A961D7-C4BB-421A-8D11-661C5C5FB819}"/>
    <cellStyle name="Comma 2 12 2 9" xfId="22167" xr:uid="{CD64BF83-081D-4C98-B030-56EF5965531D}"/>
    <cellStyle name="Comma 2 12 3" xfId="1254" xr:uid="{00000000-0005-0000-0000-0000D8040000}"/>
    <cellStyle name="Comma 2 12 3 2" xfId="1255" xr:uid="{00000000-0005-0000-0000-0000D9040000}"/>
    <cellStyle name="Comma 2 12 3 2 2" xfId="22186" xr:uid="{B28444F0-0F92-45C8-AF7D-BECF5F72939F}"/>
    <cellStyle name="Comma 2 12 3 3" xfId="1256" xr:uid="{00000000-0005-0000-0000-0000DA040000}"/>
    <cellStyle name="Comma 2 12 3 3 2" xfId="1257" xr:uid="{00000000-0005-0000-0000-0000DB040000}"/>
    <cellStyle name="Comma 2 12 3 3 2 2" xfId="1258" xr:uid="{00000000-0005-0000-0000-0000DC040000}"/>
    <cellStyle name="Comma 2 12 3 3 2 2 2" xfId="22189" xr:uid="{26C4E362-8606-4C93-B5E9-D5828C168145}"/>
    <cellStyle name="Comma 2 12 3 3 2 3" xfId="1259" xr:uid="{00000000-0005-0000-0000-0000DD040000}"/>
    <cellStyle name="Comma 2 12 3 3 2 3 2" xfId="22190" xr:uid="{54B109A3-9E2E-466F-83F7-2F83A64BC581}"/>
    <cellStyle name="Comma 2 12 3 3 2 4" xfId="1260" xr:uid="{00000000-0005-0000-0000-0000DE040000}"/>
    <cellStyle name="Comma 2 12 3 3 2 4 2" xfId="22191" xr:uid="{0AD92F83-FF54-4AC2-98D0-DC3FBBD68DF0}"/>
    <cellStyle name="Comma 2 12 3 3 2 5" xfId="22188" xr:uid="{00E64A6E-8897-4C31-982E-C9ABB6D012F3}"/>
    <cellStyle name="Comma 2 12 3 3 3" xfId="1261" xr:uid="{00000000-0005-0000-0000-0000DF040000}"/>
    <cellStyle name="Comma 2 12 3 3 3 2" xfId="22192" xr:uid="{683314D6-E122-4D6B-BC1E-E49F09BFBB0C}"/>
    <cellStyle name="Comma 2 12 3 3 4" xfId="1262" xr:uid="{00000000-0005-0000-0000-0000E0040000}"/>
    <cellStyle name="Comma 2 12 3 3 4 2" xfId="22193" xr:uid="{85363737-1E0E-405F-A5E3-62C07498DA11}"/>
    <cellStyle name="Comma 2 12 3 3 5" xfId="1263" xr:uid="{00000000-0005-0000-0000-0000E1040000}"/>
    <cellStyle name="Comma 2 12 3 3 5 2" xfId="22194" xr:uid="{72EA9E56-7527-42AB-B792-19EAA175196E}"/>
    <cellStyle name="Comma 2 12 3 3 6" xfId="22187" xr:uid="{6B97773A-26BD-4BB4-A6A4-9DCF6624B9D4}"/>
    <cellStyle name="Comma 2 12 3 4" xfId="1264" xr:uid="{00000000-0005-0000-0000-0000E2040000}"/>
    <cellStyle name="Comma 2 12 3 4 2" xfId="1265" xr:uid="{00000000-0005-0000-0000-0000E3040000}"/>
    <cellStyle name="Comma 2 12 3 4 2 2" xfId="22196" xr:uid="{AACC1123-E6F3-4AE6-9AE6-127823ED7028}"/>
    <cellStyle name="Comma 2 12 3 4 3" xfId="1266" xr:uid="{00000000-0005-0000-0000-0000E4040000}"/>
    <cellStyle name="Comma 2 12 3 4 3 2" xfId="22197" xr:uid="{4A2F56D1-4214-4F25-A8EC-206A25A89A1F}"/>
    <cellStyle name="Comma 2 12 3 4 4" xfId="1267" xr:uid="{00000000-0005-0000-0000-0000E5040000}"/>
    <cellStyle name="Comma 2 12 3 4 4 2" xfId="22198" xr:uid="{D6049596-4167-431E-9246-C60D4806CD04}"/>
    <cellStyle name="Comma 2 12 3 4 5" xfId="22195" xr:uid="{96FC6DE5-776E-4023-ACD5-2F038F690BC5}"/>
    <cellStyle name="Comma 2 12 3 5" xfId="1268" xr:uid="{00000000-0005-0000-0000-0000E6040000}"/>
    <cellStyle name="Comma 2 12 3 5 2" xfId="22199" xr:uid="{39D1F34D-4495-430C-8155-1BAC01D9540C}"/>
    <cellStyle name="Comma 2 12 3 6" xfId="1269" xr:uid="{00000000-0005-0000-0000-0000E7040000}"/>
    <cellStyle name="Comma 2 12 3 6 2" xfId="22200" xr:uid="{DCD3357C-ADC7-48F3-89D4-DD9AFDA52D50}"/>
    <cellStyle name="Comma 2 12 3 7" xfId="1270" xr:uid="{00000000-0005-0000-0000-0000E8040000}"/>
    <cellStyle name="Comma 2 12 3 7 2" xfId="22201" xr:uid="{36A53364-3C25-4769-9942-450ED2E54D00}"/>
    <cellStyle name="Comma 2 12 3 8" xfId="22185" xr:uid="{A00ED68A-4FB9-45CB-9F66-FFA435EF230A}"/>
    <cellStyle name="Comma 2 12 4" xfId="1271" xr:uid="{00000000-0005-0000-0000-0000E9040000}"/>
    <cellStyle name="Comma 2 12 4 2" xfId="22202" xr:uid="{B37D4B4B-C1CE-4326-8611-1A1B155FAED8}"/>
    <cellStyle name="Comma 2 12 5" xfId="1272" xr:uid="{00000000-0005-0000-0000-0000EA040000}"/>
    <cellStyle name="Comma 2 12 5 2" xfId="1273" xr:uid="{00000000-0005-0000-0000-0000EB040000}"/>
    <cellStyle name="Comma 2 12 5 2 2" xfId="1274" xr:uid="{00000000-0005-0000-0000-0000EC040000}"/>
    <cellStyle name="Comma 2 12 5 2 2 2" xfId="22205" xr:uid="{83066CFD-2BBB-48A9-A711-27482FCC8BDA}"/>
    <cellStyle name="Comma 2 12 5 2 3" xfId="1275" xr:uid="{00000000-0005-0000-0000-0000ED040000}"/>
    <cellStyle name="Comma 2 12 5 2 3 2" xfId="22206" xr:uid="{E9AB4310-219F-4277-98AF-688D783545CF}"/>
    <cellStyle name="Comma 2 12 5 2 4" xfId="1276" xr:uid="{00000000-0005-0000-0000-0000EE040000}"/>
    <cellStyle name="Comma 2 12 5 2 4 2" xfId="22207" xr:uid="{D500A882-232C-4305-B512-DFCB142BC83E}"/>
    <cellStyle name="Comma 2 12 5 2 5" xfId="22204" xr:uid="{37FC9A44-B6E4-499E-8937-B5ACFD90A360}"/>
    <cellStyle name="Comma 2 12 5 3" xfId="1277" xr:uid="{00000000-0005-0000-0000-0000EF040000}"/>
    <cellStyle name="Comma 2 12 5 3 2" xfId="22208" xr:uid="{F63BE70E-309D-4893-AA49-6BE15A246313}"/>
    <cellStyle name="Comma 2 12 5 4" xfId="1278" xr:uid="{00000000-0005-0000-0000-0000F0040000}"/>
    <cellStyle name="Comma 2 12 5 4 2" xfId="22209" xr:uid="{113ECD18-DEAB-47EB-812A-6055A05A6401}"/>
    <cellStyle name="Comma 2 12 5 5" xfId="1279" xr:uid="{00000000-0005-0000-0000-0000F1040000}"/>
    <cellStyle name="Comma 2 12 5 5 2" xfId="22210" xr:uid="{7B9FD21E-C002-4F96-9A3B-E75E7CDD70B6}"/>
    <cellStyle name="Comma 2 12 5 6" xfId="22203" xr:uid="{A2C556D2-5874-4414-98CF-D16EAE71A356}"/>
    <cellStyle name="Comma 2 12 6" xfId="1280" xr:uid="{00000000-0005-0000-0000-0000F2040000}"/>
    <cellStyle name="Comma 2 12 6 2" xfId="1281" xr:uid="{00000000-0005-0000-0000-0000F3040000}"/>
    <cellStyle name="Comma 2 12 6 2 2" xfId="22212" xr:uid="{BA00CB05-07DE-41F8-AD82-05815B006D68}"/>
    <cellStyle name="Comma 2 12 6 3" xfId="1282" xr:uid="{00000000-0005-0000-0000-0000F4040000}"/>
    <cellStyle name="Comma 2 12 6 3 2" xfId="22213" xr:uid="{B7D829F0-AF87-428A-8969-40EA622E62AC}"/>
    <cellStyle name="Comma 2 12 6 4" xfId="1283" xr:uid="{00000000-0005-0000-0000-0000F5040000}"/>
    <cellStyle name="Comma 2 12 6 4 2" xfId="22214" xr:uid="{A72B558B-CE6B-4259-A9F9-C86B79B80AE6}"/>
    <cellStyle name="Comma 2 12 6 5" xfId="22211" xr:uid="{B131A68E-6441-4098-B1EB-D54B3BB3A393}"/>
    <cellStyle name="Comma 2 12 7" xfId="1284" xr:uid="{00000000-0005-0000-0000-0000F6040000}"/>
    <cellStyle name="Comma 2 12 7 2" xfId="22215" xr:uid="{C1B4F2B4-B1F8-45AF-B8DC-02731E67550F}"/>
    <cellStyle name="Comma 2 12 8" xfId="1285" xr:uid="{00000000-0005-0000-0000-0000F7040000}"/>
    <cellStyle name="Comma 2 12 8 2" xfId="22216" xr:uid="{16657E6D-7BD2-4F8D-A895-8CD2981AC93C}"/>
    <cellStyle name="Comma 2 12 9" xfId="1286" xr:uid="{00000000-0005-0000-0000-0000F8040000}"/>
    <cellStyle name="Comma 2 12 9 2" xfId="22217" xr:uid="{BA57CCEE-AF10-4946-AC34-0433684A53F7}"/>
    <cellStyle name="Comma 2 13" xfId="1287" xr:uid="{00000000-0005-0000-0000-0000F9040000}"/>
    <cellStyle name="Comma 2 13 10" xfId="1288" xr:uid="{00000000-0005-0000-0000-0000FA040000}"/>
    <cellStyle name="Comma 2 13 10 2" xfId="22219" xr:uid="{44110222-6A9A-4E94-8198-E521CDCD98B4}"/>
    <cellStyle name="Comma 2 13 11" xfId="22218" xr:uid="{CB254E1A-249D-4B63-A904-07521B9C6AFA}"/>
    <cellStyle name="Comma 2 13 2" xfId="1289" xr:uid="{00000000-0005-0000-0000-0000FB040000}"/>
    <cellStyle name="Comma 2 13 2 2" xfId="1290" xr:uid="{00000000-0005-0000-0000-0000FC040000}"/>
    <cellStyle name="Comma 2 13 2 2 2" xfId="22221" xr:uid="{4EBD72F6-5E4D-4060-B1AD-953830BA5D96}"/>
    <cellStyle name="Comma 2 13 2 3" xfId="22220" xr:uid="{71BD47AA-4B20-475A-9DBC-916E9414D16B}"/>
    <cellStyle name="Comma 2 13 3" xfId="1291" xr:uid="{00000000-0005-0000-0000-0000FD040000}"/>
    <cellStyle name="Comma 2 13 3 2" xfId="22222" xr:uid="{85C6A3A3-D659-44EE-AF47-42EBE832C762}"/>
    <cellStyle name="Comma 2 13 4" xfId="1292" xr:uid="{00000000-0005-0000-0000-0000FE040000}"/>
    <cellStyle name="Comma 2 13 4 2" xfId="22223" xr:uid="{C06B0247-ACDF-4930-8C95-8EF7DB5CA7AB}"/>
    <cellStyle name="Comma 2 13 5" xfId="1293" xr:uid="{00000000-0005-0000-0000-0000FF040000}"/>
    <cellStyle name="Comma 2 13 5 2" xfId="22224" xr:uid="{B6589E83-7B9A-41B2-9BA2-1AA5CE356EBB}"/>
    <cellStyle name="Comma 2 13 6" xfId="1294" xr:uid="{00000000-0005-0000-0000-000000050000}"/>
    <cellStyle name="Comma 2 13 6 2" xfId="1295" xr:uid="{00000000-0005-0000-0000-000001050000}"/>
    <cellStyle name="Comma 2 13 6 2 2" xfId="1296" xr:uid="{00000000-0005-0000-0000-000002050000}"/>
    <cellStyle name="Comma 2 13 6 2 2 2" xfId="22227" xr:uid="{9FF497B7-CEBA-4839-8025-B721F0BAA30B}"/>
    <cellStyle name="Comma 2 13 6 2 3" xfId="1297" xr:uid="{00000000-0005-0000-0000-000003050000}"/>
    <cellStyle name="Comma 2 13 6 2 3 2" xfId="22228" xr:uid="{B55E7B1F-FC16-4586-8428-EFAFC8C3F775}"/>
    <cellStyle name="Comma 2 13 6 2 4" xfId="1298" xr:uid="{00000000-0005-0000-0000-000004050000}"/>
    <cellStyle name="Comma 2 13 6 2 4 2" xfId="22229" xr:uid="{EE07D5FD-9887-4832-977B-115F86EEC45D}"/>
    <cellStyle name="Comma 2 13 6 2 5" xfId="22226" xr:uid="{0A55B00E-E102-4986-84BB-2970CCE19474}"/>
    <cellStyle name="Comma 2 13 6 3" xfId="1299" xr:uid="{00000000-0005-0000-0000-000005050000}"/>
    <cellStyle name="Comma 2 13 6 3 2" xfId="22230" xr:uid="{6455ED81-64F8-4908-B40F-CADAC04D6B7C}"/>
    <cellStyle name="Comma 2 13 6 4" xfId="1300" xr:uid="{00000000-0005-0000-0000-000006050000}"/>
    <cellStyle name="Comma 2 13 6 4 2" xfId="22231" xr:uid="{FC4D77B5-CC29-406A-A190-6296686F1818}"/>
    <cellStyle name="Comma 2 13 6 5" xfId="1301" xr:uid="{00000000-0005-0000-0000-000007050000}"/>
    <cellStyle name="Comma 2 13 6 5 2" xfId="22232" xr:uid="{31E05AB6-1B48-43E1-AF4B-F46A2B1F2215}"/>
    <cellStyle name="Comma 2 13 6 6" xfId="22225" xr:uid="{A6DA65FF-80C0-4615-B886-E87029DCC111}"/>
    <cellStyle name="Comma 2 13 7" xfId="1302" xr:uid="{00000000-0005-0000-0000-000008050000}"/>
    <cellStyle name="Comma 2 13 7 2" xfId="1303" xr:uid="{00000000-0005-0000-0000-000009050000}"/>
    <cellStyle name="Comma 2 13 7 2 2" xfId="22234" xr:uid="{A1456FCB-35A1-4182-BD4A-4ACFE809C53F}"/>
    <cellStyle name="Comma 2 13 7 3" xfId="1304" xr:uid="{00000000-0005-0000-0000-00000A050000}"/>
    <cellStyle name="Comma 2 13 7 3 2" xfId="22235" xr:uid="{AE95E084-B3BE-4772-AD81-BA1B30EBE27D}"/>
    <cellStyle name="Comma 2 13 7 4" xfId="1305" xr:uid="{00000000-0005-0000-0000-00000B050000}"/>
    <cellStyle name="Comma 2 13 7 4 2" xfId="22236" xr:uid="{CC7CAA2D-0D46-4FCC-986E-77485A516C28}"/>
    <cellStyle name="Comma 2 13 7 5" xfId="22233" xr:uid="{7A0465BE-135A-46A5-B4BD-59712B664BC6}"/>
    <cellStyle name="Comma 2 13 8" xfId="1306" xr:uid="{00000000-0005-0000-0000-00000C050000}"/>
    <cellStyle name="Comma 2 13 8 2" xfId="22237" xr:uid="{BAF6E371-F36C-4773-8925-DDA69F8C3EFB}"/>
    <cellStyle name="Comma 2 13 9" xfId="1307" xr:uid="{00000000-0005-0000-0000-00000D050000}"/>
    <cellStyle name="Comma 2 13 9 2" xfId="22238" xr:uid="{FE5AE6FE-3DF0-4F47-97D5-0D0CBBBD0B4A}"/>
    <cellStyle name="Comma 2 14" xfId="1308" xr:uid="{00000000-0005-0000-0000-00000E050000}"/>
    <cellStyle name="Comma 2 14 10" xfId="22239" xr:uid="{624BDF3B-582B-490F-B5AB-FFD1D5E52C11}"/>
    <cellStyle name="Comma 2 14 2" xfId="1309" xr:uid="{00000000-0005-0000-0000-00000F050000}"/>
    <cellStyle name="Comma 2 14 2 2" xfId="1310" xr:uid="{00000000-0005-0000-0000-000010050000}"/>
    <cellStyle name="Comma 2 14 2 2 2" xfId="22241" xr:uid="{63B5F74E-7C23-4371-9A6D-685A93AC935D}"/>
    <cellStyle name="Comma 2 14 2 3" xfId="22240" xr:uid="{15485E33-50A4-496F-BF84-3D5ACF396F52}"/>
    <cellStyle name="Comma 2 14 3" xfId="1311" xr:uid="{00000000-0005-0000-0000-000011050000}"/>
    <cellStyle name="Comma 2 14 3 2" xfId="1312" xr:uid="{00000000-0005-0000-0000-000012050000}"/>
    <cellStyle name="Comma 2 14 3 2 2" xfId="22243" xr:uid="{15B93F89-F389-47DB-A6ED-E25FC422A839}"/>
    <cellStyle name="Comma 2 14 3 3" xfId="22242" xr:uid="{5F637E4B-8E8F-44B0-B2E2-3EE9972F9156}"/>
    <cellStyle name="Comma 2 14 4" xfId="1313" xr:uid="{00000000-0005-0000-0000-000013050000}"/>
    <cellStyle name="Comma 2 14 4 2" xfId="22244" xr:uid="{3D057635-CED1-4DF1-8E4F-92FB1768B9F9}"/>
    <cellStyle name="Comma 2 14 5" xfId="1314" xr:uid="{00000000-0005-0000-0000-000014050000}"/>
    <cellStyle name="Comma 2 14 5 2" xfId="1315" xr:uid="{00000000-0005-0000-0000-000015050000}"/>
    <cellStyle name="Comma 2 14 5 2 2" xfId="1316" xr:uid="{00000000-0005-0000-0000-000016050000}"/>
    <cellStyle name="Comma 2 14 5 2 2 2" xfId="22247" xr:uid="{2475CA15-2756-40D2-A74E-0DFC3F500482}"/>
    <cellStyle name="Comma 2 14 5 2 3" xfId="1317" xr:uid="{00000000-0005-0000-0000-000017050000}"/>
    <cellStyle name="Comma 2 14 5 2 3 2" xfId="22248" xr:uid="{F36E01C0-6879-409B-A3D2-77032F2EEBC6}"/>
    <cellStyle name="Comma 2 14 5 2 4" xfId="1318" xr:uid="{00000000-0005-0000-0000-000018050000}"/>
    <cellStyle name="Comma 2 14 5 2 4 2" xfId="22249" xr:uid="{461EB20D-F1BB-4107-AD77-594EE4341AE5}"/>
    <cellStyle name="Comma 2 14 5 2 5" xfId="22246" xr:uid="{F02B5F6E-858D-4C42-B8F9-B16AFF5595DE}"/>
    <cellStyle name="Comma 2 14 5 3" xfId="1319" xr:uid="{00000000-0005-0000-0000-000019050000}"/>
    <cellStyle name="Comma 2 14 5 3 2" xfId="22250" xr:uid="{7C370226-1DF1-44E5-AACD-EA330709FD93}"/>
    <cellStyle name="Comma 2 14 5 4" xfId="1320" xr:uid="{00000000-0005-0000-0000-00001A050000}"/>
    <cellStyle name="Comma 2 14 5 4 2" xfId="22251" xr:uid="{9BF94590-BA6F-4E50-89A9-24EE13AED70A}"/>
    <cellStyle name="Comma 2 14 5 5" xfId="1321" xr:uid="{00000000-0005-0000-0000-00001B050000}"/>
    <cellStyle name="Comma 2 14 5 5 2" xfId="22252" xr:uid="{391CC176-A71C-4F75-8926-F8159E8560F4}"/>
    <cellStyle name="Comma 2 14 5 6" xfId="22245" xr:uid="{0A1CA41D-2951-4724-A2EE-2094805B65A0}"/>
    <cellStyle name="Comma 2 14 6" xfId="1322" xr:uid="{00000000-0005-0000-0000-00001C050000}"/>
    <cellStyle name="Comma 2 14 6 2" xfId="1323" xr:uid="{00000000-0005-0000-0000-00001D050000}"/>
    <cellStyle name="Comma 2 14 6 2 2" xfId="22254" xr:uid="{6CFAA583-4D95-4D5C-85D2-2904FA54E6E9}"/>
    <cellStyle name="Comma 2 14 6 3" xfId="1324" xr:uid="{00000000-0005-0000-0000-00001E050000}"/>
    <cellStyle name="Comma 2 14 6 3 2" xfId="22255" xr:uid="{34B88DEB-0ABB-4A33-AC8F-AFBC01123D51}"/>
    <cellStyle name="Comma 2 14 6 4" xfId="1325" xr:uid="{00000000-0005-0000-0000-00001F050000}"/>
    <cellStyle name="Comma 2 14 6 4 2" xfId="22256" xr:uid="{C89A4220-17D3-40ED-9039-FA061998A469}"/>
    <cellStyle name="Comma 2 14 6 5" xfId="22253" xr:uid="{428E43B8-5B03-48B6-8A23-6A31BAF1151F}"/>
    <cellStyle name="Comma 2 14 7" xfId="1326" xr:uid="{00000000-0005-0000-0000-000020050000}"/>
    <cellStyle name="Comma 2 14 7 2" xfId="22257" xr:uid="{B259323E-2E9F-4840-AD33-372DF3E29D39}"/>
    <cellStyle name="Comma 2 14 8" xfId="1327" xr:uid="{00000000-0005-0000-0000-000021050000}"/>
    <cellStyle name="Comma 2 14 8 2" xfId="22258" xr:uid="{3F8D98B6-A015-442A-93F3-9374CF95F5C1}"/>
    <cellStyle name="Comma 2 14 9" xfId="1328" xr:uid="{00000000-0005-0000-0000-000022050000}"/>
    <cellStyle name="Comma 2 14 9 2" xfId="22259" xr:uid="{7B13C299-3C25-435B-B4E6-B9968444C31B}"/>
    <cellStyle name="Comma 2 15" xfId="1329" xr:uid="{00000000-0005-0000-0000-000023050000}"/>
    <cellStyle name="Comma 2 15 2" xfId="1330" xr:uid="{00000000-0005-0000-0000-000024050000}"/>
    <cellStyle name="Comma 2 15 2 2" xfId="22261" xr:uid="{D3225E31-B9F5-4180-BE6B-0B84614F745C}"/>
    <cellStyle name="Comma 2 15 3" xfId="1331" xr:uid="{00000000-0005-0000-0000-000025050000}"/>
    <cellStyle name="Comma 2 15 3 2" xfId="1332" xr:uid="{00000000-0005-0000-0000-000026050000}"/>
    <cellStyle name="Comma 2 15 3 2 2" xfId="22263" xr:uid="{363A006F-F0FE-4628-AA5C-2C734FFFD94F}"/>
    <cellStyle name="Comma 2 15 3 3" xfId="1333" xr:uid="{00000000-0005-0000-0000-000027050000}"/>
    <cellStyle name="Comma 2 15 3 3 2" xfId="22264" xr:uid="{80451A3C-5920-4625-AE04-8B8EC2E6C3D6}"/>
    <cellStyle name="Comma 2 15 3 4" xfId="1334" xr:uid="{00000000-0005-0000-0000-000028050000}"/>
    <cellStyle name="Comma 2 15 3 4 2" xfId="22265" xr:uid="{EE4F30E3-8FF8-4608-98E9-8EA38741C0D4}"/>
    <cellStyle name="Comma 2 15 3 5" xfId="22262" xr:uid="{2735CBE0-BEBE-4E4B-9B38-5528D8B6F0F4}"/>
    <cellStyle name="Comma 2 15 4" xfId="22260" xr:uid="{F2D474AA-E62B-4462-BCE8-0B5C9325EDCB}"/>
    <cellStyle name="Comma 2 16" xfId="1335" xr:uid="{00000000-0005-0000-0000-000029050000}"/>
    <cellStyle name="Comma 2 16 2" xfId="1336" xr:uid="{00000000-0005-0000-0000-00002A050000}"/>
    <cellStyle name="Comma 2 16 2 2" xfId="1337" xr:uid="{00000000-0005-0000-0000-00002B050000}"/>
    <cellStyle name="Comma 2 16 2 2 2" xfId="22268" xr:uid="{D13FD851-D0EE-4EE7-802B-42F2F9A5DCEC}"/>
    <cellStyle name="Comma 2 16 2 3" xfId="22267" xr:uid="{41E267C6-9453-4F1C-97CE-FA869CC169F9}"/>
    <cellStyle name="Comma 2 16 3" xfId="22266" xr:uid="{8FD1BF32-C433-414C-B276-32DA5661C181}"/>
    <cellStyle name="Comma 2 17" xfId="1338" xr:uid="{00000000-0005-0000-0000-00002C050000}"/>
    <cellStyle name="Comma 2 17 2" xfId="1339" xr:uid="{00000000-0005-0000-0000-00002D050000}"/>
    <cellStyle name="Comma 2 17 2 2" xfId="22270" xr:uid="{B4EE74F1-4A21-45D4-896A-39E00E318665}"/>
    <cellStyle name="Comma 2 17 3" xfId="1340" xr:uid="{00000000-0005-0000-0000-00002E050000}"/>
    <cellStyle name="Comma 2 17 3 2" xfId="1341" xr:uid="{00000000-0005-0000-0000-00002F050000}"/>
    <cellStyle name="Comma 2 17 3 2 2" xfId="22272" xr:uid="{051058DF-8088-4C2C-A6C6-0E06EC832F90}"/>
    <cellStyle name="Comma 2 17 3 3" xfId="1342" xr:uid="{00000000-0005-0000-0000-000030050000}"/>
    <cellStyle name="Comma 2 17 3 3 2" xfId="22273" xr:uid="{21EF4A25-E7F1-4BF0-A3D6-88B61BDFDF82}"/>
    <cellStyle name="Comma 2 17 3 4" xfId="1343" xr:uid="{00000000-0005-0000-0000-000031050000}"/>
    <cellStyle name="Comma 2 17 3 4 2" xfId="22274" xr:uid="{6C0BADC9-5128-4B63-80EB-D99F9D839F66}"/>
    <cellStyle name="Comma 2 17 3 5" xfId="22271" xr:uid="{2B209AE5-3CDF-4986-A24D-30D2F317F6D4}"/>
    <cellStyle name="Comma 2 17 4" xfId="22269" xr:uid="{E7AD1394-C3BF-4765-A70D-4B867225D26E}"/>
    <cellStyle name="Comma 2 18" xfId="1344" xr:uid="{00000000-0005-0000-0000-000032050000}"/>
    <cellStyle name="Comma 2 18 2" xfId="1345" xr:uid="{00000000-0005-0000-0000-000033050000}"/>
    <cellStyle name="Comma 2 18 2 2" xfId="22276" xr:uid="{3A7C0770-470C-4254-89C7-5623182846C6}"/>
    <cellStyle name="Comma 2 18 3" xfId="1346" xr:uid="{00000000-0005-0000-0000-000034050000}"/>
    <cellStyle name="Comma 2 18 3 2" xfId="1347" xr:uid="{00000000-0005-0000-0000-000035050000}"/>
    <cellStyle name="Comma 2 18 3 2 2" xfId="22278" xr:uid="{96557BDF-73B6-4834-BE01-66251126EAC0}"/>
    <cellStyle name="Comma 2 18 3 3" xfId="1348" xr:uid="{00000000-0005-0000-0000-000036050000}"/>
    <cellStyle name="Comma 2 18 3 3 2" xfId="22279" xr:uid="{67D9994E-0D5B-4FE0-AA61-075A40C7A43C}"/>
    <cellStyle name="Comma 2 18 3 4" xfId="1349" xr:uid="{00000000-0005-0000-0000-000037050000}"/>
    <cellStyle name="Comma 2 18 3 4 2" xfId="22280" xr:uid="{A882439E-83C1-4AC5-8824-A82EB1AD0D4B}"/>
    <cellStyle name="Comma 2 18 3 5" xfId="22277" xr:uid="{50F603EA-671E-4F7C-80AA-D20AA6AE3E7A}"/>
    <cellStyle name="Comma 2 18 4" xfId="22275" xr:uid="{6186FD51-BC05-4410-A63B-60C9FC3808DE}"/>
    <cellStyle name="Comma 2 19" xfId="1350" xr:uid="{00000000-0005-0000-0000-000038050000}"/>
    <cellStyle name="Comma 2 19 2" xfId="1351" xr:uid="{00000000-0005-0000-0000-000039050000}"/>
    <cellStyle name="Comma 2 19 2 2" xfId="22282" xr:uid="{EBC38BFB-59B6-48C9-9D37-C2F26EC0C24A}"/>
    <cellStyle name="Comma 2 19 3" xfId="1352" xr:uid="{00000000-0005-0000-0000-00003A050000}"/>
    <cellStyle name="Comma 2 19 3 2" xfId="1353" xr:uid="{00000000-0005-0000-0000-00003B050000}"/>
    <cellStyle name="Comma 2 19 3 2 2" xfId="22284" xr:uid="{1D6B16E6-5F09-459C-9E30-E28941CD70A3}"/>
    <cellStyle name="Comma 2 19 3 3" xfId="1354" xr:uid="{00000000-0005-0000-0000-00003C050000}"/>
    <cellStyle name="Comma 2 19 3 3 2" xfId="22285" xr:uid="{B5FF3AA4-DF85-40A9-8642-60C7DC2E2FE8}"/>
    <cellStyle name="Comma 2 19 3 4" xfId="1355" xr:uid="{00000000-0005-0000-0000-00003D050000}"/>
    <cellStyle name="Comma 2 19 3 4 2" xfId="22286" xr:uid="{057BCD93-7589-4066-AD58-58B83A8724F1}"/>
    <cellStyle name="Comma 2 19 3 5" xfId="22283" xr:uid="{C3CF4686-D1B9-40AA-9467-FE5B05F24CA2}"/>
    <cellStyle name="Comma 2 19 4" xfId="22281" xr:uid="{9AD51033-2FAD-43D0-848A-AA91874BC9DD}"/>
    <cellStyle name="Comma 2 2" xfId="1356" xr:uid="{00000000-0005-0000-0000-00003E050000}"/>
    <cellStyle name="Comma 2 2 10" xfId="1357" xr:uid="{00000000-0005-0000-0000-00003F050000}"/>
    <cellStyle name="Comma 2 2 10 2" xfId="1358" xr:uid="{00000000-0005-0000-0000-000040050000}"/>
    <cellStyle name="Comma 2 2 10 2 2" xfId="22289" xr:uid="{564C67CB-D406-4A91-BE01-0335697ECADE}"/>
    <cellStyle name="Comma 2 2 10 3" xfId="1359" xr:uid="{00000000-0005-0000-0000-000041050000}"/>
    <cellStyle name="Comma 2 2 10 3 2" xfId="1360" xr:uid="{00000000-0005-0000-0000-000042050000}"/>
    <cellStyle name="Comma 2 2 10 3 2 2" xfId="1361" xr:uid="{00000000-0005-0000-0000-000043050000}"/>
    <cellStyle name="Comma 2 2 10 3 2 2 2" xfId="22292" xr:uid="{10D9AB28-6804-4A60-B19D-9F4B6192198C}"/>
    <cellStyle name="Comma 2 2 10 3 2 3" xfId="1362" xr:uid="{00000000-0005-0000-0000-000044050000}"/>
    <cellStyle name="Comma 2 2 10 3 2 3 2" xfId="22293" xr:uid="{F72BE550-CFE4-4D69-B534-440CB4530096}"/>
    <cellStyle name="Comma 2 2 10 3 2 4" xfId="1363" xr:uid="{00000000-0005-0000-0000-000045050000}"/>
    <cellStyle name="Comma 2 2 10 3 2 4 2" xfId="22294" xr:uid="{EC01C286-C11B-463F-9A0C-4CA7228F232E}"/>
    <cellStyle name="Comma 2 2 10 3 2 5" xfId="22291" xr:uid="{BE5658DB-B5AD-4792-86D2-598874D51C2E}"/>
    <cellStyle name="Comma 2 2 10 3 3" xfId="1364" xr:uid="{00000000-0005-0000-0000-000046050000}"/>
    <cellStyle name="Comma 2 2 10 3 3 2" xfId="22295" xr:uid="{F5BC0DBF-1F85-445C-BCC5-FD2E2562AB2D}"/>
    <cellStyle name="Comma 2 2 10 3 4" xfId="1365" xr:uid="{00000000-0005-0000-0000-000047050000}"/>
    <cellStyle name="Comma 2 2 10 3 4 2" xfId="22296" xr:uid="{18431342-B691-48CD-8561-003C5BA15A8F}"/>
    <cellStyle name="Comma 2 2 10 3 5" xfId="1366" xr:uid="{00000000-0005-0000-0000-000048050000}"/>
    <cellStyle name="Comma 2 2 10 3 5 2" xfId="22297" xr:uid="{61C6813E-7872-4A0C-BD40-9E9B41E90B56}"/>
    <cellStyle name="Comma 2 2 10 3 6" xfId="22290" xr:uid="{E31B36B8-4104-4461-B5D1-DF45ADE9E2FE}"/>
    <cellStyle name="Comma 2 2 10 4" xfId="1367" xr:uid="{00000000-0005-0000-0000-000049050000}"/>
    <cellStyle name="Comma 2 2 10 4 2" xfId="1368" xr:uid="{00000000-0005-0000-0000-00004A050000}"/>
    <cellStyle name="Comma 2 2 10 4 2 2" xfId="22299" xr:uid="{994EA3D9-F6FB-4DF7-9D35-64A3EE3F4AA3}"/>
    <cellStyle name="Comma 2 2 10 4 3" xfId="1369" xr:uid="{00000000-0005-0000-0000-00004B050000}"/>
    <cellStyle name="Comma 2 2 10 4 3 2" xfId="22300" xr:uid="{3EC37521-6553-40F1-98A1-53D077697B95}"/>
    <cellStyle name="Comma 2 2 10 4 4" xfId="1370" xr:uid="{00000000-0005-0000-0000-00004C050000}"/>
    <cellStyle name="Comma 2 2 10 4 4 2" xfId="22301" xr:uid="{F97E97F0-31E6-42BA-9680-CFE74A1D067C}"/>
    <cellStyle name="Comma 2 2 10 4 5" xfId="22298" xr:uid="{695D89DF-2A3B-4CC2-83B3-6112228F89C9}"/>
    <cellStyle name="Comma 2 2 10 5" xfId="1371" xr:uid="{00000000-0005-0000-0000-00004D050000}"/>
    <cellStyle name="Comma 2 2 10 5 2" xfId="1372" xr:uid="{00000000-0005-0000-0000-00004E050000}"/>
    <cellStyle name="Comma 2 2 10 5 2 2" xfId="22303" xr:uid="{887B2AC7-2CA7-4177-BF04-D5D5D863B658}"/>
    <cellStyle name="Comma 2 2 10 5 3" xfId="1373" xr:uid="{00000000-0005-0000-0000-00004F050000}"/>
    <cellStyle name="Comma 2 2 10 5 3 2" xfId="22304" xr:uid="{17586F9F-7162-4518-A860-A631C0123406}"/>
    <cellStyle name="Comma 2 2 10 5 4" xfId="1374" xr:uid="{00000000-0005-0000-0000-000050050000}"/>
    <cellStyle name="Comma 2 2 10 5 4 2" xfId="22305" xr:uid="{1A77A49B-9265-4D97-A882-038D0D5E1C0B}"/>
    <cellStyle name="Comma 2 2 10 5 5" xfId="22302" xr:uid="{4266A055-6E79-4826-A946-501E9D959978}"/>
    <cellStyle name="Comma 2 2 10 6" xfId="1375" xr:uid="{00000000-0005-0000-0000-000051050000}"/>
    <cellStyle name="Comma 2 2 10 6 2" xfId="22306" xr:uid="{0A70FD43-F93F-4E29-93EE-C1ECF142C6F2}"/>
    <cellStyle name="Comma 2 2 10 7" xfId="1376" xr:uid="{00000000-0005-0000-0000-000052050000}"/>
    <cellStyle name="Comma 2 2 10 7 2" xfId="22307" xr:uid="{04CF1FD9-FCB5-48D5-8128-7DBBBF78EE4F}"/>
    <cellStyle name="Comma 2 2 10 8" xfId="1377" xr:uid="{00000000-0005-0000-0000-000053050000}"/>
    <cellStyle name="Comma 2 2 10 8 2" xfId="22308" xr:uid="{ED68482A-C9A3-403F-A55F-FAF89638514A}"/>
    <cellStyle name="Comma 2 2 10 9" xfId="22288" xr:uid="{4AB49DAA-538A-4ED8-9A8D-D52184EDD67F}"/>
    <cellStyle name="Comma 2 2 11" xfId="1378" xr:uid="{00000000-0005-0000-0000-000054050000}"/>
    <cellStyle name="Comma 2 2 11 2" xfId="1379" xr:uid="{00000000-0005-0000-0000-000055050000}"/>
    <cellStyle name="Comma 2 2 11 2 2" xfId="22310" xr:uid="{7C21176A-6822-42F6-AB79-33C8F4B7B75C}"/>
    <cellStyle name="Comma 2 2 11 3" xfId="1380" xr:uid="{00000000-0005-0000-0000-000056050000}"/>
    <cellStyle name="Comma 2 2 11 3 2" xfId="1381" xr:uid="{00000000-0005-0000-0000-000057050000}"/>
    <cellStyle name="Comma 2 2 11 3 2 2" xfId="1382" xr:uid="{00000000-0005-0000-0000-000058050000}"/>
    <cellStyle name="Comma 2 2 11 3 2 2 2" xfId="22313" xr:uid="{C07C4BC5-C158-4B7C-80FB-6C77D3DFAC78}"/>
    <cellStyle name="Comma 2 2 11 3 2 3" xfId="1383" xr:uid="{00000000-0005-0000-0000-000059050000}"/>
    <cellStyle name="Comma 2 2 11 3 2 3 2" xfId="22314" xr:uid="{FB1534D2-6796-4610-9EDD-7576D6D1E9B6}"/>
    <cellStyle name="Comma 2 2 11 3 2 4" xfId="1384" xr:uid="{00000000-0005-0000-0000-00005A050000}"/>
    <cellStyle name="Comma 2 2 11 3 2 4 2" xfId="22315" xr:uid="{295955E9-60EF-4AA0-BBBB-1FB107E671AD}"/>
    <cellStyle name="Comma 2 2 11 3 2 5" xfId="22312" xr:uid="{859AB3EE-30E8-4BB8-938C-92F4E5730E45}"/>
    <cellStyle name="Comma 2 2 11 3 3" xfId="1385" xr:uid="{00000000-0005-0000-0000-00005B050000}"/>
    <cellStyle name="Comma 2 2 11 3 3 2" xfId="22316" xr:uid="{7A54F34F-8951-4F4E-BEDA-21AE36EAE9E1}"/>
    <cellStyle name="Comma 2 2 11 3 4" xfId="1386" xr:uid="{00000000-0005-0000-0000-00005C050000}"/>
    <cellStyle name="Comma 2 2 11 3 4 2" xfId="22317" xr:uid="{738DFBA8-6D2B-49ED-9C5D-7F129E6DCDC3}"/>
    <cellStyle name="Comma 2 2 11 3 5" xfId="1387" xr:uid="{00000000-0005-0000-0000-00005D050000}"/>
    <cellStyle name="Comma 2 2 11 3 5 2" xfId="22318" xr:uid="{F07F2738-197F-4270-8117-D59A2DAA048D}"/>
    <cellStyle name="Comma 2 2 11 3 6" xfId="22311" xr:uid="{4F152948-2A8F-4A47-AA03-D1CE152D8C3D}"/>
    <cellStyle name="Comma 2 2 11 4" xfId="1388" xr:uid="{00000000-0005-0000-0000-00005E050000}"/>
    <cellStyle name="Comma 2 2 11 4 2" xfId="1389" xr:uid="{00000000-0005-0000-0000-00005F050000}"/>
    <cellStyle name="Comma 2 2 11 4 2 2" xfId="22320" xr:uid="{83E904E1-9EFE-4FF7-AB44-DB491363C9E6}"/>
    <cellStyle name="Comma 2 2 11 4 3" xfId="1390" xr:uid="{00000000-0005-0000-0000-000060050000}"/>
    <cellStyle name="Comma 2 2 11 4 3 2" xfId="22321" xr:uid="{27998718-3D75-46FF-AB71-4E63563E4832}"/>
    <cellStyle name="Comma 2 2 11 4 4" xfId="1391" xr:uid="{00000000-0005-0000-0000-000061050000}"/>
    <cellStyle name="Comma 2 2 11 4 4 2" xfId="22322" xr:uid="{9DDED31C-85E0-46EA-8B93-A58622041FB7}"/>
    <cellStyle name="Comma 2 2 11 4 5" xfId="22319" xr:uid="{3387450A-6F3E-49DB-80A1-E074BFB2AFCF}"/>
    <cellStyle name="Comma 2 2 11 5" xfId="1392" xr:uid="{00000000-0005-0000-0000-000062050000}"/>
    <cellStyle name="Comma 2 2 11 5 2" xfId="1393" xr:uid="{00000000-0005-0000-0000-000063050000}"/>
    <cellStyle name="Comma 2 2 11 5 2 2" xfId="22324" xr:uid="{1814672D-0EEE-46C8-8FB2-9C7D63F9EB30}"/>
    <cellStyle name="Comma 2 2 11 5 3" xfId="1394" xr:uid="{00000000-0005-0000-0000-000064050000}"/>
    <cellStyle name="Comma 2 2 11 5 3 2" xfId="22325" xr:uid="{1E227146-A13C-45B1-9C96-96733DB88368}"/>
    <cellStyle name="Comma 2 2 11 5 4" xfId="1395" xr:uid="{00000000-0005-0000-0000-000065050000}"/>
    <cellStyle name="Comma 2 2 11 5 4 2" xfId="22326" xr:uid="{3A4082DB-77F6-49D0-A761-6A4DB58AD6A3}"/>
    <cellStyle name="Comma 2 2 11 5 5" xfId="22323" xr:uid="{4E985051-F178-4B99-BE43-7D3A0082A579}"/>
    <cellStyle name="Comma 2 2 11 6" xfId="1396" xr:uid="{00000000-0005-0000-0000-000066050000}"/>
    <cellStyle name="Comma 2 2 11 6 2" xfId="22327" xr:uid="{42AF647A-F853-404F-8324-48D9A0692162}"/>
    <cellStyle name="Comma 2 2 11 7" xfId="1397" xr:uid="{00000000-0005-0000-0000-000067050000}"/>
    <cellStyle name="Comma 2 2 11 7 2" xfId="22328" xr:uid="{62F0CACA-5A1B-4454-9D15-7CEFDEF288BC}"/>
    <cellStyle name="Comma 2 2 11 8" xfId="1398" xr:uid="{00000000-0005-0000-0000-000068050000}"/>
    <cellStyle name="Comma 2 2 11 8 2" xfId="22329" xr:uid="{A266CF20-294A-4402-BEBC-29EABD1C950E}"/>
    <cellStyle name="Comma 2 2 11 9" xfId="22309" xr:uid="{98B28C4A-CAD5-494D-B33B-FEDA776340C8}"/>
    <cellStyle name="Comma 2 2 12" xfId="1399" xr:uid="{00000000-0005-0000-0000-000069050000}"/>
    <cellStyle name="Comma 2 2 12 2" xfId="1400" xr:uid="{00000000-0005-0000-0000-00006A050000}"/>
    <cellStyle name="Comma 2 2 12 2 2" xfId="1401" xr:uid="{00000000-0005-0000-0000-00006B050000}"/>
    <cellStyle name="Comma 2 2 12 2 2 2" xfId="22332" xr:uid="{ED2FD177-C1E5-4103-9EEB-6DFEE7F561FC}"/>
    <cellStyle name="Comma 2 2 12 2 3" xfId="1402" xr:uid="{00000000-0005-0000-0000-00006C050000}"/>
    <cellStyle name="Comma 2 2 12 2 3 2" xfId="22333" xr:uid="{E8506079-7941-4A9D-802E-9341356CF423}"/>
    <cellStyle name="Comma 2 2 12 2 4" xfId="1403" xr:uid="{00000000-0005-0000-0000-00006D050000}"/>
    <cellStyle name="Comma 2 2 12 2 4 2" xfId="22334" xr:uid="{F9E45004-1849-43FC-AC2B-8F1F0C704A6C}"/>
    <cellStyle name="Comma 2 2 12 2 5" xfId="22331" xr:uid="{0CD1BA42-F669-4430-9BC3-F598CCC9417B}"/>
    <cellStyle name="Comma 2 2 12 3" xfId="22330" xr:uid="{B4B7E171-5A19-434F-99DE-7BD1D89CE885}"/>
    <cellStyle name="Comma 2 2 13" xfId="1404" xr:uid="{00000000-0005-0000-0000-00006E050000}"/>
    <cellStyle name="Comma 2 2 13 2" xfId="1405" xr:uid="{00000000-0005-0000-0000-00006F050000}"/>
    <cellStyle name="Comma 2 2 13 2 2" xfId="1406" xr:uid="{00000000-0005-0000-0000-000070050000}"/>
    <cellStyle name="Comma 2 2 13 2 2 2" xfId="22337" xr:uid="{E4238D87-C395-4759-A06E-E896CD1D564F}"/>
    <cellStyle name="Comma 2 2 13 2 3" xfId="1407" xr:uid="{00000000-0005-0000-0000-000071050000}"/>
    <cellStyle name="Comma 2 2 13 2 3 2" xfId="22338" xr:uid="{9BDFE50E-B7A7-4B91-B571-40ED0096BAE2}"/>
    <cellStyle name="Comma 2 2 13 2 4" xfId="1408" xr:uid="{00000000-0005-0000-0000-000072050000}"/>
    <cellStyle name="Comma 2 2 13 2 4 2" xfId="22339" xr:uid="{36954961-64F0-4572-9004-EA1B539AACFC}"/>
    <cellStyle name="Comma 2 2 13 2 5" xfId="22336" xr:uid="{8B422F63-A06D-4AD8-A4C3-92599D8ADF61}"/>
    <cellStyle name="Comma 2 2 13 3" xfId="22335" xr:uid="{21B1C8FB-A2EE-4C43-A33D-E7DA7832D757}"/>
    <cellStyle name="Comma 2 2 14" xfId="1409" xr:uid="{00000000-0005-0000-0000-000073050000}"/>
    <cellStyle name="Comma 2 2 14 2" xfId="1410" xr:uid="{00000000-0005-0000-0000-000074050000}"/>
    <cellStyle name="Comma 2 2 14 2 2" xfId="1411" xr:uid="{00000000-0005-0000-0000-000075050000}"/>
    <cellStyle name="Comma 2 2 14 2 2 2" xfId="22342" xr:uid="{00C76A3D-3678-45AB-923C-D8A9956EFECE}"/>
    <cellStyle name="Comma 2 2 14 2 3" xfId="1412" xr:uid="{00000000-0005-0000-0000-000076050000}"/>
    <cellStyle name="Comma 2 2 14 2 3 2" xfId="22343" xr:uid="{B76E8139-A974-4E19-AE7F-2D103A6AB77A}"/>
    <cellStyle name="Comma 2 2 14 2 4" xfId="1413" xr:uid="{00000000-0005-0000-0000-000077050000}"/>
    <cellStyle name="Comma 2 2 14 2 4 2" xfId="22344" xr:uid="{6975FAAD-FB53-4A04-9C46-F3872F89D4CE}"/>
    <cellStyle name="Comma 2 2 14 2 5" xfId="22341" xr:uid="{7DC21245-C03E-4B3E-8FFC-C4E203277D46}"/>
    <cellStyle name="Comma 2 2 14 3" xfId="22340" xr:uid="{2FAE7D0B-A8C7-4674-B49F-01BD1F2257B4}"/>
    <cellStyle name="Comma 2 2 15" xfId="1414" xr:uid="{00000000-0005-0000-0000-000078050000}"/>
    <cellStyle name="Comma 2 2 15 2" xfId="1415" xr:uid="{00000000-0005-0000-0000-000079050000}"/>
    <cellStyle name="Comma 2 2 15 2 2" xfId="1416" xr:uid="{00000000-0005-0000-0000-00007A050000}"/>
    <cellStyle name="Comma 2 2 15 2 2 2" xfId="22347" xr:uid="{96321C22-3FA6-4470-A48A-D15393F45823}"/>
    <cellStyle name="Comma 2 2 15 2 3" xfId="1417" xr:uid="{00000000-0005-0000-0000-00007B050000}"/>
    <cellStyle name="Comma 2 2 15 2 3 2" xfId="22348" xr:uid="{3C38D8EA-8111-4A85-9927-5BE592A2372B}"/>
    <cellStyle name="Comma 2 2 15 2 4" xfId="1418" xr:uid="{00000000-0005-0000-0000-00007C050000}"/>
    <cellStyle name="Comma 2 2 15 2 4 2" xfId="22349" xr:uid="{983FCA8C-AF0A-4487-A57A-EF09DC2493CA}"/>
    <cellStyle name="Comma 2 2 15 2 5" xfId="22346" xr:uid="{C001F33C-C94C-47A4-A87A-FFB7587390EB}"/>
    <cellStyle name="Comma 2 2 15 3" xfId="22345" xr:uid="{160E0D10-2008-4803-B2AF-9FA7B7CF9239}"/>
    <cellStyle name="Comma 2 2 16" xfId="1419" xr:uid="{00000000-0005-0000-0000-00007D050000}"/>
    <cellStyle name="Comma 2 2 16 2" xfId="1420" xr:uid="{00000000-0005-0000-0000-00007E050000}"/>
    <cellStyle name="Comma 2 2 16 2 2" xfId="1421" xr:uid="{00000000-0005-0000-0000-00007F050000}"/>
    <cellStyle name="Comma 2 2 16 2 2 2" xfId="22352" xr:uid="{53341389-9EDC-4952-BE82-A2187DA18F91}"/>
    <cellStyle name="Comma 2 2 16 2 3" xfId="1422" xr:uid="{00000000-0005-0000-0000-000080050000}"/>
    <cellStyle name="Comma 2 2 16 2 3 2" xfId="22353" xr:uid="{3DDF7607-68E9-478A-BC23-6A5D71B2D96F}"/>
    <cellStyle name="Comma 2 2 16 2 4" xfId="1423" xr:uid="{00000000-0005-0000-0000-000081050000}"/>
    <cellStyle name="Comma 2 2 16 2 4 2" xfId="22354" xr:uid="{3BBE4CF7-E049-49FA-812B-6CE9BA911F85}"/>
    <cellStyle name="Comma 2 2 16 2 5" xfId="22351" xr:uid="{D64AA766-D909-4A4B-BFF3-CC8E97E63C55}"/>
    <cellStyle name="Comma 2 2 16 3" xfId="22350" xr:uid="{3ADF8DE2-3D36-4EE5-8B97-B074768AE9D4}"/>
    <cellStyle name="Comma 2 2 17" xfId="1424" xr:uid="{00000000-0005-0000-0000-000082050000}"/>
    <cellStyle name="Comma 2 2 17 2" xfId="1425" xr:uid="{00000000-0005-0000-0000-000083050000}"/>
    <cellStyle name="Comma 2 2 17 2 2" xfId="1426" xr:uid="{00000000-0005-0000-0000-000084050000}"/>
    <cellStyle name="Comma 2 2 17 2 2 2" xfId="22357" xr:uid="{655AE28C-03BF-4061-A09B-11EE75FC92E8}"/>
    <cellStyle name="Comma 2 2 17 2 3" xfId="1427" xr:uid="{00000000-0005-0000-0000-000085050000}"/>
    <cellStyle name="Comma 2 2 17 2 3 2" xfId="22358" xr:uid="{9722D27F-2544-40EC-B9B4-1C9ECABD9438}"/>
    <cellStyle name="Comma 2 2 17 2 4" xfId="1428" xr:uid="{00000000-0005-0000-0000-000086050000}"/>
    <cellStyle name="Comma 2 2 17 2 4 2" xfId="22359" xr:uid="{26555FD2-050B-4C51-A667-939B83F74911}"/>
    <cellStyle name="Comma 2 2 17 2 5" xfId="22356" xr:uid="{AEA934E5-322A-4564-B792-924D11C8F660}"/>
    <cellStyle name="Comma 2 2 17 3" xfId="22355" xr:uid="{140A0B6E-939F-45BC-ACB2-69EDBF00E5F9}"/>
    <cellStyle name="Comma 2 2 18" xfId="1429" xr:uid="{00000000-0005-0000-0000-000087050000}"/>
    <cellStyle name="Comma 2 2 18 2" xfId="1430" xr:uid="{00000000-0005-0000-0000-000088050000}"/>
    <cellStyle name="Comma 2 2 18 2 2" xfId="22361" xr:uid="{94FC7E39-2472-48E9-96A5-591496F76C71}"/>
    <cellStyle name="Comma 2 2 18 3" xfId="1431" xr:uid="{00000000-0005-0000-0000-000089050000}"/>
    <cellStyle name="Comma 2 2 18 3 2" xfId="1432" xr:uid="{00000000-0005-0000-0000-00008A050000}"/>
    <cellStyle name="Comma 2 2 18 3 2 2" xfId="22363" xr:uid="{70500F88-A00F-40AF-8856-BB6A0F3284D1}"/>
    <cellStyle name="Comma 2 2 18 3 3" xfId="1433" xr:uid="{00000000-0005-0000-0000-00008B050000}"/>
    <cellStyle name="Comma 2 2 18 3 3 2" xfId="22364" xr:uid="{D6E0CF53-0F69-4059-B8DE-961A81F13740}"/>
    <cellStyle name="Comma 2 2 18 3 4" xfId="1434" xr:uid="{00000000-0005-0000-0000-00008C050000}"/>
    <cellStyle name="Comma 2 2 18 3 4 2" xfId="22365" xr:uid="{E4DD1AE6-1F35-4328-B6FE-9F9701FD37E7}"/>
    <cellStyle name="Comma 2 2 18 3 5" xfId="22362" xr:uid="{1F14F523-76A7-4E51-86D4-D571D85050A7}"/>
    <cellStyle name="Comma 2 2 18 4" xfId="1435" xr:uid="{00000000-0005-0000-0000-00008D050000}"/>
    <cellStyle name="Comma 2 2 18 4 2" xfId="22366" xr:uid="{A05E26BE-8CC7-4D35-A97E-E3C08F44442E}"/>
    <cellStyle name="Comma 2 2 18 5" xfId="1436" xr:uid="{00000000-0005-0000-0000-00008E050000}"/>
    <cellStyle name="Comma 2 2 18 5 2" xfId="22367" xr:uid="{E73C162B-3BF0-4654-AD84-9A23693FDDD8}"/>
    <cellStyle name="Comma 2 2 18 6" xfId="1437" xr:uid="{00000000-0005-0000-0000-00008F050000}"/>
    <cellStyle name="Comma 2 2 18 6 2" xfId="22368" xr:uid="{CA0A5F78-9D74-4F8D-B07D-8A766CFF2841}"/>
    <cellStyle name="Comma 2 2 18 7" xfId="22360" xr:uid="{1129BF50-EE44-493F-AF34-6CC7933793E8}"/>
    <cellStyle name="Comma 2 2 19" xfId="1438" xr:uid="{00000000-0005-0000-0000-000090050000}"/>
    <cellStyle name="Comma 2 2 19 2" xfId="22369" xr:uid="{B9B90829-5164-4AA7-91DA-812D94DAF3FD}"/>
    <cellStyle name="Comma 2 2 2" xfId="1439" xr:uid="{00000000-0005-0000-0000-000091050000}"/>
    <cellStyle name="Comma 2 2 2 10" xfId="1440" xr:uid="{00000000-0005-0000-0000-000092050000}"/>
    <cellStyle name="Comma 2 2 2 10 2" xfId="1441" xr:uid="{00000000-0005-0000-0000-000093050000}"/>
    <cellStyle name="Comma 2 2 2 10 2 2" xfId="22372" xr:uid="{88208275-84C0-4D9D-9F36-7D5E5EF3B804}"/>
    <cellStyle name="Comma 2 2 2 10 3" xfId="1442" xr:uid="{00000000-0005-0000-0000-000094050000}"/>
    <cellStyle name="Comma 2 2 2 10 3 2" xfId="1443" xr:uid="{00000000-0005-0000-0000-000095050000}"/>
    <cellStyle name="Comma 2 2 2 10 3 2 2" xfId="1444" xr:uid="{00000000-0005-0000-0000-000096050000}"/>
    <cellStyle name="Comma 2 2 2 10 3 2 2 2" xfId="22375" xr:uid="{4FF950C3-3575-4BA7-8634-35DCC0B0B426}"/>
    <cellStyle name="Comma 2 2 2 10 3 2 3" xfId="1445" xr:uid="{00000000-0005-0000-0000-000097050000}"/>
    <cellStyle name="Comma 2 2 2 10 3 2 3 2" xfId="22376" xr:uid="{233DD85B-C9AE-4A0E-AAB6-B69EFE47D454}"/>
    <cellStyle name="Comma 2 2 2 10 3 2 4" xfId="1446" xr:uid="{00000000-0005-0000-0000-000098050000}"/>
    <cellStyle name="Comma 2 2 2 10 3 2 4 2" xfId="22377" xr:uid="{9CF1DB6C-24DF-4A63-88AC-8523EA0BD3FC}"/>
    <cellStyle name="Comma 2 2 2 10 3 2 5" xfId="22374" xr:uid="{D4E4FB25-FF12-4312-83F0-1EA90CD4E564}"/>
    <cellStyle name="Comma 2 2 2 10 3 3" xfId="1447" xr:uid="{00000000-0005-0000-0000-000099050000}"/>
    <cellStyle name="Comma 2 2 2 10 3 3 2" xfId="22378" xr:uid="{C2BFA671-2182-482B-A305-5443D3F26897}"/>
    <cellStyle name="Comma 2 2 2 10 3 4" xfId="1448" xr:uid="{00000000-0005-0000-0000-00009A050000}"/>
    <cellStyle name="Comma 2 2 2 10 3 4 2" xfId="22379" xr:uid="{5F6E2476-4CD5-40ED-A4B8-E84C3A1E9FCB}"/>
    <cellStyle name="Comma 2 2 2 10 3 5" xfId="1449" xr:uid="{00000000-0005-0000-0000-00009B050000}"/>
    <cellStyle name="Comma 2 2 2 10 3 5 2" xfId="22380" xr:uid="{7000F0EF-8A88-49B9-8E7A-55988AB04A49}"/>
    <cellStyle name="Comma 2 2 2 10 3 6" xfId="22373" xr:uid="{73E5789C-5603-4FF7-874C-59A1F9E06A2B}"/>
    <cellStyle name="Comma 2 2 2 10 4" xfId="1450" xr:uid="{00000000-0005-0000-0000-00009C050000}"/>
    <cellStyle name="Comma 2 2 2 10 4 2" xfId="1451" xr:uid="{00000000-0005-0000-0000-00009D050000}"/>
    <cellStyle name="Comma 2 2 2 10 4 2 2" xfId="22382" xr:uid="{8B55C8E4-03CF-4C1B-BFAB-89FC140CB394}"/>
    <cellStyle name="Comma 2 2 2 10 4 3" xfId="1452" xr:uid="{00000000-0005-0000-0000-00009E050000}"/>
    <cellStyle name="Comma 2 2 2 10 4 3 2" xfId="22383" xr:uid="{7929A2B7-0CAE-42E6-A4E2-F6D78C2490A4}"/>
    <cellStyle name="Comma 2 2 2 10 4 4" xfId="1453" xr:uid="{00000000-0005-0000-0000-00009F050000}"/>
    <cellStyle name="Comma 2 2 2 10 4 4 2" xfId="22384" xr:uid="{1F242343-C931-4BA4-B7CA-B3207B4A1828}"/>
    <cellStyle name="Comma 2 2 2 10 4 5" xfId="22381" xr:uid="{FDD7CE14-E22E-43CB-8361-76AE20744883}"/>
    <cellStyle name="Comma 2 2 2 10 5" xfId="1454" xr:uid="{00000000-0005-0000-0000-0000A0050000}"/>
    <cellStyle name="Comma 2 2 2 10 5 2" xfId="22385" xr:uid="{EBB268F7-0A07-4CFE-80B0-0E4D36F647D2}"/>
    <cellStyle name="Comma 2 2 2 10 6" xfId="1455" xr:uid="{00000000-0005-0000-0000-0000A1050000}"/>
    <cellStyle name="Comma 2 2 2 10 6 2" xfId="22386" xr:uid="{732E3487-7655-4CCE-B34B-C666F09FBFA4}"/>
    <cellStyle name="Comma 2 2 2 10 7" xfId="1456" xr:uid="{00000000-0005-0000-0000-0000A2050000}"/>
    <cellStyle name="Comma 2 2 2 10 7 2" xfId="22387" xr:uid="{E0C15B89-3B02-4975-8FCE-A27E792D7DB2}"/>
    <cellStyle name="Comma 2 2 2 10 8" xfId="22371" xr:uid="{F929789E-B760-4244-82F6-F04DF69E2F9D}"/>
    <cellStyle name="Comma 2 2 2 11" xfId="1457" xr:uid="{00000000-0005-0000-0000-0000A3050000}"/>
    <cellStyle name="Comma 2 2 2 11 2" xfId="22388" xr:uid="{17D220A7-8D3D-4715-86BB-3589889B7518}"/>
    <cellStyle name="Comma 2 2 2 12" xfId="1458" xr:uid="{00000000-0005-0000-0000-0000A4050000}"/>
    <cellStyle name="Comma 2 2 2 12 2" xfId="22389" xr:uid="{74236691-9A32-4002-9562-718BCF9706DA}"/>
    <cellStyle name="Comma 2 2 2 13" xfId="1459" xr:uid="{00000000-0005-0000-0000-0000A5050000}"/>
    <cellStyle name="Comma 2 2 2 13 2" xfId="22390" xr:uid="{7F201D94-A798-4C4D-A012-B6BEC62EBD70}"/>
    <cellStyle name="Comma 2 2 2 14" xfId="1460" xr:uid="{00000000-0005-0000-0000-0000A6050000}"/>
    <cellStyle name="Comma 2 2 2 14 2" xfId="22391" xr:uid="{B9391BD3-2ECA-4DC4-93A3-A473F311718C}"/>
    <cellStyle name="Comma 2 2 2 15" xfId="1461" xr:uid="{00000000-0005-0000-0000-0000A7050000}"/>
    <cellStyle name="Comma 2 2 2 15 2" xfId="1462" xr:uid="{00000000-0005-0000-0000-0000A8050000}"/>
    <cellStyle name="Comma 2 2 2 15 2 2" xfId="22393" xr:uid="{49FF6472-EC7A-49FB-9E7A-E58A893301F8}"/>
    <cellStyle name="Comma 2 2 2 15 3" xfId="22392" xr:uid="{3643915D-ABD3-4741-9694-FF2AA7A5CC8E}"/>
    <cellStyle name="Comma 2 2 2 16" xfId="1463" xr:uid="{00000000-0005-0000-0000-0000A9050000}"/>
    <cellStyle name="Comma 2 2 2 16 2" xfId="1464" xr:uid="{00000000-0005-0000-0000-0000AA050000}"/>
    <cellStyle name="Comma 2 2 2 16 2 2" xfId="22395" xr:uid="{8988C855-0C8F-467F-A19A-76B3701F8BFE}"/>
    <cellStyle name="Comma 2 2 2 16 3" xfId="22394" xr:uid="{CB547866-B5BA-40EF-AECE-8009AFF3D33A}"/>
    <cellStyle name="Comma 2 2 2 17" xfId="1465" xr:uid="{00000000-0005-0000-0000-0000AB050000}"/>
    <cellStyle name="Comma 2 2 2 17 2" xfId="1466" xr:uid="{00000000-0005-0000-0000-0000AC050000}"/>
    <cellStyle name="Comma 2 2 2 17 2 2" xfId="22397" xr:uid="{F350183B-DD35-4B86-982F-10CC29DBF012}"/>
    <cellStyle name="Comma 2 2 2 17 3" xfId="22396" xr:uid="{13E8C4CE-8AF5-47F9-91B2-567322582890}"/>
    <cellStyle name="Comma 2 2 2 18" xfId="1467" xr:uid="{00000000-0005-0000-0000-0000AD050000}"/>
    <cellStyle name="Comma 2 2 2 18 2" xfId="1468" xr:uid="{00000000-0005-0000-0000-0000AE050000}"/>
    <cellStyle name="Comma 2 2 2 18 2 2" xfId="22399" xr:uid="{5C385686-6FB9-4676-A456-66DF10A77857}"/>
    <cellStyle name="Comma 2 2 2 18 3" xfId="1469" xr:uid="{00000000-0005-0000-0000-0000AF050000}"/>
    <cellStyle name="Comma 2 2 2 18 3 2" xfId="1470" xr:uid="{00000000-0005-0000-0000-0000B0050000}"/>
    <cellStyle name="Comma 2 2 2 18 3 2 2" xfId="22401" xr:uid="{6D6B6946-26D1-4490-9B91-2FEAD6C28715}"/>
    <cellStyle name="Comma 2 2 2 18 3 3" xfId="1471" xr:uid="{00000000-0005-0000-0000-0000B1050000}"/>
    <cellStyle name="Comma 2 2 2 18 3 3 2" xfId="22402" xr:uid="{F5BE8D05-405E-47B6-9FBF-3D056C791849}"/>
    <cellStyle name="Comma 2 2 2 18 3 4" xfId="1472" xr:uid="{00000000-0005-0000-0000-0000B2050000}"/>
    <cellStyle name="Comma 2 2 2 18 3 4 2" xfId="22403" xr:uid="{E5A3AA95-3AB0-45EC-8E8B-B0A07CEBD400}"/>
    <cellStyle name="Comma 2 2 2 18 3 5" xfId="22400" xr:uid="{17F7B33F-2817-4712-AC6D-7B189816E0B4}"/>
    <cellStyle name="Comma 2 2 2 18 4" xfId="1473" xr:uid="{00000000-0005-0000-0000-0000B3050000}"/>
    <cellStyle name="Comma 2 2 2 18 4 2" xfId="22404" xr:uid="{67A855BC-CB18-41A1-AD8C-B33A65FF101B}"/>
    <cellStyle name="Comma 2 2 2 18 5" xfId="1474" xr:uid="{00000000-0005-0000-0000-0000B4050000}"/>
    <cellStyle name="Comma 2 2 2 18 5 2" xfId="22405" xr:uid="{C8025CA8-FBFB-4025-9EC0-C0D5D33DF0FA}"/>
    <cellStyle name="Comma 2 2 2 18 6" xfId="1475" xr:uid="{00000000-0005-0000-0000-0000B5050000}"/>
    <cellStyle name="Comma 2 2 2 18 6 2" xfId="22406" xr:uid="{B75F0055-6356-44E8-8FED-64A4C8878E1F}"/>
    <cellStyle name="Comma 2 2 2 18 7" xfId="22398" xr:uid="{898A1752-F028-4E08-BFCA-FFFC4C11EDCE}"/>
    <cellStyle name="Comma 2 2 2 19" xfId="1476" xr:uid="{00000000-0005-0000-0000-0000B6050000}"/>
    <cellStyle name="Comma 2 2 2 19 2" xfId="1477" xr:uid="{00000000-0005-0000-0000-0000B7050000}"/>
    <cellStyle name="Comma 2 2 2 19 2 2" xfId="22408" xr:uid="{750363D5-C368-4B76-AC6B-DFA4F05D5EDB}"/>
    <cellStyle name="Comma 2 2 2 19 3" xfId="1478" xr:uid="{00000000-0005-0000-0000-0000B8050000}"/>
    <cellStyle name="Comma 2 2 2 19 3 2" xfId="22409" xr:uid="{92A81E5E-1B8E-42E2-8B17-6E3AC9E97E44}"/>
    <cellStyle name="Comma 2 2 2 19 4" xfId="1479" xr:uid="{00000000-0005-0000-0000-0000B9050000}"/>
    <cellStyle name="Comma 2 2 2 19 4 2" xfId="22410" xr:uid="{BA06BFB1-3831-41D9-BAA2-97CFA895972A}"/>
    <cellStyle name="Comma 2 2 2 19 5" xfId="22407" xr:uid="{BFC12777-6ECA-4BAE-93A3-DF0220311CBF}"/>
    <cellStyle name="Comma 2 2 2 2" xfId="1480" xr:uid="{00000000-0005-0000-0000-0000BA050000}"/>
    <cellStyle name="Comma 2 2 2 2 10" xfId="1481" xr:uid="{00000000-0005-0000-0000-0000BB050000}"/>
    <cellStyle name="Comma 2 2 2 2 10 2" xfId="1482" xr:uid="{00000000-0005-0000-0000-0000BC050000}"/>
    <cellStyle name="Comma 2 2 2 2 10 2 2" xfId="1483" xr:uid="{00000000-0005-0000-0000-0000BD050000}"/>
    <cellStyle name="Comma 2 2 2 2 10 2 2 2" xfId="22414" xr:uid="{73E54131-49B7-4FC6-A289-1159441CB63D}"/>
    <cellStyle name="Comma 2 2 2 2 10 2 3" xfId="1484" xr:uid="{00000000-0005-0000-0000-0000BE050000}"/>
    <cellStyle name="Comma 2 2 2 2 10 2 3 2" xfId="22415" xr:uid="{A483F914-AB4D-470A-ABB5-DA13B7997B49}"/>
    <cellStyle name="Comma 2 2 2 2 10 2 4" xfId="1485" xr:uid="{00000000-0005-0000-0000-0000BF050000}"/>
    <cellStyle name="Comma 2 2 2 2 10 2 4 2" xfId="22416" xr:uid="{E94DB644-959D-4A8C-B534-F2ADF41DA78F}"/>
    <cellStyle name="Comma 2 2 2 2 10 2 5" xfId="22413" xr:uid="{A375A205-DE52-431E-9E78-1C4218C3F5F6}"/>
    <cellStyle name="Comma 2 2 2 2 10 3" xfId="22412" xr:uid="{C13C4E3E-FE87-4C33-95DC-90338ED98903}"/>
    <cellStyle name="Comma 2 2 2 2 11" xfId="1486" xr:uid="{00000000-0005-0000-0000-0000C0050000}"/>
    <cellStyle name="Comma 2 2 2 2 11 2" xfId="1487" xr:uid="{00000000-0005-0000-0000-0000C1050000}"/>
    <cellStyle name="Comma 2 2 2 2 11 2 2" xfId="1488" xr:uid="{00000000-0005-0000-0000-0000C2050000}"/>
    <cellStyle name="Comma 2 2 2 2 11 2 2 2" xfId="22419" xr:uid="{6715026B-D160-4449-B7CE-075C13680AA5}"/>
    <cellStyle name="Comma 2 2 2 2 11 2 3" xfId="1489" xr:uid="{00000000-0005-0000-0000-0000C3050000}"/>
    <cellStyle name="Comma 2 2 2 2 11 2 3 2" xfId="22420" xr:uid="{BAB8F60E-F74C-4509-8B9F-A6C03CBA5474}"/>
    <cellStyle name="Comma 2 2 2 2 11 2 4" xfId="1490" xr:uid="{00000000-0005-0000-0000-0000C4050000}"/>
    <cellStyle name="Comma 2 2 2 2 11 2 4 2" xfId="22421" xr:uid="{555945C7-220F-468D-84DA-64CDCBC7430C}"/>
    <cellStyle name="Comma 2 2 2 2 11 2 5" xfId="22418" xr:uid="{548B310A-FA83-40D6-B814-8FF89C4DFCE3}"/>
    <cellStyle name="Comma 2 2 2 2 11 3" xfId="22417" xr:uid="{FB389D36-32B9-4732-9C6E-ADA0F30330CC}"/>
    <cellStyle name="Comma 2 2 2 2 12" xfId="1491" xr:uid="{00000000-0005-0000-0000-0000C5050000}"/>
    <cellStyle name="Comma 2 2 2 2 12 2" xfId="1492" xr:uid="{00000000-0005-0000-0000-0000C6050000}"/>
    <cellStyle name="Comma 2 2 2 2 12 2 2" xfId="1493" xr:uid="{00000000-0005-0000-0000-0000C7050000}"/>
    <cellStyle name="Comma 2 2 2 2 12 2 2 2" xfId="22424" xr:uid="{27005246-4244-43B8-93AE-A5BCC7D4276C}"/>
    <cellStyle name="Comma 2 2 2 2 12 2 3" xfId="1494" xr:uid="{00000000-0005-0000-0000-0000C8050000}"/>
    <cellStyle name="Comma 2 2 2 2 12 2 3 2" xfId="22425" xr:uid="{BC93BD6E-9883-4365-9F5E-C95FDD910924}"/>
    <cellStyle name="Comma 2 2 2 2 12 2 4" xfId="1495" xr:uid="{00000000-0005-0000-0000-0000C9050000}"/>
    <cellStyle name="Comma 2 2 2 2 12 2 4 2" xfId="22426" xr:uid="{FC36A954-177B-4F62-9918-373F62EE96E7}"/>
    <cellStyle name="Comma 2 2 2 2 12 2 5" xfId="22423" xr:uid="{7F92AC32-E968-446A-88F0-2A15AD101488}"/>
    <cellStyle name="Comma 2 2 2 2 12 3" xfId="22422" xr:uid="{A55F9E99-44E4-4C51-AC9B-43A96CF7A3F2}"/>
    <cellStyle name="Comma 2 2 2 2 13" xfId="1496" xr:uid="{00000000-0005-0000-0000-0000CA050000}"/>
    <cellStyle name="Comma 2 2 2 2 13 2" xfId="1497" xr:uid="{00000000-0005-0000-0000-0000CB050000}"/>
    <cellStyle name="Comma 2 2 2 2 13 2 2" xfId="1498" xr:uid="{00000000-0005-0000-0000-0000CC050000}"/>
    <cellStyle name="Comma 2 2 2 2 13 2 2 2" xfId="22429" xr:uid="{0D901F29-1D43-436B-8C9C-11D527B2CC1D}"/>
    <cellStyle name="Comma 2 2 2 2 13 2 3" xfId="1499" xr:uid="{00000000-0005-0000-0000-0000CD050000}"/>
    <cellStyle name="Comma 2 2 2 2 13 2 3 2" xfId="22430" xr:uid="{5B833948-FDCB-4D6E-8404-77C3CB2049F1}"/>
    <cellStyle name="Comma 2 2 2 2 13 2 4" xfId="1500" xr:uid="{00000000-0005-0000-0000-0000CE050000}"/>
    <cellStyle name="Comma 2 2 2 2 13 2 4 2" xfId="22431" xr:uid="{B644C53E-805D-4914-A02A-25C304F6C7FF}"/>
    <cellStyle name="Comma 2 2 2 2 13 2 5" xfId="22428" xr:uid="{3352B4F7-F45C-48CB-B5FC-E546FC4A4AB1}"/>
    <cellStyle name="Comma 2 2 2 2 13 3" xfId="22427" xr:uid="{49EB5DBD-037C-48CE-B19B-9BDF353D5334}"/>
    <cellStyle name="Comma 2 2 2 2 14" xfId="1501" xr:uid="{00000000-0005-0000-0000-0000CF050000}"/>
    <cellStyle name="Comma 2 2 2 2 14 2" xfId="1502" xr:uid="{00000000-0005-0000-0000-0000D0050000}"/>
    <cellStyle name="Comma 2 2 2 2 14 2 2" xfId="1503" xr:uid="{00000000-0005-0000-0000-0000D1050000}"/>
    <cellStyle name="Comma 2 2 2 2 14 2 2 2" xfId="22434" xr:uid="{D37E4566-137B-4677-9180-6C817A636938}"/>
    <cellStyle name="Comma 2 2 2 2 14 2 3" xfId="1504" xr:uid="{00000000-0005-0000-0000-0000D2050000}"/>
    <cellStyle name="Comma 2 2 2 2 14 2 3 2" xfId="22435" xr:uid="{7774B769-E3C6-4D3B-8870-A8484C6E06F4}"/>
    <cellStyle name="Comma 2 2 2 2 14 2 4" xfId="1505" xr:uid="{00000000-0005-0000-0000-0000D3050000}"/>
    <cellStyle name="Comma 2 2 2 2 14 2 4 2" xfId="22436" xr:uid="{0DB858F3-5BB9-4170-ABD9-8B112E06258C}"/>
    <cellStyle name="Comma 2 2 2 2 14 2 5" xfId="22433" xr:uid="{BB107138-3B9B-4DC4-8A75-4D4103F443E2}"/>
    <cellStyle name="Comma 2 2 2 2 14 3" xfId="22432" xr:uid="{85BB2B6B-163A-4C0A-A09E-2AB997A333BF}"/>
    <cellStyle name="Comma 2 2 2 2 15" xfId="1506" xr:uid="{00000000-0005-0000-0000-0000D4050000}"/>
    <cellStyle name="Comma 2 2 2 2 15 2" xfId="1507" xr:uid="{00000000-0005-0000-0000-0000D5050000}"/>
    <cellStyle name="Comma 2 2 2 2 15 2 2" xfId="1508" xr:uid="{00000000-0005-0000-0000-0000D6050000}"/>
    <cellStyle name="Comma 2 2 2 2 15 2 2 2" xfId="22439" xr:uid="{3A25504E-4695-4D83-809E-BDF2E6ACF598}"/>
    <cellStyle name="Comma 2 2 2 2 15 2 3" xfId="1509" xr:uid="{00000000-0005-0000-0000-0000D7050000}"/>
    <cellStyle name="Comma 2 2 2 2 15 2 3 2" xfId="22440" xr:uid="{B3A6F5D8-CB0B-449E-B36C-AE9ED1840967}"/>
    <cellStyle name="Comma 2 2 2 2 15 2 4" xfId="1510" xr:uid="{00000000-0005-0000-0000-0000D8050000}"/>
    <cellStyle name="Comma 2 2 2 2 15 2 4 2" xfId="22441" xr:uid="{AF1E57F7-8E54-45DD-900F-7B3F9213583C}"/>
    <cellStyle name="Comma 2 2 2 2 15 2 5" xfId="22438" xr:uid="{188CBA98-7962-4A34-A369-041382A504E9}"/>
    <cellStyle name="Comma 2 2 2 2 15 3" xfId="1511" xr:uid="{00000000-0005-0000-0000-0000D9050000}"/>
    <cellStyle name="Comma 2 2 2 2 15 3 2" xfId="1512" xr:uid="{00000000-0005-0000-0000-0000DA050000}"/>
    <cellStyle name="Comma 2 2 2 2 15 3 2 2" xfId="22443" xr:uid="{D7DB5D7C-4032-4315-A15D-24ECF1F33954}"/>
    <cellStyle name="Comma 2 2 2 2 15 3 3" xfId="1513" xr:uid="{00000000-0005-0000-0000-0000DB050000}"/>
    <cellStyle name="Comma 2 2 2 2 15 3 3 2" xfId="22444" xr:uid="{15DCF387-6D86-4EAF-A981-545BECE3D15F}"/>
    <cellStyle name="Comma 2 2 2 2 15 3 4" xfId="1514" xr:uid="{00000000-0005-0000-0000-0000DC050000}"/>
    <cellStyle name="Comma 2 2 2 2 15 3 4 2" xfId="22445" xr:uid="{0D8EAC49-0322-423B-AA1A-014C07AB968D}"/>
    <cellStyle name="Comma 2 2 2 2 15 3 5" xfId="22442" xr:uid="{F65AC9D9-0294-49F2-972E-13752AE8506F}"/>
    <cellStyle name="Comma 2 2 2 2 15 4" xfId="1515" xr:uid="{00000000-0005-0000-0000-0000DD050000}"/>
    <cellStyle name="Comma 2 2 2 2 15 4 2" xfId="22446" xr:uid="{E1A9AAFC-0B0F-42E6-9C2B-51358F16C646}"/>
    <cellStyle name="Comma 2 2 2 2 15 5" xfId="1516" xr:uid="{00000000-0005-0000-0000-0000DE050000}"/>
    <cellStyle name="Comma 2 2 2 2 15 5 2" xfId="22447" xr:uid="{192B7839-128A-4EBF-B157-332829467EC0}"/>
    <cellStyle name="Comma 2 2 2 2 15 6" xfId="1517" xr:uid="{00000000-0005-0000-0000-0000DF050000}"/>
    <cellStyle name="Comma 2 2 2 2 15 6 2" xfId="22448" xr:uid="{48F9D3D8-AB07-43C2-852D-1E8A994152D4}"/>
    <cellStyle name="Comma 2 2 2 2 15 7" xfId="22437" xr:uid="{3B161AE8-2265-4106-AE33-C30A0B64FF24}"/>
    <cellStyle name="Comma 2 2 2 2 16" xfId="1518" xr:uid="{00000000-0005-0000-0000-0000E0050000}"/>
    <cellStyle name="Comma 2 2 2 2 16 2" xfId="22449" xr:uid="{24683B8C-193F-49B8-9B7A-AC815AA79FC3}"/>
    <cellStyle name="Comma 2 2 2 2 17" xfId="1519" xr:uid="{00000000-0005-0000-0000-0000E1050000}"/>
    <cellStyle name="Comma 2 2 2 2 17 2" xfId="1520" xr:uid="{00000000-0005-0000-0000-0000E2050000}"/>
    <cellStyle name="Comma 2 2 2 2 17 2 2" xfId="22451" xr:uid="{8EE50E32-5E77-4654-9570-2194679651A0}"/>
    <cellStyle name="Comma 2 2 2 2 17 3" xfId="1521" xr:uid="{00000000-0005-0000-0000-0000E3050000}"/>
    <cellStyle name="Comma 2 2 2 2 17 3 2" xfId="22452" xr:uid="{9D313031-577B-4A54-A848-00FDD9A44508}"/>
    <cellStyle name="Comma 2 2 2 2 17 4" xfId="1522" xr:uid="{00000000-0005-0000-0000-0000E4050000}"/>
    <cellStyle name="Comma 2 2 2 2 17 4 2" xfId="22453" xr:uid="{E3B4A560-1FC1-48BB-A662-453D93DD37C8}"/>
    <cellStyle name="Comma 2 2 2 2 17 5" xfId="22450" xr:uid="{135455AB-F689-467A-8659-BE9EAD578D42}"/>
    <cellStyle name="Comma 2 2 2 2 18" xfId="1523" xr:uid="{00000000-0005-0000-0000-0000E5050000}"/>
    <cellStyle name="Comma 2 2 2 2 18 2" xfId="22454" xr:uid="{0091D281-5123-4652-8D0E-40C11A1E5B6D}"/>
    <cellStyle name="Comma 2 2 2 2 19" xfId="1524" xr:uid="{00000000-0005-0000-0000-0000E6050000}"/>
    <cellStyle name="Comma 2 2 2 2 19 2" xfId="22455" xr:uid="{277E294E-7EA4-474C-8B23-18568420778A}"/>
    <cellStyle name="Comma 2 2 2 2 2" xfId="1525" xr:uid="{00000000-0005-0000-0000-0000E7050000}"/>
    <cellStyle name="Comma 2 2 2 2 2 10" xfId="1526" xr:uid="{00000000-0005-0000-0000-0000E8050000}"/>
    <cellStyle name="Comma 2 2 2 2 2 10 2" xfId="22457" xr:uid="{93448358-3409-4C7C-BDE4-75FC0A80B5E4}"/>
    <cellStyle name="Comma 2 2 2 2 2 11" xfId="1527" xr:uid="{00000000-0005-0000-0000-0000E9050000}"/>
    <cellStyle name="Comma 2 2 2 2 2 11 2" xfId="22458" xr:uid="{0BD3E39C-AC3C-4B83-97A4-9EFBFEFB0FA3}"/>
    <cellStyle name="Comma 2 2 2 2 2 12" xfId="1528" xr:uid="{00000000-0005-0000-0000-0000EA050000}"/>
    <cellStyle name="Comma 2 2 2 2 2 12 2" xfId="22459" xr:uid="{FBEBCE9C-0F55-44E5-8BB4-E29116A91418}"/>
    <cellStyle name="Comma 2 2 2 2 2 13" xfId="1529" xr:uid="{00000000-0005-0000-0000-0000EB050000}"/>
    <cellStyle name="Comma 2 2 2 2 2 13 2" xfId="1530" xr:uid="{00000000-0005-0000-0000-0000EC050000}"/>
    <cellStyle name="Comma 2 2 2 2 2 13 2 2" xfId="22461" xr:uid="{DB549BD0-4B09-42FD-8A36-8C8E8134DC44}"/>
    <cellStyle name="Comma 2 2 2 2 2 13 3" xfId="22460" xr:uid="{F8F96919-7A1E-4BE1-88B7-C3F8586D06C7}"/>
    <cellStyle name="Comma 2 2 2 2 2 14" xfId="1531" xr:uid="{00000000-0005-0000-0000-0000ED050000}"/>
    <cellStyle name="Comma 2 2 2 2 2 14 2" xfId="1532" xr:uid="{00000000-0005-0000-0000-0000EE050000}"/>
    <cellStyle name="Comma 2 2 2 2 2 14 2 2" xfId="22463" xr:uid="{32E601D0-6297-44C5-8A63-926BEF0CA369}"/>
    <cellStyle name="Comma 2 2 2 2 2 14 3" xfId="22462" xr:uid="{563B0FD7-D893-4262-B69B-F91134178C6A}"/>
    <cellStyle name="Comma 2 2 2 2 2 15" xfId="1533" xr:uid="{00000000-0005-0000-0000-0000EF050000}"/>
    <cellStyle name="Comma 2 2 2 2 2 15 2" xfId="1534" xr:uid="{00000000-0005-0000-0000-0000F0050000}"/>
    <cellStyle name="Comma 2 2 2 2 2 15 2 2" xfId="22465" xr:uid="{588B0923-33AB-4577-B0C9-1D54581994D5}"/>
    <cellStyle name="Comma 2 2 2 2 2 15 3" xfId="1535" xr:uid="{00000000-0005-0000-0000-0000F1050000}"/>
    <cellStyle name="Comma 2 2 2 2 2 15 3 2" xfId="1536" xr:uid="{00000000-0005-0000-0000-0000F2050000}"/>
    <cellStyle name="Comma 2 2 2 2 2 15 3 2 2" xfId="22467" xr:uid="{FF4B1810-B39A-409E-A805-A3FAC47F0720}"/>
    <cellStyle name="Comma 2 2 2 2 2 15 3 3" xfId="1537" xr:uid="{00000000-0005-0000-0000-0000F3050000}"/>
    <cellStyle name="Comma 2 2 2 2 2 15 3 3 2" xfId="22468" xr:uid="{47105F84-1FF1-494A-B7AB-1505332B4FCE}"/>
    <cellStyle name="Comma 2 2 2 2 2 15 3 4" xfId="1538" xr:uid="{00000000-0005-0000-0000-0000F4050000}"/>
    <cellStyle name="Comma 2 2 2 2 2 15 3 4 2" xfId="22469" xr:uid="{B1D9445C-9998-4EEE-9D48-A04F84D62DA3}"/>
    <cellStyle name="Comma 2 2 2 2 2 15 3 5" xfId="22466" xr:uid="{0ADC7EF9-B2C7-4160-9DB1-3AA2E7788375}"/>
    <cellStyle name="Comma 2 2 2 2 2 15 4" xfId="1539" xr:uid="{00000000-0005-0000-0000-0000F5050000}"/>
    <cellStyle name="Comma 2 2 2 2 2 15 4 2" xfId="22470" xr:uid="{3047DD75-9108-4F8E-8ADA-5E3E2E4EF5C4}"/>
    <cellStyle name="Comma 2 2 2 2 2 15 5" xfId="1540" xr:uid="{00000000-0005-0000-0000-0000F6050000}"/>
    <cellStyle name="Comma 2 2 2 2 2 15 5 2" xfId="22471" xr:uid="{F3DE3246-5D3A-4BF1-8853-58EB8622A4CE}"/>
    <cellStyle name="Comma 2 2 2 2 2 15 6" xfId="1541" xr:uid="{00000000-0005-0000-0000-0000F7050000}"/>
    <cellStyle name="Comma 2 2 2 2 2 15 6 2" xfId="22472" xr:uid="{6ECA615F-4EC1-4EC0-82FB-33C7FCF2C00D}"/>
    <cellStyle name="Comma 2 2 2 2 2 15 7" xfId="22464" xr:uid="{953C15F9-FF13-4864-996A-7CDEC42B1ABB}"/>
    <cellStyle name="Comma 2 2 2 2 2 16" xfId="1542" xr:uid="{00000000-0005-0000-0000-0000F8050000}"/>
    <cellStyle name="Comma 2 2 2 2 2 16 2" xfId="1543" xr:uid="{00000000-0005-0000-0000-0000F9050000}"/>
    <cellStyle name="Comma 2 2 2 2 2 16 2 2" xfId="22474" xr:uid="{77BC7B29-640B-4E54-A208-B671F91E01FC}"/>
    <cellStyle name="Comma 2 2 2 2 2 16 3" xfId="1544" xr:uid="{00000000-0005-0000-0000-0000FA050000}"/>
    <cellStyle name="Comma 2 2 2 2 2 16 3 2" xfId="22475" xr:uid="{BCB17A74-76C4-4B9B-AF70-3B3BA4E17A94}"/>
    <cellStyle name="Comma 2 2 2 2 2 16 4" xfId="1545" xr:uid="{00000000-0005-0000-0000-0000FB050000}"/>
    <cellStyle name="Comma 2 2 2 2 2 16 4 2" xfId="22476" xr:uid="{758B7D1F-A8D4-4E3D-8885-3D9AFFBBADFC}"/>
    <cellStyle name="Comma 2 2 2 2 2 16 5" xfId="22473" xr:uid="{90C829FB-6D85-46AA-A7CF-F81554CEBB71}"/>
    <cellStyle name="Comma 2 2 2 2 2 17" xfId="1546" xr:uid="{00000000-0005-0000-0000-0000FC050000}"/>
    <cellStyle name="Comma 2 2 2 2 2 17 2" xfId="1547" xr:uid="{00000000-0005-0000-0000-0000FD050000}"/>
    <cellStyle name="Comma 2 2 2 2 2 17 2 2" xfId="22478" xr:uid="{5EA8E4D8-D114-4E75-AF02-EDFC44F537A0}"/>
    <cellStyle name="Comma 2 2 2 2 2 17 3" xfId="1548" xr:uid="{00000000-0005-0000-0000-0000FE050000}"/>
    <cellStyle name="Comma 2 2 2 2 2 17 3 2" xfId="22479" xr:uid="{ED7170D1-0D38-4536-A4C4-57C6D2D0EE85}"/>
    <cellStyle name="Comma 2 2 2 2 2 17 4" xfId="1549" xr:uid="{00000000-0005-0000-0000-0000FF050000}"/>
    <cellStyle name="Comma 2 2 2 2 2 17 4 2" xfId="22480" xr:uid="{448945CB-3FC7-423F-BD13-E4C4575D1773}"/>
    <cellStyle name="Comma 2 2 2 2 2 17 5" xfId="22477" xr:uid="{2C6953A4-765E-41D9-9017-7A5735F0E67A}"/>
    <cellStyle name="Comma 2 2 2 2 2 18" xfId="1550" xr:uid="{00000000-0005-0000-0000-000000060000}"/>
    <cellStyle name="Comma 2 2 2 2 2 18 2" xfId="22481" xr:uid="{6CE28FD8-DD07-4288-A95F-14A5B595585E}"/>
    <cellStyle name="Comma 2 2 2 2 2 19" xfId="1551" xr:uid="{00000000-0005-0000-0000-000001060000}"/>
    <cellStyle name="Comma 2 2 2 2 2 19 2" xfId="22482" xr:uid="{F49F06D1-24F2-4501-8737-B0A116C9CEAE}"/>
    <cellStyle name="Comma 2 2 2 2 2 2" xfId="1552" xr:uid="{00000000-0005-0000-0000-000002060000}"/>
    <cellStyle name="Comma 2 2 2 2 2 2 2" xfId="1553" xr:uid="{00000000-0005-0000-0000-000003060000}"/>
    <cellStyle name="Comma 2 2 2 2 2 2 2 2" xfId="1554" xr:uid="{00000000-0005-0000-0000-000004060000}"/>
    <cellStyle name="Comma 2 2 2 2 2 2 2 2 2" xfId="22485" xr:uid="{4252DA6B-F578-40AD-A8D3-CAECFD2D53AC}"/>
    <cellStyle name="Comma 2 2 2 2 2 2 2 3" xfId="1555" xr:uid="{00000000-0005-0000-0000-000005060000}"/>
    <cellStyle name="Comma 2 2 2 2 2 2 2 3 2" xfId="22486" xr:uid="{E2E3652E-9CD7-4BE1-BBB7-034EE0916524}"/>
    <cellStyle name="Comma 2 2 2 2 2 2 2 4" xfId="1556" xr:uid="{00000000-0005-0000-0000-000006060000}"/>
    <cellStyle name="Comma 2 2 2 2 2 2 2 4 2" xfId="22487" xr:uid="{81A5BB41-F375-4B64-A67F-803AC49FAD2A}"/>
    <cellStyle name="Comma 2 2 2 2 2 2 2 5" xfId="1557" xr:uid="{00000000-0005-0000-0000-000007060000}"/>
    <cellStyle name="Comma 2 2 2 2 2 2 2 5 2" xfId="1558" xr:uid="{00000000-0005-0000-0000-000008060000}"/>
    <cellStyle name="Comma 2 2 2 2 2 2 2 5 2 2" xfId="22489" xr:uid="{74538193-60CF-4C49-8BF7-C6C78471612B}"/>
    <cellStyle name="Comma 2 2 2 2 2 2 2 5 3" xfId="1559" xr:uid="{00000000-0005-0000-0000-000009060000}"/>
    <cellStyle name="Comma 2 2 2 2 2 2 2 5 3 2" xfId="22490" xr:uid="{F14508B7-239B-4F5C-9335-1421E4A7C3D1}"/>
    <cellStyle name="Comma 2 2 2 2 2 2 2 5 4" xfId="1560" xr:uid="{00000000-0005-0000-0000-00000A060000}"/>
    <cellStyle name="Comma 2 2 2 2 2 2 2 5 4 2" xfId="22491" xr:uid="{5C92EFF5-A868-49DC-9D82-7521C3809C89}"/>
    <cellStyle name="Comma 2 2 2 2 2 2 2 5 5" xfId="22488" xr:uid="{0BB18D08-F63E-41AF-9FEB-0BB6001BFEDC}"/>
    <cellStyle name="Comma 2 2 2 2 2 2 2 6" xfId="22484" xr:uid="{D77FED35-936F-41BD-860A-B6DF5FF86864}"/>
    <cellStyle name="Comma 2 2 2 2 2 2 3" xfId="1561" xr:uid="{00000000-0005-0000-0000-00000B060000}"/>
    <cellStyle name="Comma 2 2 2 2 2 2 3 2" xfId="1562" xr:uid="{00000000-0005-0000-0000-00000C060000}"/>
    <cellStyle name="Comma 2 2 2 2 2 2 3 2 2" xfId="1563" xr:uid="{00000000-0005-0000-0000-00000D060000}"/>
    <cellStyle name="Comma 2 2 2 2 2 2 3 2 2 2" xfId="22494" xr:uid="{0AA3B1F6-CC65-4EDE-AF8C-96160F1A7DD8}"/>
    <cellStyle name="Comma 2 2 2 2 2 2 3 2 3" xfId="1564" xr:uid="{00000000-0005-0000-0000-00000E060000}"/>
    <cellStyle name="Comma 2 2 2 2 2 2 3 2 3 2" xfId="22495" xr:uid="{904FC61C-3467-4AAD-8B0B-EA2A2EFADF0E}"/>
    <cellStyle name="Comma 2 2 2 2 2 2 3 2 4" xfId="1565" xr:uid="{00000000-0005-0000-0000-00000F060000}"/>
    <cellStyle name="Comma 2 2 2 2 2 2 3 2 4 2" xfId="22496" xr:uid="{CE0FC86C-FEBD-45A7-807A-F9FF876B87A7}"/>
    <cellStyle name="Comma 2 2 2 2 2 2 3 2 5" xfId="22493" xr:uid="{9C8709A8-0E7D-4C3F-91B9-217801FA37F6}"/>
    <cellStyle name="Comma 2 2 2 2 2 2 3 3" xfId="22492" xr:uid="{295F47D5-A90B-46C8-9663-0A2776D11C0E}"/>
    <cellStyle name="Comma 2 2 2 2 2 2 4" xfId="1566" xr:uid="{00000000-0005-0000-0000-000010060000}"/>
    <cellStyle name="Comma 2 2 2 2 2 2 4 2" xfId="1567" xr:uid="{00000000-0005-0000-0000-000011060000}"/>
    <cellStyle name="Comma 2 2 2 2 2 2 4 2 2" xfId="1568" xr:uid="{00000000-0005-0000-0000-000012060000}"/>
    <cellStyle name="Comma 2 2 2 2 2 2 4 2 2 2" xfId="22499" xr:uid="{C1033740-E619-45DC-96D2-95FDD9CC2664}"/>
    <cellStyle name="Comma 2 2 2 2 2 2 4 2 3" xfId="1569" xr:uid="{00000000-0005-0000-0000-000013060000}"/>
    <cellStyle name="Comma 2 2 2 2 2 2 4 2 3 2" xfId="22500" xr:uid="{B74C4ABD-F836-4BDA-B5BA-C0D84BE2D4C3}"/>
    <cellStyle name="Comma 2 2 2 2 2 2 4 2 4" xfId="1570" xr:uid="{00000000-0005-0000-0000-000014060000}"/>
    <cellStyle name="Comma 2 2 2 2 2 2 4 2 4 2" xfId="22501" xr:uid="{9F50B1E2-4444-45DF-9345-BD365EE80E5D}"/>
    <cellStyle name="Comma 2 2 2 2 2 2 4 2 5" xfId="22498" xr:uid="{090C5FBD-540D-4E4F-ADAE-51BBF2A73396}"/>
    <cellStyle name="Comma 2 2 2 2 2 2 4 3" xfId="22497" xr:uid="{ECD7ABA9-2BE0-4F5B-8D5D-02AC7BE05F78}"/>
    <cellStyle name="Comma 2 2 2 2 2 2 5" xfId="1571" xr:uid="{00000000-0005-0000-0000-000015060000}"/>
    <cellStyle name="Comma 2 2 2 2 2 2 5 2" xfId="22502" xr:uid="{C1E8DC1F-C2FB-40EB-BDC3-E880E3B10272}"/>
    <cellStyle name="Comma 2 2 2 2 2 2 6" xfId="22483" xr:uid="{3DC05B9A-F050-4D76-8FF5-E2DCB41AE31B}"/>
    <cellStyle name="Comma 2 2 2 2 2 20" xfId="1572" xr:uid="{00000000-0005-0000-0000-000016060000}"/>
    <cellStyle name="Comma 2 2 2 2 2 20 2" xfId="22503" xr:uid="{DF6B62CE-78F6-4908-ACAE-191357405713}"/>
    <cellStyle name="Comma 2 2 2 2 2 21" xfId="22456" xr:uid="{708B579A-ACA9-4534-BDB5-60A468278DA6}"/>
    <cellStyle name="Comma 2 2 2 2 2 3" xfId="1573" xr:uid="{00000000-0005-0000-0000-000017060000}"/>
    <cellStyle name="Comma 2 2 2 2 2 3 10" xfId="22504" xr:uid="{CE507F07-59AC-4657-8882-B8BFE91A6A1D}"/>
    <cellStyle name="Comma 2 2 2 2 2 3 2" xfId="1574" xr:uid="{00000000-0005-0000-0000-000018060000}"/>
    <cellStyle name="Comma 2 2 2 2 2 3 2 2" xfId="1575" xr:uid="{00000000-0005-0000-0000-000019060000}"/>
    <cellStyle name="Comma 2 2 2 2 2 3 2 2 2" xfId="1576" xr:uid="{00000000-0005-0000-0000-00001A060000}"/>
    <cellStyle name="Comma 2 2 2 2 2 3 2 2 2 2" xfId="1577" xr:uid="{00000000-0005-0000-0000-00001B060000}"/>
    <cellStyle name="Comma 2 2 2 2 2 3 2 2 2 2 2" xfId="22533" xr:uid="{6D06E48D-073F-4088-B6E6-BFA76F226F7D}"/>
    <cellStyle name="Comma 2 2 2 2 2 3 2 2 2 3" xfId="1578" xr:uid="{00000000-0005-0000-0000-00001C060000}"/>
    <cellStyle name="Comma 2 2 2 2 2 3 2 2 2 3 2" xfId="22534" xr:uid="{99B9EB13-DA86-4916-89C4-45A746C8B76E}"/>
    <cellStyle name="Comma 2 2 2 2 2 3 2 2 2 4" xfId="1579" xr:uid="{00000000-0005-0000-0000-00001D060000}"/>
    <cellStyle name="Comma 2 2 2 2 2 3 2 2 2 4 2" xfId="22535" xr:uid="{45B995A4-BF44-41B6-953A-1919CA4EA798}"/>
    <cellStyle name="Comma 2 2 2 2 2 3 2 2 2 5" xfId="22532" xr:uid="{FFF6F59B-617F-430E-B97A-20C338CD52CC}"/>
    <cellStyle name="Comma 2 2 2 2 2 3 2 2 3" xfId="1580" xr:uid="{00000000-0005-0000-0000-00001E060000}"/>
    <cellStyle name="Comma 2 2 2 2 2 3 2 2 3 2" xfId="22536" xr:uid="{860CEEB2-2166-4C6B-9D29-921C35FF296F}"/>
    <cellStyle name="Comma 2 2 2 2 2 3 2 2 4" xfId="1581" xr:uid="{00000000-0005-0000-0000-00001F060000}"/>
    <cellStyle name="Comma 2 2 2 2 2 3 2 2 4 2" xfId="22537" xr:uid="{B45FDA36-1926-401D-80DC-9E39C181D303}"/>
    <cellStyle name="Comma 2 2 2 2 2 3 2 2 5" xfId="1582" xr:uid="{00000000-0005-0000-0000-000020060000}"/>
    <cellStyle name="Comma 2 2 2 2 2 3 2 2 5 2" xfId="22538" xr:uid="{914F75F2-8E78-49B8-BDAF-12C8607EE709}"/>
    <cellStyle name="Comma 2 2 2 2 2 3 2 2 6" xfId="22531" xr:uid="{04538392-172A-4DB5-AEEC-276FA8CF3998}"/>
    <cellStyle name="Comma 2 2 2 2 2 3 2 3" xfId="1583" xr:uid="{00000000-0005-0000-0000-000021060000}"/>
    <cellStyle name="Comma 2 2 2 2 2 3 2 3 2" xfId="1584" xr:uid="{00000000-0005-0000-0000-000022060000}"/>
    <cellStyle name="Comma 2 2 2 2 2 3 2 3 2 2" xfId="22540" xr:uid="{0EA3720C-1D30-40EC-8835-527E6D5F0EC1}"/>
    <cellStyle name="Comma 2 2 2 2 2 3 2 3 3" xfId="1585" xr:uid="{00000000-0005-0000-0000-000023060000}"/>
    <cellStyle name="Comma 2 2 2 2 2 3 2 3 3 2" xfId="22541" xr:uid="{007B36BC-B0D3-41B9-AE59-EBE8DBB2F0D6}"/>
    <cellStyle name="Comma 2 2 2 2 2 3 2 3 4" xfId="1586" xr:uid="{00000000-0005-0000-0000-000024060000}"/>
    <cellStyle name="Comma 2 2 2 2 2 3 2 3 4 2" xfId="22542" xr:uid="{EE780F51-E6A0-4021-AE54-E408940EE453}"/>
    <cellStyle name="Comma 2 2 2 2 2 3 2 3 5" xfId="22539" xr:uid="{F39DC16D-847D-4513-9745-FF29C174D338}"/>
    <cellStyle name="Comma 2 2 2 2 2 3 2 4" xfId="1587" xr:uid="{00000000-0005-0000-0000-000025060000}"/>
    <cellStyle name="Comma 2 2 2 2 2 3 2 4 2" xfId="22543" xr:uid="{DAB78E37-3AC2-46F8-8866-CA66E1865D84}"/>
    <cellStyle name="Comma 2 2 2 2 2 3 2 5" xfId="1588" xr:uid="{00000000-0005-0000-0000-000026060000}"/>
    <cellStyle name="Comma 2 2 2 2 2 3 2 5 2" xfId="22544" xr:uid="{35FCC839-436C-462F-9A4A-FCC866EA7061}"/>
    <cellStyle name="Comma 2 2 2 2 2 3 2 6" xfId="1589" xr:uid="{00000000-0005-0000-0000-000027060000}"/>
    <cellStyle name="Comma 2 2 2 2 2 3 2 6 2" xfId="22545" xr:uid="{38B01B5B-C9DF-4CC3-A53C-67E54639BA8E}"/>
    <cellStyle name="Comma 2 2 2 2 2 3 2 7" xfId="22505" xr:uid="{AD3F32EC-A291-46E8-9095-B324F0BC96C7}"/>
    <cellStyle name="Comma 2 2 2 2 2 3 3" xfId="1590" xr:uid="{00000000-0005-0000-0000-000028060000}"/>
    <cellStyle name="Comma 2 2 2 2 2 3 3 2" xfId="1591" xr:uid="{00000000-0005-0000-0000-000029060000}"/>
    <cellStyle name="Comma 2 2 2 2 2 3 3 2 2" xfId="1592" xr:uid="{00000000-0005-0000-0000-00002A060000}"/>
    <cellStyle name="Comma 2 2 2 2 2 3 3 2 2 2" xfId="1593" xr:uid="{00000000-0005-0000-0000-00002B060000}"/>
    <cellStyle name="Comma 2 2 2 2 2 3 3 2 2 2 2" xfId="22549" xr:uid="{352AC96A-E298-4ED5-B9FF-74D27CA70237}"/>
    <cellStyle name="Comma 2 2 2 2 2 3 3 2 2 3" xfId="1594" xr:uid="{00000000-0005-0000-0000-00002C060000}"/>
    <cellStyle name="Comma 2 2 2 2 2 3 3 2 2 3 2" xfId="22550" xr:uid="{E4980512-BF96-419D-B624-FBEA0DC98703}"/>
    <cellStyle name="Comma 2 2 2 2 2 3 3 2 2 4" xfId="1595" xr:uid="{00000000-0005-0000-0000-00002D060000}"/>
    <cellStyle name="Comma 2 2 2 2 2 3 3 2 2 4 2" xfId="22551" xr:uid="{4FFEB78E-2CAB-47F7-B053-5154E80670E5}"/>
    <cellStyle name="Comma 2 2 2 2 2 3 3 2 2 5" xfId="22548" xr:uid="{23979252-9468-4104-94BB-A68E4608EDF9}"/>
    <cellStyle name="Comma 2 2 2 2 2 3 3 2 3" xfId="1596" xr:uid="{00000000-0005-0000-0000-00002E060000}"/>
    <cellStyle name="Comma 2 2 2 2 2 3 3 2 3 2" xfId="22552" xr:uid="{0B8D7F03-0DC2-4BFD-B36C-2BAE9AE45B1C}"/>
    <cellStyle name="Comma 2 2 2 2 2 3 3 2 4" xfId="1597" xr:uid="{00000000-0005-0000-0000-00002F060000}"/>
    <cellStyle name="Comma 2 2 2 2 2 3 3 2 4 2" xfId="22553" xr:uid="{AB44F35E-58F1-4400-93CE-C715D6207FFF}"/>
    <cellStyle name="Comma 2 2 2 2 2 3 3 2 5" xfId="1598" xr:uid="{00000000-0005-0000-0000-000030060000}"/>
    <cellStyle name="Comma 2 2 2 2 2 3 3 2 5 2" xfId="22554" xr:uid="{4CBF8034-89FD-4BC5-94F0-8C1846269CA4}"/>
    <cellStyle name="Comma 2 2 2 2 2 3 3 2 6" xfId="22547" xr:uid="{B952BAC5-D6AD-4626-9AF8-1F93050E1029}"/>
    <cellStyle name="Comma 2 2 2 2 2 3 3 3" xfId="1599" xr:uid="{00000000-0005-0000-0000-000031060000}"/>
    <cellStyle name="Comma 2 2 2 2 2 3 3 3 2" xfId="1600" xr:uid="{00000000-0005-0000-0000-000032060000}"/>
    <cellStyle name="Comma 2 2 2 2 2 3 3 3 2 2" xfId="22556" xr:uid="{39C8B7D5-4748-47B3-8B30-7BC947308972}"/>
    <cellStyle name="Comma 2 2 2 2 2 3 3 3 3" xfId="1601" xr:uid="{00000000-0005-0000-0000-000033060000}"/>
    <cellStyle name="Comma 2 2 2 2 2 3 3 3 3 2" xfId="22557" xr:uid="{14F3DCE7-A112-4033-903E-EF8FC0EF2778}"/>
    <cellStyle name="Comma 2 2 2 2 2 3 3 3 4" xfId="1602" xr:uid="{00000000-0005-0000-0000-000034060000}"/>
    <cellStyle name="Comma 2 2 2 2 2 3 3 3 4 2" xfId="22558" xr:uid="{4FF2F2AE-F5A4-440F-9300-8202D6A62588}"/>
    <cellStyle name="Comma 2 2 2 2 2 3 3 3 5" xfId="22555" xr:uid="{B1F87732-29C1-4A01-8A22-97D475CEE4F9}"/>
    <cellStyle name="Comma 2 2 2 2 2 3 3 4" xfId="1603" xr:uid="{00000000-0005-0000-0000-000035060000}"/>
    <cellStyle name="Comma 2 2 2 2 2 3 3 4 2" xfId="22559" xr:uid="{5BB4BC0C-FC05-42D9-944B-0533D3AB506C}"/>
    <cellStyle name="Comma 2 2 2 2 2 3 3 5" xfId="1604" xr:uid="{00000000-0005-0000-0000-000036060000}"/>
    <cellStyle name="Comma 2 2 2 2 2 3 3 5 2" xfId="22560" xr:uid="{183F70E2-7263-492A-9223-B0B3398001E1}"/>
    <cellStyle name="Comma 2 2 2 2 2 3 3 6" xfId="1605" xr:uid="{00000000-0005-0000-0000-000037060000}"/>
    <cellStyle name="Comma 2 2 2 2 2 3 3 6 2" xfId="22561" xr:uid="{63D5B50D-5F11-4178-BE4F-0446B007D1E4}"/>
    <cellStyle name="Comma 2 2 2 2 2 3 3 7" xfId="22546" xr:uid="{0EE640A0-49FD-4AAD-ACB9-118579C93FCC}"/>
    <cellStyle name="Comma 2 2 2 2 2 3 4" xfId="1606" xr:uid="{00000000-0005-0000-0000-000038060000}"/>
    <cellStyle name="Comma 2 2 2 2 2 3 4 2" xfId="22562" xr:uid="{363BEC98-8AB3-4BCD-A00F-078BFF9A2142}"/>
    <cellStyle name="Comma 2 2 2 2 2 3 5" xfId="1607" xr:uid="{00000000-0005-0000-0000-000039060000}"/>
    <cellStyle name="Comma 2 2 2 2 2 3 5 2" xfId="1608" xr:uid="{00000000-0005-0000-0000-00003A060000}"/>
    <cellStyle name="Comma 2 2 2 2 2 3 5 2 2" xfId="1609" xr:uid="{00000000-0005-0000-0000-00003B060000}"/>
    <cellStyle name="Comma 2 2 2 2 2 3 5 2 2 2" xfId="22565" xr:uid="{E5DEA9BB-65E4-433F-BAF7-C947F36621E0}"/>
    <cellStyle name="Comma 2 2 2 2 2 3 5 2 3" xfId="1610" xr:uid="{00000000-0005-0000-0000-00003C060000}"/>
    <cellStyle name="Comma 2 2 2 2 2 3 5 2 3 2" xfId="22566" xr:uid="{B41169DF-BB2C-400C-B9D7-60EF7D4D6DFF}"/>
    <cellStyle name="Comma 2 2 2 2 2 3 5 2 4" xfId="1611" xr:uid="{00000000-0005-0000-0000-00003D060000}"/>
    <cellStyle name="Comma 2 2 2 2 2 3 5 2 4 2" xfId="22567" xr:uid="{E35F89A3-F689-48A1-AB07-FFD909FC99BA}"/>
    <cellStyle name="Comma 2 2 2 2 2 3 5 2 5" xfId="22564" xr:uid="{D711516E-476C-44A4-B36A-4D924003E07F}"/>
    <cellStyle name="Comma 2 2 2 2 2 3 5 3" xfId="1612" xr:uid="{00000000-0005-0000-0000-00003E060000}"/>
    <cellStyle name="Comma 2 2 2 2 2 3 5 3 2" xfId="22568" xr:uid="{3DBC980F-C0E9-4281-A139-4EE4D39C3DBE}"/>
    <cellStyle name="Comma 2 2 2 2 2 3 5 4" xfId="1613" xr:uid="{00000000-0005-0000-0000-00003F060000}"/>
    <cellStyle name="Comma 2 2 2 2 2 3 5 4 2" xfId="22569" xr:uid="{E4488F2C-7BAF-4E56-BDF7-CA2EB5F5F707}"/>
    <cellStyle name="Comma 2 2 2 2 2 3 5 5" xfId="1614" xr:uid="{00000000-0005-0000-0000-000040060000}"/>
    <cellStyle name="Comma 2 2 2 2 2 3 5 5 2" xfId="22570" xr:uid="{1C179488-0E03-42C9-9E25-970B647C1A8D}"/>
    <cellStyle name="Comma 2 2 2 2 2 3 5 6" xfId="22563" xr:uid="{41315F5E-B238-4D61-B3CB-8F49CF83E6DA}"/>
    <cellStyle name="Comma 2 2 2 2 2 3 6" xfId="1615" xr:uid="{00000000-0005-0000-0000-000041060000}"/>
    <cellStyle name="Comma 2 2 2 2 2 3 6 2" xfId="1616" xr:uid="{00000000-0005-0000-0000-000042060000}"/>
    <cellStyle name="Comma 2 2 2 2 2 3 6 2 2" xfId="22572" xr:uid="{92DDD79F-FA56-4AF2-810A-D4B9AF9D1078}"/>
    <cellStyle name="Comma 2 2 2 2 2 3 6 3" xfId="1617" xr:uid="{00000000-0005-0000-0000-000043060000}"/>
    <cellStyle name="Comma 2 2 2 2 2 3 6 3 2" xfId="22573" xr:uid="{1491A7F3-4EE9-465B-B27C-8E369B33E2A7}"/>
    <cellStyle name="Comma 2 2 2 2 2 3 6 4" xfId="1618" xr:uid="{00000000-0005-0000-0000-000044060000}"/>
    <cellStyle name="Comma 2 2 2 2 2 3 6 4 2" xfId="22574" xr:uid="{8A764152-694A-4BE1-B901-2DDC5054AD3B}"/>
    <cellStyle name="Comma 2 2 2 2 2 3 6 5" xfId="22571" xr:uid="{53806102-E386-4EA9-B08A-CA9B4AA5649D}"/>
    <cellStyle name="Comma 2 2 2 2 2 3 7" xfId="1619" xr:uid="{00000000-0005-0000-0000-000045060000}"/>
    <cellStyle name="Comma 2 2 2 2 2 3 7 2" xfId="22575" xr:uid="{D5D76D39-ECAA-43FD-8B78-9A2494B5FF6B}"/>
    <cellStyle name="Comma 2 2 2 2 2 3 8" xfId="1620" xr:uid="{00000000-0005-0000-0000-000046060000}"/>
    <cellStyle name="Comma 2 2 2 2 2 3 8 2" xfId="22576" xr:uid="{4579F254-24B1-4A30-926D-E9246B295CB4}"/>
    <cellStyle name="Comma 2 2 2 2 2 3 9" xfId="1621" xr:uid="{00000000-0005-0000-0000-000047060000}"/>
    <cellStyle name="Comma 2 2 2 2 2 3 9 2" xfId="22577" xr:uid="{DB204C85-F2FC-496F-B0C0-170D3D06AA3E}"/>
    <cellStyle name="Comma 2 2 2 2 2 4" xfId="1622" xr:uid="{00000000-0005-0000-0000-000048060000}"/>
    <cellStyle name="Comma 2 2 2 2 2 4 2" xfId="1623" xr:uid="{00000000-0005-0000-0000-000049060000}"/>
    <cellStyle name="Comma 2 2 2 2 2 4 2 2" xfId="22579" xr:uid="{2DE2813E-431F-4F77-AB36-6B5606F846FD}"/>
    <cellStyle name="Comma 2 2 2 2 2 4 3" xfId="1624" xr:uid="{00000000-0005-0000-0000-00004A060000}"/>
    <cellStyle name="Comma 2 2 2 2 2 4 3 2" xfId="1625" xr:uid="{00000000-0005-0000-0000-00004B060000}"/>
    <cellStyle name="Comma 2 2 2 2 2 4 3 2 2" xfId="1626" xr:uid="{00000000-0005-0000-0000-00004C060000}"/>
    <cellStyle name="Comma 2 2 2 2 2 4 3 2 2 2" xfId="22582" xr:uid="{85D6C14B-00D6-4192-905B-75E889F6905C}"/>
    <cellStyle name="Comma 2 2 2 2 2 4 3 2 3" xfId="1627" xr:uid="{00000000-0005-0000-0000-00004D060000}"/>
    <cellStyle name="Comma 2 2 2 2 2 4 3 2 3 2" xfId="22583" xr:uid="{AEC8D417-DD64-414D-8C0D-D215FCFE6558}"/>
    <cellStyle name="Comma 2 2 2 2 2 4 3 2 4" xfId="1628" xr:uid="{00000000-0005-0000-0000-00004E060000}"/>
    <cellStyle name="Comma 2 2 2 2 2 4 3 2 4 2" xfId="22584" xr:uid="{2D89686D-62B6-454C-A3B5-B5A8D2FF3940}"/>
    <cellStyle name="Comma 2 2 2 2 2 4 3 2 5" xfId="22581" xr:uid="{1053254D-73A0-46CF-BFFE-F3FC773EABCE}"/>
    <cellStyle name="Comma 2 2 2 2 2 4 3 3" xfId="1629" xr:uid="{00000000-0005-0000-0000-00004F060000}"/>
    <cellStyle name="Comma 2 2 2 2 2 4 3 3 2" xfId="22585" xr:uid="{987C05DA-79F2-4E1D-A9A8-C2F2511BAE14}"/>
    <cellStyle name="Comma 2 2 2 2 2 4 3 4" xfId="1630" xr:uid="{00000000-0005-0000-0000-000050060000}"/>
    <cellStyle name="Comma 2 2 2 2 2 4 3 4 2" xfId="22586" xr:uid="{95C945FE-AC6E-49A4-BA0B-980691C05BB0}"/>
    <cellStyle name="Comma 2 2 2 2 2 4 3 5" xfId="1631" xr:uid="{00000000-0005-0000-0000-000051060000}"/>
    <cellStyle name="Comma 2 2 2 2 2 4 3 5 2" xfId="22587" xr:uid="{C928225A-39D8-4415-802C-52B4817B8B02}"/>
    <cellStyle name="Comma 2 2 2 2 2 4 3 6" xfId="22580" xr:uid="{E02F9CBA-C605-433F-BAC4-D0F4FF2F798D}"/>
    <cellStyle name="Comma 2 2 2 2 2 4 4" xfId="1632" xr:uid="{00000000-0005-0000-0000-000052060000}"/>
    <cellStyle name="Comma 2 2 2 2 2 4 4 2" xfId="1633" xr:uid="{00000000-0005-0000-0000-000053060000}"/>
    <cellStyle name="Comma 2 2 2 2 2 4 4 2 2" xfId="22589" xr:uid="{994789AE-DE3C-4606-9DF0-8AD048B736A4}"/>
    <cellStyle name="Comma 2 2 2 2 2 4 4 3" xfId="1634" xr:uid="{00000000-0005-0000-0000-000054060000}"/>
    <cellStyle name="Comma 2 2 2 2 2 4 4 3 2" xfId="22590" xr:uid="{DFED1F7F-CE24-46EA-A4E1-4193260A4676}"/>
    <cellStyle name="Comma 2 2 2 2 2 4 4 4" xfId="1635" xr:uid="{00000000-0005-0000-0000-000055060000}"/>
    <cellStyle name="Comma 2 2 2 2 2 4 4 4 2" xfId="22591" xr:uid="{3B460C34-683C-4FEB-849A-9980147DE9F2}"/>
    <cellStyle name="Comma 2 2 2 2 2 4 4 5" xfId="22588" xr:uid="{5FCB5AA7-6279-40C9-992C-DBEE06137077}"/>
    <cellStyle name="Comma 2 2 2 2 2 4 5" xfId="1636" xr:uid="{00000000-0005-0000-0000-000056060000}"/>
    <cellStyle name="Comma 2 2 2 2 2 4 5 2" xfId="22592" xr:uid="{E0136501-6C3C-4EA4-A9BE-BC770A92E6B3}"/>
    <cellStyle name="Comma 2 2 2 2 2 4 6" xfId="1637" xr:uid="{00000000-0005-0000-0000-000057060000}"/>
    <cellStyle name="Comma 2 2 2 2 2 4 6 2" xfId="22593" xr:uid="{66C642F9-5212-4FE8-ADD2-1E97D4F028D8}"/>
    <cellStyle name="Comma 2 2 2 2 2 4 7" xfId="1638" xr:uid="{00000000-0005-0000-0000-000058060000}"/>
    <cellStyle name="Comma 2 2 2 2 2 4 7 2" xfId="22594" xr:uid="{D0DE7985-6801-4A48-8B26-5906D9273873}"/>
    <cellStyle name="Comma 2 2 2 2 2 4 8" xfId="22578" xr:uid="{A5AAB208-7AA1-4671-A044-471E908B016B}"/>
    <cellStyle name="Comma 2 2 2 2 2 5" xfId="1639" xr:uid="{00000000-0005-0000-0000-000059060000}"/>
    <cellStyle name="Comma 2 2 2 2 2 5 2" xfId="1640" xr:uid="{00000000-0005-0000-0000-00005A060000}"/>
    <cellStyle name="Comma 2 2 2 2 2 5 2 2" xfId="22596" xr:uid="{C40C9470-59F9-4589-A405-0EE8D89E194B}"/>
    <cellStyle name="Comma 2 2 2 2 2 5 3" xfId="1641" xr:uid="{00000000-0005-0000-0000-00005B060000}"/>
    <cellStyle name="Comma 2 2 2 2 2 5 3 2" xfId="1642" xr:uid="{00000000-0005-0000-0000-00005C060000}"/>
    <cellStyle name="Comma 2 2 2 2 2 5 3 2 2" xfId="1643" xr:uid="{00000000-0005-0000-0000-00005D060000}"/>
    <cellStyle name="Comma 2 2 2 2 2 5 3 2 2 2" xfId="22599" xr:uid="{3442F549-F6BE-468D-9B6B-FE1FDD92A19A}"/>
    <cellStyle name="Comma 2 2 2 2 2 5 3 2 3" xfId="1644" xr:uid="{00000000-0005-0000-0000-00005E060000}"/>
    <cellStyle name="Comma 2 2 2 2 2 5 3 2 3 2" xfId="22600" xr:uid="{3AC828B9-243D-4B65-B2C4-36D4CCA34ED8}"/>
    <cellStyle name="Comma 2 2 2 2 2 5 3 2 4" xfId="1645" xr:uid="{00000000-0005-0000-0000-00005F060000}"/>
    <cellStyle name="Comma 2 2 2 2 2 5 3 2 4 2" xfId="22601" xr:uid="{1F578C73-49FC-4CC1-9C40-22303142AF7C}"/>
    <cellStyle name="Comma 2 2 2 2 2 5 3 2 5" xfId="22598" xr:uid="{E41BE810-858A-445A-9C61-FAFBC07676E5}"/>
    <cellStyle name="Comma 2 2 2 2 2 5 3 3" xfId="1646" xr:uid="{00000000-0005-0000-0000-000060060000}"/>
    <cellStyle name="Comma 2 2 2 2 2 5 3 3 2" xfId="22602" xr:uid="{8492B11A-EF26-4DD5-8444-DBA3F31BCF68}"/>
    <cellStyle name="Comma 2 2 2 2 2 5 3 4" xfId="1647" xr:uid="{00000000-0005-0000-0000-000061060000}"/>
    <cellStyle name="Comma 2 2 2 2 2 5 3 4 2" xfId="22603" xr:uid="{2A2C8AFC-45AA-40AB-B4E4-21C11C69D299}"/>
    <cellStyle name="Comma 2 2 2 2 2 5 3 5" xfId="1648" xr:uid="{00000000-0005-0000-0000-000062060000}"/>
    <cellStyle name="Comma 2 2 2 2 2 5 3 5 2" xfId="22604" xr:uid="{9234B77A-586A-457D-A542-F59593194E47}"/>
    <cellStyle name="Comma 2 2 2 2 2 5 3 6" xfId="22597" xr:uid="{97E799F5-A300-4F33-8933-D9149FBA688D}"/>
    <cellStyle name="Comma 2 2 2 2 2 5 4" xfId="1649" xr:uid="{00000000-0005-0000-0000-000063060000}"/>
    <cellStyle name="Comma 2 2 2 2 2 5 4 2" xfId="1650" xr:uid="{00000000-0005-0000-0000-000064060000}"/>
    <cellStyle name="Comma 2 2 2 2 2 5 4 2 2" xfId="22606" xr:uid="{782CB8FE-16FD-4D17-A066-332CFF523AA9}"/>
    <cellStyle name="Comma 2 2 2 2 2 5 4 3" xfId="1651" xr:uid="{00000000-0005-0000-0000-000065060000}"/>
    <cellStyle name="Comma 2 2 2 2 2 5 4 3 2" xfId="22607" xr:uid="{64B568BF-0E34-438E-BA5A-32C3DE6F5539}"/>
    <cellStyle name="Comma 2 2 2 2 2 5 4 4" xfId="1652" xr:uid="{00000000-0005-0000-0000-000066060000}"/>
    <cellStyle name="Comma 2 2 2 2 2 5 4 4 2" xfId="22608" xr:uid="{4418A402-BD9D-483F-8E2A-6A4CD3F69888}"/>
    <cellStyle name="Comma 2 2 2 2 2 5 4 5" xfId="22605" xr:uid="{95FD3CEF-FBD0-40B2-B6C8-85FA600B93DA}"/>
    <cellStyle name="Comma 2 2 2 2 2 5 5" xfId="1653" xr:uid="{00000000-0005-0000-0000-000067060000}"/>
    <cellStyle name="Comma 2 2 2 2 2 5 5 2" xfId="22609" xr:uid="{B2EFBF2C-F083-4E77-9D0B-CE773B2AD3A4}"/>
    <cellStyle name="Comma 2 2 2 2 2 5 6" xfId="1654" xr:uid="{00000000-0005-0000-0000-000068060000}"/>
    <cellStyle name="Comma 2 2 2 2 2 5 6 2" xfId="22610" xr:uid="{0B3C13BD-5D69-448A-BEFC-6EDCF5B63C31}"/>
    <cellStyle name="Comma 2 2 2 2 2 5 7" xfId="1655" xr:uid="{00000000-0005-0000-0000-000069060000}"/>
    <cellStyle name="Comma 2 2 2 2 2 5 7 2" xfId="22611" xr:uid="{6CFD051D-1CCE-41AE-BF40-EC9B26E8D63F}"/>
    <cellStyle name="Comma 2 2 2 2 2 5 8" xfId="22595" xr:uid="{7728ECFA-722F-45C4-B1F4-EC8255801A7B}"/>
    <cellStyle name="Comma 2 2 2 2 2 6" xfId="1656" xr:uid="{00000000-0005-0000-0000-00006A060000}"/>
    <cellStyle name="Comma 2 2 2 2 2 6 2" xfId="22612" xr:uid="{CCC0D653-5EB2-411B-84ED-665FDC9CD02F}"/>
    <cellStyle name="Comma 2 2 2 2 2 7" xfId="1657" xr:uid="{00000000-0005-0000-0000-00006B060000}"/>
    <cellStyle name="Comma 2 2 2 2 2 7 2" xfId="22613" xr:uid="{FF3E0054-22A9-4E48-82BD-6DA1970174AA}"/>
    <cellStyle name="Comma 2 2 2 2 2 8" xfId="1658" xr:uid="{00000000-0005-0000-0000-00006C060000}"/>
    <cellStyle name="Comma 2 2 2 2 2 8 2" xfId="22614" xr:uid="{B0D06156-C5B4-4B02-9182-22AFC8E87791}"/>
    <cellStyle name="Comma 2 2 2 2 2 9" xfId="1659" xr:uid="{00000000-0005-0000-0000-00006D060000}"/>
    <cellStyle name="Comma 2 2 2 2 2 9 2" xfId="22615" xr:uid="{786CEDEB-2EF3-4D28-AB71-F720B020BB46}"/>
    <cellStyle name="Comma 2 2 2 2 20" xfId="1660" xr:uid="{00000000-0005-0000-0000-00006E060000}"/>
    <cellStyle name="Comma 2 2 2 2 20 2" xfId="22616" xr:uid="{0CAF9312-DDD0-4AAA-BFE2-EE91546AECD5}"/>
    <cellStyle name="Comma 2 2 2 2 21" xfId="22411" xr:uid="{79DA7492-CD64-4593-8BD6-A84A71EB41F3}"/>
    <cellStyle name="Comma 2 2 2 2 3" xfId="1661" xr:uid="{00000000-0005-0000-0000-00006F060000}"/>
    <cellStyle name="Comma 2 2 2 2 3 10" xfId="1662" xr:uid="{00000000-0005-0000-0000-000070060000}"/>
    <cellStyle name="Comma 2 2 2 2 3 10 2" xfId="22618" xr:uid="{E166D8B6-ABFA-4916-A8D5-BDBCB1536F2A}"/>
    <cellStyle name="Comma 2 2 2 2 3 11" xfId="1663" xr:uid="{00000000-0005-0000-0000-000071060000}"/>
    <cellStyle name="Comma 2 2 2 2 3 11 2" xfId="22619" xr:uid="{718E9457-8F5F-49C0-93E8-D2254AB32B97}"/>
    <cellStyle name="Comma 2 2 2 2 3 12" xfId="22617" xr:uid="{F11BCD6C-5756-48CB-ADD9-30FB88EC3CD3}"/>
    <cellStyle name="Comma 2 2 2 2 3 2" xfId="1664" xr:uid="{00000000-0005-0000-0000-000072060000}"/>
    <cellStyle name="Comma 2 2 2 2 3 2 10" xfId="22620" xr:uid="{CF517F1B-FD44-4672-AEE2-750A615F1908}"/>
    <cellStyle name="Comma 2 2 2 2 3 2 2" xfId="1665" xr:uid="{00000000-0005-0000-0000-000073060000}"/>
    <cellStyle name="Comma 2 2 2 2 3 2 2 2" xfId="1666" xr:uid="{00000000-0005-0000-0000-000074060000}"/>
    <cellStyle name="Comma 2 2 2 2 3 2 2 2 2" xfId="1667" xr:uid="{00000000-0005-0000-0000-000075060000}"/>
    <cellStyle name="Comma 2 2 2 2 3 2 2 2 2 2" xfId="1668" xr:uid="{00000000-0005-0000-0000-000076060000}"/>
    <cellStyle name="Comma 2 2 2 2 3 2 2 2 2 2 2" xfId="22624" xr:uid="{3DF04CE1-AFA7-45F7-8957-010C251AF30B}"/>
    <cellStyle name="Comma 2 2 2 2 3 2 2 2 2 3" xfId="1669" xr:uid="{00000000-0005-0000-0000-000077060000}"/>
    <cellStyle name="Comma 2 2 2 2 3 2 2 2 2 3 2" xfId="22625" xr:uid="{570FB0A9-4574-406A-A589-390C4FA994F2}"/>
    <cellStyle name="Comma 2 2 2 2 3 2 2 2 2 4" xfId="1670" xr:uid="{00000000-0005-0000-0000-000078060000}"/>
    <cellStyle name="Comma 2 2 2 2 3 2 2 2 2 4 2" xfId="22626" xr:uid="{11F69F4E-16ED-4C40-ADEE-DA1A73A10BDF}"/>
    <cellStyle name="Comma 2 2 2 2 3 2 2 2 2 5" xfId="22623" xr:uid="{8EE8A98C-65D7-40BD-9B7F-0DB0529D4481}"/>
    <cellStyle name="Comma 2 2 2 2 3 2 2 2 3" xfId="1671" xr:uid="{00000000-0005-0000-0000-000079060000}"/>
    <cellStyle name="Comma 2 2 2 2 3 2 2 2 3 2" xfId="22627" xr:uid="{D8794F1D-A65C-40BC-AC99-A8C4BE6599AD}"/>
    <cellStyle name="Comma 2 2 2 2 3 2 2 2 4" xfId="1672" xr:uid="{00000000-0005-0000-0000-00007A060000}"/>
    <cellStyle name="Comma 2 2 2 2 3 2 2 2 4 2" xfId="22628" xr:uid="{03F321F1-3666-4CE0-906E-87E6C3920232}"/>
    <cellStyle name="Comma 2 2 2 2 3 2 2 2 5" xfId="1673" xr:uid="{00000000-0005-0000-0000-00007B060000}"/>
    <cellStyle name="Comma 2 2 2 2 3 2 2 2 5 2" xfId="22629" xr:uid="{9ACFB8CB-8505-4BF5-90B5-FAFA571C4AF7}"/>
    <cellStyle name="Comma 2 2 2 2 3 2 2 2 6" xfId="22622" xr:uid="{40EF51AF-87E3-4161-962F-8C9502235566}"/>
    <cellStyle name="Comma 2 2 2 2 3 2 2 3" xfId="1674" xr:uid="{00000000-0005-0000-0000-00007C060000}"/>
    <cellStyle name="Comma 2 2 2 2 3 2 2 3 2" xfId="1675" xr:uid="{00000000-0005-0000-0000-00007D060000}"/>
    <cellStyle name="Comma 2 2 2 2 3 2 2 3 2 2" xfId="22631" xr:uid="{5673C649-4468-47A6-8D6A-2EF025CF2656}"/>
    <cellStyle name="Comma 2 2 2 2 3 2 2 3 3" xfId="1676" xr:uid="{00000000-0005-0000-0000-00007E060000}"/>
    <cellStyle name="Comma 2 2 2 2 3 2 2 3 3 2" xfId="22632" xr:uid="{DC7C5D12-9ED6-4E19-ADAF-CA6AA2D3D6CA}"/>
    <cellStyle name="Comma 2 2 2 2 3 2 2 3 4" xfId="1677" xr:uid="{00000000-0005-0000-0000-00007F060000}"/>
    <cellStyle name="Comma 2 2 2 2 3 2 2 3 4 2" xfId="22633" xr:uid="{8C521804-CDB4-48A4-8E20-01EF1423BB2D}"/>
    <cellStyle name="Comma 2 2 2 2 3 2 2 3 5" xfId="22630" xr:uid="{82B98EC6-789C-498C-827F-3BF9A8AF74F1}"/>
    <cellStyle name="Comma 2 2 2 2 3 2 2 4" xfId="1678" xr:uid="{00000000-0005-0000-0000-000080060000}"/>
    <cellStyle name="Comma 2 2 2 2 3 2 2 4 2" xfId="1679" xr:uid="{00000000-0005-0000-0000-000081060000}"/>
    <cellStyle name="Comma 2 2 2 2 3 2 2 4 2 2" xfId="22635" xr:uid="{3A790B2A-835B-4E2B-8005-8CFBECCC88A2}"/>
    <cellStyle name="Comma 2 2 2 2 3 2 2 4 3" xfId="1680" xr:uid="{00000000-0005-0000-0000-000082060000}"/>
    <cellStyle name="Comma 2 2 2 2 3 2 2 4 3 2" xfId="22636" xr:uid="{9449CF4B-25AC-4DD5-B598-017B438271ED}"/>
    <cellStyle name="Comma 2 2 2 2 3 2 2 4 4" xfId="1681" xr:uid="{00000000-0005-0000-0000-000083060000}"/>
    <cellStyle name="Comma 2 2 2 2 3 2 2 4 4 2" xfId="22637" xr:uid="{3BCC6737-B1C1-4B36-B5D0-997D95FBB43E}"/>
    <cellStyle name="Comma 2 2 2 2 3 2 2 4 5" xfId="22634" xr:uid="{E4615C81-3A71-4424-BE96-BF0268F26F8C}"/>
    <cellStyle name="Comma 2 2 2 2 3 2 2 5" xfId="1682" xr:uid="{00000000-0005-0000-0000-000084060000}"/>
    <cellStyle name="Comma 2 2 2 2 3 2 2 5 2" xfId="22638" xr:uid="{F60B3EC4-F476-4A3F-B70B-B67B2F90BD31}"/>
    <cellStyle name="Comma 2 2 2 2 3 2 2 6" xfId="1683" xr:uid="{00000000-0005-0000-0000-000085060000}"/>
    <cellStyle name="Comma 2 2 2 2 3 2 2 6 2" xfId="22639" xr:uid="{6C0A9472-AA52-4013-8D67-488AE845555C}"/>
    <cellStyle name="Comma 2 2 2 2 3 2 2 7" xfId="1684" xr:uid="{00000000-0005-0000-0000-000086060000}"/>
    <cellStyle name="Comma 2 2 2 2 3 2 2 7 2" xfId="22640" xr:uid="{46B36F6D-C28B-4439-8011-AA93E24CD5D0}"/>
    <cellStyle name="Comma 2 2 2 2 3 2 2 8" xfId="22621" xr:uid="{4DAAEB75-6C13-4BFE-802C-EC05EA18E264}"/>
    <cellStyle name="Comma 2 2 2 2 3 2 3" xfId="1685" xr:uid="{00000000-0005-0000-0000-000087060000}"/>
    <cellStyle name="Comma 2 2 2 2 3 2 3 2" xfId="1686" xr:uid="{00000000-0005-0000-0000-000088060000}"/>
    <cellStyle name="Comma 2 2 2 2 3 2 3 2 2" xfId="1687" xr:uid="{00000000-0005-0000-0000-000089060000}"/>
    <cellStyle name="Comma 2 2 2 2 3 2 3 2 2 2" xfId="1688" xr:uid="{00000000-0005-0000-0000-00008A060000}"/>
    <cellStyle name="Comma 2 2 2 2 3 2 3 2 2 2 2" xfId="22644" xr:uid="{B7ED530C-F377-4D10-A8AD-6B6FDE2650B0}"/>
    <cellStyle name="Comma 2 2 2 2 3 2 3 2 2 3" xfId="1689" xr:uid="{00000000-0005-0000-0000-00008B060000}"/>
    <cellStyle name="Comma 2 2 2 2 3 2 3 2 2 3 2" xfId="22645" xr:uid="{9E63848F-EEDC-4ED5-815D-D8E5BF7816FD}"/>
    <cellStyle name="Comma 2 2 2 2 3 2 3 2 2 4" xfId="1690" xr:uid="{00000000-0005-0000-0000-00008C060000}"/>
    <cellStyle name="Comma 2 2 2 2 3 2 3 2 2 4 2" xfId="22646" xr:uid="{6A63AC45-482D-4A42-B19F-4271C0D9F445}"/>
    <cellStyle name="Comma 2 2 2 2 3 2 3 2 2 5" xfId="22643" xr:uid="{59EE7D94-280F-4D2C-89AC-327590AF4CAE}"/>
    <cellStyle name="Comma 2 2 2 2 3 2 3 2 3" xfId="1691" xr:uid="{00000000-0005-0000-0000-00008D060000}"/>
    <cellStyle name="Comma 2 2 2 2 3 2 3 2 3 2" xfId="22647" xr:uid="{CD79BF46-C34A-4FBC-B11E-3405C9024B01}"/>
    <cellStyle name="Comma 2 2 2 2 3 2 3 2 4" xfId="1692" xr:uid="{00000000-0005-0000-0000-00008E060000}"/>
    <cellStyle name="Comma 2 2 2 2 3 2 3 2 4 2" xfId="22648" xr:uid="{27D01E2F-5DBE-4284-ABA2-04CE757BE514}"/>
    <cellStyle name="Comma 2 2 2 2 3 2 3 2 5" xfId="1693" xr:uid="{00000000-0005-0000-0000-00008F060000}"/>
    <cellStyle name="Comma 2 2 2 2 3 2 3 2 5 2" xfId="22649" xr:uid="{55699E24-E259-4949-90AB-DC6281DCC8C0}"/>
    <cellStyle name="Comma 2 2 2 2 3 2 3 2 6" xfId="22642" xr:uid="{D46F8C28-6AB0-4562-BEA0-2A13058AF010}"/>
    <cellStyle name="Comma 2 2 2 2 3 2 3 3" xfId="1694" xr:uid="{00000000-0005-0000-0000-000090060000}"/>
    <cellStyle name="Comma 2 2 2 2 3 2 3 3 2" xfId="1695" xr:uid="{00000000-0005-0000-0000-000091060000}"/>
    <cellStyle name="Comma 2 2 2 2 3 2 3 3 2 2" xfId="22651" xr:uid="{03CE019E-E2D9-4D07-8294-27F5A22D90B7}"/>
    <cellStyle name="Comma 2 2 2 2 3 2 3 3 3" xfId="1696" xr:uid="{00000000-0005-0000-0000-000092060000}"/>
    <cellStyle name="Comma 2 2 2 2 3 2 3 3 3 2" xfId="22652" xr:uid="{2BAB6605-A85B-4DBD-B1DE-27AD91F1123B}"/>
    <cellStyle name="Comma 2 2 2 2 3 2 3 3 4" xfId="1697" xr:uid="{00000000-0005-0000-0000-000093060000}"/>
    <cellStyle name="Comma 2 2 2 2 3 2 3 3 4 2" xfId="22653" xr:uid="{98FD5A44-2917-4DA9-9BBE-32228F023EFD}"/>
    <cellStyle name="Comma 2 2 2 2 3 2 3 3 5" xfId="22650" xr:uid="{D147C7AA-EA3E-48A5-8559-23D5EB5F57F8}"/>
    <cellStyle name="Comma 2 2 2 2 3 2 3 4" xfId="1698" xr:uid="{00000000-0005-0000-0000-000094060000}"/>
    <cellStyle name="Comma 2 2 2 2 3 2 3 4 2" xfId="1699" xr:uid="{00000000-0005-0000-0000-000095060000}"/>
    <cellStyle name="Comma 2 2 2 2 3 2 3 4 2 2" xfId="22655" xr:uid="{AFA09BF2-D369-43C8-A508-8A5B7BBE6899}"/>
    <cellStyle name="Comma 2 2 2 2 3 2 3 4 3" xfId="1700" xr:uid="{00000000-0005-0000-0000-000096060000}"/>
    <cellStyle name="Comma 2 2 2 2 3 2 3 4 3 2" xfId="22656" xr:uid="{DAF65224-15C1-41D1-AF9D-816BB83153B9}"/>
    <cellStyle name="Comma 2 2 2 2 3 2 3 4 4" xfId="1701" xr:uid="{00000000-0005-0000-0000-000097060000}"/>
    <cellStyle name="Comma 2 2 2 2 3 2 3 4 4 2" xfId="22657" xr:uid="{F6CB815E-F185-49C4-BE72-7CBD49B74215}"/>
    <cellStyle name="Comma 2 2 2 2 3 2 3 4 5" xfId="22654" xr:uid="{66D2975F-7595-4495-88FF-3188E92258C5}"/>
    <cellStyle name="Comma 2 2 2 2 3 2 3 5" xfId="1702" xr:uid="{00000000-0005-0000-0000-000098060000}"/>
    <cellStyle name="Comma 2 2 2 2 3 2 3 5 2" xfId="22658" xr:uid="{A4785CC3-D223-4EE1-BD97-4433BEF9F3F1}"/>
    <cellStyle name="Comma 2 2 2 2 3 2 3 6" xfId="1703" xr:uid="{00000000-0005-0000-0000-000099060000}"/>
    <cellStyle name="Comma 2 2 2 2 3 2 3 6 2" xfId="22659" xr:uid="{D532B407-23D2-477C-BFC4-397A8BB9F1ED}"/>
    <cellStyle name="Comma 2 2 2 2 3 2 3 7" xfId="1704" xr:uid="{00000000-0005-0000-0000-00009A060000}"/>
    <cellStyle name="Comma 2 2 2 2 3 2 3 7 2" xfId="22660" xr:uid="{CD691DC3-8617-4E5D-B193-B50DCCE63A44}"/>
    <cellStyle name="Comma 2 2 2 2 3 2 3 8" xfId="22641" xr:uid="{0D1C547B-84A7-442C-8968-830CEB466892}"/>
    <cellStyle name="Comma 2 2 2 2 3 2 4" xfId="1705" xr:uid="{00000000-0005-0000-0000-00009B060000}"/>
    <cellStyle name="Comma 2 2 2 2 3 2 4 2" xfId="1706" xr:uid="{00000000-0005-0000-0000-00009C060000}"/>
    <cellStyle name="Comma 2 2 2 2 3 2 4 2 2" xfId="1707" xr:uid="{00000000-0005-0000-0000-00009D060000}"/>
    <cellStyle name="Comma 2 2 2 2 3 2 4 2 2 2" xfId="22663" xr:uid="{8CFF3F8C-AC8C-4F02-A27B-2004846855B6}"/>
    <cellStyle name="Comma 2 2 2 2 3 2 4 2 3" xfId="1708" xr:uid="{00000000-0005-0000-0000-00009E060000}"/>
    <cellStyle name="Comma 2 2 2 2 3 2 4 2 3 2" xfId="22664" xr:uid="{0C02D79B-018C-48F4-8FB8-02F61F896816}"/>
    <cellStyle name="Comma 2 2 2 2 3 2 4 2 4" xfId="1709" xr:uid="{00000000-0005-0000-0000-00009F060000}"/>
    <cellStyle name="Comma 2 2 2 2 3 2 4 2 4 2" xfId="22665" xr:uid="{98F027D2-83A4-47EC-92A2-6F09AA8FB624}"/>
    <cellStyle name="Comma 2 2 2 2 3 2 4 2 5" xfId="22662" xr:uid="{E241329B-BD07-4D18-9287-ACAA43524230}"/>
    <cellStyle name="Comma 2 2 2 2 3 2 4 3" xfId="1710" xr:uid="{00000000-0005-0000-0000-0000A0060000}"/>
    <cellStyle name="Comma 2 2 2 2 3 2 4 3 2" xfId="1711" xr:uid="{00000000-0005-0000-0000-0000A1060000}"/>
    <cellStyle name="Comma 2 2 2 2 3 2 4 3 2 2" xfId="22667" xr:uid="{709EAD4A-33FA-4B89-97C7-48613F494B08}"/>
    <cellStyle name="Comma 2 2 2 2 3 2 4 3 3" xfId="1712" xr:uid="{00000000-0005-0000-0000-0000A2060000}"/>
    <cellStyle name="Comma 2 2 2 2 3 2 4 3 3 2" xfId="22668" xr:uid="{DDBD1E39-55FA-4AC1-B10B-B81928B9C955}"/>
    <cellStyle name="Comma 2 2 2 2 3 2 4 3 4" xfId="1713" xr:uid="{00000000-0005-0000-0000-0000A3060000}"/>
    <cellStyle name="Comma 2 2 2 2 3 2 4 3 4 2" xfId="22669" xr:uid="{46B23493-A030-405A-8C89-C98D5AB1F15E}"/>
    <cellStyle name="Comma 2 2 2 2 3 2 4 3 5" xfId="22666" xr:uid="{CEA54382-2398-4C63-BDD0-841D8B78F333}"/>
    <cellStyle name="Comma 2 2 2 2 3 2 4 4" xfId="1714" xr:uid="{00000000-0005-0000-0000-0000A4060000}"/>
    <cellStyle name="Comma 2 2 2 2 3 2 4 4 2" xfId="22670" xr:uid="{A5C1F446-2185-488E-88F4-A91C6ADDA3B8}"/>
    <cellStyle name="Comma 2 2 2 2 3 2 4 5" xfId="1715" xr:uid="{00000000-0005-0000-0000-0000A5060000}"/>
    <cellStyle name="Comma 2 2 2 2 3 2 4 5 2" xfId="22671" xr:uid="{E8F57BAD-AEF6-4089-AE06-6F59C965D1E5}"/>
    <cellStyle name="Comma 2 2 2 2 3 2 4 6" xfId="1716" xr:uid="{00000000-0005-0000-0000-0000A6060000}"/>
    <cellStyle name="Comma 2 2 2 2 3 2 4 6 2" xfId="22672" xr:uid="{3A34D582-BE5D-4F06-A6C7-3BC67F22F157}"/>
    <cellStyle name="Comma 2 2 2 2 3 2 4 7" xfId="22661" xr:uid="{3D591911-197C-4C74-A19B-C1CC7F09DE20}"/>
    <cellStyle name="Comma 2 2 2 2 3 2 5" xfId="1717" xr:uid="{00000000-0005-0000-0000-0000A7060000}"/>
    <cellStyle name="Comma 2 2 2 2 3 2 5 2" xfId="22673" xr:uid="{5CCB6157-D42D-4F93-8DEB-530213F633AF}"/>
    <cellStyle name="Comma 2 2 2 2 3 2 6" xfId="1718" xr:uid="{00000000-0005-0000-0000-0000A8060000}"/>
    <cellStyle name="Comma 2 2 2 2 3 2 6 2" xfId="1719" xr:uid="{00000000-0005-0000-0000-0000A9060000}"/>
    <cellStyle name="Comma 2 2 2 2 3 2 6 2 2" xfId="22675" xr:uid="{4BCA68D1-16D9-423F-AFED-2A30C7C9FDFD}"/>
    <cellStyle name="Comma 2 2 2 2 3 2 6 3" xfId="1720" xr:uid="{00000000-0005-0000-0000-0000AA060000}"/>
    <cellStyle name="Comma 2 2 2 2 3 2 6 3 2" xfId="22676" xr:uid="{CEA9402E-72C0-4C37-85B7-E326E0BC94AD}"/>
    <cellStyle name="Comma 2 2 2 2 3 2 6 4" xfId="1721" xr:uid="{00000000-0005-0000-0000-0000AB060000}"/>
    <cellStyle name="Comma 2 2 2 2 3 2 6 4 2" xfId="22677" xr:uid="{7389D99B-BA72-48E1-8EFF-2FE0436B8B83}"/>
    <cellStyle name="Comma 2 2 2 2 3 2 6 5" xfId="22674" xr:uid="{2CF67774-88C3-46C1-A7B5-6161E009680D}"/>
    <cellStyle name="Comma 2 2 2 2 3 2 7" xfId="1722" xr:uid="{00000000-0005-0000-0000-0000AC060000}"/>
    <cellStyle name="Comma 2 2 2 2 3 2 7 2" xfId="22678" xr:uid="{B9D14F8B-9DB9-4321-8541-F29E5C241730}"/>
    <cellStyle name="Comma 2 2 2 2 3 2 8" xfId="1723" xr:uid="{00000000-0005-0000-0000-0000AD060000}"/>
    <cellStyle name="Comma 2 2 2 2 3 2 8 2" xfId="22679" xr:uid="{2D78B219-7B95-4F0D-BE8F-A49CD44A619A}"/>
    <cellStyle name="Comma 2 2 2 2 3 2 9" xfId="1724" xr:uid="{00000000-0005-0000-0000-0000AE060000}"/>
    <cellStyle name="Comma 2 2 2 2 3 2 9 2" xfId="22680" xr:uid="{D5A509CF-E730-4083-B9CA-866D39DC3F0D}"/>
    <cellStyle name="Comma 2 2 2 2 3 3" xfId="1725" xr:uid="{00000000-0005-0000-0000-0000AF060000}"/>
    <cellStyle name="Comma 2 2 2 2 3 3 2" xfId="1726" xr:uid="{00000000-0005-0000-0000-0000B0060000}"/>
    <cellStyle name="Comma 2 2 2 2 3 3 2 2" xfId="1727" xr:uid="{00000000-0005-0000-0000-0000B1060000}"/>
    <cellStyle name="Comma 2 2 2 2 3 3 2 2 2" xfId="1728" xr:uid="{00000000-0005-0000-0000-0000B2060000}"/>
    <cellStyle name="Comma 2 2 2 2 3 3 2 2 2 2" xfId="22684" xr:uid="{1F31BF83-2B5C-43F9-AFF3-97658B5433B8}"/>
    <cellStyle name="Comma 2 2 2 2 3 3 2 2 3" xfId="1729" xr:uid="{00000000-0005-0000-0000-0000B3060000}"/>
    <cellStyle name="Comma 2 2 2 2 3 3 2 2 3 2" xfId="22685" xr:uid="{3ADF526E-3861-4B0E-89AA-F582A74B592C}"/>
    <cellStyle name="Comma 2 2 2 2 3 3 2 2 4" xfId="1730" xr:uid="{00000000-0005-0000-0000-0000B4060000}"/>
    <cellStyle name="Comma 2 2 2 2 3 3 2 2 4 2" xfId="22686" xr:uid="{3221081B-4E72-4FE6-96E5-B21C0B892B51}"/>
    <cellStyle name="Comma 2 2 2 2 3 3 2 2 5" xfId="22683" xr:uid="{810B2355-9ADF-4D3E-B592-AB9C344F4753}"/>
    <cellStyle name="Comma 2 2 2 2 3 3 2 3" xfId="1731" xr:uid="{00000000-0005-0000-0000-0000B5060000}"/>
    <cellStyle name="Comma 2 2 2 2 3 3 2 3 2" xfId="22687" xr:uid="{472CC992-54D9-4934-B508-9DD12EF82A76}"/>
    <cellStyle name="Comma 2 2 2 2 3 3 2 4" xfId="1732" xr:uid="{00000000-0005-0000-0000-0000B6060000}"/>
    <cellStyle name="Comma 2 2 2 2 3 3 2 4 2" xfId="22688" xr:uid="{890986D1-F66A-43CF-BFA5-2DA6A4537EF0}"/>
    <cellStyle name="Comma 2 2 2 2 3 3 2 5" xfId="1733" xr:uid="{00000000-0005-0000-0000-0000B7060000}"/>
    <cellStyle name="Comma 2 2 2 2 3 3 2 5 2" xfId="22689" xr:uid="{5E5709AE-9187-46C1-86B2-388897690DA0}"/>
    <cellStyle name="Comma 2 2 2 2 3 3 2 6" xfId="22682" xr:uid="{28724F38-3A04-470B-A1C1-1A5B951F5FD4}"/>
    <cellStyle name="Comma 2 2 2 2 3 3 3" xfId="1734" xr:uid="{00000000-0005-0000-0000-0000B8060000}"/>
    <cellStyle name="Comma 2 2 2 2 3 3 3 2" xfId="22690" xr:uid="{40DE8188-A25F-4FD5-ABAB-C9AEA5AA4F34}"/>
    <cellStyle name="Comma 2 2 2 2 3 3 4" xfId="1735" xr:uid="{00000000-0005-0000-0000-0000B9060000}"/>
    <cellStyle name="Comma 2 2 2 2 3 3 4 2" xfId="1736" xr:uid="{00000000-0005-0000-0000-0000BA060000}"/>
    <cellStyle name="Comma 2 2 2 2 3 3 4 2 2" xfId="22692" xr:uid="{8D3AD685-080B-4096-98AB-2975CA5DFD31}"/>
    <cellStyle name="Comma 2 2 2 2 3 3 4 3" xfId="1737" xr:uid="{00000000-0005-0000-0000-0000BB060000}"/>
    <cellStyle name="Comma 2 2 2 2 3 3 4 3 2" xfId="22693" xr:uid="{F4D285E9-53F4-4476-97C8-BB4E680A47F3}"/>
    <cellStyle name="Comma 2 2 2 2 3 3 4 4" xfId="1738" xr:uid="{00000000-0005-0000-0000-0000BC060000}"/>
    <cellStyle name="Comma 2 2 2 2 3 3 4 4 2" xfId="22694" xr:uid="{A7FB8342-C57E-422D-B503-D7B1A364F63C}"/>
    <cellStyle name="Comma 2 2 2 2 3 3 4 5" xfId="22691" xr:uid="{C7C20611-C805-4C6E-9DFD-86E5F2F80C29}"/>
    <cellStyle name="Comma 2 2 2 2 3 3 5" xfId="1739" xr:uid="{00000000-0005-0000-0000-0000BD060000}"/>
    <cellStyle name="Comma 2 2 2 2 3 3 5 2" xfId="22695" xr:uid="{3A99C379-A35D-44B3-8446-0FD72992CB64}"/>
    <cellStyle name="Comma 2 2 2 2 3 3 6" xfId="1740" xr:uid="{00000000-0005-0000-0000-0000BE060000}"/>
    <cellStyle name="Comma 2 2 2 2 3 3 6 2" xfId="22696" xr:uid="{21FBA55D-69B4-4AE7-A2B4-2E318655B611}"/>
    <cellStyle name="Comma 2 2 2 2 3 3 7" xfId="1741" xr:uid="{00000000-0005-0000-0000-0000BF060000}"/>
    <cellStyle name="Comma 2 2 2 2 3 3 7 2" xfId="22697" xr:uid="{EC4F84D3-48DE-44E3-BB7B-1FC595C69371}"/>
    <cellStyle name="Comma 2 2 2 2 3 3 8" xfId="22681" xr:uid="{FAF07799-DD10-4935-AD17-4A7D2FA9E6D6}"/>
    <cellStyle name="Comma 2 2 2 2 3 4" xfId="1742" xr:uid="{00000000-0005-0000-0000-0000C0060000}"/>
    <cellStyle name="Comma 2 2 2 2 3 4 2" xfId="1743" xr:uid="{00000000-0005-0000-0000-0000C1060000}"/>
    <cellStyle name="Comma 2 2 2 2 3 4 2 2" xfId="1744" xr:uid="{00000000-0005-0000-0000-0000C2060000}"/>
    <cellStyle name="Comma 2 2 2 2 3 4 2 2 2" xfId="1745" xr:uid="{00000000-0005-0000-0000-0000C3060000}"/>
    <cellStyle name="Comma 2 2 2 2 3 4 2 2 2 2" xfId="22701" xr:uid="{75DAEF29-FA78-417F-A936-A82177714C98}"/>
    <cellStyle name="Comma 2 2 2 2 3 4 2 2 3" xfId="1746" xr:uid="{00000000-0005-0000-0000-0000C4060000}"/>
    <cellStyle name="Comma 2 2 2 2 3 4 2 2 3 2" xfId="22702" xr:uid="{F67D5FFE-FC9D-4B97-83B4-0DFA649737AC}"/>
    <cellStyle name="Comma 2 2 2 2 3 4 2 2 4" xfId="1747" xr:uid="{00000000-0005-0000-0000-0000C5060000}"/>
    <cellStyle name="Comma 2 2 2 2 3 4 2 2 4 2" xfId="22703" xr:uid="{56ACD758-88E4-4D26-A50A-C51F40CDDCD9}"/>
    <cellStyle name="Comma 2 2 2 2 3 4 2 2 5" xfId="22700" xr:uid="{FD9DE214-23C2-4377-9C00-31C6D24BD9D9}"/>
    <cellStyle name="Comma 2 2 2 2 3 4 2 3" xfId="1748" xr:uid="{00000000-0005-0000-0000-0000C6060000}"/>
    <cellStyle name="Comma 2 2 2 2 3 4 2 3 2" xfId="22704" xr:uid="{44D64045-AE19-4F03-9FCA-3A58CDB74F94}"/>
    <cellStyle name="Comma 2 2 2 2 3 4 2 4" xfId="1749" xr:uid="{00000000-0005-0000-0000-0000C7060000}"/>
    <cellStyle name="Comma 2 2 2 2 3 4 2 4 2" xfId="22705" xr:uid="{41B332E2-2B0E-480D-8A0F-12868BB559C3}"/>
    <cellStyle name="Comma 2 2 2 2 3 4 2 5" xfId="1750" xr:uid="{00000000-0005-0000-0000-0000C8060000}"/>
    <cellStyle name="Comma 2 2 2 2 3 4 2 5 2" xfId="22706" xr:uid="{E67497E6-A7B8-4CE3-9288-678714A222A5}"/>
    <cellStyle name="Comma 2 2 2 2 3 4 2 6" xfId="22699" xr:uid="{299E879D-A3EA-4A3F-BF0F-F6A25D5601DF}"/>
    <cellStyle name="Comma 2 2 2 2 3 4 3" xfId="1751" xr:uid="{00000000-0005-0000-0000-0000C9060000}"/>
    <cellStyle name="Comma 2 2 2 2 3 4 3 2" xfId="22707" xr:uid="{B5B4D3ED-6B3C-4AE7-AE62-92675F85B843}"/>
    <cellStyle name="Comma 2 2 2 2 3 4 4" xfId="1752" xr:uid="{00000000-0005-0000-0000-0000CA060000}"/>
    <cellStyle name="Comma 2 2 2 2 3 4 4 2" xfId="1753" xr:uid="{00000000-0005-0000-0000-0000CB060000}"/>
    <cellStyle name="Comma 2 2 2 2 3 4 4 2 2" xfId="22709" xr:uid="{B1BAEE1A-A602-4755-A347-3B09C92800C8}"/>
    <cellStyle name="Comma 2 2 2 2 3 4 4 3" xfId="1754" xr:uid="{00000000-0005-0000-0000-0000CC060000}"/>
    <cellStyle name="Comma 2 2 2 2 3 4 4 3 2" xfId="22710" xr:uid="{320F1B7A-1798-4B04-99ED-127E9D41001B}"/>
    <cellStyle name="Comma 2 2 2 2 3 4 4 4" xfId="1755" xr:uid="{00000000-0005-0000-0000-0000CD060000}"/>
    <cellStyle name="Comma 2 2 2 2 3 4 4 4 2" xfId="22711" xr:uid="{5EEC8C23-5D8C-4277-B442-04FE8C3A0C6E}"/>
    <cellStyle name="Comma 2 2 2 2 3 4 4 5" xfId="22708" xr:uid="{0D3BC6C9-EA4E-4C7D-B560-97531E5AB271}"/>
    <cellStyle name="Comma 2 2 2 2 3 4 5" xfId="1756" xr:uid="{00000000-0005-0000-0000-0000CE060000}"/>
    <cellStyle name="Comma 2 2 2 2 3 4 5 2" xfId="22712" xr:uid="{43243CF6-E987-452C-A7A7-65E1EFBBA7DC}"/>
    <cellStyle name="Comma 2 2 2 2 3 4 6" xfId="1757" xr:uid="{00000000-0005-0000-0000-0000CF060000}"/>
    <cellStyle name="Comma 2 2 2 2 3 4 6 2" xfId="22713" xr:uid="{0B852321-17BC-4665-B81F-2396E55A51CA}"/>
    <cellStyle name="Comma 2 2 2 2 3 4 7" xfId="1758" xr:uid="{00000000-0005-0000-0000-0000D0060000}"/>
    <cellStyle name="Comma 2 2 2 2 3 4 7 2" xfId="22714" xr:uid="{03D7E7E9-F98E-46BE-8BEC-BEA302E2679A}"/>
    <cellStyle name="Comma 2 2 2 2 3 4 8" xfId="22698" xr:uid="{8083102C-D96F-4227-B84C-F353DDDFCA65}"/>
    <cellStyle name="Comma 2 2 2 2 3 5" xfId="1759" xr:uid="{00000000-0005-0000-0000-0000D1060000}"/>
    <cellStyle name="Comma 2 2 2 2 3 5 2" xfId="22715" xr:uid="{9D2FD04B-7A70-44F9-A1CA-B1FA12070441}"/>
    <cellStyle name="Comma 2 2 2 2 3 6" xfId="1760" xr:uid="{00000000-0005-0000-0000-0000D2060000}"/>
    <cellStyle name="Comma 2 2 2 2 3 6 2" xfId="1761" xr:uid="{00000000-0005-0000-0000-0000D3060000}"/>
    <cellStyle name="Comma 2 2 2 2 3 6 2 2" xfId="1762" xr:uid="{00000000-0005-0000-0000-0000D4060000}"/>
    <cellStyle name="Comma 2 2 2 2 3 6 2 2 2" xfId="22718" xr:uid="{884853B9-C33C-4982-AEB9-A0CB6E7B29EE}"/>
    <cellStyle name="Comma 2 2 2 2 3 6 2 3" xfId="1763" xr:uid="{00000000-0005-0000-0000-0000D5060000}"/>
    <cellStyle name="Comma 2 2 2 2 3 6 2 3 2" xfId="22719" xr:uid="{1C642C13-807D-4E81-8229-EC64DEE00BEF}"/>
    <cellStyle name="Comma 2 2 2 2 3 6 2 4" xfId="1764" xr:uid="{00000000-0005-0000-0000-0000D6060000}"/>
    <cellStyle name="Comma 2 2 2 2 3 6 2 4 2" xfId="22720" xr:uid="{B2710252-D5BB-4E27-9A0D-D8093E5C56EA}"/>
    <cellStyle name="Comma 2 2 2 2 3 6 2 5" xfId="22717" xr:uid="{C68776F8-CAA5-4F95-8B45-35E5126A8860}"/>
    <cellStyle name="Comma 2 2 2 2 3 6 3" xfId="1765" xr:uid="{00000000-0005-0000-0000-0000D7060000}"/>
    <cellStyle name="Comma 2 2 2 2 3 6 3 2" xfId="22721" xr:uid="{92BF924D-C435-48BB-9986-C7808D3D41D1}"/>
    <cellStyle name="Comma 2 2 2 2 3 6 4" xfId="1766" xr:uid="{00000000-0005-0000-0000-0000D8060000}"/>
    <cellStyle name="Comma 2 2 2 2 3 6 4 2" xfId="22722" xr:uid="{B4C8D411-53ED-42D5-9962-CC1180D1E653}"/>
    <cellStyle name="Comma 2 2 2 2 3 6 5" xfId="1767" xr:uid="{00000000-0005-0000-0000-0000D9060000}"/>
    <cellStyle name="Comma 2 2 2 2 3 6 5 2" xfId="22723" xr:uid="{4F999295-C10C-4003-AF16-6843F2FF9ED5}"/>
    <cellStyle name="Comma 2 2 2 2 3 6 6" xfId="22716" xr:uid="{A0679303-B8A2-42E1-A6D3-531EAFF2FAC3}"/>
    <cellStyle name="Comma 2 2 2 2 3 7" xfId="1768" xr:uid="{00000000-0005-0000-0000-0000DA060000}"/>
    <cellStyle name="Comma 2 2 2 2 3 7 2" xfId="1769" xr:uid="{00000000-0005-0000-0000-0000DB060000}"/>
    <cellStyle name="Comma 2 2 2 2 3 7 2 2" xfId="22725" xr:uid="{85F1F39E-BB7D-4B6C-A9CC-8E29577D0446}"/>
    <cellStyle name="Comma 2 2 2 2 3 7 3" xfId="1770" xr:uid="{00000000-0005-0000-0000-0000DC060000}"/>
    <cellStyle name="Comma 2 2 2 2 3 7 3 2" xfId="22726" xr:uid="{17F7E03D-0720-4819-943B-68D4103E0430}"/>
    <cellStyle name="Comma 2 2 2 2 3 7 4" xfId="1771" xr:uid="{00000000-0005-0000-0000-0000DD060000}"/>
    <cellStyle name="Comma 2 2 2 2 3 7 4 2" xfId="22727" xr:uid="{CC35217A-4411-4B86-A42F-D86AE773F71E}"/>
    <cellStyle name="Comma 2 2 2 2 3 7 5" xfId="22724" xr:uid="{59930096-6881-40EB-9106-974372DDD643}"/>
    <cellStyle name="Comma 2 2 2 2 3 8" xfId="1772" xr:uid="{00000000-0005-0000-0000-0000DE060000}"/>
    <cellStyle name="Comma 2 2 2 2 3 8 2" xfId="1773" xr:uid="{00000000-0005-0000-0000-0000DF060000}"/>
    <cellStyle name="Comma 2 2 2 2 3 8 2 2" xfId="22729" xr:uid="{620C40CE-5812-4432-96F3-0963CE849743}"/>
    <cellStyle name="Comma 2 2 2 2 3 8 3" xfId="1774" xr:uid="{00000000-0005-0000-0000-0000E0060000}"/>
    <cellStyle name="Comma 2 2 2 2 3 8 3 2" xfId="22730" xr:uid="{4DEBF679-F502-4710-877F-D074147FB179}"/>
    <cellStyle name="Comma 2 2 2 2 3 8 4" xfId="1775" xr:uid="{00000000-0005-0000-0000-0000E1060000}"/>
    <cellStyle name="Comma 2 2 2 2 3 8 4 2" xfId="22731" xr:uid="{9B79637F-30A5-4559-8480-92778E49ABE1}"/>
    <cellStyle name="Comma 2 2 2 2 3 8 5" xfId="22728" xr:uid="{B0046AD1-257C-4C5F-B372-9E48BFEF9667}"/>
    <cellStyle name="Comma 2 2 2 2 3 9" xfId="1776" xr:uid="{00000000-0005-0000-0000-0000E2060000}"/>
    <cellStyle name="Comma 2 2 2 2 3 9 2" xfId="22732" xr:uid="{B814A3E2-EF28-4276-A2C6-2C26EAD148BB}"/>
    <cellStyle name="Comma 2 2 2 2 4" xfId="1777" xr:uid="{00000000-0005-0000-0000-0000E3060000}"/>
    <cellStyle name="Comma 2 2 2 2 4 2" xfId="1778" xr:uid="{00000000-0005-0000-0000-0000E4060000}"/>
    <cellStyle name="Comma 2 2 2 2 4 2 2" xfId="22734" xr:uid="{F592802F-2AF7-4D87-9F21-FC9787CEA568}"/>
    <cellStyle name="Comma 2 2 2 2 4 3" xfId="1779" xr:uid="{00000000-0005-0000-0000-0000E5060000}"/>
    <cellStyle name="Comma 2 2 2 2 4 3 2" xfId="1780" xr:uid="{00000000-0005-0000-0000-0000E6060000}"/>
    <cellStyle name="Comma 2 2 2 2 4 3 2 2" xfId="22736" xr:uid="{A0A5F1D1-A80A-4468-9DE6-4CAC514AF443}"/>
    <cellStyle name="Comma 2 2 2 2 4 3 3" xfId="1781" xr:uid="{00000000-0005-0000-0000-0000E7060000}"/>
    <cellStyle name="Comma 2 2 2 2 4 3 3 2" xfId="22737" xr:uid="{B964CE96-4D61-4F84-811F-A71A154EEBD5}"/>
    <cellStyle name="Comma 2 2 2 2 4 3 4" xfId="1782" xr:uid="{00000000-0005-0000-0000-0000E8060000}"/>
    <cellStyle name="Comma 2 2 2 2 4 3 4 2" xfId="22738" xr:uid="{EE9FD768-05CD-42F8-8947-4E5836172ED4}"/>
    <cellStyle name="Comma 2 2 2 2 4 3 5" xfId="22735" xr:uid="{1C8BFBB5-0694-4DF2-9A4D-FE0AE9ED6D60}"/>
    <cellStyle name="Comma 2 2 2 2 4 4" xfId="22733" xr:uid="{CB37C786-6346-4F16-911A-CC7899B2D775}"/>
    <cellStyle name="Comma 2 2 2 2 5" xfId="1783" xr:uid="{00000000-0005-0000-0000-0000E9060000}"/>
    <cellStyle name="Comma 2 2 2 2 5 10" xfId="1784" xr:uid="{00000000-0005-0000-0000-0000EA060000}"/>
    <cellStyle name="Comma 2 2 2 2 5 10 2" xfId="22740" xr:uid="{A7A0E186-0BE6-4F7A-BF14-AB7F51EA7F30}"/>
    <cellStyle name="Comma 2 2 2 2 5 11" xfId="1785" xr:uid="{00000000-0005-0000-0000-0000EB060000}"/>
    <cellStyle name="Comma 2 2 2 2 5 11 2" xfId="22741" xr:uid="{AE92C11D-C5EF-48E1-8A21-327781D3CEDA}"/>
    <cellStyle name="Comma 2 2 2 2 5 12" xfId="22739" xr:uid="{8EF8BCC9-0B35-4C35-B262-1C3CB89C8947}"/>
    <cellStyle name="Comma 2 2 2 2 5 2" xfId="1786" xr:uid="{00000000-0005-0000-0000-0000EC060000}"/>
    <cellStyle name="Comma 2 2 2 2 5 2 2" xfId="1787" xr:uid="{00000000-0005-0000-0000-0000ED060000}"/>
    <cellStyle name="Comma 2 2 2 2 5 2 2 2" xfId="1788" xr:uid="{00000000-0005-0000-0000-0000EE060000}"/>
    <cellStyle name="Comma 2 2 2 2 5 2 2 2 2" xfId="1789" xr:uid="{00000000-0005-0000-0000-0000EF060000}"/>
    <cellStyle name="Comma 2 2 2 2 5 2 2 2 2 2" xfId="1790" xr:uid="{00000000-0005-0000-0000-0000F0060000}"/>
    <cellStyle name="Comma 2 2 2 2 5 2 2 2 2 2 2" xfId="22746" xr:uid="{B16BE974-C65B-41CD-9C8B-DCA785713FB8}"/>
    <cellStyle name="Comma 2 2 2 2 5 2 2 2 2 3" xfId="1791" xr:uid="{00000000-0005-0000-0000-0000F1060000}"/>
    <cellStyle name="Comma 2 2 2 2 5 2 2 2 2 3 2" xfId="22747" xr:uid="{DB3C5744-91A7-413F-8785-69F8B04527EC}"/>
    <cellStyle name="Comma 2 2 2 2 5 2 2 2 2 4" xfId="1792" xr:uid="{00000000-0005-0000-0000-0000F2060000}"/>
    <cellStyle name="Comma 2 2 2 2 5 2 2 2 2 4 2" xfId="22748" xr:uid="{4C514F78-0E63-444F-A292-8B76DE3D9A11}"/>
    <cellStyle name="Comma 2 2 2 2 5 2 2 2 2 5" xfId="22745" xr:uid="{D02D44E8-908F-4D10-9863-39BCBC9ACCE2}"/>
    <cellStyle name="Comma 2 2 2 2 5 2 2 2 3" xfId="1793" xr:uid="{00000000-0005-0000-0000-0000F3060000}"/>
    <cellStyle name="Comma 2 2 2 2 5 2 2 2 3 2" xfId="22749" xr:uid="{6FB144D3-EA37-421C-862C-EF6ECC5C2208}"/>
    <cellStyle name="Comma 2 2 2 2 5 2 2 2 4" xfId="1794" xr:uid="{00000000-0005-0000-0000-0000F4060000}"/>
    <cellStyle name="Comma 2 2 2 2 5 2 2 2 4 2" xfId="22750" xr:uid="{2BAE8A5B-DAE8-461C-A50E-F9640C422722}"/>
    <cellStyle name="Comma 2 2 2 2 5 2 2 2 5" xfId="1795" xr:uid="{00000000-0005-0000-0000-0000F5060000}"/>
    <cellStyle name="Comma 2 2 2 2 5 2 2 2 5 2" xfId="22751" xr:uid="{620A37BB-8141-4C96-ABF4-0E54AA1BB9B2}"/>
    <cellStyle name="Comma 2 2 2 2 5 2 2 2 6" xfId="22744" xr:uid="{67785F03-2768-4F55-A4A9-80ED4460CCB2}"/>
    <cellStyle name="Comma 2 2 2 2 5 2 2 3" xfId="1796" xr:uid="{00000000-0005-0000-0000-0000F6060000}"/>
    <cellStyle name="Comma 2 2 2 2 5 2 2 3 2" xfId="1797" xr:uid="{00000000-0005-0000-0000-0000F7060000}"/>
    <cellStyle name="Comma 2 2 2 2 5 2 2 3 2 2" xfId="22753" xr:uid="{2911A338-3F4D-4A49-A3E2-242D3FCBDD0A}"/>
    <cellStyle name="Comma 2 2 2 2 5 2 2 3 3" xfId="1798" xr:uid="{00000000-0005-0000-0000-0000F8060000}"/>
    <cellStyle name="Comma 2 2 2 2 5 2 2 3 3 2" xfId="22754" xr:uid="{A12B34DF-2C4A-44BA-BDE7-4D3DAE508683}"/>
    <cellStyle name="Comma 2 2 2 2 5 2 2 3 4" xfId="1799" xr:uid="{00000000-0005-0000-0000-0000F9060000}"/>
    <cellStyle name="Comma 2 2 2 2 5 2 2 3 4 2" xfId="22755" xr:uid="{E096CA9C-479C-4B89-B6B4-95DA3385F7C9}"/>
    <cellStyle name="Comma 2 2 2 2 5 2 2 3 5" xfId="22752" xr:uid="{72BB16C3-C67F-42E5-9E15-A43EB577603C}"/>
    <cellStyle name="Comma 2 2 2 2 5 2 2 4" xfId="1800" xr:uid="{00000000-0005-0000-0000-0000FA060000}"/>
    <cellStyle name="Comma 2 2 2 2 5 2 2 4 2" xfId="22756" xr:uid="{E620402E-079D-4473-BDD0-1A2ABBBBBB45}"/>
    <cellStyle name="Comma 2 2 2 2 5 2 2 5" xfId="1801" xr:uid="{00000000-0005-0000-0000-0000FB060000}"/>
    <cellStyle name="Comma 2 2 2 2 5 2 2 5 2" xfId="22757" xr:uid="{3621CC8B-A36F-448C-B5EB-05F5C99CE9B4}"/>
    <cellStyle name="Comma 2 2 2 2 5 2 2 6" xfId="1802" xr:uid="{00000000-0005-0000-0000-0000FC060000}"/>
    <cellStyle name="Comma 2 2 2 2 5 2 2 6 2" xfId="22758" xr:uid="{C2243423-DA18-4BE8-ABF4-73CCDB7F8B9B}"/>
    <cellStyle name="Comma 2 2 2 2 5 2 2 7" xfId="22743" xr:uid="{1E6A99A7-3643-44EF-B584-18AD95CE59A3}"/>
    <cellStyle name="Comma 2 2 2 2 5 2 3" xfId="1803" xr:uid="{00000000-0005-0000-0000-0000FD060000}"/>
    <cellStyle name="Comma 2 2 2 2 5 2 3 2" xfId="1804" xr:uid="{00000000-0005-0000-0000-0000FE060000}"/>
    <cellStyle name="Comma 2 2 2 2 5 2 3 2 2" xfId="1805" xr:uid="{00000000-0005-0000-0000-0000FF060000}"/>
    <cellStyle name="Comma 2 2 2 2 5 2 3 2 2 2" xfId="1806" xr:uid="{00000000-0005-0000-0000-000000070000}"/>
    <cellStyle name="Comma 2 2 2 2 5 2 3 2 2 2 2" xfId="22762" xr:uid="{92D97110-9B44-4F9A-A08B-66229E6840D6}"/>
    <cellStyle name="Comma 2 2 2 2 5 2 3 2 2 3" xfId="1807" xr:uid="{00000000-0005-0000-0000-000001070000}"/>
    <cellStyle name="Comma 2 2 2 2 5 2 3 2 2 3 2" xfId="22763" xr:uid="{C18AE72E-28A6-47F1-9722-7213692704C0}"/>
    <cellStyle name="Comma 2 2 2 2 5 2 3 2 2 4" xfId="1808" xr:uid="{00000000-0005-0000-0000-000002070000}"/>
    <cellStyle name="Comma 2 2 2 2 5 2 3 2 2 4 2" xfId="22764" xr:uid="{DD430C6B-A8DC-4385-B4E5-08C03A3EFCF9}"/>
    <cellStyle name="Comma 2 2 2 2 5 2 3 2 2 5" xfId="22761" xr:uid="{0D5A3FB3-8773-4835-89E9-C875FCD8D154}"/>
    <cellStyle name="Comma 2 2 2 2 5 2 3 2 3" xfId="1809" xr:uid="{00000000-0005-0000-0000-000003070000}"/>
    <cellStyle name="Comma 2 2 2 2 5 2 3 2 3 2" xfId="22765" xr:uid="{699CFD97-2AB4-4540-A367-B5938FBDCE93}"/>
    <cellStyle name="Comma 2 2 2 2 5 2 3 2 4" xfId="1810" xr:uid="{00000000-0005-0000-0000-000004070000}"/>
    <cellStyle name="Comma 2 2 2 2 5 2 3 2 4 2" xfId="22766" xr:uid="{667F5A30-6777-4EFE-B5DD-47604AFD7CE9}"/>
    <cellStyle name="Comma 2 2 2 2 5 2 3 2 5" xfId="1811" xr:uid="{00000000-0005-0000-0000-000005070000}"/>
    <cellStyle name="Comma 2 2 2 2 5 2 3 2 5 2" xfId="22767" xr:uid="{9935708E-6FB1-496D-8741-002CC31F3CF8}"/>
    <cellStyle name="Comma 2 2 2 2 5 2 3 2 6" xfId="22760" xr:uid="{0411F034-4E31-4010-BC57-AEC673DA9211}"/>
    <cellStyle name="Comma 2 2 2 2 5 2 3 3" xfId="1812" xr:uid="{00000000-0005-0000-0000-000006070000}"/>
    <cellStyle name="Comma 2 2 2 2 5 2 3 3 2" xfId="1813" xr:uid="{00000000-0005-0000-0000-000007070000}"/>
    <cellStyle name="Comma 2 2 2 2 5 2 3 3 2 2" xfId="22769" xr:uid="{A482633A-3CBE-432D-8CBC-6B6C581C0D47}"/>
    <cellStyle name="Comma 2 2 2 2 5 2 3 3 3" xfId="1814" xr:uid="{00000000-0005-0000-0000-000008070000}"/>
    <cellStyle name="Comma 2 2 2 2 5 2 3 3 3 2" xfId="22770" xr:uid="{4ADF1B13-DCD3-478E-9054-D2E44CB32DFC}"/>
    <cellStyle name="Comma 2 2 2 2 5 2 3 3 4" xfId="1815" xr:uid="{00000000-0005-0000-0000-000009070000}"/>
    <cellStyle name="Comma 2 2 2 2 5 2 3 3 4 2" xfId="22771" xr:uid="{919F6135-F3D7-4BCD-BE64-89C98F7720B9}"/>
    <cellStyle name="Comma 2 2 2 2 5 2 3 3 5" xfId="22768" xr:uid="{72D791E2-3D4B-4DB8-8F85-2BD556C66DB9}"/>
    <cellStyle name="Comma 2 2 2 2 5 2 3 4" xfId="1816" xr:uid="{00000000-0005-0000-0000-00000A070000}"/>
    <cellStyle name="Comma 2 2 2 2 5 2 3 4 2" xfId="22772" xr:uid="{86E23F7A-F102-4553-9778-5C11EA1B85C4}"/>
    <cellStyle name="Comma 2 2 2 2 5 2 3 5" xfId="1817" xr:uid="{00000000-0005-0000-0000-00000B070000}"/>
    <cellStyle name="Comma 2 2 2 2 5 2 3 5 2" xfId="22773" xr:uid="{D5832E26-084F-4301-B1CA-ECA164F31DB1}"/>
    <cellStyle name="Comma 2 2 2 2 5 2 3 6" xfId="1818" xr:uid="{00000000-0005-0000-0000-00000C070000}"/>
    <cellStyle name="Comma 2 2 2 2 5 2 3 6 2" xfId="22774" xr:uid="{8AAE3808-A3F7-4236-816A-F8A431CE402B}"/>
    <cellStyle name="Comma 2 2 2 2 5 2 3 7" xfId="22759" xr:uid="{6E4C0674-3091-4C6A-991F-3CBA7701C330}"/>
    <cellStyle name="Comma 2 2 2 2 5 2 4" xfId="1819" xr:uid="{00000000-0005-0000-0000-00000D070000}"/>
    <cellStyle name="Comma 2 2 2 2 5 2 4 2" xfId="1820" xr:uid="{00000000-0005-0000-0000-00000E070000}"/>
    <cellStyle name="Comma 2 2 2 2 5 2 4 2 2" xfId="1821" xr:uid="{00000000-0005-0000-0000-00000F070000}"/>
    <cellStyle name="Comma 2 2 2 2 5 2 4 2 2 2" xfId="22777" xr:uid="{F79B1F3C-DBEB-43CA-A3FD-8A7D43EB6F5B}"/>
    <cellStyle name="Comma 2 2 2 2 5 2 4 2 3" xfId="1822" xr:uid="{00000000-0005-0000-0000-000010070000}"/>
    <cellStyle name="Comma 2 2 2 2 5 2 4 2 3 2" xfId="22778" xr:uid="{3E49ECEB-7FA0-42CF-B888-3D9B4F3D2B5F}"/>
    <cellStyle name="Comma 2 2 2 2 5 2 4 2 4" xfId="1823" xr:uid="{00000000-0005-0000-0000-000011070000}"/>
    <cellStyle name="Comma 2 2 2 2 5 2 4 2 4 2" xfId="22779" xr:uid="{183FE535-2D8F-434C-902B-A251940885EB}"/>
    <cellStyle name="Comma 2 2 2 2 5 2 4 2 5" xfId="22776" xr:uid="{A9755670-45D2-413C-B75E-709638F827D3}"/>
    <cellStyle name="Comma 2 2 2 2 5 2 4 3" xfId="1824" xr:uid="{00000000-0005-0000-0000-000012070000}"/>
    <cellStyle name="Comma 2 2 2 2 5 2 4 3 2" xfId="22780" xr:uid="{BFC27CA7-85E4-4CD7-B189-F90CC03F6E23}"/>
    <cellStyle name="Comma 2 2 2 2 5 2 4 4" xfId="1825" xr:uid="{00000000-0005-0000-0000-000013070000}"/>
    <cellStyle name="Comma 2 2 2 2 5 2 4 4 2" xfId="22781" xr:uid="{5617BB07-CE17-4A79-97F1-E06C1102E5FB}"/>
    <cellStyle name="Comma 2 2 2 2 5 2 4 5" xfId="1826" xr:uid="{00000000-0005-0000-0000-000014070000}"/>
    <cellStyle name="Comma 2 2 2 2 5 2 4 5 2" xfId="22782" xr:uid="{D439CF03-85F4-453F-BDA3-1144BE9D65B8}"/>
    <cellStyle name="Comma 2 2 2 2 5 2 4 6" xfId="22775" xr:uid="{551D6178-BD0F-4062-B77D-483E6CDCC7E3}"/>
    <cellStyle name="Comma 2 2 2 2 5 2 5" xfId="1827" xr:uid="{00000000-0005-0000-0000-000015070000}"/>
    <cellStyle name="Comma 2 2 2 2 5 2 5 2" xfId="1828" xr:uid="{00000000-0005-0000-0000-000016070000}"/>
    <cellStyle name="Comma 2 2 2 2 5 2 5 2 2" xfId="22784" xr:uid="{45CA82D1-FB76-4013-9FF9-962D4363557F}"/>
    <cellStyle name="Comma 2 2 2 2 5 2 5 3" xfId="1829" xr:uid="{00000000-0005-0000-0000-000017070000}"/>
    <cellStyle name="Comma 2 2 2 2 5 2 5 3 2" xfId="22785" xr:uid="{87588C12-76E0-4E59-BE03-35B6193774B1}"/>
    <cellStyle name="Comma 2 2 2 2 5 2 5 4" xfId="1830" xr:uid="{00000000-0005-0000-0000-000018070000}"/>
    <cellStyle name="Comma 2 2 2 2 5 2 5 4 2" xfId="22786" xr:uid="{82927EE0-476D-47AB-BC3A-E41C54D5B387}"/>
    <cellStyle name="Comma 2 2 2 2 5 2 5 5" xfId="22783" xr:uid="{464DE3F9-B49C-495F-9EB0-3DC5FC6F85A6}"/>
    <cellStyle name="Comma 2 2 2 2 5 2 6" xfId="1831" xr:uid="{00000000-0005-0000-0000-000019070000}"/>
    <cellStyle name="Comma 2 2 2 2 5 2 6 2" xfId="22787" xr:uid="{28621E49-0745-4E92-874F-EF19D65C27EE}"/>
    <cellStyle name="Comma 2 2 2 2 5 2 7" xfId="1832" xr:uid="{00000000-0005-0000-0000-00001A070000}"/>
    <cellStyle name="Comma 2 2 2 2 5 2 7 2" xfId="22788" xr:uid="{C4157609-E7B4-47CB-81B9-1FBD89ACFC76}"/>
    <cellStyle name="Comma 2 2 2 2 5 2 8" xfId="1833" xr:uid="{00000000-0005-0000-0000-00001B070000}"/>
    <cellStyle name="Comma 2 2 2 2 5 2 8 2" xfId="22789" xr:uid="{5E3C4FBD-3E60-4DB7-96A4-C951C735C2BE}"/>
    <cellStyle name="Comma 2 2 2 2 5 2 9" xfId="22742" xr:uid="{4C5F4A48-932A-4DD6-B406-AB69DA573FED}"/>
    <cellStyle name="Comma 2 2 2 2 5 3" xfId="1834" xr:uid="{00000000-0005-0000-0000-00001C070000}"/>
    <cellStyle name="Comma 2 2 2 2 5 3 2" xfId="1835" xr:uid="{00000000-0005-0000-0000-00001D070000}"/>
    <cellStyle name="Comma 2 2 2 2 5 3 2 2" xfId="1836" xr:uid="{00000000-0005-0000-0000-00001E070000}"/>
    <cellStyle name="Comma 2 2 2 2 5 3 2 2 2" xfId="1837" xr:uid="{00000000-0005-0000-0000-00001F070000}"/>
    <cellStyle name="Comma 2 2 2 2 5 3 2 2 2 2" xfId="22793" xr:uid="{F0D5CE08-357A-4AC7-A57E-6E3722511E33}"/>
    <cellStyle name="Comma 2 2 2 2 5 3 2 2 3" xfId="1838" xr:uid="{00000000-0005-0000-0000-000020070000}"/>
    <cellStyle name="Comma 2 2 2 2 5 3 2 2 3 2" xfId="22794" xr:uid="{841C4136-6DC5-4325-B438-1D077151A881}"/>
    <cellStyle name="Comma 2 2 2 2 5 3 2 2 4" xfId="1839" xr:uid="{00000000-0005-0000-0000-000021070000}"/>
    <cellStyle name="Comma 2 2 2 2 5 3 2 2 4 2" xfId="22795" xr:uid="{116BE91A-DD10-4BA1-8B9B-FC75225A67A4}"/>
    <cellStyle name="Comma 2 2 2 2 5 3 2 2 5" xfId="22792" xr:uid="{1A773F51-29A3-4D23-A16E-5771AF35D719}"/>
    <cellStyle name="Comma 2 2 2 2 5 3 2 3" xfId="1840" xr:uid="{00000000-0005-0000-0000-000022070000}"/>
    <cellStyle name="Comma 2 2 2 2 5 3 2 3 2" xfId="22796" xr:uid="{0A236C5D-4057-4974-96D9-D89E8D55A42E}"/>
    <cellStyle name="Comma 2 2 2 2 5 3 2 4" xfId="1841" xr:uid="{00000000-0005-0000-0000-000023070000}"/>
    <cellStyle name="Comma 2 2 2 2 5 3 2 4 2" xfId="22797" xr:uid="{12B96BAC-31A4-48D9-9B9D-6449E4871EE1}"/>
    <cellStyle name="Comma 2 2 2 2 5 3 2 5" xfId="1842" xr:uid="{00000000-0005-0000-0000-000024070000}"/>
    <cellStyle name="Comma 2 2 2 2 5 3 2 5 2" xfId="22798" xr:uid="{96BB53ED-C2F0-41DE-869F-1850D7D111E1}"/>
    <cellStyle name="Comma 2 2 2 2 5 3 2 6" xfId="22791" xr:uid="{D025ABC1-B611-4764-8643-C6E33F21A499}"/>
    <cellStyle name="Comma 2 2 2 2 5 3 3" xfId="1843" xr:uid="{00000000-0005-0000-0000-000025070000}"/>
    <cellStyle name="Comma 2 2 2 2 5 3 3 2" xfId="1844" xr:uid="{00000000-0005-0000-0000-000026070000}"/>
    <cellStyle name="Comma 2 2 2 2 5 3 3 2 2" xfId="22800" xr:uid="{6F11B102-8699-4889-8416-A1884BC870FE}"/>
    <cellStyle name="Comma 2 2 2 2 5 3 3 3" xfId="1845" xr:uid="{00000000-0005-0000-0000-000027070000}"/>
    <cellStyle name="Comma 2 2 2 2 5 3 3 3 2" xfId="22801" xr:uid="{0DA0917A-A3B4-44DF-AF02-90BA77BF9789}"/>
    <cellStyle name="Comma 2 2 2 2 5 3 3 4" xfId="1846" xr:uid="{00000000-0005-0000-0000-000028070000}"/>
    <cellStyle name="Comma 2 2 2 2 5 3 3 4 2" xfId="22802" xr:uid="{C37DFE56-2BE5-491D-A4D8-150475A84634}"/>
    <cellStyle name="Comma 2 2 2 2 5 3 3 5" xfId="22799" xr:uid="{EC044307-91CE-44D5-BDA4-C666D83CE85B}"/>
    <cellStyle name="Comma 2 2 2 2 5 3 4" xfId="1847" xr:uid="{00000000-0005-0000-0000-000029070000}"/>
    <cellStyle name="Comma 2 2 2 2 5 3 4 2" xfId="22803" xr:uid="{66189CB7-6D57-4D0E-8A43-3462177D2734}"/>
    <cellStyle name="Comma 2 2 2 2 5 3 5" xfId="1848" xr:uid="{00000000-0005-0000-0000-00002A070000}"/>
    <cellStyle name="Comma 2 2 2 2 5 3 5 2" xfId="22804" xr:uid="{59F802C8-6CD5-47A9-BC2F-BB4E2A818E19}"/>
    <cellStyle name="Comma 2 2 2 2 5 3 6" xfId="1849" xr:uid="{00000000-0005-0000-0000-00002B070000}"/>
    <cellStyle name="Comma 2 2 2 2 5 3 6 2" xfId="22805" xr:uid="{2E854E18-D8E6-4A7C-87E5-4CDBC332FF5F}"/>
    <cellStyle name="Comma 2 2 2 2 5 3 7" xfId="22790" xr:uid="{349CD320-EDC7-4842-AAEE-1D8212E770D6}"/>
    <cellStyle name="Comma 2 2 2 2 5 4" xfId="1850" xr:uid="{00000000-0005-0000-0000-00002C070000}"/>
    <cellStyle name="Comma 2 2 2 2 5 4 2" xfId="1851" xr:uid="{00000000-0005-0000-0000-00002D070000}"/>
    <cellStyle name="Comma 2 2 2 2 5 4 2 2" xfId="1852" xr:uid="{00000000-0005-0000-0000-00002E070000}"/>
    <cellStyle name="Comma 2 2 2 2 5 4 2 2 2" xfId="1853" xr:uid="{00000000-0005-0000-0000-00002F070000}"/>
    <cellStyle name="Comma 2 2 2 2 5 4 2 2 2 2" xfId="22809" xr:uid="{F1F65D38-ED8B-4360-A44A-772B38F8FB3E}"/>
    <cellStyle name="Comma 2 2 2 2 5 4 2 2 3" xfId="1854" xr:uid="{00000000-0005-0000-0000-000030070000}"/>
    <cellStyle name="Comma 2 2 2 2 5 4 2 2 3 2" xfId="22810" xr:uid="{58CFCE5E-8B41-4BB0-9962-D099CF5CA12D}"/>
    <cellStyle name="Comma 2 2 2 2 5 4 2 2 4" xfId="1855" xr:uid="{00000000-0005-0000-0000-000031070000}"/>
    <cellStyle name="Comma 2 2 2 2 5 4 2 2 4 2" xfId="22811" xr:uid="{5979941C-60C8-49C3-9CF6-73FEE826C27D}"/>
    <cellStyle name="Comma 2 2 2 2 5 4 2 2 5" xfId="22808" xr:uid="{45E3C3D4-DF38-4970-88B6-6A4EF6210D13}"/>
    <cellStyle name="Comma 2 2 2 2 5 4 2 3" xfId="1856" xr:uid="{00000000-0005-0000-0000-000032070000}"/>
    <cellStyle name="Comma 2 2 2 2 5 4 2 3 2" xfId="22812" xr:uid="{783398CE-F8C1-47D7-B600-095AE310A057}"/>
    <cellStyle name="Comma 2 2 2 2 5 4 2 4" xfId="1857" xr:uid="{00000000-0005-0000-0000-000033070000}"/>
    <cellStyle name="Comma 2 2 2 2 5 4 2 4 2" xfId="22813" xr:uid="{949E1C5E-E22A-48CA-B458-2C9648A303FF}"/>
    <cellStyle name="Comma 2 2 2 2 5 4 2 5" xfId="1858" xr:uid="{00000000-0005-0000-0000-000034070000}"/>
    <cellStyle name="Comma 2 2 2 2 5 4 2 5 2" xfId="22814" xr:uid="{22F6D165-417E-47A8-BF5A-381889FD03CF}"/>
    <cellStyle name="Comma 2 2 2 2 5 4 2 6" xfId="22807" xr:uid="{D7532F04-A5E7-4381-AE64-9B296072746B}"/>
    <cellStyle name="Comma 2 2 2 2 5 4 3" xfId="1859" xr:uid="{00000000-0005-0000-0000-000035070000}"/>
    <cellStyle name="Comma 2 2 2 2 5 4 3 2" xfId="1860" xr:uid="{00000000-0005-0000-0000-000036070000}"/>
    <cellStyle name="Comma 2 2 2 2 5 4 3 2 2" xfId="22816" xr:uid="{B831E607-93D8-4287-8E66-628D382F27EC}"/>
    <cellStyle name="Comma 2 2 2 2 5 4 3 3" xfId="1861" xr:uid="{00000000-0005-0000-0000-000037070000}"/>
    <cellStyle name="Comma 2 2 2 2 5 4 3 3 2" xfId="22817" xr:uid="{C9D2D386-5D3B-4524-BB2F-6E4107DED987}"/>
    <cellStyle name="Comma 2 2 2 2 5 4 3 4" xfId="1862" xr:uid="{00000000-0005-0000-0000-000038070000}"/>
    <cellStyle name="Comma 2 2 2 2 5 4 3 4 2" xfId="22818" xr:uid="{4787CFC7-A279-4836-9804-1985C0286583}"/>
    <cellStyle name="Comma 2 2 2 2 5 4 3 5" xfId="22815" xr:uid="{90DDB2AE-0208-4DAC-BD4D-A92CAD516421}"/>
    <cellStyle name="Comma 2 2 2 2 5 4 4" xfId="1863" xr:uid="{00000000-0005-0000-0000-000039070000}"/>
    <cellStyle name="Comma 2 2 2 2 5 4 4 2" xfId="22819" xr:uid="{97F96C8E-1013-4A7C-B189-C5F642A0BCC2}"/>
    <cellStyle name="Comma 2 2 2 2 5 4 5" xfId="1864" xr:uid="{00000000-0005-0000-0000-00003A070000}"/>
    <cellStyle name="Comma 2 2 2 2 5 4 5 2" xfId="22820" xr:uid="{E84C6A4C-DB0C-4E37-BC29-061C52E32B56}"/>
    <cellStyle name="Comma 2 2 2 2 5 4 6" xfId="1865" xr:uid="{00000000-0005-0000-0000-00003B070000}"/>
    <cellStyle name="Comma 2 2 2 2 5 4 6 2" xfId="22821" xr:uid="{B974B974-822C-4F89-B638-A3DB21414B57}"/>
    <cellStyle name="Comma 2 2 2 2 5 4 7" xfId="22806" xr:uid="{3BDC6141-A04E-48E3-90C6-FF3A78BA7E6D}"/>
    <cellStyle name="Comma 2 2 2 2 5 5" xfId="1866" xr:uid="{00000000-0005-0000-0000-00003C070000}"/>
    <cellStyle name="Comma 2 2 2 2 5 5 2" xfId="22822" xr:uid="{E77A0276-D044-4B1F-85CD-14E7B4BD9A22}"/>
    <cellStyle name="Comma 2 2 2 2 5 6" xfId="1867" xr:uid="{00000000-0005-0000-0000-00003D070000}"/>
    <cellStyle name="Comma 2 2 2 2 5 6 2" xfId="1868" xr:uid="{00000000-0005-0000-0000-00003E070000}"/>
    <cellStyle name="Comma 2 2 2 2 5 6 2 2" xfId="1869" xr:uid="{00000000-0005-0000-0000-00003F070000}"/>
    <cellStyle name="Comma 2 2 2 2 5 6 2 2 2" xfId="22825" xr:uid="{358D044B-9BA5-42E7-BECE-167931A4AD2B}"/>
    <cellStyle name="Comma 2 2 2 2 5 6 2 3" xfId="1870" xr:uid="{00000000-0005-0000-0000-000040070000}"/>
    <cellStyle name="Comma 2 2 2 2 5 6 2 3 2" xfId="22826" xr:uid="{AA32C4CE-BA70-45A2-BB35-CD7E0222536C}"/>
    <cellStyle name="Comma 2 2 2 2 5 6 2 4" xfId="1871" xr:uid="{00000000-0005-0000-0000-000041070000}"/>
    <cellStyle name="Comma 2 2 2 2 5 6 2 4 2" xfId="22827" xr:uid="{72A5267A-CCCC-4DE2-8F03-9F323C8FBCF7}"/>
    <cellStyle name="Comma 2 2 2 2 5 6 2 5" xfId="22824" xr:uid="{2DD2826D-888D-498F-A34C-28110A5E3EA4}"/>
    <cellStyle name="Comma 2 2 2 2 5 6 3" xfId="1872" xr:uid="{00000000-0005-0000-0000-000042070000}"/>
    <cellStyle name="Comma 2 2 2 2 5 6 3 2" xfId="22828" xr:uid="{BA6F7DCA-824A-43A5-91F8-9967607FA496}"/>
    <cellStyle name="Comma 2 2 2 2 5 6 4" xfId="1873" xr:uid="{00000000-0005-0000-0000-000043070000}"/>
    <cellStyle name="Comma 2 2 2 2 5 6 4 2" xfId="22829" xr:uid="{F0A5966A-851A-44AA-809D-DA5D416BBA97}"/>
    <cellStyle name="Comma 2 2 2 2 5 6 5" xfId="1874" xr:uid="{00000000-0005-0000-0000-000044070000}"/>
    <cellStyle name="Comma 2 2 2 2 5 6 5 2" xfId="22830" xr:uid="{55AFD4EE-099E-4AE6-B84D-AC4459890DB8}"/>
    <cellStyle name="Comma 2 2 2 2 5 6 6" xfId="22823" xr:uid="{2190CE3B-08FE-49B7-AAEF-5DB0D2D1649C}"/>
    <cellStyle name="Comma 2 2 2 2 5 7" xfId="1875" xr:uid="{00000000-0005-0000-0000-000045070000}"/>
    <cellStyle name="Comma 2 2 2 2 5 7 2" xfId="1876" xr:uid="{00000000-0005-0000-0000-000046070000}"/>
    <cellStyle name="Comma 2 2 2 2 5 7 2 2" xfId="22832" xr:uid="{908C7D84-4D49-438E-A03C-A79352CEB9A2}"/>
    <cellStyle name="Comma 2 2 2 2 5 7 3" xfId="1877" xr:uid="{00000000-0005-0000-0000-000047070000}"/>
    <cellStyle name="Comma 2 2 2 2 5 7 3 2" xfId="22833" xr:uid="{A77992DC-6014-4B38-866C-8E71D29A1AFE}"/>
    <cellStyle name="Comma 2 2 2 2 5 7 4" xfId="1878" xr:uid="{00000000-0005-0000-0000-000048070000}"/>
    <cellStyle name="Comma 2 2 2 2 5 7 4 2" xfId="22834" xr:uid="{5A1A2879-E08C-421B-86C8-5AB8CEF1DC04}"/>
    <cellStyle name="Comma 2 2 2 2 5 7 5" xfId="22831" xr:uid="{84EA3F8F-AE1E-4D1D-A65A-AD1145A698E0}"/>
    <cellStyle name="Comma 2 2 2 2 5 8" xfId="1879" xr:uid="{00000000-0005-0000-0000-000049070000}"/>
    <cellStyle name="Comma 2 2 2 2 5 8 2" xfId="1880" xr:uid="{00000000-0005-0000-0000-00004A070000}"/>
    <cellStyle name="Comma 2 2 2 2 5 8 2 2" xfId="22836" xr:uid="{91C48863-5DC2-4BEA-9300-F388C08FA598}"/>
    <cellStyle name="Comma 2 2 2 2 5 8 3" xfId="1881" xr:uid="{00000000-0005-0000-0000-00004B070000}"/>
    <cellStyle name="Comma 2 2 2 2 5 8 3 2" xfId="22837" xr:uid="{5F5F10D8-159D-4D08-AC4C-A2023D82F2F0}"/>
    <cellStyle name="Comma 2 2 2 2 5 8 4" xfId="1882" xr:uid="{00000000-0005-0000-0000-00004C070000}"/>
    <cellStyle name="Comma 2 2 2 2 5 8 4 2" xfId="22838" xr:uid="{9BAB2BBE-A364-44D3-AE40-49C5E3021E07}"/>
    <cellStyle name="Comma 2 2 2 2 5 8 5" xfId="22835" xr:uid="{DC2423D6-4290-4EFA-A1DE-055EFE4EC99D}"/>
    <cellStyle name="Comma 2 2 2 2 5 9" xfId="1883" xr:uid="{00000000-0005-0000-0000-00004D070000}"/>
    <cellStyle name="Comma 2 2 2 2 5 9 2" xfId="22839" xr:uid="{C2C65FDA-5353-4F73-BC3B-235AB172A227}"/>
    <cellStyle name="Comma 2 2 2 2 6" xfId="1884" xr:uid="{00000000-0005-0000-0000-00004E070000}"/>
    <cellStyle name="Comma 2 2 2 2 6 10" xfId="1885" xr:uid="{00000000-0005-0000-0000-00004F070000}"/>
    <cellStyle name="Comma 2 2 2 2 6 10 2" xfId="22841" xr:uid="{2F85850D-C9E8-4EE8-BA0E-97ACBF9E21CA}"/>
    <cellStyle name="Comma 2 2 2 2 6 11" xfId="22840" xr:uid="{0C15AA42-F40D-4CF7-8C32-82681D24FD5E}"/>
    <cellStyle name="Comma 2 2 2 2 6 2" xfId="1886" xr:uid="{00000000-0005-0000-0000-000050070000}"/>
    <cellStyle name="Comma 2 2 2 2 6 2 2" xfId="1887" xr:uid="{00000000-0005-0000-0000-000051070000}"/>
    <cellStyle name="Comma 2 2 2 2 6 2 2 2" xfId="1888" xr:uid="{00000000-0005-0000-0000-000052070000}"/>
    <cellStyle name="Comma 2 2 2 2 6 2 2 2 2" xfId="1889" xr:uid="{00000000-0005-0000-0000-000053070000}"/>
    <cellStyle name="Comma 2 2 2 2 6 2 2 2 2 2" xfId="22845" xr:uid="{E8713ECE-364E-4C49-AF1D-8AEA8C8A56C7}"/>
    <cellStyle name="Comma 2 2 2 2 6 2 2 2 3" xfId="1890" xr:uid="{00000000-0005-0000-0000-000054070000}"/>
    <cellStyle name="Comma 2 2 2 2 6 2 2 2 3 2" xfId="22846" xr:uid="{FD78A716-C15A-4BE5-AAB6-C2231F977122}"/>
    <cellStyle name="Comma 2 2 2 2 6 2 2 2 4" xfId="1891" xr:uid="{00000000-0005-0000-0000-000055070000}"/>
    <cellStyle name="Comma 2 2 2 2 6 2 2 2 4 2" xfId="22847" xr:uid="{D7FCC2EE-1E79-4084-8F26-520BA8C67A1D}"/>
    <cellStyle name="Comma 2 2 2 2 6 2 2 2 5" xfId="22844" xr:uid="{DEE3C1FB-C6B4-49A0-995B-EE211E0A2954}"/>
    <cellStyle name="Comma 2 2 2 2 6 2 2 3" xfId="1892" xr:uid="{00000000-0005-0000-0000-000056070000}"/>
    <cellStyle name="Comma 2 2 2 2 6 2 2 3 2" xfId="22848" xr:uid="{6CA823B5-F6F3-4D22-8E2B-5856CDF1740B}"/>
    <cellStyle name="Comma 2 2 2 2 6 2 2 4" xfId="1893" xr:uid="{00000000-0005-0000-0000-000057070000}"/>
    <cellStyle name="Comma 2 2 2 2 6 2 2 4 2" xfId="22849" xr:uid="{121DE165-9564-4C1C-97F4-ABDB8E14156D}"/>
    <cellStyle name="Comma 2 2 2 2 6 2 2 5" xfId="1894" xr:uid="{00000000-0005-0000-0000-000058070000}"/>
    <cellStyle name="Comma 2 2 2 2 6 2 2 5 2" xfId="22850" xr:uid="{68CDA44D-2CDC-4916-80D1-9B4A6A4AD6B8}"/>
    <cellStyle name="Comma 2 2 2 2 6 2 2 6" xfId="22843" xr:uid="{1B492FB0-1CB1-4CCE-8DAE-8535AB47DFAC}"/>
    <cellStyle name="Comma 2 2 2 2 6 2 3" xfId="1895" xr:uid="{00000000-0005-0000-0000-000059070000}"/>
    <cellStyle name="Comma 2 2 2 2 6 2 3 2" xfId="1896" xr:uid="{00000000-0005-0000-0000-00005A070000}"/>
    <cellStyle name="Comma 2 2 2 2 6 2 3 2 2" xfId="22852" xr:uid="{CEE64202-ADE8-4EAC-8EC9-2E3F0EE0A0DE}"/>
    <cellStyle name="Comma 2 2 2 2 6 2 3 3" xfId="1897" xr:uid="{00000000-0005-0000-0000-00005B070000}"/>
    <cellStyle name="Comma 2 2 2 2 6 2 3 3 2" xfId="22853" xr:uid="{26D42BDC-5883-4B11-902C-C049ED9BBC80}"/>
    <cellStyle name="Comma 2 2 2 2 6 2 3 4" xfId="1898" xr:uid="{00000000-0005-0000-0000-00005C070000}"/>
    <cellStyle name="Comma 2 2 2 2 6 2 3 4 2" xfId="22854" xr:uid="{A5B59EDF-ABD2-4FA5-B7CF-13551EDE9107}"/>
    <cellStyle name="Comma 2 2 2 2 6 2 3 5" xfId="22851" xr:uid="{575CC528-2BF2-4471-BEC0-E4C7F9770B04}"/>
    <cellStyle name="Comma 2 2 2 2 6 2 4" xfId="1899" xr:uid="{00000000-0005-0000-0000-00005D070000}"/>
    <cellStyle name="Comma 2 2 2 2 6 2 4 2" xfId="22855" xr:uid="{39CB34F9-0C83-498B-B90F-29772B0C46C0}"/>
    <cellStyle name="Comma 2 2 2 2 6 2 5" xfId="1900" xr:uid="{00000000-0005-0000-0000-00005E070000}"/>
    <cellStyle name="Comma 2 2 2 2 6 2 5 2" xfId="22856" xr:uid="{6F813D66-EAF1-4571-A227-F280C14DDC7C}"/>
    <cellStyle name="Comma 2 2 2 2 6 2 6" xfId="1901" xr:uid="{00000000-0005-0000-0000-00005F070000}"/>
    <cellStyle name="Comma 2 2 2 2 6 2 6 2" xfId="22857" xr:uid="{CDD1CE46-D71E-421E-9CD5-5A0286284865}"/>
    <cellStyle name="Comma 2 2 2 2 6 2 7" xfId="22842" xr:uid="{5D4B8C9C-2F2E-4738-A249-E01257CFCBD7}"/>
    <cellStyle name="Comma 2 2 2 2 6 3" xfId="1902" xr:uid="{00000000-0005-0000-0000-000060070000}"/>
    <cellStyle name="Comma 2 2 2 2 6 3 2" xfId="1903" xr:uid="{00000000-0005-0000-0000-000061070000}"/>
    <cellStyle name="Comma 2 2 2 2 6 3 2 2" xfId="1904" xr:uid="{00000000-0005-0000-0000-000062070000}"/>
    <cellStyle name="Comma 2 2 2 2 6 3 2 2 2" xfId="1905" xr:uid="{00000000-0005-0000-0000-000063070000}"/>
    <cellStyle name="Comma 2 2 2 2 6 3 2 2 2 2" xfId="22861" xr:uid="{D81D1026-75B1-4119-A6E6-9912F56D60EA}"/>
    <cellStyle name="Comma 2 2 2 2 6 3 2 2 3" xfId="1906" xr:uid="{00000000-0005-0000-0000-000064070000}"/>
    <cellStyle name="Comma 2 2 2 2 6 3 2 2 3 2" xfId="22862" xr:uid="{7D9EE326-6248-4D70-BECE-3CF5074501B5}"/>
    <cellStyle name="Comma 2 2 2 2 6 3 2 2 4" xfId="1907" xr:uid="{00000000-0005-0000-0000-000065070000}"/>
    <cellStyle name="Comma 2 2 2 2 6 3 2 2 4 2" xfId="22863" xr:uid="{8DD1999E-EFA3-4A1F-A0EF-AF122050224F}"/>
    <cellStyle name="Comma 2 2 2 2 6 3 2 2 5" xfId="22860" xr:uid="{7DB2408B-4DD6-482E-9766-8C1E7B8595C9}"/>
    <cellStyle name="Comma 2 2 2 2 6 3 2 3" xfId="1908" xr:uid="{00000000-0005-0000-0000-000066070000}"/>
    <cellStyle name="Comma 2 2 2 2 6 3 2 3 2" xfId="22864" xr:uid="{BEDC6273-CABE-40EC-A783-841533841C81}"/>
    <cellStyle name="Comma 2 2 2 2 6 3 2 4" xfId="1909" xr:uid="{00000000-0005-0000-0000-000067070000}"/>
    <cellStyle name="Comma 2 2 2 2 6 3 2 4 2" xfId="22865" xr:uid="{16AD142E-8CAE-4C46-8F41-3AA4344B0A65}"/>
    <cellStyle name="Comma 2 2 2 2 6 3 2 5" xfId="1910" xr:uid="{00000000-0005-0000-0000-000068070000}"/>
    <cellStyle name="Comma 2 2 2 2 6 3 2 5 2" xfId="22866" xr:uid="{25632DAF-C3A7-426F-9554-57693BF7DB4D}"/>
    <cellStyle name="Comma 2 2 2 2 6 3 2 6" xfId="22859" xr:uid="{0689C2C7-F27D-4EED-B53A-E4BC0178F38A}"/>
    <cellStyle name="Comma 2 2 2 2 6 3 3" xfId="1911" xr:uid="{00000000-0005-0000-0000-000069070000}"/>
    <cellStyle name="Comma 2 2 2 2 6 3 3 2" xfId="1912" xr:uid="{00000000-0005-0000-0000-00006A070000}"/>
    <cellStyle name="Comma 2 2 2 2 6 3 3 2 2" xfId="22868" xr:uid="{BFEAB342-B830-4546-A02C-593D09E0EFF9}"/>
    <cellStyle name="Comma 2 2 2 2 6 3 3 3" xfId="1913" xr:uid="{00000000-0005-0000-0000-00006B070000}"/>
    <cellStyle name="Comma 2 2 2 2 6 3 3 3 2" xfId="22869" xr:uid="{AA325D83-39C8-43B8-8ADC-6A43ECC5752F}"/>
    <cellStyle name="Comma 2 2 2 2 6 3 3 4" xfId="1914" xr:uid="{00000000-0005-0000-0000-00006C070000}"/>
    <cellStyle name="Comma 2 2 2 2 6 3 3 4 2" xfId="22870" xr:uid="{9178B600-3EBE-4C35-B42F-E42758E54F80}"/>
    <cellStyle name="Comma 2 2 2 2 6 3 3 5" xfId="22867" xr:uid="{7970BFD7-454A-478B-8E1C-9AD1104FEE68}"/>
    <cellStyle name="Comma 2 2 2 2 6 3 4" xfId="1915" xr:uid="{00000000-0005-0000-0000-00006D070000}"/>
    <cellStyle name="Comma 2 2 2 2 6 3 4 2" xfId="22871" xr:uid="{6EE02B92-0424-4F30-8862-59EE9EE5FAE8}"/>
    <cellStyle name="Comma 2 2 2 2 6 3 5" xfId="1916" xr:uid="{00000000-0005-0000-0000-00006E070000}"/>
    <cellStyle name="Comma 2 2 2 2 6 3 5 2" xfId="22872" xr:uid="{01917E54-42AB-4FDD-9E3A-27A74EDD05A6}"/>
    <cellStyle name="Comma 2 2 2 2 6 3 6" xfId="1917" xr:uid="{00000000-0005-0000-0000-00006F070000}"/>
    <cellStyle name="Comma 2 2 2 2 6 3 6 2" xfId="22873" xr:uid="{48FD0F4D-04B2-400C-8CA5-639C7419F558}"/>
    <cellStyle name="Comma 2 2 2 2 6 3 7" xfId="22858" xr:uid="{7253DAE9-838F-44BD-B0B2-B3E6529BC354}"/>
    <cellStyle name="Comma 2 2 2 2 6 4" xfId="1918" xr:uid="{00000000-0005-0000-0000-000070070000}"/>
    <cellStyle name="Comma 2 2 2 2 6 4 2" xfId="22874" xr:uid="{B1E12D2C-47DD-4C67-B773-61FFDA5859F1}"/>
    <cellStyle name="Comma 2 2 2 2 6 5" xfId="1919" xr:uid="{00000000-0005-0000-0000-000071070000}"/>
    <cellStyle name="Comma 2 2 2 2 6 5 2" xfId="1920" xr:uid="{00000000-0005-0000-0000-000072070000}"/>
    <cellStyle name="Comma 2 2 2 2 6 5 2 2" xfId="1921" xr:uid="{00000000-0005-0000-0000-000073070000}"/>
    <cellStyle name="Comma 2 2 2 2 6 5 2 2 2" xfId="22877" xr:uid="{0986C3FB-5FDD-4EB2-BB87-08FD5FF48760}"/>
    <cellStyle name="Comma 2 2 2 2 6 5 2 3" xfId="1922" xr:uid="{00000000-0005-0000-0000-000074070000}"/>
    <cellStyle name="Comma 2 2 2 2 6 5 2 3 2" xfId="22878" xr:uid="{6FC6FC55-0AA1-4C80-931F-F4F343D1F4A1}"/>
    <cellStyle name="Comma 2 2 2 2 6 5 2 4" xfId="1923" xr:uid="{00000000-0005-0000-0000-000075070000}"/>
    <cellStyle name="Comma 2 2 2 2 6 5 2 4 2" xfId="22879" xr:uid="{C105329E-4A6D-47A9-8A3F-8BEDDD6ABC7E}"/>
    <cellStyle name="Comma 2 2 2 2 6 5 2 5" xfId="22876" xr:uid="{EEB9D2A8-694F-4154-BA50-5803B927427D}"/>
    <cellStyle name="Comma 2 2 2 2 6 5 3" xfId="1924" xr:uid="{00000000-0005-0000-0000-000076070000}"/>
    <cellStyle name="Comma 2 2 2 2 6 5 3 2" xfId="22880" xr:uid="{9E9CB8C2-71B0-40DE-9A6A-171AFCD73FF4}"/>
    <cellStyle name="Comma 2 2 2 2 6 5 4" xfId="1925" xr:uid="{00000000-0005-0000-0000-000077070000}"/>
    <cellStyle name="Comma 2 2 2 2 6 5 4 2" xfId="22881" xr:uid="{2F81C4FE-5D85-4281-A310-E81F054D1AFA}"/>
    <cellStyle name="Comma 2 2 2 2 6 5 5" xfId="1926" xr:uid="{00000000-0005-0000-0000-000078070000}"/>
    <cellStyle name="Comma 2 2 2 2 6 5 5 2" xfId="22882" xr:uid="{2F940249-7FEC-47E8-A79F-7AA7636946C5}"/>
    <cellStyle name="Comma 2 2 2 2 6 5 6" xfId="22875" xr:uid="{A740E6B3-A82B-4357-B5AD-E3A47850C82D}"/>
    <cellStyle name="Comma 2 2 2 2 6 6" xfId="1927" xr:uid="{00000000-0005-0000-0000-000079070000}"/>
    <cellStyle name="Comma 2 2 2 2 6 6 2" xfId="1928" xr:uid="{00000000-0005-0000-0000-00007A070000}"/>
    <cellStyle name="Comma 2 2 2 2 6 6 2 2" xfId="22884" xr:uid="{08420504-E95F-4E20-A1D5-3CC7B9611104}"/>
    <cellStyle name="Comma 2 2 2 2 6 6 3" xfId="1929" xr:uid="{00000000-0005-0000-0000-00007B070000}"/>
    <cellStyle name="Comma 2 2 2 2 6 6 3 2" xfId="22885" xr:uid="{11BE84D1-816C-4C53-B66F-C1F0FFD5F899}"/>
    <cellStyle name="Comma 2 2 2 2 6 6 4" xfId="1930" xr:uid="{00000000-0005-0000-0000-00007C070000}"/>
    <cellStyle name="Comma 2 2 2 2 6 6 4 2" xfId="22886" xr:uid="{18B00B90-8278-486D-99B1-0A7B20195AC7}"/>
    <cellStyle name="Comma 2 2 2 2 6 6 5" xfId="22883" xr:uid="{7D20D9DA-108B-451A-8890-44DE4993B821}"/>
    <cellStyle name="Comma 2 2 2 2 6 7" xfId="1931" xr:uid="{00000000-0005-0000-0000-00007D070000}"/>
    <cellStyle name="Comma 2 2 2 2 6 7 2" xfId="1932" xr:uid="{00000000-0005-0000-0000-00007E070000}"/>
    <cellStyle name="Comma 2 2 2 2 6 7 2 2" xfId="22888" xr:uid="{0A7535A9-010D-42C8-B717-10180606BEA8}"/>
    <cellStyle name="Comma 2 2 2 2 6 7 3" xfId="1933" xr:uid="{00000000-0005-0000-0000-00007F070000}"/>
    <cellStyle name="Comma 2 2 2 2 6 7 3 2" xfId="22889" xr:uid="{4219E316-5147-4BDF-8602-2B54B070C6B1}"/>
    <cellStyle name="Comma 2 2 2 2 6 7 4" xfId="1934" xr:uid="{00000000-0005-0000-0000-000080070000}"/>
    <cellStyle name="Comma 2 2 2 2 6 7 4 2" xfId="22890" xr:uid="{C0CDB9FF-0A23-4CD2-B973-EEA0BFD6B2D8}"/>
    <cellStyle name="Comma 2 2 2 2 6 7 5" xfId="22887" xr:uid="{3F1A0B45-30FD-41C0-A85C-D42548FEA6A5}"/>
    <cellStyle name="Comma 2 2 2 2 6 8" xfId="1935" xr:uid="{00000000-0005-0000-0000-000081070000}"/>
    <cellStyle name="Comma 2 2 2 2 6 8 2" xfId="22891" xr:uid="{8891AD76-655E-4348-A95D-ABDD755EA2DB}"/>
    <cellStyle name="Comma 2 2 2 2 6 9" xfId="1936" xr:uid="{00000000-0005-0000-0000-000082070000}"/>
    <cellStyle name="Comma 2 2 2 2 6 9 2" xfId="22892" xr:uid="{B6D74259-5D81-4B4A-AF7E-30F5B88516B0}"/>
    <cellStyle name="Comma 2 2 2 2 7" xfId="1937" xr:uid="{00000000-0005-0000-0000-000083070000}"/>
    <cellStyle name="Comma 2 2 2 2 7 10" xfId="1938" xr:uid="{00000000-0005-0000-0000-000084070000}"/>
    <cellStyle name="Comma 2 2 2 2 7 10 2" xfId="22894" xr:uid="{5A678170-7E8C-464C-A8CC-6FBC8126D2A0}"/>
    <cellStyle name="Comma 2 2 2 2 7 11" xfId="22893" xr:uid="{3BFFFEAB-FAEB-4095-9E62-54630E77334B}"/>
    <cellStyle name="Comma 2 2 2 2 7 2" xfId="1939" xr:uid="{00000000-0005-0000-0000-000085070000}"/>
    <cellStyle name="Comma 2 2 2 2 7 2 2" xfId="1940" xr:uid="{00000000-0005-0000-0000-000086070000}"/>
    <cellStyle name="Comma 2 2 2 2 7 2 2 2" xfId="1941" xr:uid="{00000000-0005-0000-0000-000087070000}"/>
    <cellStyle name="Comma 2 2 2 2 7 2 2 2 2" xfId="1942" xr:uid="{00000000-0005-0000-0000-000088070000}"/>
    <cellStyle name="Comma 2 2 2 2 7 2 2 2 2 2" xfId="22898" xr:uid="{31D14AB3-1365-440C-B5F0-F9EBD44FB4BC}"/>
    <cellStyle name="Comma 2 2 2 2 7 2 2 2 3" xfId="1943" xr:uid="{00000000-0005-0000-0000-000089070000}"/>
    <cellStyle name="Comma 2 2 2 2 7 2 2 2 3 2" xfId="22899" xr:uid="{6DB122C8-B56F-4428-B00A-06F0EF216AFC}"/>
    <cellStyle name="Comma 2 2 2 2 7 2 2 2 4" xfId="1944" xr:uid="{00000000-0005-0000-0000-00008A070000}"/>
    <cellStyle name="Comma 2 2 2 2 7 2 2 2 4 2" xfId="22900" xr:uid="{6464DDFC-EF19-47E5-9035-45C446CACFDB}"/>
    <cellStyle name="Comma 2 2 2 2 7 2 2 2 5" xfId="22897" xr:uid="{4A28B734-286D-4542-8DE8-7E277570BF7A}"/>
    <cellStyle name="Comma 2 2 2 2 7 2 2 3" xfId="1945" xr:uid="{00000000-0005-0000-0000-00008B070000}"/>
    <cellStyle name="Comma 2 2 2 2 7 2 2 3 2" xfId="22901" xr:uid="{C7E5FC17-D075-49DE-A4D8-8AF0B0775331}"/>
    <cellStyle name="Comma 2 2 2 2 7 2 2 4" xfId="1946" xr:uid="{00000000-0005-0000-0000-00008C070000}"/>
    <cellStyle name="Comma 2 2 2 2 7 2 2 4 2" xfId="22902" xr:uid="{C866D3A1-7D59-4467-90F5-06B2DB394EC0}"/>
    <cellStyle name="Comma 2 2 2 2 7 2 2 5" xfId="1947" xr:uid="{00000000-0005-0000-0000-00008D070000}"/>
    <cellStyle name="Comma 2 2 2 2 7 2 2 5 2" xfId="22903" xr:uid="{C7D6C191-7175-4D39-8B40-B152A1ADC3FF}"/>
    <cellStyle name="Comma 2 2 2 2 7 2 2 6" xfId="22896" xr:uid="{749E29E2-508A-442E-858A-A6166E649100}"/>
    <cellStyle name="Comma 2 2 2 2 7 2 3" xfId="1948" xr:uid="{00000000-0005-0000-0000-00008E070000}"/>
    <cellStyle name="Comma 2 2 2 2 7 2 3 2" xfId="1949" xr:uid="{00000000-0005-0000-0000-00008F070000}"/>
    <cellStyle name="Comma 2 2 2 2 7 2 3 2 2" xfId="22905" xr:uid="{5CFF8B06-416D-4084-AB26-EB49ACBACF87}"/>
    <cellStyle name="Comma 2 2 2 2 7 2 3 3" xfId="1950" xr:uid="{00000000-0005-0000-0000-000090070000}"/>
    <cellStyle name="Comma 2 2 2 2 7 2 3 3 2" xfId="22906" xr:uid="{CE2C4766-0614-4BDF-8C81-AC8711E64D0A}"/>
    <cellStyle name="Comma 2 2 2 2 7 2 3 4" xfId="1951" xr:uid="{00000000-0005-0000-0000-000091070000}"/>
    <cellStyle name="Comma 2 2 2 2 7 2 3 4 2" xfId="22907" xr:uid="{3B040874-7F07-4078-9A16-3C816AF7F531}"/>
    <cellStyle name="Comma 2 2 2 2 7 2 3 5" xfId="22904" xr:uid="{D2D6D14D-774B-4677-B04A-DDF691A35D82}"/>
    <cellStyle name="Comma 2 2 2 2 7 2 4" xfId="1952" xr:uid="{00000000-0005-0000-0000-000092070000}"/>
    <cellStyle name="Comma 2 2 2 2 7 2 4 2" xfId="22908" xr:uid="{9F44CCF8-81E9-4197-A10C-BB502678B4A3}"/>
    <cellStyle name="Comma 2 2 2 2 7 2 5" xfId="1953" xr:uid="{00000000-0005-0000-0000-000093070000}"/>
    <cellStyle name="Comma 2 2 2 2 7 2 5 2" xfId="22909" xr:uid="{C06ABA9B-AFBD-43D9-8784-2A1A3B38A90D}"/>
    <cellStyle name="Comma 2 2 2 2 7 2 6" xfId="1954" xr:uid="{00000000-0005-0000-0000-000094070000}"/>
    <cellStyle name="Comma 2 2 2 2 7 2 6 2" xfId="22910" xr:uid="{CE826AD5-7375-4761-AEE2-A6B10E353AD9}"/>
    <cellStyle name="Comma 2 2 2 2 7 2 7" xfId="22895" xr:uid="{5DF0E59B-E8FF-4A79-AAB7-B3905CE58647}"/>
    <cellStyle name="Comma 2 2 2 2 7 3" xfId="1955" xr:uid="{00000000-0005-0000-0000-000095070000}"/>
    <cellStyle name="Comma 2 2 2 2 7 3 2" xfId="1956" xr:uid="{00000000-0005-0000-0000-000096070000}"/>
    <cellStyle name="Comma 2 2 2 2 7 3 2 2" xfId="1957" xr:uid="{00000000-0005-0000-0000-000097070000}"/>
    <cellStyle name="Comma 2 2 2 2 7 3 2 2 2" xfId="1958" xr:uid="{00000000-0005-0000-0000-000098070000}"/>
    <cellStyle name="Comma 2 2 2 2 7 3 2 2 2 2" xfId="22914" xr:uid="{876CCE81-D013-475D-A259-4B1658F35701}"/>
    <cellStyle name="Comma 2 2 2 2 7 3 2 2 3" xfId="1959" xr:uid="{00000000-0005-0000-0000-000099070000}"/>
    <cellStyle name="Comma 2 2 2 2 7 3 2 2 3 2" xfId="22915" xr:uid="{0CD5F3BB-923F-49C9-A883-137DE9C822F8}"/>
    <cellStyle name="Comma 2 2 2 2 7 3 2 2 4" xfId="1960" xr:uid="{00000000-0005-0000-0000-00009A070000}"/>
    <cellStyle name="Comma 2 2 2 2 7 3 2 2 4 2" xfId="22916" xr:uid="{3558DD2C-98AC-4339-ABE0-757EC90EDB6E}"/>
    <cellStyle name="Comma 2 2 2 2 7 3 2 2 5" xfId="22913" xr:uid="{6A80C80B-084D-4F11-9F89-7CFE75379013}"/>
    <cellStyle name="Comma 2 2 2 2 7 3 2 3" xfId="1961" xr:uid="{00000000-0005-0000-0000-00009B070000}"/>
    <cellStyle name="Comma 2 2 2 2 7 3 2 3 2" xfId="22917" xr:uid="{053D7477-C154-45DC-8457-BA090C078AC6}"/>
    <cellStyle name="Comma 2 2 2 2 7 3 2 4" xfId="1962" xr:uid="{00000000-0005-0000-0000-00009C070000}"/>
    <cellStyle name="Comma 2 2 2 2 7 3 2 4 2" xfId="22918" xr:uid="{644271F4-ECB3-4EC2-852C-D27BB6856901}"/>
    <cellStyle name="Comma 2 2 2 2 7 3 2 5" xfId="1963" xr:uid="{00000000-0005-0000-0000-00009D070000}"/>
    <cellStyle name="Comma 2 2 2 2 7 3 2 5 2" xfId="22919" xr:uid="{CA950B9F-10EF-4F47-AAFA-94F87E1BF011}"/>
    <cellStyle name="Comma 2 2 2 2 7 3 2 6" xfId="22912" xr:uid="{5BA2AC78-17C1-4774-95D5-3AB39286A0DE}"/>
    <cellStyle name="Comma 2 2 2 2 7 3 3" xfId="1964" xr:uid="{00000000-0005-0000-0000-00009E070000}"/>
    <cellStyle name="Comma 2 2 2 2 7 3 3 2" xfId="1965" xr:uid="{00000000-0005-0000-0000-00009F070000}"/>
    <cellStyle name="Comma 2 2 2 2 7 3 3 2 2" xfId="22921" xr:uid="{1002509A-1238-4F55-A53F-4C198B2DB649}"/>
    <cellStyle name="Comma 2 2 2 2 7 3 3 3" xfId="1966" xr:uid="{00000000-0005-0000-0000-0000A0070000}"/>
    <cellStyle name="Comma 2 2 2 2 7 3 3 3 2" xfId="22922" xr:uid="{E956536D-6546-41A0-9599-1714C009BD1E}"/>
    <cellStyle name="Comma 2 2 2 2 7 3 3 4" xfId="1967" xr:uid="{00000000-0005-0000-0000-0000A1070000}"/>
    <cellStyle name="Comma 2 2 2 2 7 3 3 4 2" xfId="22923" xr:uid="{8B647117-A70F-4FF8-835B-54449388ECD2}"/>
    <cellStyle name="Comma 2 2 2 2 7 3 3 5" xfId="22920" xr:uid="{FC58CA7C-55C4-44DF-9973-2672A249B9A8}"/>
    <cellStyle name="Comma 2 2 2 2 7 3 4" xfId="1968" xr:uid="{00000000-0005-0000-0000-0000A2070000}"/>
    <cellStyle name="Comma 2 2 2 2 7 3 4 2" xfId="22924" xr:uid="{ACF7F7EC-83FB-44C4-943E-B29307DFF3A2}"/>
    <cellStyle name="Comma 2 2 2 2 7 3 5" xfId="1969" xr:uid="{00000000-0005-0000-0000-0000A3070000}"/>
    <cellStyle name="Comma 2 2 2 2 7 3 5 2" xfId="22925" xr:uid="{D6309154-52A5-4B6A-A0B8-07D60B0C5B29}"/>
    <cellStyle name="Comma 2 2 2 2 7 3 6" xfId="1970" xr:uid="{00000000-0005-0000-0000-0000A4070000}"/>
    <cellStyle name="Comma 2 2 2 2 7 3 6 2" xfId="22926" xr:uid="{D8B6B7BE-2423-474C-AFDE-44800BF144DB}"/>
    <cellStyle name="Comma 2 2 2 2 7 3 7" xfId="22911" xr:uid="{93E0C91F-6B03-4AB5-B8E1-FA95A6B4F9AA}"/>
    <cellStyle name="Comma 2 2 2 2 7 4" xfId="1971" xr:uid="{00000000-0005-0000-0000-0000A5070000}"/>
    <cellStyle name="Comma 2 2 2 2 7 4 2" xfId="22927" xr:uid="{340C1C44-ADBF-4765-84E8-CE2D16EA5152}"/>
    <cellStyle name="Comma 2 2 2 2 7 5" xfId="1972" xr:uid="{00000000-0005-0000-0000-0000A6070000}"/>
    <cellStyle name="Comma 2 2 2 2 7 5 2" xfId="1973" xr:uid="{00000000-0005-0000-0000-0000A7070000}"/>
    <cellStyle name="Comma 2 2 2 2 7 5 2 2" xfId="1974" xr:uid="{00000000-0005-0000-0000-0000A8070000}"/>
    <cellStyle name="Comma 2 2 2 2 7 5 2 2 2" xfId="22930" xr:uid="{0CDE1FF7-462F-4E56-862D-BC08313AF868}"/>
    <cellStyle name="Comma 2 2 2 2 7 5 2 3" xfId="1975" xr:uid="{00000000-0005-0000-0000-0000A9070000}"/>
    <cellStyle name="Comma 2 2 2 2 7 5 2 3 2" xfId="22931" xr:uid="{5C728717-B31C-4743-9CD6-049A9A80704F}"/>
    <cellStyle name="Comma 2 2 2 2 7 5 2 4" xfId="1976" xr:uid="{00000000-0005-0000-0000-0000AA070000}"/>
    <cellStyle name="Comma 2 2 2 2 7 5 2 4 2" xfId="22932" xr:uid="{36F75E81-7D92-4A47-9573-1B24DC5D0728}"/>
    <cellStyle name="Comma 2 2 2 2 7 5 2 5" xfId="22929" xr:uid="{53DE83C8-3A98-4B53-8CE3-73F67E361F90}"/>
    <cellStyle name="Comma 2 2 2 2 7 5 3" xfId="1977" xr:uid="{00000000-0005-0000-0000-0000AB070000}"/>
    <cellStyle name="Comma 2 2 2 2 7 5 3 2" xfId="22933" xr:uid="{15BB7C96-79FF-4989-893F-788193EB15E1}"/>
    <cellStyle name="Comma 2 2 2 2 7 5 4" xfId="1978" xr:uid="{00000000-0005-0000-0000-0000AC070000}"/>
    <cellStyle name="Comma 2 2 2 2 7 5 4 2" xfId="22934" xr:uid="{C5525163-17F2-42FA-AAD5-F5A38D4B22F2}"/>
    <cellStyle name="Comma 2 2 2 2 7 5 5" xfId="1979" xr:uid="{00000000-0005-0000-0000-0000AD070000}"/>
    <cellStyle name="Comma 2 2 2 2 7 5 5 2" xfId="22935" xr:uid="{BECA1236-7DD9-4D7F-8B3A-52CCF340C722}"/>
    <cellStyle name="Comma 2 2 2 2 7 5 6" xfId="22928" xr:uid="{5F010484-2AA8-4AE8-98FD-9B2ECD1D72EE}"/>
    <cellStyle name="Comma 2 2 2 2 7 6" xfId="1980" xr:uid="{00000000-0005-0000-0000-0000AE070000}"/>
    <cellStyle name="Comma 2 2 2 2 7 6 2" xfId="1981" xr:uid="{00000000-0005-0000-0000-0000AF070000}"/>
    <cellStyle name="Comma 2 2 2 2 7 6 2 2" xfId="22937" xr:uid="{0CE7F2F6-9325-4F4B-AD2B-550185259787}"/>
    <cellStyle name="Comma 2 2 2 2 7 6 3" xfId="1982" xr:uid="{00000000-0005-0000-0000-0000B0070000}"/>
    <cellStyle name="Comma 2 2 2 2 7 6 3 2" xfId="22938" xr:uid="{CC421E83-1690-4B02-95A9-5BFFDF47E2D6}"/>
    <cellStyle name="Comma 2 2 2 2 7 6 4" xfId="1983" xr:uid="{00000000-0005-0000-0000-0000B1070000}"/>
    <cellStyle name="Comma 2 2 2 2 7 6 4 2" xfId="22939" xr:uid="{372152C1-7A7B-4174-B6F3-2BB35C631F67}"/>
    <cellStyle name="Comma 2 2 2 2 7 6 5" xfId="22936" xr:uid="{D26CD98A-10C0-4F67-A2C5-159EAD64AD41}"/>
    <cellStyle name="Comma 2 2 2 2 7 7" xfId="1984" xr:uid="{00000000-0005-0000-0000-0000B2070000}"/>
    <cellStyle name="Comma 2 2 2 2 7 7 2" xfId="1985" xr:uid="{00000000-0005-0000-0000-0000B3070000}"/>
    <cellStyle name="Comma 2 2 2 2 7 7 2 2" xfId="22941" xr:uid="{1E60F1D1-EE44-47D6-AC0D-44EE0E52E9AF}"/>
    <cellStyle name="Comma 2 2 2 2 7 7 3" xfId="1986" xr:uid="{00000000-0005-0000-0000-0000B4070000}"/>
    <cellStyle name="Comma 2 2 2 2 7 7 3 2" xfId="22942" xr:uid="{BAACA662-4746-4BFD-B1DF-7DB79B71EF62}"/>
    <cellStyle name="Comma 2 2 2 2 7 7 4" xfId="1987" xr:uid="{00000000-0005-0000-0000-0000B5070000}"/>
    <cellStyle name="Comma 2 2 2 2 7 7 4 2" xfId="22943" xr:uid="{30B25380-FFD3-4DF9-9FB8-903E24D6DC1F}"/>
    <cellStyle name="Comma 2 2 2 2 7 7 5" xfId="22940" xr:uid="{CB9FD9E8-A808-4E77-8AE8-D4F37A22F313}"/>
    <cellStyle name="Comma 2 2 2 2 7 8" xfId="1988" xr:uid="{00000000-0005-0000-0000-0000B6070000}"/>
    <cellStyle name="Comma 2 2 2 2 7 8 2" xfId="22944" xr:uid="{D9CEBA39-79DE-4B20-9757-2F0D5BFEF7B6}"/>
    <cellStyle name="Comma 2 2 2 2 7 9" xfId="1989" xr:uid="{00000000-0005-0000-0000-0000B7070000}"/>
    <cellStyle name="Comma 2 2 2 2 7 9 2" xfId="22945" xr:uid="{5976F796-5160-4E5E-B2AF-5E93E691C892}"/>
    <cellStyle name="Comma 2 2 2 2 8" xfId="1990" xr:uid="{00000000-0005-0000-0000-0000B8070000}"/>
    <cellStyle name="Comma 2 2 2 2 8 2" xfId="1991" xr:uid="{00000000-0005-0000-0000-0000B9070000}"/>
    <cellStyle name="Comma 2 2 2 2 8 2 2" xfId="22947" xr:uid="{31E47ECA-1EA0-49D0-8701-C5B9ACA00D57}"/>
    <cellStyle name="Comma 2 2 2 2 8 3" xfId="1992" xr:uid="{00000000-0005-0000-0000-0000BA070000}"/>
    <cellStyle name="Comma 2 2 2 2 8 3 2" xfId="1993" xr:uid="{00000000-0005-0000-0000-0000BB070000}"/>
    <cellStyle name="Comma 2 2 2 2 8 3 2 2" xfId="1994" xr:uid="{00000000-0005-0000-0000-0000BC070000}"/>
    <cellStyle name="Comma 2 2 2 2 8 3 2 2 2" xfId="22950" xr:uid="{7EC00F41-AF96-4D24-A77A-646E4501D80E}"/>
    <cellStyle name="Comma 2 2 2 2 8 3 2 3" xfId="1995" xr:uid="{00000000-0005-0000-0000-0000BD070000}"/>
    <cellStyle name="Comma 2 2 2 2 8 3 2 3 2" xfId="22951" xr:uid="{3A8A38DB-26E2-4AE3-BD15-E239DD907A98}"/>
    <cellStyle name="Comma 2 2 2 2 8 3 2 4" xfId="1996" xr:uid="{00000000-0005-0000-0000-0000BE070000}"/>
    <cellStyle name="Comma 2 2 2 2 8 3 2 4 2" xfId="22952" xr:uid="{3F561193-6915-4077-AB93-8E3DC83DE991}"/>
    <cellStyle name="Comma 2 2 2 2 8 3 2 5" xfId="22949" xr:uid="{88661C53-45EB-4751-B9CC-761638C5229F}"/>
    <cellStyle name="Comma 2 2 2 2 8 3 3" xfId="1997" xr:uid="{00000000-0005-0000-0000-0000BF070000}"/>
    <cellStyle name="Comma 2 2 2 2 8 3 3 2" xfId="22953" xr:uid="{10D9A72A-6361-42CB-8806-22B9605F7DBC}"/>
    <cellStyle name="Comma 2 2 2 2 8 3 4" xfId="1998" xr:uid="{00000000-0005-0000-0000-0000C0070000}"/>
    <cellStyle name="Comma 2 2 2 2 8 3 4 2" xfId="22954" xr:uid="{A4259667-8733-4D40-AEF2-FB1F395446FD}"/>
    <cellStyle name="Comma 2 2 2 2 8 3 5" xfId="1999" xr:uid="{00000000-0005-0000-0000-0000C1070000}"/>
    <cellStyle name="Comma 2 2 2 2 8 3 5 2" xfId="22955" xr:uid="{5FC56588-7190-43F8-9DA1-FC20B1114788}"/>
    <cellStyle name="Comma 2 2 2 2 8 3 6" xfId="22948" xr:uid="{FF32EAA4-503C-4C23-BB30-D20463B3D12E}"/>
    <cellStyle name="Comma 2 2 2 2 8 4" xfId="2000" xr:uid="{00000000-0005-0000-0000-0000C2070000}"/>
    <cellStyle name="Comma 2 2 2 2 8 4 2" xfId="2001" xr:uid="{00000000-0005-0000-0000-0000C3070000}"/>
    <cellStyle name="Comma 2 2 2 2 8 4 2 2" xfId="22957" xr:uid="{1344CCC8-34D2-4AE2-82E5-45E8B6555C22}"/>
    <cellStyle name="Comma 2 2 2 2 8 4 3" xfId="2002" xr:uid="{00000000-0005-0000-0000-0000C4070000}"/>
    <cellStyle name="Comma 2 2 2 2 8 4 3 2" xfId="22958" xr:uid="{4D992D96-5342-4862-93DB-3BFA3FD50606}"/>
    <cellStyle name="Comma 2 2 2 2 8 4 4" xfId="2003" xr:uid="{00000000-0005-0000-0000-0000C5070000}"/>
    <cellStyle name="Comma 2 2 2 2 8 4 4 2" xfId="22959" xr:uid="{1C50BC9F-B9DD-49D4-B0DE-485B301FCB9F}"/>
    <cellStyle name="Comma 2 2 2 2 8 4 5" xfId="22956" xr:uid="{F87B0494-6BE4-4BD8-BFB2-18C8EF5DAD52}"/>
    <cellStyle name="Comma 2 2 2 2 8 5" xfId="2004" xr:uid="{00000000-0005-0000-0000-0000C6070000}"/>
    <cellStyle name="Comma 2 2 2 2 8 5 2" xfId="2005" xr:uid="{00000000-0005-0000-0000-0000C7070000}"/>
    <cellStyle name="Comma 2 2 2 2 8 5 2 2" xfId="22961" xr:uid="{0B73A724-456F-4B9E-BAF2-8AA627D8F0AD}"/>
    <cellStyle name="Comma 2 2 2 2 8 5 3" xfId="2006" xr:uid="{00000000-0005-0000-0000-0000C8070000}"/>
    <cellStyle name="Comma 2 2 2 2 8 5 3 2" xfId="22962" xr:uid="{63C18934-74EA-4645-A88D-43AD2902AB28}"/>
    <cellStyle name="Comma 2 2 2 2 8 5 4" xfId="2007" xr:uid="{00000000-0005-0000-0000-0000C9070000}"/>
    <cellStyle name="Comma 2 2 2 2 8 5 4 2" xfId="22963" xr:uid="{AD898C63-78DA-437C-AB2C-C8ED34E29D06}"/>
    <cellStyle name="Comma 2 2 2 2 8 5 5" xfId="22960" xr:uid="{CD8C8F91-9169-4CDB-B334-D2A3ABC734AB}"/>
    <cellStyle name="Comma 2 2 2 2 8 6" xfId="2008" xr:uid="{00000000-0005-0000-0000-0000CA070000}"/>
    <cellStyle name="Comma 2 2 2 2 8 6 2" xfId="22964" xr:uid="{07BC4FA1-317F-42B4-897D-8CD4AD3DB805}"/>
    <cellStyle name="Comma 2 2 2 2 8 7" xfId="2009" xr:uid="{00000000-0005-0000-0000-0000CB070000}"/>
    <cellStyle name="Comma 2 2 2 2 8 7 2" xfId="22965" xr:uid="{37E54AB0-482E-48C1-9102-6E73CEE26854}"/>
    <cellStyle name="Comma 2 2 2 2 8 8" xfId="2010" xr:uid="{00000000-0005-0000-0000-0000CC070000}"/>
    <cellStyle name="Comma 2 2 2 2 8 8 2" xfId="22966" xr:uid="{840667D4-5F79-4572-9024-929107DAD854}"/>
    <cellStyle name="Comma 2 2 2 2 8 9" xfId="22946" xr:uid="{4C14A306-A826-4664-9E0C-E3FF0C15A6A1}"/>
    <cellStyle name="Comma 2 2 2 2 9" xfId="2011" xr:uid="{00000000-0005-0000-0000-0000CD070000}"/>
    <cellStyle name="Comma 2 2 2 2 9 2" xfId="2012" xr:uid="{00000000-0005-0000-0000-0000CE070000}"/>
    <cellStyle name="Comma 2 2 2 2 9 2 2" xfId="22968" xr:uid="{2BBAB042-F2EB-4ACA-AB26-9F61B960232B}"/>
    <cellStyle name="Comma 2 2 2 2 9 3" xfId="2013" xr:uid="{00000000-0005-0000-0000-0000CF070000}"/>
    <cellStyle name="Comma 2 2 2 2 9 3 2" xfId="2014" xr:uid="{00000000-0005-0000-0000-0000D0070000}"/>
    <cellStyle name="Comma 2 2 2 2 9 3 2 2" xfId="2015" xr:uid="{00000000-0005-0000-0000-0000D1070000}"/>
    <cellStyle name="Comma 2 2 2 2 9 3 2 2 2" xfId="22971" xr:uid="{823DE73D-9523-429A-BB60-48A21564ABD4}"/>
    <cellStyle name="Comma 2 2 2 2 9 3 2 3" xfId="2016" xr:uid="{00000000-0005-0000-0000-0000D2070000}"/>
    <cellStyle name="Comma 2 2 2 2 9 3 2 3 2" xfId="22972" xr:uid="{273D1CE7-7905-42D9-B868-9336E4254379}"/>
    <cellStyle name="Comma 2 2 2 2 9 3 2 4" xfId="2017" xr:uid="{00000000-0005-0000-0000-0000D3070000}"/>
    <cellStyle name="Comma 2 2 2 2 9 3 2 4 2" xfId="22973" xr:uid="{DED434A0-1AB2-4A20-AD4B-AD0B93424B21}"/>
    <cellStyle name="Comma 2 2 2 2 9 3 2 5" xfId="22970" xr:uid="{A17FA52C-3E23-4232-928B-9D4B4CDF821B}"/>
    <cellStyle name="Comma 2 2 2 2 9 3 3" xfId="2018" xr:uid="{00000000-0005-0000-0000-0000D4070000}"/>
    <cellStyle name="Comma 2 2 2 2 9 3 3 2" xfId="22974" xr:uid="{72B2A735-A554-4499-86CD-98053118915E}"/>
    <cellStyle name="Comma 2 2 2 2 9 3 4" xfId="2019" xr:uid="{00000000-0005-0000-0000-0000D5070000}"/>
    <cellStyle name="Comma 2 2 2 2 9 3 4 2" xfId="22975" xr:uid="{EBE02B60-91B8-473E-A6ED-F9BCB92C9831}"/>
    <cellStyle name="Comma 2 2 2 2 9 3 5" xfId="2020" xr:uid="{00000000-0005-0000-0000-0000D6070000}"/>
    <cellStyle name="Comma 2 2 2 2 9 3 5 2" xfId="22976" xr:uid="{C162220D-46DF-4DA8-ADA7-0FC648625D5A}"/>
    <cellStyle name="Comma 2 2 2 2 9 3 6" xfId="22969" xr:uid="{EFECEF35-E648-4FD7-8BCC-E1F709CD9742}"/>
    <cellStyle name="Comma 2 2 2 2 9 4" xfId="2021" xr:uid="{00000000-0005-0000-0000-0000D7070000}"/>
    <cellStyle name="Comma 2 2 2 2 9 4 2" xfId="2022" xr:uid="{00000000-0005-0000-0000-0000D8070000}"/>
    <cellStyle name="Comma 2 2 2 2 9 4 2 2" xfId="22978" xr:uid="{5AB6657B-AAB2-4E9F-9356-952475FE9D45}"/>
    <cellStyle name="Comma 2 2 2 2 9 4 3" xfId="2023" xr:uid="{00000000-0005-0000-0000-0000D9070000}"/>
    <cellStyle name="Comma 2 2 2 2 9 4 3 2" xfId="22979" xr:uid="{A14D9B29-051C-49A3-89FB-88707D16E410}"/>
    <cellStyle name="Comma 2 2 2 2 9 4 4" xfId="2024" xr:uid="{00000000-0005-0000-0000-0000DA070000}"/>
    <cellStyle name="Comma 2 2 2 2 9 4 4 2" xfId="22980" xr:uid="{948C45E6-5A93-4A38-9B0A-65218A52A59A}"/>
    <cellStyle name="Comma 2 2 2 2 9 4 5" xfId="22977" xr:uid="{A9308E1A-11C2-47B1-8ACC-DB51CB643419}"/>
    <cellStyle name="Comma 2 2 2 2 9 5" xfId="2025" xr:uid="{00000000-0005-0000-0000-0000DB070000}"/>
    <cellStyle name="Comma 2 2 2 2 9 5 2" xfId="2026" xr:uid="{00000000-0005-0000-0000-0000DC070000}"/>
    <cellStyle name="Comma 2 2 2 2 9 5 2 2" xfId="22982" xr:uid="{B77493B4-0503-4109-A852-4F3DCC01199C}"/>
    <cellStyle name="Comma 2 2 2 2 9 5 3" xfId="2027" xr:uid="{00000000-0005-0000-0000-0000DD070000}"/>
    <cellStyle name="Comma 2 2 2 2 9 5 3 2" xfId="22983" xr:uid="{EBD672F2-4422-4B98-A0AD-45B4EEE6CFA2}"/>
    <cellStyle name="Comma 2 2 2 2 9 5 4" xfId="2028" xr:uid="{00000000-0005-0000-0000-0000DE070000}"/>
    <cellStyle name="Comma 2 2 2 2 9 5 4 2" xfId="22984" xr:uid="{112D5D7D-A545-43F0-A237-60B1E6CD6248}"/>
    <cellStyle name="Comma 2 2 2 2 9 5 5" xfId="22981" xr:uid="{65168B52-9C2B-4B09-B19A-D08F30CA184A}"/>
    <cellStyle name="Comma 2 2 2 2 9 6" xfId="2029" xr:uid="{00000000-0005-0000-0000-0000DF070000}"/>
    <cellStyle name="Comma 2 2 2 2 9 6 2" xfId="22985" xr:uid="{2826B144-BBB8-4428-B21D-B5D9E11BFC59}"/>
    <cellStyle name="Comma 2 2 2 2 9 7" xfId="2030" xr:uid="{00000000-0005-0000-0000-0000E0070000}"/>
    <cellStyle name="Comma 2 2 2 2 9 7 2" xfId="22986" xr:uid="{96390B33-231E-459F-97F9-C96C7DFF5EEF}"/>
    <cellStyle name="Comma 2 2 2 2 9 8" xfId="2031" xr:uid="{00000000-0005-0000-0000-0000E1070000}"/>
    <cellStyle name="Comma 2 2 2 2 9 8 2" xfId="22987" xr:uid="{481B2E89-298C-46C9-A096-FCD2735C52A3}"/>
    <cellStyle name="Comma 2 2 2 2 9 9" xfId="22967" xr:uid="{D2AA10F5-DF0A-4909-B6E7-6B547D1D29C2}"/>
    <cellStyle name="Comma 2 2 2 20" xfId="2032" xr:uid="{00000000-0005-0000-0000-0000E2070000}"/>
    <cellStyle name="Comma 2 2 2 20 2" xfId="2033" xr:uid="{00000000-0005-0000-0000-0000E3070000}"/>
    <cellStyle name="Comma 2 2 2 20 2 2" xfId="22989" xr:uid="{52575718-1206-44B8-AB05-159BBA5804DB}"/>
    <cellStyle name="Comma 2 2 2 20 3" xfId="2034" xr:uid="{00000000-0005-0000-0000-0000E4070000}"/>
    <cellStyle name="Comma 2 2 2 20 3 2" xfId="22990" xr:uid="{8DC322EB-D9B0-487D-B897-792F30D2F701}"/>
    <cellStyle name="Comma 2 2 2 20 4" xfId="2035" xr:uid="{00000000-0005-0000-0000-0000E5070000}"/>
    <cellStyle name="Comma 2 2 2 20 4 2" xfId="22991" xr:uid="{90CD5322-0849-47E1-B9C2-CF1AD4D00BAF}"/>
    <cellStyle name="Comma 2 2 2 20 5" xfId="22988" xr:uid="{D1EFFA6D-E9B5-415C-8101-6A59E1E3BEFF}"/>
    <cellStyle name="Comma 2 2 2 21" xfId="2036" xr:uid="{00000000-0005-0000-0000-0000E6070000}"/>
    <cellStyle name="Comma 2 2 2 21 2" xfId="22992" xr:uid="{D59393D0-6D9D-4F03-B766-F764E41DD17D}"/>
    <cellStyle name="Comma 2 2 2 22" xfId="2037" xr:uid="{00000000-0005-0000-0000-0000E7070000}"/>
    <cellStyle name="Comma 2 2 2 22 2" xfId="22993" xr:uid="{29ED7A62-51ED-40C3-9442-9B8D1DF161A1}"/>
    <cellStyle name="Comma 2 2 2 23" xfId="2038" xr:uid="{00000000-0005-0000-0000-0000E8070000}"/>
    <cellStyle name="Comma 2 2 2 23 2" xfId="22994" xr:uid="{B2C2E019-2013-44F3-9E00-BAEC439B4FE1}"/>
    <cellStyle name="Comma 2 2 2 24" xfId="22370" xr:uid="{E17A5ED2-6B16-49B6-B6D1-93B7E2E22EC3}"/>
    <cellStyle name="Comma 2 2 2 3" xfId="2039" xr:uid="{00000000-0005-0000-0000-0000E9070000}"/>
    <cellStyle name="Comma 2 2 2 3 10" xfId="2040" xr:uid="{00000000-0005-0000-0000-0000EA070000}"/>
    <cellStyle name="Comma 2 2 2 3 10 2" xfId="22996" xr:uid="{4F9401EA-ED21-444F-920D-9B2F0EDF75B9}"/>
    <cellStyle name="Comma 2 2 2 3 11" xfId="22995" xr:uid="{4ED6C949-8D19-4C8D-8B63-710D717CEA3C}"/>
    <cellStyle name="Comma 2 2 2 3 2" xfId="2041" xr:uid="{00000000-0005-0000-0000-0000EB070000}"/>
    <cellStyle name="Comma 2 2 2 3 2 10" xfId="22997" xr:uid="{CA8C48E6-D768-44A9-B0FE-731E7DE125D0}"/>
    <cellStyle name="Comma 2 2 2 3 2 2" xfId="2042" xr:uid="{00000000-0005-0000-0000-0000EC070000}"/>
    <cellStyle name="Comma 2 2 2 3 2 2 2" xfId="2043" xr:uid="{00000000-0005-0000-0000-0000ED070000}"/>
    <cellStyle name="Comma 2 2 2 3 2 2 2 2" xfId="2044" xr:uid="{00000000-0005-0000-0000-0000EE070000}"/>
    <cellStyle name="Comma 2 2 2 3 2 2 2 2 2" xfId="2045" xr:uid="{00000000-0005-0000-0000-0000EF070000}"/>
    <cellStyle name="Comma 2 2 2 3 2 2 2 2 2 2" xfId="23001" xr:uid="{FE44B665-4BD1-439A-AB84-4F2C8CA0C4BA}"/>
    <cellStyle name="Comma 2 2 2 3 2 2 2 2 3" xfId="2046" xr:uid="{00000000-0005-0000-0000-0000F0070000}"/>
    <cellStyle name="Comma 2 2 2 3 2 2 2 2 3 2" xfId="23002" xr:uid="{362B5A9C-99EB-4507-A215-581512C849CB}"/>
    <cellStyle name="Comma 2 2 2 3 2 2 2 2 4" xfId="2047" xr:uid="{00000000-0005-0000-0000-0000F1070000}"/>
    <cellStyle name="Comma 2 2 2 3 2 2 2 2 4 2" xfId="23003" xr:uid="{A859841E-2D6D-4294-A38D-D2A1575EFD4A}"/>
    <cellStyle name="Comma 2 2 2 3 2 2 2 2 5" xfId="23000" xr:uid="{270A8992-8B2E-4196-978E-9803ECF31803}"/>
    <cellStyle name="Comma 2 2 2 3 2 2 2 3" xfId="2048" xr:uid="{00000000-0005-0000-0000-0000F2070000}"/>
    <cellStyle name="Comma 2 2 2 3 2 2 2 3 2" xfId="23004" xr:uid="{0BF11055-060B-49C3-B2D2-80C0ED6CCF93}"/>
    <cellStyle name="Comma 2 2 2 3 2 2 2 4" xfId="2049" xr:uid="{00000000-0005-0000-0000-0000F3070000}"/>
    <cellStyle name="Comma 2 2 2 3 2 2 2 4 2" xfId="23005" xr:uid="{41623A0E-76A3-4187-8985-822A1944D802}"/>
    <cellStyle name="Comma 2 2 2 3 2 2 2 5" xfId="2050" xr:uid="{00000000-0005-0000-0000-0000F4070000}"/>
    <cellStyle name="Comma 2 2 2 3 2 2 2 5 2" xfId="23006" xr:uid="{14182110-9E74-4F2C-BD9B-1434B308FEBC}"/>
    <cellStyle name="Comma 2 2 2 3 2 2 2 6" xfId="22999" xr:uid="{5F4FCAC1-E4B2-471A-9B9A-AA1704390833}"/>
    <cellStyle name="Comma 2 2 2 3 2 2 3" xfId="2051" xr:uid="{00000000-0005-0000-0000-0000F5070000}"/>
    <cellStyle name="Comma 2 2 2 3 2 2 3 2" xfId="23007" xr:uid="{0518BDEC-E0F1-4223-8A27-1F7D416B85F9}"/>
    <cellStyle name="Comma 2 2 2 3 2 2 4" xfId="2052" xr:uid="{00000000-0005-0000-0000-0000F6070000}"/>
    <cellStyle name="Comma 2 2 2 3 2 2 4 2" xfId="2053" xr:uid="{00000000-0005-0000-0000-0000F7070000}"/>
    <cellStyle name="Comma 2 2 2 3 2 2 4 2 2" xfId="23009" xr:uid="{58F34CF9-5485-47F7-ACD2-F7A690093682}"/>
    <cellStyle name="Comma 2 2 2 3 2 2 4 3" xfId="2054" xr:uid="{00000000-0005-0000-0000-0000F8070000}"/>
    <cellStyle name="Comma 2 2 2 3 2 2 4 3 2" xfId="23010" xr:uid="{8E927FAC-56ED-4B33-AF56-4124B58D06F8}"/>
    <cellStyle name="Comma 2 2 2 3 2 2 4 4" xfId="2055" xr:uid="{00000000-0005-0000-0000-0000F9070000}"/>
    <cellStyle name="Comma 2 2 2 3 2 2 4 4 2" xfId="23011" xr:uid="{F0B5C54E-A400-4E15-9FB9-7335E9F1BA09}"/>
    <cellStyle name="Comma 2 2 2 3 2 2 4 5" xfId="23008" xr:uid="{6DAD171F-C6C5-4440-9748-152EB459429C}"/>
    <cellStyle name="Comma 2 2 2 3 2 2 5" xfId="2056" xr:uid="{00000000-0005-0000-0000-0000FA070000}"/>
    <cellStyle name="Comma 2 2 2 3 2 2 5 2" xfId="23012" xr:uid="{B945797B-0B06-41CB-81A5-764EC158C693}"/>
    <cellStyle name="Comma 2 2 2 3 2 2 6" xfId="2057" xr:uid="{00000000-0005-0000-0000-0000FB070000}"/>
    <cellStyle name="Comma 2 2 2 3 2 2 6 2" xfId="23013" xr:uid="{40140788-59BA-4A5D-AADA-2B28537008CF}"/>
    <cellStyle name="Comma 2 2 2 3 2 2 7" xfId="2058" xr:uid="{00000000-0005-0000-0000-0000FC070000}"/>
    <cellStyle name="Comma 2 2 2 3 2 2 7 2" xfId="23014" xr:uid="{3CA77B16-ADE3-452D-B785-E21FA95DEC5F}"/>
    <cellStyle name="Comma 2 2 2 3 2 2 8" xfId="22998" xr:uid="{B392B98B-C3AE-4DDD-A5C5-51D2B0BFBBD3}"/>
    <cellStyle name="Comma 2 2 2 3 2 3" xfId="2059" xr:uid="{00000000-0005-0000-0000-0000FD070000}"/>
    <cellStyle name="Comma 2 2 2 3 2 3 2" xfId="2060" xr:uid="{00000000-0005-0000-0000-0000FE070000}"/>
    <cellStyle name="Comma 2 2 2 3 2 3 2 2" xfId="2061" xr:uid="{00000000-0005-0000-0000-0000FF070000}"/>
    <cellStyle name="Comma 2 2 2 3 2 3 2 2 2" xfId="2062" xr:uid="{00000000-0005-0000-0000-000000080000}"/>
    <cellStyle name="Comma 2 2 2 3 2 3 2 2 2 2" xfId="23018" xr:uid="{EDE03E38-504D-4E40-AF7C-E89BD8EDD99E}"/>
    <cellStyle name="Comma 2 2 2 3 2 3 2 2 3" xfId="2063" xr:uid="{00000000-0005-0000-0000-000001080000}"/>
    <cellStyle name="Comma 2 2 2 3 2 3 2 2 3 2" xfId="23019" xr:uid="{73678240-2267-433B-88E1-D24B45307F92}"/>
    <cellStyle name="Comma 2 2 2 3 2 3 2 2 4" xfId="2064" xr:uid="{00000000-0005-0000-0000-000002080000}"/>
    <cellStyle name="Comma 2 2 2 3 2 3 2 2 4 2" xfId="23020" xr:uid="{322CBDEC-9C2C-48F0-902B-B1A0909D3F73}"/>
    <cellStyle name="Comma 2 2 2 3 2 3 2 2 5" xfId="23017" xr:uid="{64BE3DE1-3FE0-4F42-B7C9-62E8C8C97EB0}"/>
    <cellStyle name="Comma 2 2 2 3 2 3 2 3" xfId="2065" xr:uid="{00000000-0005-0000-0000-000003080000}"/>
    <cellStyle name="Comma 2 2 2 3 2 3 2 3 2" xfId="23021" xr:uid="{C832966F-9114-41BB-8EF1-71C52C586144}"/>
    <cellStyle name="Comma 2 2 2 3 2 3 2 4" xfId="2066" xr:uid="{00000000-0005-0000-0000-000004080000}"/>
    <cellStyle name="Comma 2 2 2 3 2 3 2 4 2" xfId="23022" xr:uid="{70513F72-7EEF-4ABF-8246-5E6C27A8DC32}"/>
    <cellStyle name="Comma 2 2 2 3 2 3 2 5" xfId="2067" xr:uid="{00000000-0005-0000-0000-000005080000}"/>
    <cellStyle name="Comma 2 2 2 3 2 3 2 5 2" xfId="23023" xr:uid="{EBD05D0D-B6AE-4984-8E5F-4CD574B8850C}"/>
    <cellStyle name="Comma 2 2 2 3 2 3 2 6" xfId="23016" xr:uid="{7CFA8E20-CEBC-4F71-8DAB-3B2BF21E074A}"/>
    <cellStyle name="Comma 2 2 2 3 2 3 3" xfId="2068" xr:uid="{00000000-0005-0000-0000-000006080000}"/>
    <cellStyle name="Comma 2 2 2 3 2 3 3 2" xfId="23024" xr:uid="{7873FBD9-0900-45D4-AE27-79B5D67DCEB5}"/>
    <cellStyle name="Comma 2 2 2 3 2 3 4" xfId="2069" xr:uid="{00000000-0005-0000-0000-000007080000}"/>
    <cellStyle name="Comma 2 2 2 3 2 3 4 2" xfId="2070" xr:uid="{00000000-0005-0000-0000-000008080000}"/>
    <cellStyle name="Comma 2 2 2 3 2 3 4 2 2" xfId="23026" xr:uid="{C5262EBD-63CD-471A-B0E0-03F95B29324F}"/>
    <cellStyle name="Comma 2 2 2 3 2 3 4 3" xfId="2071" xr:uid="{00000000-0005-0000-0000-000009080000}"/>
    <cellStyle name="Comma 2 2 2 3 2 3 4 3 2" xfId="23027" xr:uid="{7C7DAC26-06D5-4CB1-AA59-FF5324255CB5}"/>
    <cellStyle name="Comma 2 2 2 3 2 3 4 4" xfId="2072" xr:uid="{00000000-0005-0000-0000-00000A080000}"/>
    <cellStyle name="Comma 2 2 2 3 2 3 4 4 2" xfId="23028" xr:uid="{838C0E43-3239-4C9D-9270-080D8143B5BF}"/>
    <cellStyle name="Comma 2 2 2 3 2 3 4 5" xfId="23025" xr:uid="{9A9A7EF8-CA0F-40A9-A0D9-3B839A0CA4BA}"/>
    <cellStyle name="Comma 2 2 2 3 2 3 5" xfId="2073" xr:uid="{00000000-0005-0000-0000-00000B080000}"/>
    <cellStyle name="Comma 2 2 2 3 2 3 5 2" xfId="23029" xr:uid="{9167C542-3FE6-4DE6-ADA2-03BDAFCB5282}"/>
    <cellStyle name="Comma 2 2 2 3 2 3 6" xfId="2074" xr:uid="{00000000-0005-0000-0000-00000C080000}"/>
    <cellStyle name="Comma 2 2 2 3 2 3 6 2" xfId="23030" xr:uid="{EF1BB69F-24CD-4883-BE0A-A7EECAEC90EA}"/>
    <cellStyle name="Comma 2 2 2 3 2 3 7" xfId="2075" xr:uid="{00000000-0005-0000-0000-00000D080000}"/>
    <cellStyle name="Comma 2 2 2 3 2 3 7 2" xfId="23031" xr:uid="{CBAFCD40-473C-4988-BEC7-DC50D273E592}"/>
    <cellStyle name="Comma 2 2 2 3 2 3 8" xfId="23015" xr:uid="{9E43C53F-8BF9-4624-B4D4-97CB539F1FF4}"/>
    <cellStyle name="Comma 2 2 2 3 2 4" xfId="2076" xr:uid="{00000000-0005-0000-0000-00000E080000}"/>
    <cellStyle name="Comma 2 2 2 3 2 4 2" xfId="2077" xr:uid="{00000000-0005-0000-0000-00000F080000}"/>
    <cellStyle name="Comma 2 2 2 3 2 4 2 2" xfId="23033" xr:uid="{A1903D20-DF16-48BA-9542-4CA69CB9C675}"/>
    <cellStyle name="Comma 2 2 2 3 2 4 3" xfId="2078" xr:uid="{00000000-0005-0000-0000-000010080000}"/>
    <cellStyle name="Comma 2 2 2 3 2 4 3 2" xfId="2079" xr:uid="{00000000-0005-0000-0000-000011080000}"/>
    <cellStyle name="Comma 2 2 2 3 2 4 3 2 2" xfId="23035" xr:uid="{EB657872-AB71-4BBD-84F5-3024CDFAE911}"/>
    <cellStyle name="Comma 2 2 2 3 2 4 3 3" xfId="2080" xr:uid="{00000000-0005-0000-0000-000012080000}"/>
    <cellStyle name="Comma 2 2 2 3 2 4 3 3 2" xfId="23036" xr:uid="{11B6A9C0-A31F-4A94-B386-D69A6E84D144}"/>
    <cellStyle name="Comma 2 2 2 3 2 4 3 4" xfId="2081" xr:uid="{00000000-0005-0000-0000-000013080000}"/>
    <cellStyle name="Comma 2 2 2 3 2 4 3 4 2" xfId="23037" xr:uid="{B467C3D1-DB1C-4835-A557-8B095E0F1DF3}"/>
    <cellStyle name="Comma 2 2 2 3 2 4 3 5" xfId="23034" xr:uid="{089E27B4-482F-4744-8706-B98AA1893636}"/>
    <cellStyle name="Comma 2 2 2 3 2 4 4" xfId="2082" xr:uid="{00000000-0005-0000-0000-000014080000}"/>
    <cellStyle name="Comma 2 2 2 3 2 4 4 2" xfId="23038" xr:uid="{0C40537A-FC50-4E02-8352-029E1EA92092}"/>
    <cellStyle name="Comma 2 2 2 3 2 4 5" xfId="2083" xr:uid="{00000000-0005-0000-0000-000015080000}"/>
    <cellStyle name="Comma 2 2 2 3 2 4 5 2" xfId="23039" xr:uid="{AE20B890-26E8-48DB-A10C-24A58ADBB121}"/>
    <cellStyle name="Comma 2 2 2 3 2 4 6" xfId="2084" xr:uid="{00000000-0005-0000-0000-000016080000}"/>
    <cellStyle name="Comma 2 2 2 3 2 4 6 2" xfId="23040" xr:uid="{1D168AAB-2637-4A39-919B-7562B7C3E3DC}"/>
    <cellStyle name="Comma 2 2 2 3 2 4 7" xfId="23032" xr:uid="{03E8C943-7F34-44E5-9148-F3695F8EBE23}"/>
    <cellStyle name="Comma 2 2 2 3 2 5" xfId="2085" xr:uid="{00000000-0005-0000-0000-000017080000}"/>
    <cellStyle name="Comma 2 2 2 3 2 5 2" xfId="2086" xr:uid="{00000000-0005-0000-0000-000018080000}"/>
    <cellStyle name="Comma 2 2 2 3 2 5 2 2" xfId="23042" xr:uid="{A96EADF0-4A2B-4CD2-9B35-48F25652E825}"/>
    <cellStyle name="Comma 2 2 2 3 2 5 3" xfId="2087" xr:uid="{00000000-0005-0000-0000-000019080000}"/>
    <cellStyle name="Comma 2 2 2 3 2 5 3 2" xfId="23043" xr:uid="{A02188DC-017A-4ACD-B5BF-57B49538401C}"/>
    <cellStyle name="Comma 2 2 2 3 2 5 4" xfId="2088" xr:uid="{00000000-0005-0000-0000-00001A080000}"/>
    <cellStyle name="Comma 2 2 2 3 2 5 4 2" xfId="23044" xr:uid="{8F2F604D-56BE-4DB3-AADF-A700108DF9FB}"/>
    <cellStyle name="Comma 2 2 2 3 2 5 5" xfId="23041" xr:uid="{E7EB06A2-BBE8-4C29-BCD5-4C24CEBC1AD6}"/>
    <cellStyle name="Comma 2 2 2 3 2 6" xfId="2089" xr:uid="{00000000-0005-0000-0000-00001B080000}"/>
    <cellStyle name="Comma 2 2 2 3 2 6 2" xfId="2090" xr:uid="{00000000-0005-0000-0000-00001C080000}"/>
    <cellStyle name="Comma 2 2 2 3 2 6 2 2" xfId="23046" xr:uid="{04A5A0AE-1EE8-45C0-AB89-8D27B384D993}"/>
    <cellStyle name="Comma 2 2 2 3 2 6 3" xfId="2091" xr:uid="{00000000-0005-0000-0000-00001D080000}"/>
    <cellStyle name="Comma 2 2 2 3 2 6 3 2" xfId="23047" xr:uid="{93AF1F74-B598-4BF7-A5B4-9E2D26BCC5D8}"/>
    <cellStyle name="Comma 2 2 2 3 2 6 4" xfId="2092" xr:uid="{00000000-0005-0000-0000-00001E080000}"/>
    <cellStyle name="Comma 2 2 2 3 2 6 4 2" xfId="23048" xr:uid="{C8046B66-A6DC-4E68-BDA6-D536C6650E8A}"/>
    <cellStyle name="Comma 2 2 2 3 2 6 5" xfId="23045" xr:uid="{F492496C-CE29-4473-A413-3C314E01C55E}"/>
    <cellStyle name="Comma 2 2 2 3 2 7" xfId="2093" xr:uid="{00000000-0005-0000-0000-00001F080000}"/>
    <cellStyle name="Comma 2 2 2 3 2 7 2" xfId="23049" xr:uid="{E03D0CB1-92D4-4311-876D-28C7D61E0514}"/>
    <cellStyle name="Comma 2 2 2 3 2 8" xfId="2094" xr:uid="{00000000-0005-0000-0000-000020080000}"/>
    <cellStyle name="Comma 2 2 2 3 2 8 2" xfId="23050" xr:uid="{70868A98-A0F8-43C5-8879-3C119A4566D7}"/>
    <cellStyle name="Comma 2 2 2 3 2 9" xfId="2095" xr:uid="{00000000-0005-0000-0000-000021080000}"/>
    <cellStyle name="Comma 2 2 2 3 2 9 2" xfId="23051" xr:uid="{5DF1C779-A88F-4647-B7B7-ADBDE2A85438}"/>
    <cellStyle name="Comma 2 2 2 3 3" xfId="2096" xr:uid="{00000000-0005-0000-0000-000022080000}"/>
    <cellStyle name="Comma 2 2 2 3 3 2" xfId="2097" xr:uid="{00000000-0005-0000-0000-000023080000}"/>
    <cellStyle name="Comma 2 2 2 3 3 2 2" xfId="2098" xr:uid="{00000000-0005-0000-0000-000024080000}"/>
    <cellStyle name="Comma 2 2 2 3 3 2 2 2" xfId="2099" xr:uid="{00000000-0005-0000-0000-000025080000}"/>
    <cellStyle name="Comma 2 2 2 3 3 2 2 2 2" xfId="23055" xr:uid="{EF9EB479-2A5F-4489-A3F6-712EF845C164}"/>
    <cellStyle name="Comma 2 2 2 3 3 2 2 3" xfId="2100" xr:uid="{00000000-0005-0000-0000-000026080000}"/>
    <cellStyle name="Comma 2 2 2 3 3 2 2 3 2" xfId="23056" xr:uid="{3DB2A0B5-AABF-4B6D-9C8C-825008820BD2}"/>
    <cellStyle name="Comma 2 2 2 3 3 2 2 4" xfId="2101" xr:uid="{00000000-0005-0000-0000-000027080000}"/>
    <cellStyle name="Comma 2 2 2 3 3 2 2 4 2" xfId="23057" xr:uid="{EF1DC86B-3B84-48DB-B167-72EF7BD11FF1}"/>
    <cellStyle name="Comma 2 2 2 3 3 2 2 5" xfId="23054" xr:uid="{BBDD3B75-D71A-47C9-874E-F0E0B742E42A}"/>
    <cellStyle name="Comma 2 2 2 3 3 2 3" xfId="2102" xr:uid="{00000000-0005-0000-0000-000028080000}"/>
    <cellStyle name="Comma 2 2 2 3 3 2 3 2" xfId="23058" xr:uid="{582B763B-36E9-41E3-A854-BBEA78713BAB}"/>
    <cellStyle name="Comma 2 2 2 3 3 2 4" xfId="2103" xr:uid="{00000000-0005-0000-0000-000029080000}"/>
    <cellStyle name="Comma 2 2 2 3 3 2 4 2" xfId="23059" xr:uid="{DEE91C98-C77F-42BC-AD96-0EB9C62946C3}"/>
    <cellStyle name="Comma 2 2 2 3 3 2 5" xfId="2104" xr:uid="{00000000-0005-0000-0000-00002A080000}"/>
    <cellStyle name="Comma 2 2 2 3 3 2 5 2" xfId="23060" xr:uid="{5D0542E1-4665-43DA-B3D1-B4A16C69FA1E}"/>
    <cellStyle name="Comma 2 2 2 3 3 2 6" xfId="23053" xr:uid="{2677C498-0717-4FAD-9DB4-2634EED33DC5}"/>
    <cellStyle name="Comma 2 2 2 3 3 3" xfId="2105" xr:uid="{00000000-0005-0000-0000-00002B080000}"/>
    <cellStyle name="Comma 2 2 2 3 3 3 2" xfId="2106" xr:uid="{00000000-0005-0000-0000-00002C080000}"/>
    <cellStyle name="Comma 2 2 2 3 3 3 2 2" xfId="23062" xr:uid="{A633E149-F7BF-44A6-82E6-B4F7EA9AF63A}"/>
    <cellStyle name="Comma 2 2 2 3 3 3 3" xfId="2107" xr:uid="{00000000-0005-0000-0000-00002D080000}"/>
    <cellStyle name="Comma 2 2 2 3 3 3 3 2" xfId="23063" xr:uid="{BC5B63F0-01CF-428F-A71F-B1B4EB6797E2}"/>
    <cellStyle name="Comma 2 2 2 3 3 3 4" xfId="2108" xr:uid="{00000000-0005-0000-0000-00002E080000}"/>
    <cellStyle name="Comma 2 2 2 3 3 3 4 2" xfId="23064" xr:uid="{BA92D8FC-6C40-4EB1-B1D3-38020C4221BE}"/>
    <cellStyle name="Comma 2 2 2 3 3 3 5" xfId="23061" xr:uid="{73C0B09B-4BF2-4D5F-9373-4751B2EE2AE1}"/>
    <cellStyle name="Comma 2 2 2 3 3 4" xfId="2109" xr:uid="{00000000-0005-0000-0000-00002F080000}"/>
    <cellStyle name="Comma 2 2 2 3 3 4 2" xfId="2110" xr:uid="{00000000-0005-0000-0000-000030080000}"/>
    <cellStyle name="Comma 2 2 2 3 3 4 2 2" xfId="23066" xr:uid="{A9AFDD34-837D-410C-BC86-B34521DDA6B2}"/>
    <cellStyle name="Comma 2 2 2 3 3 4 3" xfId="2111" xr:uid="{00000000-0005-0000-0000-000031080000}"/>
    <cellStyle name="Comma 2 2 2 3 3 4 3 2" xfId="23067" xr:uid="{356506E2-C669-4F21-9EAA-3F6FFA0BC443}"/>
    <cellStyle name="Comma 2 2 2 3 3 4 4" xfId="2112" xr:uid="{00000000-0005-0000-0000-000032080000}"/>
    <cellStyle name="Comma 2 2 2 3 3 4 4 2" xfId="23068" xr:uid="{A3106C71-DB96-47FD-AC40-F3637ED277DD}"/>
    <cellStyle name="Comma 2 2 2 3 3 4 5" xfId="23065" xr:uid="{800AE57A-20C1-4E4C-A829-168BC1732C18}"/>
    <cellStyle name="Comma 2 2 2 3 3 5" xfId="2113" xr:uid="{00000000-0005-0000-0000-000033080000}"/>
    <cellStyle name="Comma 2 2 2 3 3 5 2" xfId="23069" xr:uid="{01AEBDC8-6235-4F22-9402-A9B82ACFB374}"/>
    <cellStyle name="Comma 2 2 2 3 3 6" xfId="2114" xr:uid="{00000000-0005-0000-0000-000034080000}"/>
    <cellStyle name="Comma 2 2 2 3 3 6 2" xfId="23070" xr:uid="{B5F29F4E-275D-4CDE-B718-84E5C967EDD6}"/>
    <cellStyle name="Comma 2 2 2 3 3 7" xfId="2115" xr:uid="{00000000-0005-0000-0000-000035080000}"/>
    <cellStyle name="Comma 2 2 2 3 3 7 2" xfId="23071" xr:uid="{6321B99F-6182-436D-858C-5D59FC7E9CE4}"/>
    <cellStyle name="Comma 2 2 2 3 3 8" xfId="23052" xr:uid="{74FA334D-8A6D-4887-B51E-C4491BF6AE97}"/>
    <cellStyle name="Comma 2 2 2 3 4" xfId="2116" xr:uid="{00000000-0005-0000-0000-000036080000}"/>
    <cellStyle name="Comma 2 2 2 3 4 2" xfId="2117" xr:uid="{00000000-0005-0000-0000-000037080000}"/>
    <cellStyle name="Comma 2 2 2 3 4 2 2" xfId="2118" xr:uid="{00000000-0005-0000-0000-000038080000}"/>
    <cellStyle name="Comma 2 2 2 3 4 2 2 2" xfId="2119" xr:uid="{00000000-0005-0000-0000-000039080000}"/>
    <cellStyle name="Comma 2 2 2 3 4 2 2 2 2" xfId="23075" xr:uid="{D0F7E3DE-8BF3-4BAB-8925-0C8BE928BDF0}"/>
    <cellStyle name="Comma 2 2 2 3 4 2 2 3" xfId="2120" xr:uid="{00000000-0005-0000-0000-00003A080000}"/>
    <cellStyle name="Comma 2 2 2 3 4 2 2 3 2" xfId="23076" xr:uid="{C481919D-7E8A-4ED7-B20D-DC221F1A945B}"/>
    <cellStyle name="Comma 2 2 2 3 4 2 2 4" xfId="2121" xr:uid="{00000000-0005-0000-0000-00003B080000}"/>
    <cellStyle name="Comma 2 2 2 3 4 2 2 4 2" xfId="23077" xr:uid="{C1A05EB5-3722-4C57-8B02-FC91731D7828}"/>
    <cellStyle name="Comma 2 2 2 3 4 2 2 5" xfId="23074" xr:uid="{BAB81468-9A0D-459D-8A3A-DE68A1E7858C}"/>
    <cellStyle name="Comma 2 2 2 3 4 2 3" xfId="2122" xr:uid="{00000000-0005-0000-0000-00003C080000}"/>
    <cellStyle name="Comma 2 2 2 3 4 2 3 2" xfId="23078" xr:uid="{15416AE2-D50B-4512-83EA-0DBB54E22737}"/>
    <cellStyle name="Comma 2 2 2 3 4 2 4" xfId="2123" xr:uid="{00000000-0005-0000-0000-00003D080000}"/>
    <cellStyle name="Comma 2 2 2 3 4 2 4 2" xfId="23079" xr:uid="{F7BCDC48-AB37-441A-89A2-C23456FF109F}"/>
    <cellStyle name="Comma 2 2 2 3 4 2 5" xfId="2124" xr:uid="{00000000-0005-0000-0000-00003E080000}"/>
    <cellStyle name="Comma 2 2 2 3 4 2 5 2" xfId="23080" xr:uid="{ED81F90C-3889-4301-A9B0-FB386E60FC83}"/>
    <cellStyle name="Comma 2 2 2 3 4 2 6" xfId="23073" xr:uid="{04B4A5D2-6FE4-4983-8056-87772DA12C03}"/>
    <cellStyle name="Comma 2 2 2 3 4 3" xfId="2125" xr:uid="{00000000-0005-0000-0000-00003F080000}"/>
    <cellStyle name="Comma 2 2 2 3 4 3 2" xfId="2126" xr:uid="{00000000-0005-0000-0000-000040080000}"/>
    <cellStyle name="Comma 2 2 2 3 4 3 2 2" xfId="23082" xr:uid="{2F6C745A-24A2-4467-8481-7938C473085D}"/>
    <cellStyle name="Comma 2 2 2 3 4 3 3" xfId="2127" xr:uid="{00000000-0005-0000-0000-000041080000}"/>
    <cellStyle name="Comma 2 2 2 3 4 3 3 2" xfId="23083" xr:uid="{1BFE9E73-25A5-455B-AD1C-9F4D1EA915D4}"/>
    <cellStyle name="Comma 2 2 2 3 4 3 4" xfId="2128" xr:uid="{00000000-0005-0000-0000-000042080000}"/>
    <cellStyle name="Comma 2 2 2 3 4 3 4 2" xfId="23084" xr:uid="{27CA916E-645A-42FE-A07A-3E02CEB97F88}"/>
    <cellStyle name="Comma 2 2 2 3 4 3 5" xfId="23081" xr:uid="{5D3C30EE-FDB7-4A0C-9382-B62D8376AAD2}"/>
    <cellStyle name="Comma 2 2 2 3 4 4" xfId="2129" xr:uid="{00000000-0005-0000-0000-000043080000}"/>
    <cellStyle name="Comma 2 2 2 3 4 4 2" xfId="2130" xr:uid="{00000000-0005-0000-0000-000044080000}"/>
    <cellStyle name="Comma 2 2 2 3 4 4 2 2" xfId="23086" xr:uid="{C236869F-C7BB-4B72-AA53-0BBE7895518A}"/>
    <cellStyle name="Comma 2 2 2 3 4 4 3" xfId="2131" xr:uid="{00000000-0005-0000-0000-000045080000}"/>
    <cellStyle name="Comma 2 2 2 3 4 4 3 2" xfId="23087" xr:uid="{D0C4F3BA-3DC0-44A2-BF54-EBD2946CF480}"/>
    <cellStyle name="Comma 2 2 2 3 4 4 4" xfId="2132" xr:uid="{00000000-0005-0000-0000-000046080000}"/>
    <cellStyle name="Comma 2 2 2 3 4 4 4 2" xfId="23088" xr:uid="{6397E324-96F1-49AC-86D5-4AD6E70AEDFE}"/>
    <cellStyle name="Comma 2 2 2 3 4 4 5" xfId="23085" xr:uid="{E34071CF-DA13-4022-9CBC-0BC3F466CE5F}"/>
    <cellStyle name="Comma 2 2 2 3 4 5" xfId="2133" xr:uid="{00000000-0005-0000-0000-000047080000}"/>
    <cellStyle name="Comma 2 2 2 3 4 5 2" xfId="23089" xr:uid="{40C8946A-0476-4CF4-B87E-C282C6DB0236}"/>
    <cellStyle name="Comma 2 2 2 3 4 6" xfId="2134" xr:uid="{00000000-0005-0000-0000-000048080000}"/>
    <cellStyle name="Comma 2 2 2 3 4 6 2" xfId="23090" xr:uid="{7D1A8033-09BB-4C68-A9E8-0B8D19C9A094}"/>
    <cellStyle name="Comma 2 2 2 3 4 7" xfId="2135" xr:uid="{00000000-0005-0000-0000-000049080000}"/>
    <cellStyle name="Comma 2 2 2 3 4 7 2" xfId="23091" xr:uid="{6DFD54E5-7A04-4A72-A31E-38FF71F9B7FB}"/>
    <cellStyle name="Comma 2 2 2 3 4 8" xfId="23072" xr:uid="{DEA50A04-1671-4682-AAC8-A927672910DA}"/>
    <cellStyle name="Comma 2 2 2 3 5" xfId="2136" xr:uid="{00000000-0005-0000-0000-00004A080000}"/>
    <cellStyle name="Comma 2 2 2 3 5 2" xfId="2137" xr:uid="{00000000-0005-0000-0000-00004B080000}"/>
    <cellStyle name="Comma 2 2 2 3 5 2 2" xfId="23093" xr:uid="{D97448E7-3C56-45A2-B876-501689384A65}"/>
    <cellStyle name="Comma 2 2 2 3 5 3" xfId="23092" xr:uid="{958CCBC2-425E-4F81-A200-7B241204C9E6}"/>
    <cellStyle name="Comma 2 2 2 3 6" xfId="2138" xr:uid="{00000000-0005-0000-0000-00004C080000}"/>
    <cellStyle name="Comma 2 2 2 3 6 2" xfId="2139" xr:uid="{00000000-0005-0000-0000-00004D080000}"/>
    <cellStyle name="Comma 2 2 2 3 6 2 2" xfId="2140" xr:uid="{00000000-0005-0000-0000-00004E080000}"/>
    <cellStyle name="Comma 2 2 2 3 6 2 2 2" xfId="23096" xr:uid="{4DFB85D4-96A9-431F-8570-7D43711AB2FD}"/>
    <cellStyle name="Comma 2 2 2 3 6 2 3" xfId="2141" xr:uid="{00000000-0005-0000-0000-00004F080000}"/>
    <cellStyle name="Comma 2 2 2 3 6 2 3 2" xfId="23097" xr:uid="{EAE531C6-9050-48FB-9589-CE8BCDC4BD57}"/>
    <cellStyle name="Comma 2 2 2 3 6 2 4" xfId="2142" xr:uid="{00000000-0005-0000-0000-000050080000}"/>
    <cellStyle name="Comma 2 2 2 3 6 2 4 2" xfId="23098" xr:uid="{C4A71FFA-4E61-4E97-BDC9-5F7B8EBA6779}"/>
    <cellStyle name="Comma 2 2 2 3 6 2 5" xfId="23095" xr:uid="{D9E784DE-4459-4413-8AE9-0E4DC087DC7D}"/>
    <cellStyle name="Comma 2 2 2 3 6 3" xfId="2143" xr:uid="{00000000-0005-0000-0000-000051080000}"/>
    <cellStyle name="Comma 2 2 2 3 6 3 2" xfId="23099" xr:uid="{684B2F6D-C185-4751-B33E-873BD6F07DD3}"/>
    <cellStyle name="Comma 2 2 2 3 6 4" xfId="2144" xr:uid="{00000000-0005-0000-0000-000052080000}"/>
    <cellStyle name="Comma 2 2 2 3 6 4 2" xfId="23100" xr:uid="{39653C74-5B71-45D0-9DB9-FD39D921CB1D}"/>
    <cellStyle name="Comma 2 2 2 3 6 5" xfId="2145" xr:uid="{00000000-0005-0000-0000-000053080000}"/>
    <cellStyle name="Comma 2 2 2 3 6 5 2" xfId="23101" xr:uid="{2D221C88-2156-49AC-8F91-EBB13836F324}"/>
    <cellStyle name="Comma 2 2 2 3 6 6" xfId="23094" xr:uid="{314CCF2B-FFB7-4FEA-8919-C0D987B9052E}"/>
    <cellStyle name="Comma 2 2 2 3 7" xfId="2146" xr:uid="{00000000-0005-0000-0000-000054080000}"/>
    <cellStyle name="Comma 2 2 2 3 7 2" xfId="2147" xr:uid="{00000000-0005-0000-0000-000055080000}"/>
    <cellStyle name="Comma 2 2 2 3 7 2 2" xfId="23103" xr:uid="{BB04619C-3672-44AD-91A9-D0F8A3FF8134}"/>
    <cellStyle name="Comma 2 2 2 3 7 3" xfId="2148" xr:uid="{00000000-0005-0000-0000-000056080000}"/>
    <cellStyle name="Comma 2 2 2 3 7 3 2" xfId="23104" xr:uid="{DD1F2638-31DA-43F8-9E8A-8B250BFADD05}"/>
    <cellStyle name="Comma 2 2 2 3 7 4" xfId="2149" xr:uid="{00000000-0005-0000-0000-000057080000}"/>
    <cellStyle name="Comma 2 2 2 3 7 4 2" xfId="23105" xr:uid="{B28D1819-D5C0-4349-8CED-A0C75B8C38DD}"/>
    <cellStyle name="Comma 2 2 2 3 7 5" xfId="23102" xr:uid="{20B46308-E059-484E-A932-5EAD9409BCBD}"/>
    <cellStyle name="Comma 2 2 2 3 8" xfId="2150" xr:uid="{00000000-0005-0000-0000-000058080000}"/>
    <cellStyle name="Comma 2 2 2 3 8 2" xfId="23106" xr:uid="{17DFE10B-1192-4E34-8533-44C36BAE3439}"/>
    <cellStyle name="Comma 2 2 2 3 9" xfId="2151" xr:uid="{00000000-0005-0000-0000-000059080000}"/>
    <cellStyle name="Comma 2 2 2 3 9 2" xfId="23107" xr:uid="{8317BF8C-4F15-45B3-B8F2-63F0A012A0CA}"/>
    <cellStyle name="Comma 2 2 2 4" xfId="2152" xr:uid="{00000000-0005-0000-0000-00005A080000}"/>
    <cellStyle name="Comma 2 2 2 4 10" xfId="2153" xr:uid="{00000000-0005-0000-0000-00005B080000}"/>
    <cellStyle name="Comma 2 2 2 4 10 2" xfId="23109" xr:uid="{E962AF11-0BAB-479D-93F7-887836019953}"/>
    <cellStyle name="Comma 2 2 2 4 11" xfId="23108" xr:uid="{67072E0F-FCC2-4306-BEED-716A1DDF9F60}"/>
    <cellStyle name="Comma 2 2 2 4 2" xfId="2154" xr:uid="{00000000-0005-0000-0000-00005C080000}"/>
    <cellStyle name="Comma 2 2 2 4 2 2" xfId="2155" xr:uid="{00000000-0005-0000-0000-00005D080000}"/>
    <cellStyle name="Comma 2 2 2 4 2 2 2" xfId="2156" xr:uid="{00000000-0005-0000-0000-00005E080000}"/>
    <cellStyle name="Comma 2 2 2 4 2 2 2 2" xfId="2157" xr:uid="{00000000-0005-0000-0000-00005F080000}"/>
    <cellStyle name="Comma 2 2 2 4 2 2 2 2 2" xfId="2158" xr:uid="{00000000-0005-0000-0000-000060080000}"/>
    <cellStyle name="Comma 2 2 2 4 2 2 2 2 2 2" xfId="23114" xr:uid="{ABF0C91C-DE9E-4703-9CB1-4D0C0BD36D7E}"/>
    <cellStyle name="Comma 2 2 2 4 2 2 2 2 3" xfId="2159" xr:uid="{00000000-0005-0000-0000-000061080000}"/>
    <cellStyle name="Comma 2 2 2 4 2 2 2 2 3 2" xfId="23115" xr:uid="{7ED007F5-E6C2-4FD8-B270-23299DEB6115}"/>
    <cellStyle name="Comma 2 2 2 4 2 2 2 2 4" xfId="2160" xr:uid="{00000000-0005-0000-0000-000062080000}"/>
    <cellStyle name="Comma 2 2 2 4 2 2 2 2 4 2" xfId="23116" xr:uid="{883E1BC3-35CA-4A15-BB9B-1183B3F6EFE3}"/>
    <cellStyle name="Comma 2 2 2 4 2 2 2 2 5" xfId="23113" xr:uid="{E48B5AE6-FD2B-47E9-86AB-97EE90D6450E}"/>
    <cellStyle name="Comma 2 2 2 4 2 2 2 3" xfId="2161" xr:uid="{00000000-0005-0000-0000-000063080000}"/>
    <cellStyle name="Comma 2 2 2 4 2 2 2 3 2" xfId="23117" xr:uid="{CD5FFCE3-ABC9-4E31-B28B-CAAA0DB90C33}"/>
    <cellStyle name="Comma 2 2 2 4 2 2 2 4" xfId="2162" xr:uid="{00000000-0005-0000-0000-000064080000}"/>
    <cellStyle name="Comma 2 2 2 4 2 2 2 4 2" xfId="23118" xr:uid="{C61420DB-A9BE-41DA-8608-FC49A3E08E01}"/>
    <cellStyle name="Comma 2 2 2 4 2 2 2 5" xfId="2163" xr:uid="{00000000-0005-0000-0000-000065080000}"/>
    <cellStyle name="Comma 2 2 2 4 2 2 2 5 2" xfId="23119" xr:uid="{B0A7402B-742F-46D1-9F54-E1DFD408DCEE}"/>
    <cellStyle name="Comma 2 2 2 4 2 2 2 6" xfId="23112" xr:uid="{DA1AF6C9-694D-43C4-8589-565355D5F6FE}"/>
    <cellStyle name="Comma 2 2 2 4 2 2 3" xfId="2164" xr:uid="{00000000-0005-0000-0000-000066080000}"/>
    <cellStyle name="Comma 2 2 2 4 2 2 3 2" xfId="2165" xr:uid="{00000000-0005-0000-0000-000067080000}"/>
    <cellStyle name="Comma 2 2 2 4 2 2 3 2 2" xfId="23121" xr:uid="{EB7ADB1F-C1F7-4C57-B929-62FA53ECD5CC}"/>
    <cellStyle name="Comma 2 2 2 4 2 2 3 3" xfId="2166" xr:uid="{00000000-0005-0000-0000-000068080000}"/>
    <cellStyle name="Comma 2 2 2 4 2 2 3 3 2" xfId="23122" xr:uid="{0684C8D4-A97F-468B-98A4-47FEEDE55A4D}"/>
    <cellStyle name="Comma 2 2 2 4 2 2 3 4" xfId="2167" xr:uid="{00000000-0005-0000-0000-000069080000}"/>
    <cellStyle name="Comma 2 2 2 4 2 2 3 4 2" xfId="23123" xr:uid="{336CE9EE-1D70-4971-B1A0-10AEB1D804F7}"/>
    <cellStyle name="Comma 2 2 2 4 2 2 3 5" xfId="23120" xr:uid="{79DDBE24-C400-476E-A9BC-EDDC7E3F3E09}"/>
    <cellStyle name="Comma 2 2 2 4 2 2 4" xfId="2168" xr:uid="{00000000-0005-0000-0000-00006A080000}"/>
    <cellStyle name="Comma 2 2 2 4 2 2 4 2" xfId="23124" xr:uid="{F27F7A0E-3085-466A-AC7E-58BEC318FB6F}"/>
    <cellStyle name="Comma 2 2 2 4 2 2 5" xfId="2169" xr:uid="{00000000-0005-0000-0000-00006B080000}"/>
    <cellStyle name="Comma 2 2 2 4 2 2 5 2" xfId="23125" xr:uid="{3D6177CC-D3F3-4BCD-B926-20DF2B6475A4}"/>
    <cellStyle name="Comma 2 2 2 4 2 2 6" xfId="2170" xr:uid="{00000000-0005-0000-0000-00006C080000}"/>
    <cellStyle name="Comma 2 2 2 4 2 2 6 2" xfId="23126" xr:uid="{23744509-1B81-4FA0-910F-16FF912F5083}"/>
    <cellStyle name="Comma 2 2 2 4 2 2 7" xfId="23111" xr:uid="{033B19B2-C7AD-420C-8FA9-54DDED32A1C0}"/>
    <cellStyle name="Comma 2 2 2 4 2 3" xfId="2171" xr:uid="{00000000-0005-0000-0000-00006D080000}"/>
    <cellStyle name="Comma 2 2 2 4 2 3 2" xfId="2172" xr:uid="{00000000-0005-0000-0000-00006E080000}"/>
    <cellStyle name="Comma 2 2 2 4 2 3 2 2" xfId="2173" xr:uid="{00000000-0005-0000-0000-00006F080000}"/>
    <cellStyle name="Comma 2 2 2 4 2 3 2 2 2" xfId="2174" xr:uid="{00000000-0005-0000-0000-000070080000}"/>
    <cellStyle name="Comma 2 2 2 4 2 3 2 2 2 2" xfId="23130" xr:uid="{3AFAB773-532B-415F-8DCD-A39CDE034D7B}"/>
    <cellStyle name="Comma 2 2 2 4 2 3 2 2 3" xfId="2175" xr:uid="{00000000-0005-0000-0000-000071080000}"/>
    <cellStyle name="Comma 2 2 2 4 2 3 2 2 3 2" xfId="23131" xr:uid="{C4DE28A2-5242-4E69-9A12-C246735F7490}"/>
    <cellStyle name="Comma 2 2 2 4 2 3 2 2 4" xfId="2176" xr:uid="{00000000-0005-0000-0000-000072080000}"/>
    <cellStyle name="Comma 2 2 2 4 2 3 2 2 4 2" xfId="23132" xr:uid="{651E1005-7AE5-47D4-9C8B-6E1BBE5D527D}"/>
    <cellStyle name="Comma 2 2 2 4 2 3 2 2 5" xfId="23129" xr:uid="{DEBE2D7D-CF8C-44B3-8FF8-C4E373AC4C1E}"/>
    <cellStyle name="Comma 2 2 2 4 2 3 2 3" xfId="2177" xr:uid="{00000000-0005-0000-0000-000073080000}"/>
    <cellStyle name="Comma 2 2 2 4 2 3 2 3 2" xfId="23133" xr:uid="{75FC8ED8-CF31-4E26-8ED4-8F09AEBC311C}"/>
    <cellStyle name="Comma 2 2 2 4 2 3 2 4" xfId="2178" xr:uid="{00000000-0005-0000-0000-000074080000}"/>
    <cellStyle name="Comma 2 2 2 4 2 3 2 4 2" xfId="23134" xr:uid="{A59F741F-035B-46AA-8619-452E29F23773}"/>
    <cellStyle name="Comma 2 2 2 4 2 3 2 5" xfId="2179" xr:uid="{00000000-0005-0000-0000-000075080000}"/>
    <cellStyle name="Comma 2 2 2 4 2 3 2 5 2" xfId="23135" xr:uid="{B49F0A44-0E4A-4DF1-B368-4D732A8B0ECF}"/>
    <cellStyle name="Comma 2 2 2 4 2 3 2 6" xfId="23128" xr:uid="{437E03A3-62CB-41CD-AF9B-525C09E1E1B7}"/>
    <cellStyle name="Comma 2 2 2 4 2 3 3" xfId="2180" xr:uid="{00000000-0005-0000-0000-000076080000}"/>
    <cellStyle name="Comma 2 2 2 4 2 3 3 2" xfId="2181" xr:uid="{00000000-0005-0000-0000-000077080000}"/>
    <cellStyle name="Comma 2 2 2 4 2 3 3 2 2" xfId="23137" xr:uid="{B47EDC5D-AE88-4E87-8C70-23B69D4B86FC}"/>
    <cellStyle name="Comma 2 2 2 4 2 3 3 3" xfId="2182" xr:uid="{00000000-0005-0000-0000-000078080000}"/>
    <cellStyle name="Comma 2 2 2 4 2 3 3 3 2" xfId="23138" xr:uid="{96ABDE5D-0881-462A-AF51-DCD96C1C373A}"/>
    <cellStyle name="Comma 2 2 2 4 2 3 3 4" xfId="2183" xr:uid="{00000000-0005-0000-0000-000079080000}"/>
    <cellStyle name="Comma 2 2 2 4 2 3 3 4 2" xfId="23139" xr:uid="{24AB8455-91F5-458E-AA37-AF93C2AD0456}"/>
    <cellStyle name="Comma 2 2 2 4 2 3 3 5" xfId="23136" xr:uid="{A617DEC0-27AC-45F7-8E74-75051C266D9E}"/>
    <cellStyle name="Comma 2 2 2 4 2 3 4" xfId="2184" xr:uid="{00000000-0005-0000-0000-00007A080000}"/>
    <cellStyle name="Comma 2 2 2 4 2 3 4 2" xfId="23140" xr:uid="{014F66FC-5C7C-45A5-9311-5F3D1E117F86}"/>
    <cellStyle name="Comma 2 2 2 4 2 3 5" xfId="2185" xr:uid="{00000000-0005-0000-0000-00007B080000}"/>
    <cellStyle name="Comma 2 2 2 4 2 3 5 2" xfId="23141" xr:uid="{412FFB2D-C36E-43F8-AFA1-3AA70570AABC}"/>
    <cellStyle name="Comma 2 2 2 4 2 3 6" xfId="2186" xr:uid="{00000000-0005-0000-0000-00007C080000}"/>
    <cellStyle name="Comma 2 2 2 4 2 3 6 2" xfId="23142" xr:uid="{E3FB748B-FA06-489A-840B-4F7A36A3DCC6}"/>
    <cellStyle name="Comma 2 2 2 4 2 3 7" xfId="23127" xr:uid="{CC122C04-8AB8-47AF-8C6E-3F4E0D26611D}"/>
    <cellStyle name="Comma 2 2 2 4 2 4" xfId="2187" xr:uid="{00000000-0005-0000-0000-00007D080000}"/>
    <cellStyle name="Comma 2 2 2 4 2 4 2" xfId="2188" xr:uid="{00000000-0005-0000-0000-00007E080000}"/>
    <cellStyle name="Comma 2 2 2 4 2 4 2 2" xfId="2189" xr:uid="{00000000-0005-0000-0000-00007F080000}"/>
    <cellStyle name="Comma 2 2 2 4 2 4 2 2 2" xfId="23145" xr:uid="{C976E4F2-7158-4313-AE5D-D1F6D5184E3B}"/>
    <cellStyle name="Comma 2 2 2 4 2 4 2 3" xfId="2190" xr:uid="{00000000-0005-0000-0000-000080080000}"/>
    <cellStyle name="Comma 2 2 2 4 2 4 2 3 2" xfId="23146" xr:uid="{38903191-97D5-4565-8191-627C053A9BD3}"/>
    <cellStyle name="Comma 2 2 2 4 2 4 2 4" xfId="2191" xr:uid="{00000000-0005-0000-0000-000081080000}"/>
    <cellStyle name="Comma 2 2 2 4 2 4 2 4 2" xfId="23147" xr:uid="{008AAD9D-CD2E-438F-AEA7-93C179CC01A1}"/>
    <cellStyle name="Comma 2 2 2 4 2 4 2 5" xfId="23144" xr:uid="{EF58844E-B1E2-42D9-A347-EE542E6AFEAD}"/>
    <cellStyle name="Comma 2 2 2 4 2 4 3" xfId="2192" xr:uid="{00000000-0005-0000-0000-000082080000}"/>
    <cellStyle name="Comma 2 2 2 4 2 4 3 2" xfId="23148" xr:uid="{5241302E-CEAA-421A-977F-3B761DAB3BC1}"/>
    <cellStyle name="Comma 2 2 2 4 2 4 4" xfId="2193" xr:uid="{00000000-0005-0000-0000-000083080000}"/>
    <cellStyle name="Comma 2 2 2 4 2 4 4 2" xfId="23149" xr:uid="{A66F9A5D-BB34-4C5F-A8F3-322DD147EAA3}"/>
    <cellStyle name="Comma 2 2 2 4 2 4 5" xfId="2194" xr:uid="{00000000-0005-0000-0000-000084080000}"/>
    <cellStyle name="Comma 2 2 2 4 2 4 5 2" xfId="23150" xr:uid="{6B28066C-88FD-43EB-A3E9-57826A6B56BB}"/>
    <cellStyle name="Comma 2 2 2 4 2 4 6" xfId="23143" xr:uid="{8026841F-F25A-4EC0-AFEE-680B7DF7BE79}"/>
    <cellStyle name="Comma 2 2 2 4 2 5" xfId="2195" xr:uid="{00000000-0005-0000-0000-000085080000}"/>
    <cellStyle name="Comma 2 2 2 4 2 5 2" xfId="2196" xr:uid="{00000000-0005-0000-0000-000086080000}"/>
    <cellStyle name="Comma 2 2 2 4 2 5 2 2" xfId="23152" xr:uid="{0A89828F-9C8A-4B39-AF1B-ADFA8B4B8025}"/>
    <cellStyle name="Comma 2 2 2 4 2 5 3" xfId="2197" xr:uid="{00000000-0005-0000-0000-000087080000}"/>
    <cellStyle name="Comma 2 2 2 4 2 5 3 2" xfId="23153" xr:uid="{9AD236E0-59CE-44DF-B2E6-AF33505D0318}"/>
    <cellStyle name="Comma 2 2 2 4 2 5 4" xfId="2198" xr:uid="{00000000-0005-0000-0000-000088080000}"/>
    <cellStyle name="Comma 2 2 2 4 2 5 4 2" xfId="23154" xr:uid="{31D70A1E-84C9-4CDE-ACA9-17CAB1265F06}"/>
    <cellStyle name="Comma 2 2 2 4 2 5 5" xfId="23151" xr:uid="{BD5DB8FC-8453-4E3D-8611-A6C4DC04C76E}"/>
    <cellStyle name="Comma 2 2 2 4 2 6" xfId="2199" xr:uid="{00000000-0005-0000-0000-000089080000}"/>
    <cellStyle name="Comma 2 2 2 4 2 6 2" xfId="23155" xr:uid="{CD4CF8D2-010E-49D3-B28C-E039448EC21B}"/>
    <cellStyle name="Comma 2 2 2 4 2 7" xfId="2200" xr:uid="{00000000-0005-0000-0000-00008A080000}"/>
    <cellStyle name="Comma 2 2 2 4 2 7 2" xfId="23156" xr:uid="{B49D414A-660C-4033-804E-65EC0014856E}"/>
    <cellStyle name="Comma 2 2 2 4 2 8" xfId="2201" xr:uid="{00000000-0005-0000-0000-00008B080000}"/>
    <cellStyle name="Comma 2 2 2 4 2 8 2" xfId="23157" xr:uid="{BA72D8E5-7535-4436-B392-AF2CEBF06726}"/>
    <cellStyle name="Comma 2 2 2 4 2 9" xfId="23110" xr:uid="{8525AE09-8499-4D6F-B31E-B333F537C3B1}"/>
    <cellStyle name="Comma 2 2 2 4 3" xfId="2202" xr:uid="{00000000-0005-0000-0000-00008C080000}"/>
    <cellStyle name="Comma 2 2 2 4 3 2" xfId="2203" xr:uid="{00000000-0005-0000-0000-00008D080000}"/>
    <cellStyle name="Comma 2 2 2 4 3 2 2" xfId="2204" xr:uid="{00000000-0005-0000-0000-00008E080000}"/>
    <cellStyle name="Comma 2 2 2 4 3 2 2 2" xfId="2205" xr:uid="{00000000-0005-0000-0000-00008F080000}"/>
    <cellStyle name="Comma 2 2 2 4 3 2 2 2 2" xfId="23161" xr:uid="{3E26BA55-8463-4348-9254-1B024D61504E}"/>
    <cellStyle name="Comma 2 2 2 4 3 2 2 3" xfId="2206" xr:uid="{00000000-0005-0000-0000-000090080000}"/>
    <cellStyle name="Comma 2 2 2 4 3 2 2 3 2" xfId="23162" xr:uid="{014F9C09-1326-4655-A218-B7ED257171B6}"/>
    <cellStyle name="Comma 2 2 2 4 3 2 2 4" xfId="2207" xr:uid="{00000000-0005-0000-0000-000091080000}"/>
    <cellStyle name="Comma 2 2 2 4 3 2 2 4 2" xfId="23163" xr:uid="{9AAB046C-D5DA-4B91-9509-17D2F3EB3248}"/>
    <cellStyle name="Comma 2 2 2 4 3 2 2 5" xfId="23160" xr:uid="{9CCC57FE-4DCD-4E9F-9A74-82066B94D287}"/>
    <cellStyle name="Comma 2 2 2 4 3 2 3" xfId="2208" xr:uid="{00000000-0005-0000-0000-000092080000}"/>
    <cellStyle name="Comma 2 2 2 4 3 2 3 2" xfId="23164" xr:uid="{91CDDE43-D8FF-4D00-827D-35A2EF72C535}"/>
    <cellStyle name="Comma 2 2 2 4 3 2 4" xfId="2209" xr:uid="{00000000-0005-0000-0000-000093080000}"/>
    <cellStyle name="Comma 2 2 2 4 3 2 4 2" xfId="23165" xr:uid="{301D9F8E-5B70-4A8D-943F-7E516907E01B}"/>
    <cellStyle name="Comma 2 2 2 4 3 2 5" xfId="2210" xr:uid="{00000000-0005-0000-0000-000094080000}"/>
    <cellStyle name="Comma 2 2 2 4 3 2 5 2" xfId="23166" xr:uid="{7349C412-7EB6-4D33-ADF3-9FCAC9DB9F7B}"/>
    <cellStyle name="Comma 2 2 2 4 3 2 6" xfId="23159" xr:uid="{2EAE567C-C8F4-46E1-AF39-3137BE4B5694}"/>
    <cellStyle name="Comma 2 2 2 4 3 3" xfId="2211" xr:uid="{00000000-0005-0000-0000-000095080000}"/>
    <cellStyle name="Comma 2 2 2 4 3 3 2" xfId="2212" xr:uid="{00000000-0005-0000-0000-000096080000}"/>
    <cellStyle name="Comma 2 2 2 4 3 3 2 2" xfId="23168" xr:uid="{55857761-D271-449F-9390-AAB869177AEA}"/>
    <cellStyle name="Comma 2 2 2 4 3 3 3" xfId="2213" xr:uid="{00000000-0005-0000-0000-000097080000}"/>
    <cellStyle name="Comma 2 2 2 4 3 3 3 2" xfId="23169" xr:uid="{C0D820EE-ED60-4DBD-B264-7B7C450D3206}"/>
    <cellStyle name="Comma 2 2 2 4 3 3 4" xfId="2214" xr:uid="{00000000-0005-0000-0000-000098080000}"/>
    <cellStyle name="Comma 2 2 2 4 3 3 4 2" xfId="23170" xr:uid="{7BBD657D-1840-4E67-92AC-9724C0C6E5A1}"/>
    <cellStyle name="Comma 2 2 2 4 3 3 5" xfId="23167" xr:uid="{230CE6D4-09AA-4ED0-953F-10AA389E95F9}"/>
    <cellStyle name="Comma 2 2 2 4 3 4" xfId="2215" xr:uid="{00000000-0005-0000-0000-000099080000}"/>
    <cellStyle name="Comma 2 2 2 4 3 4 2" xfId="23171" xr:uid="{415D2604-9C36-4E15-8480-CA38E99EAC6D}"/>
    <cellStyle name="Comma 2 2 2 4 3 5" xfId="2216" xr:uid="{00000000-0005-0000-0000-00009A080000}"/>
    <cellStyle name="Comma 2 2 2 4 3 5 2" xfId="23172" xr:uid="{67DF6F5B-4DB7-4610-BD6D-3D046E2DF0EC}"/>
    <cellStyle name="Comma 2 2 2 4 3 6" xfId="2217" xr:uid="{00000000-0005-0000-0000-00009B080000}"/>
    <cellStyle name="Comma 2 2 2 4 3 6 2" xfId="23173" xr:uid="{33B98F55-453B-40CF-B5BD-A6F55DCAC41E}"/>
    <cellStyle name="Comma 2 2 2 4 3 7" xfId="23158" xr:uid="{0781AF9C-955E-4025-AC9F-D81BE913CA04}"/>
    <cellStyle name="Comma 2 2 2 4 4" xfId="2218" xr:uid="{00000000-0005-0000-0000-00009C080000}"/>
    <cellStyle name="Comma 2 2 2 4 4 2" xfId="2219" xr:uid="{00000000-0005-0000-0000-00009D080000}"/>
    <cellStyle name="Comma 2 2 2 4 4 2 2" xfId="2220" xr:uid="{00000000-0005-0000-0000-00009E080000}"/>
    <cellStyle name="Comma 2 2 2 4 4 2 2 2" xfId="2221" xr:uid="{00000000-0005-0000-0000-00009F080000}"/>
    <cellStyle name="Comma 2 2 2 4 4 2 2 2 2" xfId="23177" xr:uid="{63B6D1F0-B1C3-47F4-9890-535B51D32A02}"/>
    <cellStyle name="Comma 2 2 2 4 4 2 2 3" xfId="2222" xr:uid="{00000000-0005-0000-0000-0000A0080000}"/>
    <cellStyle name="Comma 2 2 2 4 4 2 2 3 2" xfId="23178" xr:uid="{8EF11C5C-7B94-43D1-A2A5-3591E10C90AB}"/>
    <cellStyle name="Comma 2 2 2 4 4 2 2 4" xfId="2223" xr:uid="{00000000-0005-0000-0000-0000A1080000}"/>
    <cellStyle name="Comma 2 2 2 4 4 2 2 4 2" xfId="23179" xr:uid="{D40A316A-5214-4A51-878C-14A9C35108EA}"/>
    <cellStyle name="Comma 2 2 2 4 4 2 2 5" xfId="23176" xr:uid="{88DF3ECF-1256-4027-933B-5C6D7AE8AEE6}"/>
    <cellStyle name="Comma 2 2 2 4 4 2 3" xfId="2224" xr:uid="{00000000-0005-0000-0000-0000A2080000}"/>
    <cellStyle name="Comma 2 2 2 4 4 2 3 2" xfId="23180" xr:uid="{D25AFD22-3384-497C-A830-7813A40D11AD}"/>
    <cellStyle name="Comma 2 2 2 4 4 2 4" xfId="2225" xr:uid="{00000000-0005-0000-0000-0000A3080000}"/>
    <cellStyle name="Comma 2 2 2 4 4 2 4 2" xfId="23181" xr:uid="{CDAD924C-B230-4EC2-842B-91AE9E1CF603}"/>
    <cellStyle name="Comma 2 2 2 4 4 2 5" xfId="2226" xr:uid="{00000000-0005-0000-0000-0000A4080000}"/>
    <cellStyle name="Comma 2 2 2 4 4 2 5 2" xfId="23182" xr:uid="{3EE8D273-BD57-46D5-ADE5-969CC2958299}"/>
    <cellStyle name="Comma 2 2 2 4 4 2 6" xfId="23175" xr:uid="{0806BCEC-9F25-4105-8CFB-5C3665AC6B60}"/>
    <cellStyle name="Comma 2 2 2 4 4 3" xfId="2227" xr:uid="{00000000-0005-0000-0000-0000A5080000}"/>
    <cellStyle name="Comma 2 2 2 4 4 3 2" xfId="2228" xr:uid="{00000000-0005-0000-0000-0000A6080000}"/>
    <cellStyle name="Comma 2 2 2 4 4 3 2 2" xfId="23184" xr:uid="{E3A978A0-10AC-4101-87DB-945B624DE97E}"/>
    <cellStyle name="Comma 2 2 2 4 4 3 3" xfId="2229" xr:uid="{00000000-0005-0000-0000-0000A7080000}"/>
    <cellStyle name="Comma 2 2 2 4 4 3 3 2" xfId="23185" xr:uid="{9DA5431B-E703-4BE1-993A-6E5901D73678}"/>
    <cellStyle name="Comma 2 2 2 4 4 3 4" xfId="2230" xr:uid="{00000000-0005-0000-0000-0000A8080000}"/>
    <cellStyle name="Comma 2 2 2 4 4 3 4 2" xfId="23186" xr:uid="{B5C4E74B-D446-4E39-8AA6-31EC92DBBA1C}"/>
    <cellStyle name="Comma 2 2 2 4 4 3 5" xfId="23183" xr:uid="{33B1973A-1FAF-48B6-AA76-7410438D7C02}"/>
    <cellStyle name="Comma 2 2 2 4 4 4" xfId="2231" xr:uid="{00000000-0005-0000-0000-0000A9080000}"/>
    <cellStyle name="Comma 2 2 2 4 4 4 2" xfId="23187" xr:uid="{84CA16E4-8276-4312-B08E-9CFDE69D56E3}"/>
    <cellStyle name="Comma 2 2 2 4 4 5" xfId="2232" xr:uid="{00000000-0005-0000-0000-0000AA080000}"/>
    <cellStyle name="Comma 2 2 2 4 4 5 2" xfId="23188" xr:uid="{E844B06A-CF05-42B8-B167-1CA85662AF3B}"/>
    <cellStyle name="Comma 2 2 2 4 4 6" xfId="2233" xr:uid="{00000000-0005-0000-0000-0000AB080000}"/>
    <cellStyle name="Comma 2 2 2 4 4 6 2" xfId="23189" xr:uid="{C9D3FE6C-5011-4BB5-953E-88BBC3853B3E}"/>
    <cellStyle name="Comma 2 2 2 4 4 7" xfId="23174" xr:uid="{9C7A141E-43AA-4206-9366-987C8EE39D33}"/>
    <cellStyle name="Comma 2 2 2 4 5" xfId="2234" xr:uid="{00000000-0005-0000-0000-0000AC080000}"/>
    <cellStyle name="Comma 2 2 2 4 5 2" xfId="23190" xr:uid="{BAE2D862-A553-461C-9AFB-C8D4BAE2C67F}"/>
    <cellStyle name="Comma 2 2 2 4 6" xfId="2235" xr:uid="{00000000-0005-0000-0000-0000AD080000}"/>
    <cellStyle name="Comma 2 2 2 4 6 2" xfId="2236" xr:uid="{00000000-0005-0000-0000-0000AE080000}"/>
    <cellStyle name="Comma 2 2 2 4 6 2 2" xfId="2237" xr:uid="{00000000-0005-0000-0000-0000AF080000}"/>
    <cellStyle name="Comma 2 2 2 4 6 2 2 2" xfId="23193" xr:uid="{91DA4A5A-7B70-495E-BFCB-C23A7D53C206}"/>
    <cellStyle name="Comma 2 2 2 4 6 2 3" xfId="2238" xr:uid="{00000000-0005-0000-0000-0000B0080000}"/>
    <cellStyle name="Comma 2 2 2 4 6 2 3 2" xfId="23194" xr:uid="{0C9FF217-30DC-4D7A-827B-D07E92B45C39}"/>
    <cellStyle name="Comma 2 2 2 4 6 2 4" xfId="2239" xr:uid="{00000000-0005-0000-0000-0000B1080000}"/>
    <cellStyle name="Comma 2 2 2 4 6 2 4 2" xfId="23195" xr:uid="{8E15EDCE-AD59-4B26-8FB6-443AB7C5D393}"/>
    <cellStyle name="Comma 2 2 2 4 6 2 5" xfId="23192" xr:uid="{9EBCE936-C928-4AB7-8C99-14ADA0BB8667}"/>
    <cellStyle name="Comma 2 2 2 4 6 3" xfId="2240" xr:uid="{00000000-0005-0000-0000-0000B2080000}"/>
    <cellStyle name="Comma 2 2 2 4 6 3 2" xfId="23196" xr:uid="{9ED08015-73BB-4C9A-B16C-F349664BAB7B}"/>
    <cellStyle name="Comma 2 2 2 4 6 4" xfId="2241" xr:uid="{00000000-0005-0000-0000-0000B3080000}"/>
    <cellStyle name="Comma 2 2 2 4 6 4 2" xfId="23197" xr:uid="{2B8B3A48-4DF3-473F-8CBA-EED15C1AB125}"/>
    <cellStyle name="Comma 2 2 2 4 6 5" xfId="2242" xr:uid="{00000000-0005-0000-0000-0000B4080000}"/>
    <cellStyle name="Comma 2 2 2 4 6 5 2" xfId="23198" xr:uid="{8FF58A0D-91C7-4A8A-B7D7-83E4BECB8356}"/>
    <cellStyle name="Comma 2 2 2 4 6 6" xfId="23191" xr:uid="{09B4AF2D-3593-498B-9369-74F6389DB930}"/>
    <cellStyle name="Comma 2 2 2 4 7" xfId="2243" xr:uid="{00000000-0005-0000-0000-0000B5080000}"/>
    <cellStyle name="Comma 2 2 2 4 7 2" xfId="2244" xr:uid="{00000000-0005-0000-0000-0000B6080000}"/>
    <cellStyle name="Comma 2 2 2 4 7 2 2" xfId="23200" xr:uid="{A1B42517-B870-40DC-8123-855693A6C728}"/>
    <cellStyle name="Comma 2 2 2 4 7 3" xfId="2245" xr:uid="{00000000-0005-0000-0000-0000B7080000}"/>
    <cellStyle name="Comma 2 2 2 4 7 3 2" xfId="23201" xr:uid="{5714A814-ADD0-4BBA-8BDE-599F30A85BBD}"/>
    <cellStyle name="Comma 2 2 2 4 7 4" xfId="2246" xr:uid="{00000000-0005-0000-0000-0000B8080000}"/>
    <cellStyle name="Comma 2 2 2 4 7 4 2" xfId="23202" xr:uid="{9BAF23F1-61B6-41AB-9C82-4D22F02B6C7B}"/>
    <cellStyle name="Comma 2 2 2 4 7 5" xfId="23199" xr:uid="{A3B9A3B6-BD94-4E75-9C67-C5D183B5D7C8}"/>
    <cellStyle name="Comma 2 2 2 4 8" xfId="2247" xr:uid="{00000000-0005-0000-0000-0000B9080000}"/>
    <cellStyle name="Comma 2 2 2 4 8 2" xfId="23203" xr:uid="{81ABA9A4-4FB3-4801-A89E-ECDB8CFD5000}"/>
    <cellStyle name="Comma 2 2 2 4 9" xfId="2248" xr:uid="{00000000-0005-0000-0000-0000BA080000}"/>
    <cellStyle name="Comma 2 2 2 4 9 2" xfId="23204" xr:uid="{8A432FDB-B389-4D21-BB6D-31A8D8B1DAF0}"/>
    <cellStyle name="Comma 2 2 2 5" xfId="2249" xr:uid="{00000000-0005-0000-0000-0000BB080000}"/>
    <cellStyle name="Comma 2 2 2 5 2" xfId="2250" xr:uid="{00000000-0005-0000-0000-0000BC080000}"/>
    <cellStyle name="Comma 2 2 2 5 2 2" xfId="23206" xr:uid="{C01B7C80-6CBA-434C-8F0B-A485D64CBD2C}"/>
    <cellStyle name="Comma 2 2 2 5 3" xfId="23205" xr:uid="{776F81DF-FEBE-4386-9548-5814AD0B1226}"/>
    <cellStyle name="Comma 2 2 2 6" xfId="2251" xr:uid="{00000000-0005-0000-0000-0000BD080000}"/>
    <cellStyle name="Comma 2 2 2 6 10" xfId="2252" xr:uid="{00000000-0005-0000-0000-0000BE080000}"/>
    <cellStyle name="Comma 2 2 2 6 10 2" xfId="23208" xr:uid="{35AEE043-647F-4D9B-8B73-DCAA1B8DC178}"/>
    <cellStyle name="Comma 2 2 2 6 11" xfId="23207" xr:uid="{C729C890-DDC1-4458-98E4-76630761EE51}"/>
    <cellStyle name="Comma 2 2 2 6 2" xfId="2253" xr:uid="{00000000-0005-0000-0000-0000BF080000}"/>
    <cellStyle name="Comma 2 2 2 6 2 2" xfId="2254" xr:uid="{00000000-0005-0000-0000-0000C0080000}"/>
    <cellStyle name="Comma 2 2 2 6 2 2 2" xfId="2255" xr:uid="{00000000-0005-0000-0000-0000C1080000}"/>
    <cellStyle name="Comma 2 2 2 6 2 2 2 2" xfId="2256" xr:uid="{00000000-0005-0000-0000-0000C2080000}"/>
    <cellStyle name="Comma 2 2 2 6 2 2 2 2 2" xfId="2257" xr:uid="{00000000-0005-0000-0000-0000C3080000}"/>
    <cellStyle name="Comma 2 2 2 6 2 2 2 2 2 2" xfId="23213" xr:uid="{76654BCA-5EF9-4318-9F62-425E8F58D5F6}"/>
    <cellStyle name="Comma 2 2 2 6 2 2 2 2 3" xfId="2258" xr:uid="{00000000-0005-0000-0000-0000C4080000}"/>
    <cellStyle name="Comma 2 2 2 6 2 2 2 2 3 2" xfId="23214" xr:uid="{1B978755-4451-45D2-A952-BEE9D716A744}"/>
    <cellStyle name="Comma 2 2 2 6 2 2 2 2 4" xfId="2259" xr:uid="{00000000-0005-0000-0000-0000C5080000}"/>
    <cellStyle name="Comma 2 2 2 6 2 2 2 2 4 2" xfId="23215" xr:uid="{5A9552EE-7CDF-4E13-856F-61FE72C5E301}"/>
    <cellStyle name="Comma 2 2 2 6 2 2 2 2 5" xfId="23212" xr:uid="{EEF98872-54F7-40AA-AE2B-73B23F7A724F}"/>
    <cellStyle name="Comma 2 2 2 6 2 2 2 3" xfId="2260" xr:uid="{00000000-0005-0000-0000-0000C6080000}"/>
    <cellStyle name="Comma 2 2 2 6 2 2 2 3 2" xfId="23216" xr:uid="{CF1C1CCD-B125-4AB4-8066-FD5171E0DC3B}"/>
    <cellStyle name="Comma 2 2 2 6 2 2 2 4" xfId="2261" xr:uid="{00000000-0005-0000-0000-0000C7080000}"/>
    <cellStyle name="Comma 2 2 2 6 2 2 2 4 2" xfId="23217" xr:uid="{4A7A3CE8-A197-4323-8C6F-985635D3838D}"/>
    <cellStyle name="Comma 2 2 2 6 2 2 2 5" xfId="2262" xr:uid="{00000000-0005-0000-0000-0000C8080000}"/>
    <cellStyle name="Comma 2 2 2 6 2 2 2 5 2" xfId="23218" xr:uid="{23907684-B621-4E29-983C-09FCE6CEAD71}"/>
    <cellStyle name="Comma 2 2 2 6 2 2 2 6" xfId="23211" xr:uid="{6016C376-A4EB-4E35-A9E0-D6C371AD8540}"/>
    <cellStyle name="Comma 2 2 2 6 2 2 3" xfId="2263" xr:uid="{00000000-0005-0000-0000-0000C9080000}"/>
    <cellStyle name="Comma 2 2 2 6 2 2 3 2" xfId="2264" xr:uid="{00000000-0005-0000-0000-0000CA080000}"/>
    <cellStyle name="Comma 2 2 2 6 2 2 3 2 2" xfId="23220" xr:uid="{CCEA4A06-03BF-4EEC-BEC7-3F5F7DA578A1}"/>
    <cellStyle name="Comma 2 2 2 6 2 2 3 3" xfId="2265" xr:uid="{00000000-0005-0000-0000-0000CB080000}"/>
    <cellStyle name="Comma 2 2 2 6 2 2 3 3 2" xfId="23221" xr:uid="{6B0CE2C3-6638-4AB4-9DEC-443013986A37}"/>
    <cellStyle name="Comma 2 2 2 6 2 2 3 4" xfId="2266" xr:uid="{00000000-0005-0000-0000-0000CC080000}"/>
    <cellStyle name="Comma 2 2 2 6 2 2 3 4 2" xfId="23222" xr:uid="{9C94C32E-DFA4-4B17-B6DB-61C61B512565}"/>
    <cellStyle name="Comma 2 2 2 6 2 2 3 5" xfId="23219" xr:uid="{EFB8CA66-E768-4B7A-93F4-1DFB389CE62B}"/>
    <cellStyle name="Comma 2 2 2 6 2 2 4" xfId="2267" xr:uid="{00000000-0005-0000-0000-0000CD080000}"/>
    <cellStyle name="Comma 2 2 2 6 2 2 4 2" xfId="23223" xr:uid="{38ECB603-14B5-4A96-955E-812F29D67708}"/>
    <cellStyle name="Comma 2 2 2 6 2 2 5" xfId="2268" xr:uid="{00000000-0005-0000-0000-0000CE080000}"/>
    <cellStyle name="Comma 2 2 2 6 2 2 5 2" xfId="23224" xr:uid="{1F3EFC7D-4FFD-4C2D-8E77-B0A8A70779EE}"/>
    <cellStyle name="Comma 2 2 2 6 2 2 6" xfId="2269" xr:uid="{00000000-0005-0000-0000-0000CF080000}"/>
    <cellStyle name="Comma 2 2 2 6 2 2 6 2" xfId="23225" xr:uid="{E9D3BA17-68E5-4E45-9150-0CFA48202691}"/>
    <cellStyle name="Comma 2 2 2 6 2 2 7" xfId="23210" xr:uid="{583FB08E-94F8-4F3C-9A71-ECB4F0E8FA4B}"/>
    <cellStyle name="Comma 2 2 2 6 2 3" xfId="2270" xr:uid="{00000000-0005-0000-0000-0000D0080000}"/>
    <cellStyle name="Comma 2 2 2 6 2 3 2" xfId="2271" xr:uid="{00000000-0005-0000-0000-0000D1080000}"/>
    <cellStyle name="Comma 2 2 2 6 2 3 2 2" xfId="2272" xr:uid="{00000000-0005-0000-0000-0000D2080000}"/>
    <cellStyle name="Comma 2 2 2 6 2 3 2 2 2" xfId="2273" xr:uid="{00000000-0005-0000-0000-0000D3080000}"/>
    <cellStyle name="Comma 2 2 2 6 2 3 2 2 2 2" xfId="23229" xr:uid="{02F3F8CC-651D-4B3E-8F87-C2DE1FDA8F19}"/>
    <cellStyle name="Comma 2 2 2 6 2 3 2 2 3" xfId="2274" xr:uid="{00000000-0005-0000-0000-0000D4080000}"/>
    <cellStyle name="Comma 2 2 2 6 2 3 2 2 3 2" xfId="23230" xr:uid="{C448E7FC-7D52-4247-AD7A-041C63CF040C}"/>
    <cellStyle name="Comma 2 2 2 6 2 3 2 2 4" xfId="2275" xr:uid="{00000000-0005-0000-0000-0000D5080000}"/>
    <cellStyle name="Comma 2 2 2 6 2 3 2 2 4 2" xfId="23231" xr:uid="{EC3A8E06-A2EA-44CE-AC5F-F93BF85EF29C}"/>
    <cellStyle name="Comma 2 2 2 6 2 3 2 2 5" xfId="23228" xr:uid="{7DE18F09-FD83-4AAE-8D89-59062D284FAC}"/>
    <cellStyle name="Comma 2 2 2 6 2 3 2 3" xfId="2276" xr:uid="{00000000-0005-0000-0000-0000D6080000}"/>
    <cellStyle name="Comma 2 2 2 6 2 3 2 3 2" xfId="23232" xr:uid="{D3377B37-82AB-4D59-9F16-CBE5388AB237}"/>
    <cellStyle name="Comma 2 2 2 6 2 3 2 4" xfId="2277" xr:uid="{00000000-0005-0000-0000-0000D7080000}"/>
    <cellStyle name="Comma 2 2 2 6 2 3 2 4 2" xfId="23233" xr:uid="{8DF9CC16-F2B2-49BC-B774-20B0394DBA00}"/>
    <cellStyle name="Comma 2 2 2 6 2 3 2 5" xfId="2278" xr:uid="{00000000-0005-0000-0000-0000D8080000}"/>
    <cellStyle name="Comma 2 2 2 6 2 3 2 5 2" xfId="23234" xr:uid="{5695E165-0237-44AB-A082-90E2BA981FEE}"/>
    <cellStyle name="Comma 2 2 2 6 2 3 2 6" xfId="23227" xr:uid="{6B2BD722-F363-4369-81B9-C6583C8D2E8D}"/>
    <cellStyle name="Comma 2 2 2 6 2 3 3" xfId="2279" xr:uid="{00000000-0005-0000-0000-0000D9080000}"/>
    <cellStyle name="Comma 2 2 2 6 2 3 3 2" xfId="2280" xr:uid="{00000000-0005-0000-0000-0000DA080000}"/>
    <cellStyle name="Comma 2 2 2 6 2 3 3 2 2" xfId="23236" xr:uid="{54028E4B-7110-491B-A0FA-4BF531C6E118}"/>
    <cellStyle name="Comma 2 2 2 6 2 3 3 3" xfId="2281" xr:uid="{00000000-0005-0000-0000-0000DB080000}"/>
    <cellStyle name="Comma 2 2 2 6 2 3 3 3 2" xfId="23237" xr:uid="{12EAB068-F5ED-4863-A828-B25B6781D56B}"/>
    <cellStyle name="Comma 2 2 2 6 2 3 3 4" xfId="2282" xr:uid="{00000000-0005-0000-0000-0000DC080000}"/>
    <cellStyle name="Comma 2 2 2 6 2 3 3 4 2" xfId="23238" xr:uid="{C077AD4A-7FAA-44C9-90DF-CC537940C7AF}"/>
    <cellStyle name="Comma 2 2 2 6 2 3 3 5" xfId="23235" xr:uid="{51EDE9DB-18C7-469B-8D04-8AB0A1C6645B}"/>
    <cellStyle name="Comma 2 2 2 6 2 3 4" xfId="2283" xr:uid="{00000000-0005-0000-0000-0000DD080000}"/>
    <cellStyle name="Comma 2 2 2 6 2 3 4 2" xfId="23239" xr:uid="{AC8166E2-1D3E-4FCD-9179-75ACE2B11D92}"/>
    <cellStyle name="Comma 2 2 2 6 2 3 5" xfId="2284" xr:uid="{00000000-0005-0000-0000-0000DE080000}"/>
    <cellStyle name="Comma 2 2 2 6 2 3 5 2" xfId="23240" xr:uid="{72A89021-EDF6-4EC8-8975-B1885A5186BF}"/>
    <cellStyle name="Comma 2 2 2 6 2 3 6" xfId="2285" xr:uid="{00000000-0005-0000-0000-0000DF080000}"/>
    <cellStyle name="Comma 2 2 2 6 2 3 6 2" xfId="23241" xr:uid="{692E3565-666E-4559-987C-D125141F6673}"/>
    <cellStyle name="Comma 2 2 2 6 2 3 7" xfId="23226" xr:uid="{FF683C7F-4DFA-42E7-9595-8F8C0C0D04FF}"/>
    <cellStyle name="Comma 2 2 2 6 2 4" xfId="2286" xr:uid="{00000000-0005-0000-0000-0000E0080000}"/>
    <cellStyle name="Comma 2 2 2 6 2 4 2" xfId="2287" xr:uid="{00000000-0005-0000-0000-0000E1080000}"/>
    <cellStyle name="Comma 2 2 2 6 2 4 2 2" xfId="2288" xr:uid="{00000000-0005-0000-0000-0000E2080000}"/>
    <cellStyle name="Comma 2 2 2 6 2 4 2 2 2" xfId="23244" xr:uid="{7F82DFB1-1A66-412C-9D24-7384A20EA7F7}"/>
    <cellStyle name="Comma 2 2 2 6 2 4 2 3" xfId="2289" xr:uid="{00000000-0005-0000-0000-0000E3080000}"/>
    <cellStyle name="Comma 2 2 2 6 2 4 2 3 2" xfId="23245" xr:uid="{673A8BDA-BF76-459A-A03E-F2DC82ECBDC8}"/>
    <cellStyle name="Comma 2 2 2 6 2 4 2 4" xfId="2290" xr:uid="{00000000-0005-0000-0000-0000E4080000}"/>
    <cellStyle name="Comma 2 2 2 6 2 4 2 4 2" xfId="23246" xr:uid="{410916DC-46AC-411D-B620-1095B1B7E7C5}"/>
    <cellStyle name="Comma 2 2 2 6 2 4 2 5" xfId="23243" xr:uid="{D9F7E631-68C5-470D-B117-92944358E9FE}"/>
    <cellStyle name="Comma 2 2 2 6 2 4 3" xfId="2291" xr:uid="{00000000-0005-0000-0000-0000E5080000}"/>
    <cellStyle name="Comma 2 2 2 6 2 4 3 2" xfId="23247" xr:uid="{D0298305-8753-4496-AAD6-9D4FE192B4DA}"/>
    <cellStyle name="Comma 2 2 2 6 2 4 4" xfId="2292" xr:uid="{00000000-0005-0000-0000-0000E6080000}"/>
    <cellStyle name="Comma 2 2 2 6 2 4 4 2" xfId="23248" xr:uid="{80B65847-ED9D-4F59-BA01-488353A0DC28}"/>
    <cellStyle name="Comma 2 2 2 6 2 4 5" xfId="2293" xr:uid="{00000000-0005-0000-0000-0000E7080000}"/>
    <cellStyle name="Comma 2 2 2 6 2 4 5 2" xfId="23249" xr:uid="{9F99F697-EF76-4379-8614-C8629288A26B}"/>
    <cellStyle name="Comma 2 2 2 6 2 4 6" xfId="23242" xr:uid="{AEF3484F-A41C-462C-9020-CD8B1AA8A1DD}"/>
    <cellStyle name="Comma 2 2 2 6 2 5" xfId="2294" xr:uid="{00000000-0005-0000-0000-0000E8080000}"/>
    <cellStyle name="Comma 2 2 2 6 2 5 2" xfId="2295" xr:uid="{00000000-0005-0000-0000-0000E9080000}"/>
    <cellStyle name="Comma 2 2 2 6 2 5 2 2" xfId="23251" xr:uid="{1C4DBF5E-61E9-419C-A194-D66DAAC05879}"/>
    <cellStyle name="Comma 2 2 2 6 2 5 3" xfId="2296" xr:uid="{00000000-0005-0000-0000-0000EA080000}"/>
    <cellStyle name="Comma 2 2 2 6 2 5 3 2" xfId="23252" xr:uid="{16A8576B-83BD-42CC-A44F-A3643681B5B4}"/>
    <cellStyle name="Comma 2 2 2 6 2 5 4" xfId="2297" xr:uid="{00000000-0005-0000-0000-0000EB080000}"/>
    <cellStyle name="Comma 2 2 2 6 2 5 4 2" xfId="23253" xr:uid="{AEC2E0FE-640B-4822-86F7-5938781E3AD3}"/>
    <cellStyle name="Comma 2 2 2 6 2 5 5" xfId="23250" xr:uid="{0938F72B-E80A-4C3E-8EB7-2E79BD13D599}"/>
    <cellStyle name="Comma 2 2 2 6 2 6" xfId="2298" xr:uid="{00000000-0005-0000-0000-0000EC080000}"/>
    <cellStyle name="Comma 2 2 2 6 2 6 2" xfId="23254" xr:uid="{253D003B-756E-4D88-8094-13BFA2455D92}"/>
    <cellStyle name="Comma 2 2 2 6 2 7" xfId="2299" xr:uid="{00000000-0005-0000-0000-0000ED080000}"/>
    <cellStyle name="Comma 2 2 2 6 2 7 2" xfId="23255" xr:uid="{59EDA5CA-9295-46DD-AEB7-713606CFA7B6}"/>
    <cellStyle name="Comma 2 2 2 6 2 8" xfId="2300" xr:uid="{00000000-0005-0000-0000-0000EE080000}"/>
    <cellStyle name="Comma 2 2 2 6 2 8 2" xfId="23256" xr:uid="{19F02E37-C119-4667-8A05-49FA6244E3D1}"/>
    <cellStyle name="Comma 2 2 2 6 2 9" xfId="23209" xr:uid="{2C5D5BC2-B0B8-45F0-898E-82E551C2D58A}"/>
    <cellStyle name="Comma 2 2 2 6 3" xfId="2301" xr:uid="{00000000-0005-0000-0000-0000EF080000}"/>
    <cellStyle name="Comma 2 2 2 6 3 2" xfId="2302" xr:uid="{00000000-0005-0000-0000-0000F0080000}"/>
    <cellStyle name="Comma 2 2 2 6 3 2 2" xfId="2303" xr:uid="{00000000-0005-0000-0000-0000F1080000}"/>
    <cellStyle name="Comma 2 2 2 6 3 2 2 2" xfId="2304" xr:uid="{00000000-0005-0000-0000-0000F2080000}"/>
    <cellStyle name="Comma 2 2 2 6 3 2 2 2 2" xfId="23260" xr:uid="{373D50C5-4349-4826-A615-A6817E211D34}"/>
    <cellStyle name="Comma 2 2 2 6 3 2 2 3" xfId="2305" xr:uid="{00000000-0005-0000-0000-0000F3080000}"/>
    <cellStyle name="Comma 2 2 2 6 3 2 2 3 2" xfId="23261" xr:uid="{611ED6AB-E059-434F-96CF-CFEB5985C0F9}"/>
    <cellStyle name="Comma 2 2 2 6 3 2 2 4" xfId="2306" xr:uid="{00000000-0005-0000-0000-0000F4080000}"/>
    <cellStyle name="Comma 2 2 2 6 3 2 2 4 2" xfId="23262" xr:uid="{FD9BF61C-CB26-453B-98FB-DC45094D3F6E}"/>
    <cellStyle name="Comma 2 2 2 6 3 2 2 5" xfId="23259" xr:uid="{4835B036-51CA-4CFE-BB87-D95A35042311}"/>
    <cellStyle name="Comma 2 2 2 6 3 2 3" xfId="2307" xr:uid="{00000000-0005-0000-0000-0000F5080000}"/>
    <cellStyle name="Comma 2 2 2 6 3 2 3 2" xfId="23263" xr:uid="{885B9C55-48FA-4C0C-9C03-629AFC6967C1}"/>
    <cellStyle name="Comma 2 2 2 6 3 2 4" xfId="2308" xr:uid="{00000000-0005-0000-0000-0000F6080000}"/>
    <cellStyle name="Comma 2 2 2 6 3 2 4 2" xfId="23264" xr:uid="{0C086C23-14DE-4FF6-8588-5D1DBDB97C78}"/>
    <cellStyle name="Comma 2 2 2 6 3 2 5" xfId="2309" xr:uid="{00000000-0005-0000-0000-0000F7080000}"/>
    <cellStyle name="Comma 2 2 2 6 3 2 5 2" xfId="23265" xr:uid="{3D5EE479-6CE9-4032-94A0-DAD3BF8F22BB}"/>
    <cellStyle name="Comma 2 2 2 6 3 2 6" xfId="23258" xr:uid="{CCC9FC34-3B92-4C5F-8F5D-CFE36C440969}"/>
    <cellStyle name="Comma 2 2 2 6 3 3" xfId="2310" xr:uid="{00000000-0005-0000-0000-0000F8080000}"/>
    <cellStyle name="Comma 2 2 2 6 3 3 2" xfId="2311" xr:uid="{00000000-0005-0000-0000-0000F9080000}"/>
    <cellStyle name="Comma 2 2 2 6 3 3 2 2" xfId="23267" xr:uid="{028A31F6-A1FD-4D93-BBFB-C769989142AD}"/>
    <cellStyle name="Comma 2 2 2 6 3 3 3" xfId="2312" xr:uid="{00000000-0005-0000-0000-0000FA080000}"/>
    <cellStyle name="Comma 2 2 2 6 3 3 3 2" xfId="23268" xr:uid="{6BC57A08-B3CF-4574-8633-C31EB4FCA92A}"/>
    <cellStyle name="Comma 2 2 2 6 3 3 4" xfId="2313" xr:uid="{00000000-0005-0000-0000-0000FB080000}"/>
    <cellStyle name="Comma 2 2 2 6 3 3 4 2" xfId="23269" xr:uid="{0F9B2BCA-B9DF-4039-9BF6-12FB1A516718}"/>
    <cellStyle name="Comma 2 2 2 6 3 3 5" xfId="23266" xr:uid="{02D0925A-A376-47A4-9CF7-6AF70F1B2D5E}"/>
    <cellStyle name="Comma 2 2 2 6 3 4" xfId="2314" xr:uid="{00000000-0005-0000-0000-0000FC080000}"/>
    <cellStyle name="Comma 2 2 2 6 3 4 2" xfId="23270" xr:uid="{ADD2975F-832E-41DE-AFF9-67A211ED4494}"/>
    <cellStyle name="Comma 2 2 2 6 3 5" xfId="2315" xr:uid="{00000000-0005-0000-0000-0000FD080000}"/>
    <cellStyle name="Comma 2 2 2 6 3 5 2" xfId="23271" xr:uid="{B299E4A1-50E7-45F7-B053-F8654BFD6A10}"/>
    <cellStyle name="Comma 2 2 2 6 3 6" xfId="2316" xr:uid="{00000000-0005-0000-0000-0000FE080000}"/>
    <cellStyle name="Comma 2 2 2 6 3 6 2" xfId="23272" xr:uid="{5A9488D5-B78D-4267-B704-7CA73BEF887C}"/>
    <cellStyle name="Comma 2 2 2 6 3 7" xfId="23257" xr:uid="{092E5B82-79C4-4C1D-A745-C98962514E5A}"/>
    <cellStyle name="Comma 2 2 2 6 4" xfId="2317" xr:uid="{00000000-0005-0000-0000-0000FF080000}"/>
    <cellStyle name="Comma 2 2 2 6 4 2" xfId="2318" xr:uid="{00000000-0005-0000-0000-000000090000}"/>
    <cellStyle name="Comma 2 2 2 6 4 2 2" xfId="2319" xr:uid="{00000000-0005-0000-0000-000001090000}"/>
    <cellStyle name="Comma 2 2 2 6 4 2 2 2" xfId="2320" xr:uid="{00000000-0005-0000-0000-000002090000}"/>
    <cellStyle name="Comma 2 2 2 6 4 2 2 2 2" xfId="23276" xr:uid="{637E1805-8CDD-4A49-9004-61E89C428206}"/>
    <cellStyle name="Comma 2 2 2 6 4 2 2 3" xfId="2321" xr:uid="{00000000-0005-0000-0000-000003090000}"/>
    <cellStyle name="Comma 2 2 2 6 4 2 2 3 2" xfId="23277" xr:uid="{02B94E3F-E0C0-4DDB-A8D7-4A8137BBE2DB}"/>
    <cellStyle name="Comma 2 2 2 6 4 2 2 4" xfId="2322" xr:uid="{00000000-0005-0000-0000-000004090000}"/>
    <cellStyle name="Comma 2 2 2 6 4 2 2 4 2" xfId="23278" xr:uid="{7B98F2E4-D511-4529-82B2-D71350301911}"/>
    <cellStyle name="Comma 2 2 2 6 4 2 2 5" xfId="23275" xr:uid="{4135854E-C149-4161-AA10-CF78939E3384}"/>
    <cellStyle name="Comma 2 2 2 6 4 2 3" xfId="2323" xr:uid="{00000000-0005-0000-0000-000005090000}"/>
    <cellStyle name="Comma 2 2 2 6 4 2 3 2" xfId="23279" xr:uid="{B7759520-4B44-401A-AD17-D83D518CBE58}"/>
    <cellStyle name="Comma 2 2 2 6 4 2 4" xfId="2324" xr:uid="{00000000-0005-0000-0000-000006090000}"/>
    <cellStyle name="Comma 2 2 2 6 4 2 4 2" xfId="23280" xr:uid="{E4535580-19C3-4CD4-88EC-E6D37B963EEF}"/>
    <cellStyle name="Comma 2 2 2 6 4 2 5" xfId="2325" xr:uid="{00000000-0005-0000-0000-000007090000}"/>
    <cellStyle name="Comma 2 2 2 6 4 2 5 2" xfId="23281" xr:uid="{0579D266-ACFB-408C-9F43-9D78688B5EDC}"/>
    <cellStyle name="Comma 2 2 2 6 4 2 6" xfId="23274" xr:uid="{B3AF385E-871D-400C-B332-25BDF7C87565}"/>
    <cellStyle name="Comma 2 2 2 6 4 3" xfId="2326" xr:uid="{00000000-0005-0000-0000-000008090000}"/>
    <cellStyle name="Comma 2 2 2 6 4 3 2" xfId="2327" xr:uid="{00000000-0005-0000-0000-000009090000}"/>
    <cellStyle name="Comma 2 2 2 6 4 3 2 2" xfId="23283" xr:uid="{E9745363-94CA-416E-8EE3-87CAB9AC50A8}"/>
    <cellStyle name="Comma 2 2 2 6 4 3 3" xfId="2328" xr:uid="{00000000-0005-0000-0000-00000A090000}"/>
    <cellStyle name="Comma 2 2 2 6 4 3 3 2" xfId="23284" xr:uid="{2834C165-5CD6-401C-904A-F8A5BF8581C3}"/>
    <cellStyle name="Comma 2 2 2 6 4 3 4" xfId="2329" xr:uid="{00000000-0005-0000-0000-00000B090000}"/>
    <cellStyle name="Comma 2 2 2 6 4 3 4 2" xfId="23285" xr:uid="{E205A124-6DA0-417F-8CA9-3CD1A3EAE840}"/>
    <cellStyle name="Comma 2 2 2 6 4 3 5" xfId="23282" xr:uid="{C3F6BB45-6062-4D05-93B1-126060D0CE71}"/>
    <cellStyle name="Comma 2 2 2 6 4 4" xfId="2330" xr:uid="{00000000-0005-0000-0000-00000C090000}"/>
    <cellStyle name="Comma 2 2 2 6 4 4 2" xfId="23286" xr:uid="{94992730-7F3C-47BD-AA1C-52E6ABC15B37}"/>
    <cellStyle name="Comma 2 2 2 6 4 5" xfId="2331" xr:uid="{00000000-0005-0000-0000-00000D090000}"/>
    <cellStyle name="Comma 2 2 2 6 4 5 2" xfId="23287" xr:uid="{871E0CDD-F220-4CC3-9654-454655C64DC7}"/>
    <cellStyle name="Comma 2 2 2 6 4 6" xfId="2332" xr:uid="{00000000-0005-0000-0000-00000E090000}"/>
    <cellStyle name="Comma 2 2 2 6 4 6 2" xfId="23288" xr:uid="{767351B9-4F97-436F-8BCA-BA8AB83B8B85}"/>
    <cellStyle name="Comma 2 2 2 6 4 7" xfId="23273" xr:uid="{8E2408C7-761F-4B82-9AD4-42656F1E583A}"/>
    <cellStyle name="Comma 2 2 2 6 5" xfId="2333" xr:uid="{00000000-0005-0000-0000-00000F090000}"/>
    <cellStyle name="Comma 2 2 2 6 5 2" xfId="23289" xr:uid="{4F470197-432F-40E0-B9CD-E7A73F32D70E}"/>
    <cellStyle name="Comma 2 2 2 6 6" xfId="2334" xr:uid="{00000000-0005-0000-0000-000010090000}"/>
    <cellStyle name="Comma 2 2 2 6 6 2" xfId="2335" xr:uid="{00000000-0005-0000-0000-000011090000}"/>
    <cellStyle name="Comma 2 2 2 6 6 2 2" xfId="2336" xr:uid="{00000000-0005-0000-0000-000012090000}"/>
    <cellStyle name="Comma 2 2 2 6 6 2 2 2" xfId="23292" xr:uid="{13325417-180B-4669-B392-1F964919DFE3}"/>
    <cellStyle name="Comma 2 2 2 6 6 2 3" xfId="2337" xr:uid="{00000000-0005-0000-0000-000013090000}"/>
    <cellStyle name="Comma 2 2 2 6 6 2 3 2" xfId="23293" xr:uid="{843CDE6D-0978-4063-BFB9-4913586DA6F1}"/>
    <cellStyle name="Comma 2 2 2 6 6 2 4" xfId="2338" xr:uid="{00000000-0005-0000-0000-000014090000}"/>
    <cellStyle name="Comma 2 2 2 6 6 2 4 2" xfId="23294" xr:uid="{E87CF4C8-C7E9-4CF2-A377-98FF1C9DAB58}"/>
    <cellStyle name="Comma 2 2 2 6 6 2 5" xfId="23291" xr:uid="{C1C0303E-2508-41BE-83C2-60C0DB0B6DD0}"/>
    <cellStyle name="Comma 2 2 2 6 6 3" xfId="2339" xr:uid="{00000000-0005-0000-0000-000015090000}"/>
    <cellStyle name="Comma 2 2 2 6 6 3 2" xfId="23295" xr:uid="{AA14BCEA-FE16-4F6D-8A56-70F68ADB42A9}"/>
    <cellStyle name="Comma 2 2 2 6 6 4" xfId="2340" xr:uid="{00000000-0005-0000-0000-000016090000}"/>
    <cellStyle name="Comma 2 2 2 6 6 4 2" xfId="23296" xr:uid="{41FC6A9C-1C2E-4125-8756-8A19A49EB4E8}"/>
    <cellStyle name="Comma 2 2 2 6 6 5" xfId="2341" xr:uid="{00000000-0005-0000-0000-000017090000}"/>
    <cellStyle name="Comma 2 2 2 6 6 5 2" xfId="23297" xr:uid="{3F21B269-AB11-46C5-AAEA-1988CE8979BB}"/>
    <cellStyle name="Comma 2 2 2 6 6 6" xfId="23290" xr:uid="{B8B6B13D-3C2E-4DE7-9687-8E484B41FAE6}"/>
    <cellStyle name="Comma 2 2 2 6 7" xfId="2342" xr:uid="{00000000-0005-0000-0000-000018090000}"/>
    <cellStyle name="Comma 2 2 2 6 7 2" xfId="2343" xr:uid="{00000000-0005-0000-0000-000019090000}"/>
    <cellStyle name="Comma 2 2 2 6 7 2 2" xfId="23299" xr:uid="{08101AE0-2947-44AE-A4DC-B25CB2FA9A66}"/>
    <cellStyle name="Comma 2 2 2 6 7 3" xfId="2344" xr:uid="{00000000-0005-0000-0000-00001A090000}"/>
    <cellStyle name="Comma 2 2 2 6 7 3 2" xfId="23300" xr:uid="{8AD06BAA-C503-4D59-8683-16E3B7847E13}"/>
    <cellStyle name="Comma 2 2 2 6 7 4" xfId="2345" xr:uid="{00000000-0005-0000-0000-00001B090000}"/>
    <cellStyle name="Comma 2 2 2 6 7 4 2" xfId="23301" xr:uid="{C5591205-E8DE-4484-8E59-5527505C6D37}"/>
    <cellStyle name="Comma 2 2 2 6 7 5" xfId="23298" xr:uid="{FAE28856-DA55-497B-A9D8-8DC23CAB64E6}"/>
    <cellStyle name="Comma 2 2 2 6 8" xfId="2346" xr:uid="{00000000-0005-0000-0000-00001C090000}"/>
    <cellStyle name="Comma 2 2 2 6 8 2" xfId="23302" xr:uid="{CA6E045F-C233-48C2-A19C-D754312EC82C}"/>
    <cellStyle name="Comma 2 2 2 6 9" xfId="2347" xr:uid="{00000000-0005-0000-0000-00001D090000}"/>
    <cellStyle name="Comma 2 2 2 6 9 2" xfId="23303" xr:uid="{C7405178-A564-467F-8C97-6E8F5B12C874}"/>
    <cellStyle name="Comma 2 2 2 7" xfId="2348" xr:uid="{00000000-0005-0000-0000-00001E090000}"/>
    <cellStyle name="Comma 2 2 2 7 10" xfId="23304" xr:uid="{8F15FC6E-247B-47F6-8766-46D2AD513FF8}"/>
    <cellStyle name="Comma 2 2 2 7 2" xfId="2349" xr:uid="{00000000-0005-0000-0000-00001F090000}"/>
    <cellStyle name="Comma 2 2 2 7 2 2" xfId="2350" xr:uid="{00000000-0005-0000-0000-000020090000}"/>
    <cellStyle name="Comma 2 2 2 7 2 2 2" xfId="2351" xr:uid="{00000000-0005-0000-0000-000021090000}"/>
    <cellStyle name="Comma 2 2 2 7 2 2 2 2" xfId="2352" xr:uid="{00000000-0005-0000-0000-000022090000}"/>
    <cellStyle name="Comma 2 2 2 7 2 2 2 2 2" xfId="23308" xr:uid="{D43270D5-9C52-45D6-95F0-E6DA49B29553}"/>
    <cellStyle name="Comma 2 2 2 7 2 2 2 3" xfId="2353" xr:uid="{00000000-0005-0000-0000-000023090000}"/>
    <cellStyle name="Comma 2 2 2 7 2 2 2 3 2" xfId="23309" xr:uid="{6D45E066-45AB-48BC-8B61-68C0EC39039F}"/>
    <cellStyle name="Comma 2 2 2 7 2 2 2 4" xfId="2354" xr:uid="{00000000-0005-0000-0000-000024090000}"/>
    <cellStyle name="Comma 2 2 2 7 2 2 2 4 2" xfId="23310" xr:uid="{D5C57CCE-67CC-476A-BDDD-B98243E501D4}"/>
    <cellStyle name="Comma 2 2 2 7 2 2 2 5" xfId="23307" xr:uid="{C19F0B69-157D-4CD9-9057-ECAE04070479}"/>
    <cellStyle name="Comma 2 2 2 7 2 2 3" xfId="2355" xr:uid="{00000000-0005-0000-0000-000025090000}"/>
    <cellStyle name="Comma 2 2 2 7 2 2 3 2" xfId="23311" xr:uid="{52430AA8-1307-4407-8DD8-9881A38A1098}"/>
    <cellStyle name="Comma 2 2 2 7 2 2 4" xfId="2356" xr:uid="{00000000-0005-0000-0000-000026090000}"/>
    <cellStyle name="Comma 2 2 2 7 2 2 4 2" xfId="23312" xr:uid="{1395E4E1-7F42-4234-8F3F-B32F0A5DA7FB}"/>
    <cellStyle name="Comma 2 2 2 7 2 2 5" xfId="2357" xr:uid="{00000000-0005-0000-0000-000027090000}"/>
    <cellStyle name="Comma 2 2 2 7 2 2 5 2" xfId="23313" xr:uid="{DE9AE13D-02B9-4B1C-98AC-A0594B446858}"/>
    <cellStyle name="Comma 2 2 2 7 2 2 6" xfId="23306" xr:uid="{E99ABF47-628B-4E79-BB45-1B08049C6028}"/>
    <cellStyle name="Comma 2 2 2 7 2 3" xfId="2358" xr:uid="{00000000-0005-0000-0000-000028090000}"/>
    <cellStyle name="Comma 2 2 2 7 2 3 2" xfId="2359" xr:uid="{00000000-0005-0000-0000-000029090000}"/>
    <cellStyle name="Comma 2 2 2 7 2 3 2 2" xfId="23315" xr:uid="{FB93F50A-E625-4459-9291-5F89218F73BA}"/>
    <cellStyle name="Comma 2 2 2 7 2 3 3" xfId="2360" xr:uid="{00000000-0005-0000-0000-00002A090000}"/>
    <cellStyle name="Comma 2 2 2 7 2 3 3 2" xfId="23316" xr:uid="{9792BAA1-CDE4-4958-AA5F-4776616AF53E}"/>
    <cellStyle name="Comma 2 2 2 7 2 3 4" xfId="2361" xr:uid="{00000000-0005-0000-0000-00002B090000}"/>
    <cellStyle name="Comma 2 2 2 7 2 3 4 2" xfId="23317" xr:uid="{A463D90A-EF6C-45AF-B20E-EE22165720F0}"/>
    <cellStyle name="Comma 2 2 2 7 2 3 5" xfId="23314" xr:uid="{2AF44B4C-29CB-496A-8A4F-D888C2062CDB}"/>
    <cellStyle name="Comma 2 2 2 7 2 4" xfId="2362" xr:uid="{00000000-0005-0000-0000-00002C090000}"/>
    <cellStyle name="Comma 2 2 2 7 2 4 2" xfId="23318" xr:uid="{247FAF22-A58E-4708-BF7C-7FF2592B8306}"/>
    <cellStyle name="Comma 2 2 2 7 2 5" xfId="2363" xr:uid="{00000000-0005-0000-0000-00002D090000}"/>
    <cellStyle name="Comma 2 2 2 7 2 5 2" xfId="23319" xr:uid="{2FEB3088-ADEF-4C44-8F75-7ECCCFB092DB}"/>
    <cellStyle name="Comma 2 2 2 7 2 6" xfId="2364" xr:uid="{00000000-0005-0000-0000-00002E090000}"/>
    <cellStyle name="Comma 2 2 2 7 2 6 2" xfId="23320" xr:uid="{4AE92CE2-15EA-4AE7-A8F9-2B49A9FBD13E}"/>
    <cellStyle name="Comma 2 2 2 7 2 7" xfId="23305" xr:uid="{AA22CC14-078F-4002-B539-4FB094F3E826}"/>
    <cellStyle name="Comma 2 2 2 7 3" xfId="2365" xr:uid="{00000000-0005-0000-0000-00002F090000}"/>
    <cellStyle name="Comma 2 2 2 7 3 2" xfId="2366" xr:uid="{00000000-0005-0000-0000-000030090000}"/>
    <cellStyle name="Comma 2 2 2 7 3 2 2" xfId="2367" xr:uid="{00000000-0005-0000-0000-000031090000}"/>
    <cellStyle name="Comma 2 2 2 7 3 2 2 2" xfId="2368" xr:uid="{00000000-0005-0000-0000-000032090000}"/>
    <cellStyle name="Comma 2 2 2 7 3 2 2 2 2" xfId="23324" xr:uid="{B1D4F55A-B6C0-45F4-BE27-06DCD9435F66}"/>
    <cellStyle name="Comma 2 2 2 7 3 2 2 3" xfId="2369" xr:uid="{00000000-0005-0000-0000-000033090000}"/>
    <cellStyle name="Comma 2 2 2 7 3 2 2 3 2" xfId="23325" xr:uid="{40D7F9DA-3791-4251-8AE9-40F41AD2D33E}"/>
    <cellStyle name="Comma 2 2 2 7 3 2 2 4" xfId="2370" xr:uid="{00000000-0005-0000-0000-000034090000}"/>
    <cellStyle name="Comma 2 2 2 7 3 2 2 4 2" xfId="23326" xr:uid="{E0288E95-E259-4643-A74B-BF4B1C3A8503}"/>
    <cellStyle name="Comma 2 2 2 7 3 2 2 5" xfId="23323" xr:uid="{7E0688AA-3966-4EDE-9868-127775CB4C48}"/>
    <cellStyle name="Comma 2 2 2 7 3 2 3" xfId="2371" xr:uid="{00000000-0005-0000-0000-000035090000}"/>
    <cellStyle name="Comma 2 2 2 7 3 2 3 2" xfId="23327" xr:uid="{DADDDB6F-D9A2-4936-B633-CD2E6BB5D77F}"/>
    <cellStyle name="Comma 2 2 2 7 3 2 4" xfId="2372" xr:uid="{00000000-0005-0000-0000-000036090000}"/>
    <cellStyle name="Comma 2 2 2 7 3 2 4 2" xfId="23328" xr:uid="{D7B6C602-7E55-4A6B-B9D9-F946B13F3DE6}"/>
    <cellStyle name="Comma 2 2 2 7 3 2 5" xfId="2373" xr:uid="{00000000-0005-0000-0000-000037090000}"/>
    <cellStyle name="Comma 2 2 2 7 3 2 5 2" xfId="23329" xr:uid="{D48D9F0D-CAF2-4ED5-A041-474EA9B5D712}"/>
    <cellStyle name="Comma 2 2 2 7 3 2 6" xfId="23322" xr:uid="{95FF4B1A-42C7-42E1-9780-6E473FB46E5B}"/>
    <cellStyle name="Comma 2 2 2 7 3 3" xfId="2374" xr:uid="{00000000-0005-0000-0000-000038090000}"/>
    <cellStyle name="Comma 2 2 2 7 3 3 2" xfId="2375" xr:uid="{00000000-0005-0000-0000-000039090000}"/>
    <cellStyle name="Comma 2 2 2 7 3 3 2 2" xfId="23331" xr:uid="{B235510F-6254-449D-A199-ADFA10CFF6AC}"/>
    <cellStyle name="Comma 2 2 2 7 3 3 3" xfId="2376" xr:uid="{00000000-0005-0000-0000-00003A090000}"/>
    <cellStyle name="Comma 2 2 2 7 3 3 3 2" xfId="23332" xr:uid="{6CC68E84-156C-4FC7-B0FE-76FB30195A66}"/>
    <cellStyle name="Comma 2 2 2 7 3 3 4" xfId="2377" xr:uid="{00000000-0005-0000-0000-00003B090000}"/>
    <cellStyle name="Comma 2 2 2 7 3 3 4 2" xfId="23333" xr:uid="{EBFC8C16-5734-4A75-B781-7B9B20D67915}"/>
    <cellStyle name="Comma 2 2 2 7 3 3 5" xfId="23330" xr:uid="{F475EC49-B361-423A-BCF3-F9263195DBA5}"/>
    <cellStyle name="Comma 2 2 2 7 3 4" xfId="2378" xr:uid="{00000000-0005-0000-0000-00003C090000}"/>
    <cellStyle name="Comma 2 2 2 7 3 4 2" xfId="23334" xr:uid="{395C6001-4A2E-4936-9410-31F994DE5F10}"/>
    <cellStyle name="Comma 2 2 2 7 3 5" xfId="2379" xr:uid="{00000000-0005-0000-0000-00003D090000}"/>
    <cellStyle name="Comma 2 2 2 7 3 5 2" xfId="23335" xr:uid="{A81C7A71-FFAD-4262-87A9-D3FA7AD36D72}"/>
    <cellStyle name="Comma 2 2 2 7 3 6" xfId="2380" xr:uid="{00000000-0005-0000-0000-00003E090000}"/>
    <cellStyle name="Comma 2 2 2 7 3 6 2" xfId="23336" xr:uid="{D66E4FF7-7D86-4B54-80F4-8E020BC530B6}"/>
    <cellStyle name="Comma 2 2 2 7 3 7" xfId="23321" xr:uid="{2091D90A-A984-45E6-B89B-0A289DB8479A}"/>
    <cellStyle name="Comma 2 2 2 7 4" xfId="2381" xr:uid="{00000000-0005-0000-0000-00003F090000}"/>
    <cellStyle name="Comma 2 2 2 7 4 2" xfId="23337" xr:uid="{3F98B150-AEF2-4820-BDA4-976CBDC8E6FD}"/>
    <cellStyle name="Comma 2 2 2 7 5" xfId="2382" xr:uid="{00000000-0005-0000-0000-000040090000}"/>
    <cellStyle name="Comma 2 2 2 7 5 2" xfId="2383" xr:uid="{00000000-0005-0000-0000-000041090000}"/>
    <cellStyle name="Comma 2 2 2 7 5 2 2" xfId="2384" xr:uid="{00000000-0005-0000-0000-000042090000}"/>
    <cellStyle name="Comma 2 2 2 7 5 2 2 2" xfId="23340" xr:uid="{31BC655F-2187-4CAB-953A-967D4DF687B0}"/>
    <cellStyle name="Comma 2 2 2 7 5 2 3" xfId="2385" xr:uid="{00000000-0005-0000-0000-000043090000}"/>
    <cellStyle name="Comma 2 2 2 7 5 2 3 2" xfId="23341" xr:uid="{1690473B-D042-4D87-967A-AB5CB93A26FC}"/>
    <cellStyle name="Comma 2 2 2 7 5 2 4" xfId="2386" xr:uid="{00000000-0005-0000-0000-000044090000}"/>
    <cellStyle name="Comma 2 2 2 7 5 2 4 2" xfId="23342" xr:uid="{3EDE1F3F-1646-40C0-B4A3-C69D86B09472}"/>
    <cellStyle name="Comma 2 2 2 7 5 2 5" xfId="23339" xr:uid="{5F21FAE1-40CC-41D4-95FF-1E2B2B79650E}"/>
    <cellStyle name="Comma 2 2 2 7 5 3" xfId="2387" xr:uid="{00000000-0005-0000-0000-000045090000}"/>
    <cellStyle name="Comma 2 2 2 7 5 3 2" xfId="23343" xr:uid="{8A5EB6F7-4B5B-45F9-A528-D83E3E3B3A07}"/>
    <cellStyle name="Comma 2 2 2 7 5 4" xfId="2388" xr:uid="{00000000-0005-0000-0000-000046090000}"/>
    <cellStyle name="Comma 2 2 2 7 5 4 2" xfId="23344" xr:uid="{796510CE-3968-469A-AB8F-027E757731D2}"/>
    <cellStyle name="Comma 2 2 2 7 5 5" xfId="2389" xr:uid="{00000000-0005-0000-0000-000047090000}"/>
    <cellStyle name="Comma 2 2 2 7 5 5 2" xfId="23345" xr:uid="{5F2A0BF8-28AA-45E4-B040-99ECF569250E}"/>
    <cellStyle name="Comma 2 2 2 7 5 6" xfId="23338" xr:uid="{F663BA99-C216-4FC2-B808-851D07D53FEB}"/>
    <cellStyle name="Comma 2 2 2 7 6" xfId="2390" xr:uid="{00000000-0005-0000-0000-000048090000}"/>
    <cellStyle name="Comma 2 2 2 7 6 2" xfId="2391" xr:uid="{00000000-0005-0000-0000-000049090000}"/>
    <cellStyle name="Comma 2 2 2 7 6 2 2" xfId="23347" xr:uid="{49E399BB-B9D2-4612-A291-222DB2FCF35C}"/>
    <cellStyle name="Comma 2 2 2 7 6 3" xfId="2392" xr:uid="{00000000-0005-0000-0000-00004A090000}"/>
    <cellStyle name="Comma 2 2 2 7 6 3 2" xfId="23348" xr:uid="{5EB819F8-7657-4C84-9F5B-25D2AF6C7B20}"/>
    <cellStyle name="Comma 2 2 2 7 6 4" xfId="2393" xr:uid="{00000000-0005-0000-0000-00004B090000}"/>
    <cellStyle name="Comma 2 2 2 7 6 4 2" xfId="23349" xr:uid="{7FBC826B-C835-4EBD-9536-14FA3A8DEA7C}"/>
    <cellStyle name="Comma 2 2 2 7 6 5" xfId="23346" xr:uid="{16A5F552-E858-4502-9D63-B2074414A835}"/>
    <cellStyle name="Comma 2 2 2 7 7" xfId="2394" xr:uid="{00000000-0005-0000-0000-00004C090000}"/>
    <cellStyle name="Comma 2 2 2 7 7 2" xfId="23350" xr:uid="{8A505B7C-52E1-4936-A94C-5E337DD7A404}"/>
    <cellStyle name="Comma 2 2 2 7 8" xfId="2395" xr:uid="{00000000-0005-0000-0000-00004D090000}"/>
    <cellStyle name="Comma 2 2 2 7 8 2" xfId="23351" xr:uid="{ADC5EC53-88E9-45BB-AF5D-BF5B3C341355}"/>
    <cellStyle name="Comma 2 2 2 7 9" xfId="2396" xr:uid="{00000000-0005-0000-0000-00004E090000}"/>
    <cellStyle name="Comma 2 2 2 7 9 2" xfId="23352" xr:uid="{D9C9644A-929E-4014-9C36-00F037B96044}"/>
    <cellStyle name="Comma 2 2 2 8" xfId="2397" xr:uid="{00000000-0005-0000-0000-00004F090000}"/>
    <cellStyle name="Comma 2 2 2 8 10" xfId="23353" xr:uid="{D99C91FE-9D5F-4628-8CA6-F58A4A8629E0}"/>
    <cellStyle name="Comma 2 2 2 8 2" xfId="2398" xr:uid="{00000000-0005-0000-0000-000050090000}"/>
    <cellStyle name="Comma 2 2 2 8 2 2" xfId="2399" xr:uid="{00000000-0005-0000-0000-000051090000}"/>
    <cellStyle name="Comma 2 2 2 8 2 2 2" xfId="2400" xr:uid="{00000000-0005-0000-0000-000052090000}"/>
    <cellStyle name="Comma 2 2 2 8 2 2 2 2" xfId="2401" xr:uid="{00000000-0005-0000-0000-000053090000}"/>
    <cellStyle name="Comma 2 2 2 8 2 2 2 2 2" xfId="23357" xr:uid="{5E642111-F615-40DD-B003-3C270B4D66CA}"/>
    <cellStyle name="Comma 2 2 2 8 2 2 2 3" xfId="2402" xr:uid="{00000000-0005-0000-0000-000054090000}"/>
    <cellStyle name="Comma 2 2 2 8 2 2 2 3 2" xfId="23358" xr:uid="{3362580E-0F47-4707-8EF6-D6255937055B}"/>
    <cellStyle name="Comma 2 2 2 8 2 2 2 4" xfId="2403" xr:uid="{00000000-0005-0000-0000-000055090000}"/>
    <cellStyle name="Comma 2 2 2 8 2 2 2 4 2" xfId="23359" xr:uid="{9B931F6C-76E9-4F8A-860E-5A6E0313174E}"/>
    <cellStyle name="Comma 2 2 2 8 2 2 2 5" xfId="23356" xr:uid="{5BC05F79-D41D-4B73-A229-B1AC178BA099}"/>
    <cellStyle name="Comma 2 2 2 8 2 2 3" xfId="2404" xr:uid="{00000000-0005-0000-0000-000056090000}"/>
    <cellStyle name="Comma 2 2 2 8 2 2 3 2" xfId="23360" xr:uid="{47BD7615-ED5F-4AD1-8442-9D941ED92352}"/>
    <cellStyle name="Comma 2 2 2 8 2 2 4" xfId="2405" xr:uid="{00000000-0005-0000-0000-000057090000}"/>
    <cellStyle name="Comma 2 2 2 8 2 2 4 2" xfId="23361" xr:uid="{0CC41F71-3504-4B19-AD99-60BD158F84F1}"/>
    <cellStyle name="Comma 2 2 2 8 2 2 5" xfId="2406" xr:uid="{00000000-0005-0000-0000-000058090000}"/>
    <cellStyle name="Comma 2 2 2 8 2 2 5 2" xfId="23362" xr:uid="{9ADEE38C-3CF1-4F7F-92DF-891F66F259E3}"/>
    <cellStyle name="Comma 2 2 2 8 2 2 6" xfId="23355" xr:uid="{BCC82B1D-EA90-42E0-BFB0-FE4246DE9908}"/>
    <cellStyle name="Comma 2 2 2 8 2 3" xfId="2407" xr:uid="{00000000-0005-0000-0000-000059090000}"/>
    <cellStyle name="Comma 2 2 2 8 2 3 2" xfId="2408" xr:uid="{00000000-0005-0000-0000-00005A090000}"/>
    <cellStyle name="Comma 2 2 2 8 2 3 2 2" xfId="23364" xr:uid="{2F8E55D2-0AF3-46E9-928B-6BC0A61152E2}"/>
    <cellStyle name="Comma 2 2 2 8 2 3 3" xfId="2409" xr:uid="{00000000-0005-0000-0000-00005B090000}"/>
    <cellStyle name="Comma 2 2 2 8 2 3 3 2" xfId="23365" xr:uid="{25811E11-1222-4D51-9371-7E5B0E6EAB29}"/>
    <cellStyle name="Comma 2 2 2 8 2 3 4" xfId="2410" xr:uid="{00000000-0005-0000-0000-00005C090000}"/>
    <cellStyle name="Comma 2 2 2 8 2 3 4 2" xfId="23366" xr:uid="{D028697E-0858-49F9-AE4E-43593D61B977}"/>
    <cellStyle name="Comma 2 2 2 8 2 3 5" xfId="23363" xr:uid="{33136F16-14B2-4D05-B8CA-25E3EB9FB51E}"/>
    <cellStyle name="Comma 2 2 2 8 2 4" xfId="2411" xr:uid="{00000000-0005-0000-0000-00005D090000}"/>
    <cellStyle name="Comma 2 2 2 8 2 4 2" xfId="23367" xr:uid="{98EE694B-EC79-4F9D-8AE0-F98F2C569B8E}"/>
    <cellStyle name="Comma 2 2 2 8 2 5" xfId="2412" xr:uid="{00000000-0005-0000-0000-00005E090000}"/>
    <cellStyle name="Comma 2 2 2 8 2 5 2" xfId="23368" xr:uid="{9BC32E37-1F1B-4D5F-9CB5-564732485165}"/>
    <cellStyle name="Comma 2 2 2 8 2 6" xfId="2413" xr:uid="{00000000-0005-0000-0000-00005F090000}"/>
    <cellStyle name="Comma 2 2 2 8 2 6 2" xfId="23369" xr:uid="{23219205-3D88-4A43-ADD3-9CDD9D9A2261}"/>
    <cellStyle name="Comma 2 2 2 8 2 7" xfId="23354" xr:uid="{DB721255-BD46-4438-B13B-A59298531C8C}"/>
    <cellStyle name="Comma 2 2 2 8 3" xfId="2414" xr:uid="{00000000-0005-0000-0000-000060090000}"/>
    <cellStyle name="Comma 2 2 2 8 3 2" xfId="2415" xr:uid="{00000000-0005-0000-0000-000061090000}"/>
    <cellStyle name="Comma 2 2 2 8 3 2 2" xfId="2416" xr:uid="{00000000-0005-0000-0000-000062090000}"/>
    <cellStyle name="Comma 2 2 2 8 3 2 2 2" xfId="2417" xr:uid="{00000000-0005-0000-0000-000063090000}"/>
    <cellStyle name="Comma 2 2 2 8 3 2 2 2 2" xfId="23373" xr:uid="{C3D9D752-2564-457C-84DD-F3F247BBD2F1}"/>
    <cellStyle name="Comma 2 2 2 8 3 2 2 3" xfId="2418" xr:uid="{00000000-0005-0000-0000-000064090000}"/>
    <cellStyle name="Comma 2 2 2 8 3 2 2 3 2" xfId="23374" xr:uid="{C70B807B-C4F6-4106-AD77-0383B4869970}"/>
    <cellStyle name="Comma 2 2 2 8 3 2 2 4" xfId="2419" xr:uid="{00000000-0005-0000-0000-000065090000}"/>
    <cellStyle name="Comma 2 2 2 8 3 2 2 4 2" xfId="23375" xr:uid="{672BFF0A-8181-4E99-B93D-57A2A7853DE1}"/>
    <cellStyle name="Comma 2 2 2 8 3 2 2 5" xfId="23372" xr:uid="{6672F1A4-C1DC-40A5-98CA-74968B167DCD}"/>
    <cellStyle name="Comma 2 2 2 8 3 2 3" xfId="2420" xr:uid="{00000000-0005-0000-0000-000066090000}"/>
    <cellStyle name="Comma 2 2 2 8 3 2 3 2" xfId="23376" xr:uid="{97FD72AA-7EEA-4166-AF84-325CEF0701D8}"/>
    <cellStyle name="Comma 2 2 2 8 3 2 4" xfId="2421" xr:uid="{00000000-0005-0000-0000-000067090000}"/>
    <cellStyle name="Comma 2 2 2 8 3 2 4 2" xfId="23377" xr:uid="{B15AFBA5-E8D4-4AFA-BA5C-17187DEA517E}"/>
    <cellStyle name="Comma 2 2 2 8 3 2 5" xfId="2422" xr:uid="{00000000-0005-0000-0000-000068090000}"/>
    <cellStyle name="Comma 2 2 2 8 3 2 5 2" xfId="23378" xr:uid="{D1D17BD1-6952-4DC7-87C8-E2A4FE375A4C}"/>
    <cellStyle name="Comma 2 2 2 8 3 2 6" xfId="23371" xr:uid="{C849F57C-6311-466A-97D2-623E28594736}"/>
    <cellStyle name="Comma 2 2 2 8 3 3" xfId="2423" xr:uid="{00000000-0005-0000-0000-000069090000}"/>
    <cellStyle name="Comma 2 2 2 8 3 3 2" xfId="2424" xr:uid="{00000000-0005-0000-0000-00006A090000}"/>
    <cellStyle name="Comma 2 2 2 8 3 3 2 2" xfId="23380" xr:uid="{9E006A9F-E96B-4D38-BD2B-129CEFFAAAEC}"/>
    <cellStyle name="Comma 2 2 2 8 3 3 3" xfId="2425" xr:uid="{00000000-0005-0000-0000-00006B090000}"/>
    <cellStyle name="Comma 2 2 2 8 3 3 3 2" xfId="23381" xr:uid="{BC179F69-D805-49C6-A403-5129D76963E0}"/>
    <cellStyle name="Comma 2 2 2 8 3 3 4" xfId="2426" xr:uid="{00000000-0005-0000-0000-00006C090000}"/>
    <cellStyle name="Comma 2 2 2 8 3 3 4 2" xfId="23382" xr:uid="{24C62046-04BD-4474-9043-F143A14CECFB}"/>
    <cellStyle name="Comma 2 2 2 8 3 3 5" xfId="23379" xr:uid="{317C7C02-2D5C-4E73-A342-0C19AC637EDB}"/>
    <cellStyle name="Comma 2 2 2 8 3 4" xfId="2427" xr:uid="{00000000-0005-0000-0000-00006D090000}"/>
    <cellStyle name="Comma 2 2 2 8 3 4 2" xfId="23383" xr:uid="{8414D332-88BC-479C-95AA-64D415F4C6D0}"/>
    <cellStyle name="Comma 2 2 2 8 3 5" xfId="2428" xr:uid="{00000000-0005-0000-0000-00006E090000}"/>
    <cellStyle name="Comma 2 2 2 8 3 5 2" xfId="23384" xr:uid="{3E5A9396-47EE-4413-ACE8-FC59B5A333F1}"/>
    <cellStyle name="Comma 2 2 2 8 3 6" xfId="2429" xr:uid="{00000000-0005-0000-0000-00006F090000}"/>
    <cellStyle name="Comma 2 2 2 8 3 6 2" xfId="23385" xr:uid="{4275A100-AB5C-48A0-910B-33A6D2E1BEEA}"/>
    <cellStyle name="Comma 2 2 2 8 3 7" xfId="23370" xr:uid="{63FB1642-72B5-4FC2-8206-0EBEF7FC8659}"/>
    <cellStyle name="Comma 2 2 2 8 4" xfId="2430" xr:uid="{00000000-0005-0000-0000-000070090000}"/>
    <cellStyle name="Comma 2 2 2 8 4 2" xfId="23386" xr:uid="{98DA5305-8212-4691-981F-B57B35A9B78A}"/>
    <cellStyle name="Comma 2 2 2 8 5" xfId="2431" xr:uid="{00000000-0005-0000-0000-000071090000}"/>
    <cellStyle name="Comma 2 2 2 8 5 2" xfId="2432" xr:uid="{00000000-0005-0000-0000-000072090000}"/>
    <cellStyle name="Comma 2 2 2 8 5 2 2" xfId="2433" xr:uid="{00000000-0005-0000-0000-000073090000}"/>
    <cellStyle name="Comma 2 2 2 8 5 2 2 2" xfId="23389" xr:uid="{118E648F-E1C9-48A1-B8BB-E001D24233DB}"/>
    <cellStyle name="Comma 2 2 2 8 5 2 3" xfId="2434" xr:uid="{00000000-0005-0000-0000-000074090000}"/>
    <cellStyle name="Comma 2 2 2 8 5 2 3 2" xfId="23390" xr:uid="{5F34250F-99DC-4429-9E11-4C6C1BB0F575}"/>
    <cellStyle name="Comma 2 2 2 8 5 2 4" xfId="2435" xr:uid="{00000000-0005-0000-0000-000075090000}"/>
    <cellStyle name="Comma 2 2 2 8 5 2 4 2" xfId="23391" xr:uid="{BE6F11A1-560F-45D6-8AF4-50B1D0DD3B50}"/>
    <cellStyle name="Comma 2 2 2 8 5 2 5" xfId="23388" xr:uid="{6EA2A339-5CFC-4C00-B9CB-45C79F278CF0}"/>
    <cellStyle name="Comma 2 2 2 8 5 3" xfId="2436" xr:uid="{00000000-0005-0000-0000-000076090000}"/>
    <cellStyle name="Comma 2 2 2 8 5 3 2" xfId="23392" xr:uid="{28890DEC-1CE8-4920-97E0-82F8A5CFEFBA}"/>
    <cellStyle name="Comma 2 2 2 8 5 4" xfId="2437" xr:uid="{00000000-0005-0000-0000-000077090000}"/>
    <cellStyle name="Comma 2 2 2 8 5 4 2" xfId="23393" xr:uid="{53665D10-15FF-46A4-9FF2-8A0A9331454A}"/>
    <cellStyle name="Comma 2 2 2 8 5 5" xfId="2438" xr:uid="{00000000-0005-0000-0000-000078090000}"/>
    <cellStyle name="Comma 2 2 2 8 5 5 2" xfId="23394" xr:uid="{60A2C213-1055-47AB-AF4E-62E7909E1F40}"/>
    <cellStyle name="Comma 2 2 2 8 5 6" xfId="23387" xr:uid="{B7E86D45-19C3-4879-ABFD-6339E9C23F16}"/>
    <cellStyle name="Comma 2 2 2 8 6" xfId="2439" xr:uid="{00000000-0005-0000-0000-000079090000}"/>
    <cellStyle name="Comma 2 2 2 8 6 2" xfId="2440" xr:uid="{00000000-0005-0000-0000-00007A090000}"/>
    <cellStyle name="Comma 2 2 2 8 6 2 2" xfId="23396" xr:uid="{D8D60B94-96E7-4579-8847-FBBDCDF871E0}"/>
    <cellStyle name="Comma 2 2 2 8 6 3" xfId="2441" xr:uid="{00000000-0005-0000-0000-00007B090000}"/>
    <cellStyle name="Comma 2 2 2 8 6 3 2" xfId="23397" xr:uid="{27872118-5E1E-46E0-ABE7-CEFAFFFB9388}"/>
    <cellStyle name="Comma 2 2 2 8 6 4" xfId="2442" xr:uid="{00000000-0005-0000-0000-00007C090000}"/>
    <cellStyle name="Comma 2 2 2 8 6 4 2" xfId="23398" xr:uid="{9E8DC72E-D020-4A30-89E4-A31BAA5C4BFC}"/>
    <cellStyle name="Comma 2 2 2 8 6 5" xfId="23395" xr:uid="{85FE8092-5E3E-4116-BDC7-999C255E0000}"/>
    <cellStyle name="Comma 2 2 2 8 7" xfId="2443" xr:uid="{00000000-0005-0000-0000-00007D090000}"/>
    <cellStyle name="Comma 2 2 2 8 7 2" xfId="23399" xr:uid="{2ECD1E67-CE17-4836-A44A-641798B39C3A}"/>
    <cellStyle name="Comma 2 2 2 8 8" xfId="2444" xr:uid="{00000000-0005-0000-0000-00007E090000}"/>
    <cellStyle name="Comma 2 2 2 8 8 2" xfId="23400" xr:uid="{5FCF5860-BDD4-4C4E-AE72-FD1AFC08FB33}"/>
    <cellStyle name="Comma 2 2 2 8 9" xfId="2445" xr:uid="{00000000-0005-0000-0000-00007F090000}"/>
    <cellStyle name="Comma 2 2 2 8 9 2" xfId="23401" xr:uid="{DB386FE5-1C84-4E01-A08E-C31939E6C06F}"/>
    <cellStyle name="Comma 2 2 2 9" xfId="2446" xr:uid="{00000000-0005-0000-0000-000080090000}"/>
    <cellStyle name="Comma 2 2 2 9 2" xfId="2447" xr:uid="{00000000-0005-0000-0000-000081090000}"/>
    <cellStyle name="Comma 2 2 2 9 2 2" xfId="23403" xr:uid="{B171782F-A33A-4B44-AD97-679FE094F605}"/>
    <cellStyle name="Comma 2 2 2 9 3" xfId="2448" xr:uid="{00000000-0005-0000-0000-000082090000}"/>
    <cellStyle name="Comma 2 2 2 9 3 2" xfId="2449" xr:uid="{00000000-0005-0000-0000-000083090000}"/>
    <cellStyle name="Comma 2 2 2 9 3 2 2" xfId="2450" xr:uid="{00000000-0005-0000-0000-000084090000}"/>
    <cellStyle name="Comma 2 2 2 9 3 2 2 2" xfId="23406" xr:uid="{3E8E43D3-A4B6-4191-B72F-2900B1859AAD}"/>
    <cellStyle name="Comma 2 2 2 9 3 2 3" xfId="2451" xr:uid="{00000000-0005-0000-0000-000085090000}"/>
    <cellStyle name="Comma 2 2 2 9 3 2 3 2" xfId="23407" xr:uid="{B30AE446-E2ED-422D-9C89-670BEFA09A88}"/>
    <cellStyle name="Comma 2 2 2 9 3 2 4" xfId="2452" xr:uid="{00000000-0005-0000-0000-000086090000}"/>
    <cellStyle name="Comma 2 2 2 9 3 2 4 2" xfId="23408" xr:uid="{EE29B166-1B14-4B77-AC5E-FA75E23DA92A}"/>
    <cellStyle name="Comma 2 2 2 9 3 2 5" xfId="23405" xr:uid="{C814B53F-B9D3-4F5A-81FF-53C8D82153D7}"/>
    <cellStyle name="Comma 2 2 2 9 3 3" xfId="2453" xr:uid="{00000000-0005-0000-0000-000087090000}"/>
    <cellStyle name="Comma 2 2 2 9 3 3 2" xfId="23409" xr:uid="{64FD26F0-7316-468B-8D5F-66CA90815A7C}"/>
    <cellStyle name="Comma 2 2 2 9 3 4" xfId="2454" xr:uid="{00000000-0005-0000-0000-000088090000}"/>
    <cellStyle name="Comma 2 2 2 9 3 4 2" xfId="23410" xr:uid="{47C59D1E-6005-4270-9EEE-7BFD8F5773A7}"/>
    <cellStyle name="Comma 2 2 2 9 3 5" xfId="2455" xr:uid="{00000000-0005-0000-0000-000089090000}"/>
    <cellStyle name="Comma 2 2 2 9 3 5 2" xfId="23411" xr:uid="{1D7964B1-941F-495C-9915-8F2C8DC5AD58}"/>
    <cellStyle name="Comma 2 2 2 9 3 6" xfId="23404" xr:uid="{38393C0E-269B-4F05-B0A1-4EBAA6B12A17}"/>
    <cellStyle name="Comma 2 2 2 9 4" xfId="2456" xr:uid="{00000000-0005-0000-0000-00008A090000}"/>
    <cellStyle name="Comma 2 2 2 9 4 2" xfId="2457" xr:uid="{00000000-0005-0000-0000-00008B090000}"/>
    <cellStyle name="Comma 2 2 2 9 4 2 2" xfId="23413" xr:uid="{2D4AF22F-2480-4705-9443-6A3F0022214A}"/>
    <cellStyle name="Comma 2 2 2 9 4 3" xfId="2458" xr:uid="{00000000-0005-0000-0000-00008C090000}"/>
    <cellStyle name="Comma 2 2 2 9 4 3 2" xfId="23414" xr:uid="{6F5C075F-BF2B-4773-AF5D-29887C36819B}"/>
    <cellStyle name="Comma 2 2 2 9 4 4" xfId="2459" xr:uid="{00000000-0005-0000-0000-00008D090000}"/>
    <cellStyle name="Comma 2 2 2 9 4 4 2" xfId="23415" xr:uid="{AFAA9BDD-CF53-4662-9AC2-23558E3041C0}"/>
    <cellStyle name="Comma 2 2 2 9 4 5" xfId="23412" xr:uid="{DEC7AE98-8F05-4DBF-91EF-F2A4B0FAFE39}"/>
    <cellStyle name="Comma 2 2 2 9 5" xfId="2460" xr:uid="{00000000-0005-0000-0000-00008E090000}"/>
    <cellStyle name="Comma 2 2 2 9 5 2" xfId="23416" xr:uid="{49F44C3B-84DF-43BB-81CA-85AB22395FAE}"/>
    <cellStyle name="Comma 2 2 2 9 6" xfId="2461" xr:uid="{00000000-0005-0000-0000-00008F090000}"/>
    <cellStyle name="Comma 2 2 2 9 6 2" xfId="23417" xr:uid="{AA60B977-C768-4E89-B9DF-E0593A3C8300}"/>
    <cellStyle name="Comma 2 2 2 9 7" xfId="2462" xr:uid="{00000000-0005-0000-0000-000090090000}"/>
    <cellStyle name="Comma 2 2 2 9 7 2" xfId="23418" xr:uid="{5F2C52AC-B64D-40C4-8969-FAFC77CEFB14}"/>
    <cellStyle name="Comma 2 2 2 9 8" xfId="23402" xr:uid="{E5088CE3-3440-4816-8234-9370ABB7C627}"/>
    <cellStyle name="Comma 2 2 20" xfId="2463" xr:uid="{00000000-0005-0000-0000-000091090000}"/>
    <cellStyle name="Comma 2 2 20 2" xfId="2464" xr:uid="{00000000-0005-0000-0000-000092090000}"/>
    <cellStyle name="Comma 2 2 20 2 2" xfId="23420" xr:uid="{D2754DD0-D479-41DD-9756-CE361E02324E}"/>
    <cellStyle name="Comma 2 2 20 3" xfId="2465" xr:uid="{00000000-0005-0000-0000-000093090000}"/>
    <cellStyle name="Comma 2 2 20 3 2" xfId="23421" xr:uid="{9AB12932-7E72-442B-9F19-7E8FCC58FC20}"/>
    <cellStyle name="Comma 2 2 20 4" xfId="2466" xr:uid="{00000000-0005-0000-0000-000094090000}"/>
    <cellStyle name="Comma 2 2 20 4 2" xfId="23422" xr:uid="{251340DA-D27F-49B6-8227-493DB3FB40C1}"/>
    <cellStyle name="Comma 2 2 20 5" xfId="23419" xr:uid="{025CC9EB-FBA5-47EF-A632-ECD1D5434355}"/>
    <cellStyle name="Comma 2 2 21" xfId="2467" xr:uid="{00000000-0005-0000-0000-000095090000}"/>
    <cellStyle name="Comma 2 2 21 2" xfId="23423" xr:uid="{77E44715-5364-4475-903A-B542EBC20E60}"/>
    <cellStyle name="Comma 2 2 22" xfId="2468" xr:uid="{00000000-0005-0000-0000-000096090000}"/>
    <cellStyle name="Comma 2 2 22 2" xfId="23424" xr:uid="{3B27FF7A-C5C0-4A47-9B58-0D36C38D7544}"/>
    <cellStyle name="Comma 2 2 23" xfId="2469" xr:uid="{00000000-0005-0000-0000-000097090000}"/>
    <cellStyle name="Comma 2 2 23 2" xfId="23425" xr:uid="{F1A507AB-E26C-4A43-A33F-DFDAFAB6129D}"/>
    <cellStyle name="Comma 2 2 24" xfId="22287" xr:uid="{5248C7D5-9D52-4B36-8CB5-B4A20B6D951B}"/>
    <cellStyle name="Comma 2 2 3" xfId="2470" xr:uid="{00000000-0005-0000-0000-000098090000}"/>
    <cellStyle name="Comma 2 2 3 10" xfId="2471" xr:uid="{00000000-0005-0000-0000-000099090000}"/>
    <cellStyle name="Comma 2 2 3 10 2" xfId="2472" xr:uid="{00000000-0005-0000-0000-00009A090000}"/>
    <cellStyle name="Comma 2 2 3 10 2 2" xfId="2473" xr:uid="{00000000-0005-0000-0000-00009B090000}"/>
    <cellStyle name="Comma 2 2 3 10 2 2 2" xfId="23429" xr:uid="{57C30232-4573-4C33-8426-9ED9B028F5F2}"/>
    <cellStyle name="Comma 2 2 3 10 2 3" xfId="2474" xr:uid="{00000000-0005-0000-0000-00009C090000}"/>
    <cellStyle name="Comma 2 2 3 10 2 3 2" xfId="23430" xr:uid="{98FAFF15-CCCA-403F-9652-E7ACF6EFCB91}"/>
    <cellStyle name="Comma 2 2 3 10 2 4" xfId="2475" xr:uid="{00000000-0005-0000-0000-00009D090000}"/>
    <cellStyle name="Comma 2 2 3 10 2 4 2" xfId="23431" xr:uid="{4E4B5A7E-440F-407B-A96C-954B1F499038}"/>
    <cellStyle name="Comma 2 2 3 10 2 5" xfId="23428" xr:uid="{B8DC3A70-9F36-4221-BC2A-8FC439C28812}"/>
    <cellStyle name="Comma 2 2 3 10 3" xfId="23427" xr:uid="{24FB9CDA-EC29-40D7-964C-47B450A4623E}"/>
    <cellStyle name="Comma 2 2 3 11" xfId="2476" xr:uid="{00000000-0005-0000-0000-00009E090000}"/>
    <cellStyle name="Comma 2 2 3 11 2" xfId="2477" xr:uid="{00000000-0005-0000-0000-00009F090000}"/>
    <cellStyle name="Comma 2 2 3 11 2 2" xfId="2478" xr:uid="{00000000-0005-0000-0000-0000A0090000}"/>
    <cellStyle name="Comma 2 2 3 11 2 2 2" xfId="23434" xr:uid="{6D8D8B9F-31AF-4F3C-B588-CBFA31EDCED4}"/>
    <cellStyle name="Comma 2 2 3 11 2 3" xfId="2479" xr:uid="{00000000-0005-0000-0000-0000A1090000}"/>
    <cellStyle name="Comma 2 2 3 11 2 3 2" xfId="23435" xr:uid="{931857FC-BBAC-4A60-A306-0116697B0788}"/>
    <cellStyle name="Comma 2 2 3 11 2 4" xfId="2480" xr:uid="{00000000-0005-0000-0000-0000A2090000}"/>
    <cellStyle name="Comma 2 2 3 11 2 4 2" xfId="23436" xr:uid="{717D890A-7816-43FE-92B9-101D8DDCBBC2}"/>
    <cellStyle name="Comma 2 2 3 11 2 5" xfId="23433" xr:uid="{02BC6FF3-8BE3-454B-8565-0FC4C1C3B58B}"/>
    <cellStyle name="Comma 2 2 3 11 3" xfId="23432" xr:uid="{E90B08A6-25B6-4D89-877C-D47DC9AB4E4A}"/>
    <cellStyle name="Comma 2 2 3 12" xfId="2481" xr:uid="{00000000-0005-0000-0000-0000A3090000}"/>
    <cellStyle name="Comma 2 2 3 12 2" xfId="2482" xr:uid="{00000000-0005-0000-0000-0000A4090000}"/>
    <cellStyle name="Comma 2 2 3 12 2 2" xfId="2483" xr:uid="{00000000-0005-0000-0000-0000A5090000}"/>
    <cellStyle name="Comma 2 2 3 12 2 2 2" xfId="23439" xr:uid="{714482E3-4E09-41A5-BF85-913D09A549D7}"/>
    <cellStyle name="Comma 2 2 3 12 2 3" xfId="2484" xr:uid="{00000000-0005-0000-0000-0000A6090000}"/>
    <cellStyle name="Comma 2 2 3 12 2 3 2" xfId="23440" xr:uid="{9E2D79EA-6251-4843-A8DA-9310FC98B227}"/>
    <cellStyle name="Comma 2 2 3 12 2 4" xfId="2485" xr:uid="{00000000-0005-0000-0000-0000A7090000}"/>
    <cellStyle name="Comma 2 2 3 12 2 4 2" xfId="23441" xr:uid="{2BF8D948-00E5-46D7-8E9F-285E9782452F}"/>
    <cellStyle name="Comma 2 2 3 12 2 5" xfId="23438" xr:uid="{40EA6C4C-E9B4-462A-9166-B1B87D914109}"/>
    <cellStyle name="Comma 2 2 3 12 3" xfId="23437" xr:uid="{1F851BD2-4E6D-4CEE-A651-BA9563D26F3D}"/>
    <cellStyle name="Comma 2 2 3 13" xfId="2486" xr:uid="{00000000-0005-0000-0000-0000A8090000}"/>
    <cellStyle name="Comma 2 2 3 13 2" xfId="2487" xr:uid="{00000000-0005-0000-0000-0000A9090000}"/>
    <cellStyle name="Comma 2 2 3 13 2 2" xfId="2488" xr:uid="{00000000-0005-0000-0000-0000AA090000}"/>
    <cellStyle name="Comma 2 2 3 13 2 2 2" xfId="23444" xr:uid="{DEC3E6B6-3137-4B33-94B9-E8A17E28D406}"/>
    <cellStyle name="Comma 2 2 3 13 2 3" xfId="2489" xr:uid="{00000000-0005-0000-0000-0000AB090000}"/>
    <cellStyle name="Comma 2 2 3 13 2 3 2" xfId="23445" xr:uid="{2E27CA96-6D4D-49E6-A5C9-C4E0978B3EC2}"/>
    <cellStyle name="Comma 2 2 3 13 2 4" xfId="2490" xr:uid="{00000000-0005-0000-0000-0000AC090000}"/>
    <cellStyle name="Comma 2 2 3 13 2 4 2" xfId="23446" xr:uid="{14489F6A-C7D4-444A-A7B6-A118A31D3B18}"/>
    <cellStyle name="Comma 2 2 3 13 2 5" xfId="23443" xr:uid="{15EB2309-41A9-407C-AB3B-8FAC54959F96}"/>
    <cellStyle name="Comma 2 2 3 13 3" xfId="23442" xr:uid="{003D3648-8DDC-4EA5-A11E-8F9DF38C543D}"/>
    <cellStyle name="Comma 2 2 3 14" xfId="2491" xr:uid="{00000000-0005-0000-0000-0000AD090000}"/>
    <cellStyle name="Comma 2 2 3 14 2" xfId="2492" xr:uid="{00000000-0005-0000-0000-0000AE090000}"/>
    <cellStyle name="Comma 2 2 3 14 2 2" xfId="2493" xr:uid="{00000000-0005-0000-0000-0000AF090000}"/>
    <cellStyle name="Comma 2 2 3 14 2 2 2" xfId="23449" xr:uid="{51E55DB9-DFF1-4432-A40B-3F2DDD8963F4}"/>
    <cellStyle name="Comma 2 2 3 14 2 3" xfId="2494" xr:uid="{00000000-0005-0000-0000-0000B0090000}"/>
    <cellStyle name="Comma 2 2 3 14 2 3 2" xfId="23450" xr:uid="{C90FF9CC-2515-4188-81DB-A562A07603FA}"/>
    <cellStyle name="Comma 2 2 3 14 2 4" xfId="2495" xr:uid="{00000000-0005-0000-0000-0000B1090000}"/>
    <cellStyle name="Comma 2 2 3 14 2 4 2" xfId="23451" xr:uid="{C793EE77-CD60-41D7-B2DC-98531AF00488}"/>
    <cellStyle name="Comma 2 2 3 14 2 5" xfId="23448" xr:uid="{847A951F-940A-4564-87F4-8AEDA03B2DEC}"/>
    <cellStyle name="Comma 2 2 3 14 3" xfId="23447" xr:uid="{A4BBB55C-84AB-4474-9354-4AE74861EAD6}"/>
    <cellStyle name="Comma 2 2 3 15" xfId="2496" xr:uid="{00000000-0005-0000-0000-0000B2090000}"/>
    <cellStyle name="Comma 2 2 3 15 2" xfId="2497" xr:uid="{00000000-0005-0000-0000-0000B3090000}"/>
    <cellStyle name="Comma 2 2 3 15 2 2" xfId="2498" xr:uid="{00000000-0005-0000-0000-0000B4090000}"/>
    <cellStyle name="Comma 2 2 3 15 2 2 2" xfId="23454" xr:uid="{1ADE46D6-403B-48FA-A8CB-62EC287DE511}"/>
    <cellStyle name="Comma 2 2 3 15 2 3" xfId="2499" xr:uid="{00000000-0005-0000-0000-0000B5090000}"/>
    <cellStyle name="Comma 2 2 3 15 2 3 2" xfId="23455" xr:uid="{CA18A6BE-86D1-4907-87FC-666CCBA89239}"/>
    <cellStyle name="Comma 2 2 3 15 2 4" xfId="2500" xr:uid="{00000000-0005-0000-0000-0000B6090000}"/>
    <cellStyle name="Comma 2 2 3 15 2 4 2" xfId="23456" xr:uid="{69FBE82F-BE28-4D7A-AD44-1943A4256286}"/>
    <cellStyle name="Comma 2 2 3 15 2 5" xfId="23453" xr:uid="{28218354-B809-4AE8-97A4-E4637E2E3D56}"/>
    <cellStyle name="Comma 2 2 3 15 3" xfId="2501" xr:uid="{00000000-0005-0000-0000-0000B7090000}"/>
    <cellStyle name="Comma 2 2 3 15 3 2" xfId="23457" xr:uid="{5031FC12-86AC-496C-BFB7-3A90FA4C3E96}"/>
    <cellStyle name="Comma 2 2 3 15 4" xfId="2502" xr:uid="{00000000-0005-0000-0000-0000B8090000}"/>
    <cellStyle name="Comma 2 2 3 15 4 2" xfId="23458" xr:uid="{E148AC9C-3C96-4627-AF63-CD2A706A9D55}"/>
    <cellStyle name="Comma 2 2 3 15 5" xfId="2503" xr:uid="{00000000-0005-0000-0000-0000B9090000}"/>
    <cellStyle name="Comma 2 2 3 15 5 2" xfId="23459" xr:uid="{571170EB-1346-4303-8FA0-36ADD3E6EA13}"/>
    <cellStyle name="Comma 2 2 3 15 6" xfId="23452" xr:uid="{1E0B360D-6B13-4CBB-993D-F196736AB77A}"/>
    <cellStyle name="Comma 2 2 3 16" xfId="2504" xr:uid="{00000000-0005-0000-0000-0000BA090000}"/>
    <cellStyle name="Comma 2 2 3 16 2" xfId="2505" xr:uid="{00000000-0005-0000-0000-0000BB090000}"/>
    <cellStyle name="Comma 2 2 3 16 2 2" xfId="23461" xr:uid="{3595D199-9D19-4B46-B774-2AA8875D2149}"/>
    <cellStyle name="Comma 2 2 3 16 3" xfId="2506" xr:uid="{00000000-0005-0000-0000-0000BC090000}"/>
    <cellStyle name="Comma 2 2 3 16 3 2" xfId="23462" xr:uid="{0D5A53D4-8B97-44B0-A136-041E8D17560A}"/>
    <cellStyle name="Comma 2 2 3 16 4" xfId="2507" xr:uid="{00000000-0005-0000-0000-0000BD090000}"/>
    <cellStyle name="Comma 2 2 3 16 4 2" xfId="23463" xr:uid="{7D326D59-4F63-4450-8CF0-24BE08BA35B9}"/>
    <cellStyle name="Comma 2 2 3 16 5" xfId="23460" xr:uid="{A566AF8E-884E-430C-BD6A-BA7069E8ADC6}"/>
    <cellStyle name="Comma 2 2 3 17" xfId="2508" xr:uid="{00000000-0005-0000-0000-0000BE090000}"/>
    <cellStyle name="Comma 2 2 3 17 2" xfId="2509" xr:uid="{00000000-0005-0000-0000-0000BF090000}"/>
    <cellStyle name="Comma 2 2 3 17 2 2" xfId="23465" xr:uid="{F746D345-590F-48FA-BBC7-45426CC87017}"/>
    <cellStyle name="Comma 2 2 3 17 3" xfId="2510" xr:uid="{00000000-0005-0000-0000-0000C0090000}"/>
    <cellStyle name="Comma 2 2 3 17 3 2" xfId="23466" xr:uid="{49B53052-D0B2-46A9-85AB-87754786485D}"/>
    <cellStyle name="Comma 2 2 3 17 4" xfId="2511" xr:uid="{00000000-0005-0000-0000-0000C1090000}"/>
    <cellStyle name="Comma 2 2 3 17 4 2" xfId="23467" xr:uid="{8F9E668B-FE6C-4960-BD99-AF00FA4DDD41}"/>
    <cellStyle name="Comma 2 2 3 17 5" xfId="23464" xr:uid="{CEBA1F4A-FCD8-47AF-B06A-3ACB8B98E06F}"/>
    <cellStyle name="Comma 2 2 3 18" xfId="2512" xr:uid="{00000000-0005-0000-0000-0000C2090000}"/>
    <cellStyle name="Comma 2 2 3 18 2" xfId="23468" xr:uid="{2270375A-E642-483E-A414-820A9592F1C1}"/>
    <cellStyle name="Comma 2 2 3 19" xfId="2513" xr:uid="{00000000-0005-0000-0000-0000C3090000}"/>
    <cellStyle name="Comma 2 2 3 19 2" xfId="23469" xr:uid="{843F33AF-4EB9-4E64-83A7-7E8CF679FC09}"/>
    <cellStyle name="Comma 2 2 3 2" xfId="2514" xr:uid="{00000000-0005-0000-0000-0000C4090000}"/>
    <cellStyle name="Comma 2 2 3 2 10" xfId="2515" xr:uid="{00000000-0005-0000-0000-0000C5090000}"/>
    <cellStyle name="Comma 2 2 3 2 10 2" xfId="23471" xr:uid="{E90CB97E-B9CF-4717-AADA-1C891BAA97C1}"/>
    <cellStyle name="Comma 2 2 3 2 11" xfId="23470" xr:uid="{7D610E5D-607E-4361-A3B7-FA81189CFFDA}"/>
    <cellStyle name="Comma 2 2 3 2 2" xfId="2516" xr:uid="{00000000-0005-0000-0000-0000C6090000}"/>
    <cellStyle name="Comma 2 2 3 2 2 2" xfId="2517" xr:uid="{00000000-0005-0000-0000-0000C7090000}"/>
    <cellStyle name="Comma 2 2 3 2 2 2 2" xfId="2518" xr:uid="{00000000-0005-0000-0000-0000C8090000}"/>
    <cellStyle name="Comma 2 2 3 2 2 2 2 2" xfId="2519" xr:uid="{00000000-0005-0000-0000-0000C9090000}"/>
    <cellStyle name="Comma 2 2 3 2 2 2 2 2 2" xfId="2520" xr:uid="{00000000-0005-0000-0000-0000CA090000}"/>
    <cellStyle name="Comma 2 2 3 2 2 2 2 2 2 2" xfId="23476" xr:uid="{B3821685-5347-4BF1-AF02-BB5E3A2041DF}"/>
    <cellStyle name="Comma 2 2 3 2 2 2 2 2 3" xfId="2521" xr:uid="{00000000-0005-0000-0000-0000CB090000}"/>
    <cellStyle name="Comma 2 2 3 2 2 2 2 2 3 2" xfId="23477" xr:uid="{78C6120B-047C-45A8-8A37-59F515B642F6}"/>
    <cellStyle name="Comma 2 2 3 2 2 2 2 2 4" xfId="2522" xr:uid="{00000000-0005-0000-0000-0000CC090000}"/>
    <cellStyle name="Comma 2 2 3 2 2 2 2 2 4 2" xfId="23478" xr:uid="{7AEEC68D-C654-4E3A-B035-47C73EF167E8}"/>
    <cellStyle name="Comma 2 2 3 2 2 2 2 2 5" xfId="23475" xr:uid="{5076776A-031E-4FF0-9455-FED26C930F44}"/>
    <cellStyle name="Comma 2 2 3 2 2 2 2 3" xfId="2523" xr:uid="{00000000-0005-0000-0000-0000CD090000}"/>
    <cellStyle name="Comma 2 2 3 2 2 2 2 3 2" xfId="23479" xr:uid="{F10EE777-AB66-43DE-B4FF-D73A5A4E8733}"/>
    <cellStyle name="Comma 2 2 3 2 2 2 2 4" xfId="2524" xr:uid="{00000000-0005-0000-0000-0000CE090000}"/>
    <cellStyle name="Comma 2 2 3 2 2 2 2 4 2" xfId="23480" xr:uid="{49802649-C6EC-4315-AE85-F180F50792B6}"/>
    <cellStyle name="Comma 2 2 3 2 2 2 2 5" xfId="2525" xr:uid="{00000000-0005-0000-0000-0000CF090000}"/>
    <cellStyle name="Comma 2 2 3 2 2 2 2 5 2" xfId="23481" xr:uid="{D40CED7C-25AD-4CB3-9D05-F7BB97FC7150}"/>
    <cellStyle name="Comma 2 2 3 2 2 2 2 6" xfId="23474" xr:uid="{DB526B05-AA5A-4460-B46D-91F016EAE5D2}"/>
    <cellStyle name="Comma 2 2 3 2 2 2 3" xfId="2526" xr:uid="{00000000-0005-0000-0000-0000D0090000}"/>
    <cellStyle name="Comma 2 2 3 2 2 2 3 2" xfId="2527" xr:uid="{00000000-0005-0000-0000-0000D1090000}"/>
    <cellStyle name="Comma 2 2 3 2 2 2 3 2 2" xfId="23483" xr:uid="{7D06C21D-34EB-456C-BFFD-DC2B1310860B}"/>
    <cellStyle name="Comma 2 2 3 2 2 2 3 3" xfId="2528" xr:uid="{00000000-0005-0000-0000-0000D2090000}"/>
    <cellStyle name="Comma 2 2 3 2 2 2 3 3 2" xfId="23484" xr:uid="{A3163D86-2976-4D0B-8918-E0FB05FA8CD8}"/>
    <cellStyle name="Comma 2 2 3 2 2 2 3 4" xfId="2529" xr:uid="{00000000-0005-0000-0000-0000D3090000}"/>
    <cellStyle name="Comma 2 2 3 2 2 2 3 4 2" xfId="23485" xr:uid="{1E51D495-C808-429E-A4F8-A23CFEB4FD4A}"/>
    <cellStyle name="Comma 2 2 3 2 2 2 3 5" xfId="23482" xr:uid="{AAAF8566-7A4D-42C6-AD08-87CC975A6C27}"/>
    <cellStyle name="Comma 2 2 3 2 2 2 4" xfId="2530" xr:uid="{00000000-0005-0000-0000-0000D4090000}"/>
    <cellStyle name="Comma 2 2 3 2 2 2 4 2" xfId="23486" xr:uid="{51F7D84E-6F63-4B4A-BCC5-0D52728ED6C8}"/>
    <cellStyle name="Comma 2 2 3 2 2 2 5" xfId="2531" xr:uid="{00000000-0005-0000-0000-0000D5090000}"/>
    <cellStyle name="Comma 2 2 3 2 2 2 5 2" xfId="23487" xr:uid="{08A77AC9-C99A-4F57-B573-09D144DBAEE7}"/>
    <cellStyle name="Comma 2 2 3 2 2 2 6" xfId="2532" xr:uid="{00000000-0005-0000-0000-0000D6090000}"/>
    <cellStyle name="Comma 2 2 3 2 2 2 6 2" xfId="23488" xr:uid="{F2C9D968-CD63-43AC-89AF-6C4A8A681E62}"/>
    <cellStyle name="Comma 2 2 3 2 2 2 7" xfId="23473" xr:uid="{6E29A8A9-125F-47F3-8EDB-CDDFB23BC579}"/>
    <cellStyle name="Comma 2 2 3 2 2 3" xfId="2533" xr:uid="{00000000-0005-0000-0000-0000D7090000}"/>
    <cellStyle name="Comma 2 2 3 2 2 3 2" xfId="2534" xr:uid="{00000000-0005-0000-0000-0000D8090000}"/>
    <cellStyle name="Comma 2 2 3 2 2 3 2 2" xfId="2535" xr:uid="{00000000-0005-0000-0000-0000D9090000}"/>
    <cellStyle name="Comma 2 2 3 2 2 3 2 2 2" xfId="2536" xr:uid="{00000000-0005-0000-0000-0000DA090000}"/>
    <cellStyle name="Comma 2 2 3 2 2 3 2 2 2 2" xfId="23492" xr:uid="{81EF3555-0E1F-4DAC-8034-45EDF7E72742}"/>
    <cellStyle name="Comma 2 2 3 2 2 3 2 2 3" xfId="2537" xr:uid="{00000000-0005-0000-0000-0000DB090000}"/>
    <cellStyle name="Comma 2 2 3 2 2 3 2 2 3 2" xfId="23493" xr:uid="{F06D71A2-6CD1-40AF-A241-3A4AB5A077B7}"/>
    <cellStyle name="Comma 2 2 3 2 2 3 2 2 4" xfId="2538" xr:uid="{00000000-0005-0000-0000-0000DC090000}"/>
    <cellStyle name="Comma 2 2 3 2 2 3 2 2 4 2" xfId="23494" xr:uid="{1F592D59-E5F2-4C8F-8389-4CC0457C0164}"/>
    <cellStyle name="Comma 2 2 3 2 2 3 2 2 5" xfId="23491" xr:uid="{69581CAA-8381-4939-97C9-DC6D7277A4D4}"/>
    <cellStyle name="Comma 2 2 3 2 2 3 2 3" xfId="2539" xr:uid="{00000000-0005-0000-0000-0000DD090000}"/>
    <cellStyle name="Comma 2 2 3 2 2 3 2 3 2" xfId="23495" xr:uid="{6F3A1D0F-54CE-43BD-B818-EE27942854A0}"/>
    <cellStyle name="Comma 2 2 3 2 2 3 2 4" xfId="2540" xr:uid="{00000000-0005-0000-0000-0000DE090000}"/>
    <cellStyle name="Comma 2 2 3 2 2 3 2 4 2" xfId="23496" xr:uid="{FEDC19B8-A4D3-4AEF-9F5C-F3FE8AE087CB}"/>
    <cellStyle name="Comma 2 2 3 2 2 3 2 5" xfId="2541" xr:uid="{00000000-0005-0000-0000-0000DF090000}"/>
    <cellStyle name="Comma 2 2 3 2 2 3 2 5 2" xfId="23497" xr:uid="{471F35CB-1A4A-4BC4-BA59-20FD9BA02E2B}"/>
    <cellStyle name="Comma 2 2 3 2 2 3 2 6" xfId="23490" xr:uid="{4170BD05-6F96-4C3F-A90D-B5B7F04168CC}"/>
    <cellStyle name="Comma 2 2 3 2 2 3 3" xfId="2542" xr:uid="{00000000-0005-0000-0000-0000E0090000}"/>
    <cellStyle name="Comma 2 2 3 2 2 3 3 2" xfId="2543" xr:uid="{00000000-0005-0000-0000-0000E1090000}"/>
    <cellStyle name="Comma 2 2 3 2 2 3 3 2 2" xfId="23499" xr:uid="{FFB676DE-9B5A-4CFB-BE3F-B77C7CD43177}"/>
    <cellStyle name="Comma 2 2 3 2 2 3 3 3" xfId="2544" xr:uid="{00000000-0005-0000-0000-0000E2090000}"/>
    <cellStyle name="Comma 2 2 3 2 2 3 3 3 2" xfId="23500" xr:uid="{D3E9EC3E-4B07-4CD0-8925-873484EC628D}"/>
    <cellStyle name="Comma 2 2 3 2 2 3 3 4" xfId="2545" xr:uid="{00000000-0005-0000-0000-0000E3090000}"/>
    <cellStyle name="Comma 2 2 3 2 2 3 3 4 2" xfId="23501" xr:uid="{68B830F2-D8E1-41FE-985A-44361EEBE5EC}"/>
    <cellStyle name="Comma 2 2 3 2 2 3 3 5" xfId="23498" xr:uid="{E8E0413D-DC0A-44D1-BE86-22C472D9DF8D}"/>
    <cellStyle name="Comma 2 2 3 2 2 3 4" xfId="2546" xr:uid="{00000000-0005-0000-0000-0000E4090000}"/>
    <cellStyle name="Comma 2 2 3 2 2 3 4 2" xfId="23502" xr:uid="{A97B4BF3-4676-437A-AA40-EF3C142BED33}"/>
    <cellStyle name="Comma 2 2 3 2 2 3 5" xfId="2547" xr:uid="{00000000-0005-0000-0000-0000E5090000}"/>
    <cellStyle name="Comma 2 2 3 2 2 3 5 2" xfId="23503" xr:uid="{68D56B3F-B513-40DC-841D-AC53C116198C}"/>
    <cellStyle name="Comma 2 2 3 2 2 3 6" xfId="2548" xr:uid="{00000000-0005-0000-0000-0000E6090000}"/>
    <cellStyle name="Comma 2 2 3 2 2 3 6 2" xfId="23504" xr:uid="{2E6D3163-C7EF-4453-83D2-642427352A47}"/>
    <cellStyle name="Comma 2 2 3 2 2 3 7" xfId="23489" xr:uid="{BF175B27-7F5C-4C54-8E3E-77BDE7F9E89C}"/>
    <cellStyle name="Comma 2 2 3 2 2 4" xfId="2549" xr:uid="{00000000-0005-0000-0000-0000E7090000}"/>
    <cellStyle name="Comma 2 2 3 2 2 4 2" xfId="2550" xr:uid="{00000000-0005-0000-0000-0000E8090000}"/>
    <cellStyle name="Comma 2 2 3 2 2 4 2 2" xfId="2551" xr:uid="{00000000-0005-0000-0000-0000E9090000}"/>
    <cellStyle name="Comma 2 2 3 2 2 4 2 2 2" xfId="23507" xr:uid="{CF877B5C-2693-45C3-B2F7-23254E425888}"/>
    <cellStyle name="Comma 2 2 3 2 2 4 2 3" xfId="2552" xr:uid="{00000000-0005-0000-0000-0000EA090000}"/>
    <cellStyle name="Comma 2 2 3 2 2 4 2 3 2" xfId="23508" xr:uid="{BC4684CE-F298-4F23-9E56-DDC3F178449E}"/>
    <cellStyle name="Comma 2 2 3 2 2 4 2 4" xfId="2553" xr:uid="{00000000-0005-0000-0000-0000EB090000}"/>
    <cellStyle name="Comma 2 2 3 2 2 4 2 4 2" xfId="23509" xr:uid="{037DCBA7-2CC4-4F8F-B10A-D9EA6FB6BFF5}"/>
    <cellStyle name="Comma 2 2 3 2 2 4 2 5" xfId="23506" xr:uid="{D7C02EBF-53FE-4F11-96FF-394FA0A26E3F}"/>
    <cellStyle name="Comma 2 2 3 2 2 4 3" xfId="2554" xr:uid="{00000000-0005-0000-0000-0000EC090000}"/>
    <cellStyle name="Comma 2 2 3 2 2 4 3 2" xfId="23510" xr:uid="{F31A51A8-1E89-4F15-962E-2192DE537847}"/>
    <cellStyle name="Comma 2 2 3 2 2 4 4" xfId="2555" xr:uid="{00000000-0005-0000-0000-0000ED090000}"/>
    <cellStyle name="Comma 2 2 3 2 2 4 4 2" xfId="23511" xr:uid="{F58DA09A-3B11-451E-9FF4-EF0007E5D597}"/>
    <cellStyle name="Comma 2 2 3 2 2 4 5" xfId="2556" xr:uid="{00000000-0005-0000-0000-0000EE090000}"/>
    <cellStyle name="Comma 2 2 3 2 2 4 5 2" xfId="23512" xr:uid="{C56B2930-6B85-4BDB-B7C2-ECBE0B89B514}"/>
    <cellStyle name="Comma 2 2 3 2 2 4 6" xfId="23505" xr:uid="{2C9A8711-8761-441B-9F31-378A65DAF19F}"/>
    <cellStyle name="Comma 2 2 3 2 2 5" xfId="2557" xr:uid="{00000000-0005-0000-0000-0000EF090000}"/>
    <cellStyle name="Comma 2 2 3 2 2 5 2" xfId="2558" xr:uid="{00000000-0005-0000-0000-0000F0090000}"/>
    <cellStyle name="Comma 2 2 3 2 2 5 2 2" xfId="23514" xr:uid="{E4CFD886-16F3-4981-BA7C-09E9CA7E436A}"/>
    <cellStyle name="Comma 2 2 3 2 2 5 3" xfId="2559" xr:uid="{00000000-0005-0000-0000-0000F1090000}"/>
    <cellStyle name="Comma 2 2 3 2 2 5 3 2" xfId="23515" xr:uid="{229AECCA-1AD0-4619-B244-D893675FDF6B}"/>
    <cellStyle name="Comma 2 2 3 2 2 5 4" xfId="2560" xr:uid="{00000000-0005-0000-0000-0000F2090000}"/>
    <cellStyle name="Comma 2 2 3 2 2 5 4 2" xfId="23516" xr:uid="{1AE4B70E-C1E5-49F5-9CD7-92393A818A0E}"/>
    <cellStyle name="Comma 2 2 3 2 2 5 5" xfId="23513" xr:uid="{6227B23D-F734-4869-BB38-232F6C88C20B}"/>
    <cellStyle name="Comma 2 2 3 2 2 6" xfId="2561" xr:uid="{00000000-0005-0000-0000-0000F3090000}"/>
    <cellStyle name="Comma 2 2 3 2 2 6 2" xfId="23517" xr:uid="{43F8DEB1-FF8B-4EC6-91E2-3F73D00E3C07}"/>
    <cellStyle name="Comma 2 2 3 2 2 7" xfId="2562" xr:uid="{00000000-0005-0000-0000-0000F4090000}"/>
    <cellStyle name="Comma 2 2 3 2 2 7 2" xfId="23518" xr:uid="{165DF1B4-C0A8-437B-B2BC-A579DE101A0E}"/>
    <cellStyle name="Comma 2 2 3 2 2 8" xfId="2563" xr:uid="{00000000-0005-0000-0000-0000F5090000}"/>
    <cellStyle name="Comma 2 2 3 2 2 8 2" xfId="23519" xr:uid="{D9A4573C-CA22-4198-9820-AE47FA8215E7}"/>
    <cellStyle name="Comma 2 2 3 2 2 9" xfId="23472" xr:uid="{2B7D991F-E181-49F6-A44E-DFB5D4E11DFB}"/>
    <cellStyle name="Comma 2 2 3 2 3" xfId="2564" xr:uid="{00000000-0005-0000-0000-0000F6090000}"/>
    <cellStyle name="Comma 2 2 3 2 3 2" xfId="2565" xr:uid="{00000000-0005-0000-0000-0000F7090000}"/>
    <cellStyle name="Comma 2 2 3 2 3 2 2" xfId="2566" xr:uid="{00000000-0005-0000-0000-0000F8090000}"/>
    <cellStyle name="Comma 2 2 3 2 3 2 2 2" xfId="2567" xr:uid="{00000000-0005-0000-0000-0000F9090000}"/>
    <cellStyle name="Comma 2 2 3 2 3 2 2 2 2" xfId="23523" xr:uid="{99416C31-7975-4C1B-8E01-F9A59D14AA49}"/>
    <cellStyle name="Comma 2 2 3 2 3 2 2 3" xfId="2568" xr:uid="{00000000-0005-0000-0000-0000FA090000}"/>
    <cellStyle name="Comma 2 2 3 2 3 2 2 3 2" xfId="23524" xr:uid="{4445C18F-555C-4165-99B0-1FA012515B82}"/>
    <cellStyle name="Comma 2 2 3 2 3 2 2 4" xfId="2569" xr:uid="{00000000-0005-0000-0000-0000FB090000}"/>
    <cellStyle name="Comma 2 2 3 2 3 2 2 4 2" xfId="23525" xr:uid="{C5B0EE4C-517E-45A8-89CC-50045A577525}"/>
    <cellStyle name="Comma 2 2 3 2 3 2 2 5" xfId="23522" xr:uid="{D0F88B7D-6E70-44FC-A7FE-E496DF427990}"/>
    <cellStyle name="Comma 2 2 3 2 3 2 3" xfId="2570" xr:uid="{00000000-0005-0000-0000-0000FC090000}"/>
    <cellStyle name="Comma 2 2 3 2 3 2 3 2" xfId="23526" xr:uid="{E4EE47EA-ADE9-4E74-87B9-27FF24F1C9D0}"/>
    <cellStyle name="Comma 2 2 3 2 3 2 4" xfId="2571" xr:uid="{00000000-0005-0000-0000-0000FD090000}"/>
    <cellStyle name="Comma 2 2 3 2 3 2 4 2" xfId="23527" xr:uid="{067AB6C8-CC4F-4B20-B1CD-799BE36F4C7D}"/>
    <cellStyle name="Comma 2 2 3 2 3 2 5" xfId="2572" xr:uid="{00000000-0005-0000-0000-0000FE090000}"/>
    <cellStyle name="Comma 2 2 3 2 3 2 5 2" xfId="23528" xr:uid="{008838FA-AF33-46F9-9129-6157AC19AEFF}"/>
    <cellStyle name="Comma 2 2 3 2 3 2 6" xfId="23521" xr:uid="{312CA402-22AD-4DBF-BDA9-80AC978A3604}"/>
    <cellStyle name="Comma 2 2 3 2 3 3" xfId="2573" xr:uid="{00000000-0005-0000-0000-0000FF090000}"/>
    <cellStyle name="Comma 2 2 3 2 3 3 2" xfId="2574" xr:uid="{00000000-0005-0000-0000-0000000A0000}"/>
    <cellStyle name="Comma 2 2 3 2 3 3 2 2" xfId="23530" xr:uid="{04A40CEF-5215-4DF0-A8CF-C810D46A2D5B}"/>
    <cellStyle name="Comma 2 2 3 2 3 3 3" xfId="2575" xr:uid="{00000000-0005-0000-0000-0000010A0000}"/>
    <cellStyle name="Comma 2 2 3 2 3 3 3 2" xfId="23531" xr:uid="{D1220E45-5BE8-4897-A42E-FBA1AC8E3C4E}"/>
    <cellStyle name="Comma 2 2 3 2 3 3 4" xfId="2576" xr:uid="{00000000-0005-0000-0000-0000020A0000}"/>
    <cellStyle name="Comma 2 2 3 2 3 3 4 2" xfId="23532" xr:uid="{5B8EBE32-33CD-4E9D-B332-7682AE04F819}"/>
    <cellStyle name="Comma 2 2 3 2 3 3 5" xfId="23529" xr:uid="{7CBB8DAA-F921-4E41-94B3-1E843EE17684}"/>
    <cellStyle name="Comma 2 2 3 2 3 4" xfId="2577" xr:uid="{00000000-0005-0000-0000-0000030A0000}"/>
    <cellStyle name="Comma 2 2 3 2 3 4 2" xfId="2578" xr:uid="{00000000-0005-0000-0000-0000040A0000}"/>
    <cellStyle name="Comma 2 2 3 2 3 4 2 2" xfId="23534" xr:uid="{9F500507-F770-46F0-8F9E-E09016C91D37}"/>
    <cellStyle name="Comma 2 2 3 2 3 4 3" xfId="2579" xr:uid="{00000000-0005-0000-0000-0000050A0000}"/>
    <cellStyle name="Comma 2 2 3 2 3 4 3 2" xfId="23535" xr:uid="{4AA7C0BC-D232-46B4-BFBC-45692BAE8D4D}"/>
    <cellStyle name="Comma 2 2 3 2 3 4 4" xfId="2580" xr:uid="{00000000-0005-0000-0000-0000060A0000}"/>
    <cellStyle name="Comma 2 2 3 2 3 4 4 2" xfId="23536" xr:uid="{1C06E13B-475D-41F0-BC12-1BEBB5F1D2DD}"/>
    <cellStyle name="Comma 2 2 3 2 3 4 5" xfId="23533" xr:uid="{5FCD9F54-FC19-4117-AEE6-B8FCD48DE948}"/>
    <cellStyle name="Comma 2 2 3 2 3 5" xfId="2581" xr:uid="{00000000-0005-0000-0000-0000070A0000}"/>
    <cellStyle name="Comma 2 2 3 2 3 5 2" xfId="23537" xr:uid="{B01CD947-B7AE-4885-B9B1-A0CAB25B4E4A}"/>
    <cellStyle name="Comma 2 2 3 2 3 6" xfId="2582" xr:uid="{00000000-0005-0000-0000-0000080A0000}"/>
    <cellStyle name="Comma 2 2 3 2 3 6 2" xfId="23538" xr:uid="{61042DEE-F8C0-4901-B2A8-D5C432406C6E}"/>
    <cellStyle name="Comma 2 2 3 2 3 7" xfId="2583" xr:uid="{00000000-0005-0000-0000-0000090A0000}"/>
    <cellStyle name="Comma 2 2 3 2 3 7 2" xfId="23539" xr:uid="{F78F35A2-2263-4179-BD46-2B970F513374}"/>
    <cellStyle name="Comma 2 2 3 2 3 8" xfId="23520" xr:uid="{689AEFFB-5841-48ED-9BD2-A871AF8C0FEC}"/>
    <cellStyle name="Comma 2 2 3 2 4" xfId="2584" xr:uid="{00000000-0005-0000-0000-00000A0A0000}"/>
    <cellStyle name="Comma 2 2 3 2 4 2" xfId="2585" xr:uid="{00000000-0005-0000-0000-00000B0A0000}"/>
    <cellStyle name="Comma 2 2 3 2 4 2 2" xfId="2586" xr:uid="{00000000-0005-0000-0000-00000C0A0000}"/>
    <cellStyle name="Comma 2 2 3 2 4 2 2 2" xfId="2587" xr:uid="{00000000-0005-0000-0000-00000D0A0000}"/>
    <cellStyle name="Comma 2 2 3 2 4 2 2 2 2" xfId="23543" xr:uid="{2DC17F41-A7C3-4965-9B8E-419B0119F76D}"/>
    <cellStyle name="Comma 2 2 3 2 4 2 2 3" xfId="2588" xr:uid="{00000000-0005-0000-0000-00000E0A0000}"/>
    <cellStyle name="Comma 2 2 3 2 4 2 2 3 2" xfId="23544" xr:uid="{92A3729D-855B-4EC0-9298-5CE150926C70}"/>
    <cellStyle name="Comma 2 2 3 2 4 2 2 4" xfId="2589" xr:uid="{00000000-0005-0000-0000-00000F0A0000}"/>
    <cellStyle name="Comma 2 2 3 2 4 2 2 4 2" xfId="23545" xr:uid="{729B2B28-FDA8-4539-9B1D-70417BEF56D6}"/>
    <cellStyle name="Comma 2 2 3 2 4 2 2 5" xfId="23542" xr:uid="{AA784A04-7830-44BB-8D93-208B0C84FEBC}"/>
    <cellStyle name="Comma 2 2 3 2 4 2 3" xfId="2590" xr:uid="{00000000-0005-0000-0000-0000100A0000}"/>
    <cellStyle name="Comma 2 2 3 2 4 2 3 2" xfId="23546" xr:uid="{A997346F-5FC0-4CA4-A0C8-0B6AB675D1BF}"/>
    <cellStyle name="Comma 2 2 3 2 4 2 4" xfId="2591" xr:uid="{00000000-0005-0000-0000-0000110A0000}"/>
    <cellStyle name="Comma 2 2 3 2 4 2 4 2" xfId="23547" xr:uid="{FEC89E68-5520-46D8-B060-BD9A8DEDE5D4}"/>
    <cellStyle name="Comma 2 2 3 2 4 2 5" xfId="2592" xr:uid="{00000000-0005-0000-0000-0000120A0000}"/>
    <cellStyle name="Comma 2 2 3 2 4 2 5 2" xfId="23548" xr:uid="{77C1CCF9-C8F9-40BF-A284-537E16A27E6D}"/>
    <cellStyle name="Comma 2 2 3 2 4 2 6" xfId="23541" xr:uid="{7BAD415F-3B78-4C31-847B-7F8B7499B118}"/>
    <cellStyle name="Comma 2 2 3 2 4 3" xfId="2593" xr:uid="{00000000-0005-0000-0000-0000130A0000}"/>
    <cellStyle name="Comma 2 2 3 2 4 3 2" xfId="2594" xr:uid="{00000000-0005-0000-0000-0000140A0000}"/>
    <cellStyle name="Comma 2 2 3 2 4 3 2 2" xfId="23550" xr:uid="{BB12F88E-ED3C-4421-9A03-CB19C3821997}"/>
    <cellStyle name="Comma 2 2 3 2 4 3 3" xfId="2595" xr:uid="{00000000-0005-0000-0000-0000150A0000}"/>
    <cellStyle name="Comma 2 2 3 2 4 3 3 2" xfId="23551" xr:uid="{50A0C9A5-A30B-43CA-8970-626022A6ED4D}"/>
    <cellStyle name="Comma 2 2 3 2 4 3 4" xfId="2596" xr:uid="{00000000-0005-0000-0000-0000160A0000}"/>
    <cellStyle name="Comma 2 2 3 2 4 3 4 2" xfId="23552" xr:uid="{8C64072A-2162-4102-B3FA-9526083EA4F7}"/>
    <cellStyle name="Comma 2 2 3 2 4 3 5" xfId="23549" xr:uid="{08C765E7-A83C-4AA1-9D3D-010DBD417EC2}"/>
    <cellStyle name="Comma 2 2 3 2 4 4" xfId="2597" xr:uid="{00000000-0005-0000-0000-0000170A0000}"/>
    <cellStyle name="Comma 2 2 3 2 4 4 2" xfId="2598" xr:uid="{00000000-0005-0000-0000-0000180A0000}"/>
    <cellStyle name="Comma 2 2 3 2 4 4 2 2" xfId="23554" xr:uid="{AE93C0AF-002E-4C13-AD19-F2B6D1DFDA72}"/>
    <cellStyle name="Comma 2 2 3 2 4 4 3" xfId="2599" xr:uid="{00000000-0005-0000-0000-0000190A0000}"/>
    <cellStyle name="Comma 2 2 3 2 4 4 3 2" xfId="23555" xr:uid="{9EA825A9-91EA-4AFE-AAC1-BCEAE18B3BF6}"/>
    <cellStyle name="Comma 2 2 3 2 4 4 4" xfId="2600" xr:uid="{00000000-0005-0000-0000-00001A0A0000}"/>
    <cellStyle name="Comma 2 2 3 2 4 4 4 2" xfId="23556" xr:uid="{BD3B2925-7D81-493C-A7E2-11A8C109359C}"/>
    <cellStyle name="Comma 2 2 3 2 4 4 5" xfId="23553" xr:uid="{94586582-B583-466A-98F9-F9A184014B79}"/>
    <cellStyle name="Comma 2 2 3 2 4 5" xfId="2601" xr:uid="{00000000-0005-0000-0000-00001B0A0000}"/>
    <cellStyle name="Comma 2 2 3 2 4 5 2" xfId="23557" xr:uid="{B1EDA3EC-A6E8-4828-B990-86DBA160101A}"/>
    <cellStyle name="Comma 2 2 3 2 4 6" xfId="2602" xr:uid="{00000000-0005-0000-0000-00001C0A0000}"/>
    <cellStyle name="Comma 2 2 3 2 4 6 2" xfId="23558" xr:uid="{4B3F978B-5365-4607-BC41-F4519BB2B4DE}"/>
    <cellStyle name="Comma 2 2 3 2 4 7" xfId="2603" xr:uid="{00000000-0005-0000-0000-00001D0A0000}"/>
    <cellStyle name="Comma 2 2 3 2 4 7 2" xfId="23559" xr:uid="{BD08033C-360C-4D44-9278-78F56C402B50}"/>
    <cellStyle name="Comma 2 2 3 2 4 8" xfId="23540" xr:uid="{4C75CE34-6654-4172-9A8F-3E1E9588599C}"/>
    <cellStyle name="Comma 2 2 3 2 5" xfId="2604" xr:uid="{00000000-0005-0000-0000-00001E0A0000}"/>
    <cellStyle name="Comma 2 2 3 2 5 2" xfId="23560" xr:uid="{174C24A8-70C6-4E7A-918F-5C64CB5B1C26}"/>
    <cellStyle name="Comma 2 2 3 2 6" xfId="2605" xr:uid="{00000000-0005-0000-0000-00001F0A0000}"/>
    <cellStyle name="Comma 2 2 3 2 6 2" xfId="2606" xr:uid="{00000000-0005-0000-0000-0000200A0000}"/>
    <cellStyle name="Comma 2 2 3 2 6 2 2" xfId="2607" xr:uid="{00000000-0005-0000-0000-0000210A0000}"/>
    <cellStyle name="Comma 2 2 3 2 6 2 2 2" xfId="23563" xr:uid="{A4462AF2-467B-4BC0-AE67-95E7880DFFB4}"/>
    <cellStyle name="Comma 2 2 3 2 6 2 3" xfId="2608" xr:uid="{00000000-0005-0000-0000-0000220A0000}"/>
    <cellStyle name="Comma 2 2 3 2 6 2 3 2" xfId="23564" xr:uid="{CBB6389C-9F44-4390-8FD9-CC8D50CCD888}"/>
    <cellStyle name="Comma 2 2 3 2 6 2 4" xfId="2609" xr:uid="{00000000-0005-0000-0000-0000230A0000}"/>
    <cellStyle name="Comma 2 2 3 2 6 2 4 2" xfId="23565" xr:uid="{663C8628-FD20-497D-9E9C-E569EDF1D1A9}"/>
    <cellStyle name="Comma 2 2 3 2 6 2 5" xfId="23562" xr:uid="{20F929F3-B4EA-40B6-B8CF-D22330C70966}"/>
    <cellStyle name="Comma 2 2 3 2 6 3" xfId="2610" xr:uid="{00000000-0005-0000-0000-0000240A0000}"/>
    <cellStyle name="Comma 2 2 3 2 6 3 2" xfId="23566" xr:uid="{FE3EC0FD-30B4-4EFE-9C14-863E81295C17}"/>
    <cellStyle name="Comma 2 2 3 2 6 4" xfId="2611" xr:uid="{00000000-0005-0000-0000-0000250A0000}"/>
    <cellStyle name="Comma 2 2 3 2 6 4 2" xfId="23567" xr:uid="{8803FFC9-0DA5-4432-A9B1-EB767C38380F}"/>
    <cellStyle name="Comma 2 2 3 2 6 5" xfId="2612" xr:uid="{00000000-0005-0000-0000-0000260A0000}"/>
    <cellStyle name="Comma 2 2 3 2 6 5 2" xfId="23568" xr:uid="{5FB1FE7C-938B-4293-8B90-EB0C6D86502E}"/>
    <cellStyle name="Comma 2 2 3 2 6 6" xfId="23561" xr:uid="{2390F8C4-B25D-4891-8F6E-DF36CFABBD97}"/>
    <cellStyle name="Comma 2 2 3 2 7" xfId="2613" xr:uid="{00000000-0005-0000-0000-0000270A0000}"/>
    <cellStyle name="Comma 2 2 3 2 7 2" xfId="2614" xr:uid="{00000000-0005-0000-0000-0000280A0000}"/>
    <cellStyle name="Comma 2 2 3 2 7 2 2" xfId="23570" xr:uid="{E1C0885D-C970-4185-B1B9-D5981B754477}"/>
    <cellStyle name="Comma 2 2 3 2 7 3" xfId="2615" xr:uid="{00000000-0005-0000-0000-0000290A0000}"/>
    <cellStyle name="Comma 2 2 3 2 7 3 2" xfId="23571" xr:uid="{504B54A6-93CB-4F1A-9436-DBFD161CA5B1}"/>
    <cellStyle name="Comma 2 2 3 2 7 4" xfId="2616" xr:uid="{00000000-0005-0000-0000-00002A0A0000}"/>
    <cellStyle name="Comma 2 2 3 2 7 4 2" xfId="23572" xr:uid="{5B772B71-278E-43CE-819F-61D35A533ABD}"/>
    <cellStyle name="Comma 2 2 3 2 7 5" xfId="23569" xr:uid="{9B3FD932-9339-43E9-A0AE-8053B57BB153}"/>
    <cellStyle name="Comma 2 2 3 2 8" xfId="2617" xr:uid="{00000000-0005-0000-0000-00002B0A0000}"/>
    <cellStyle name="Comma 2 2 3 2 8 2" xfId="23573" xr:uid="{99134AB6-0B2F-4D50-B3FB-6277104EBC16}"/>
    <cellStyle name="Comma 2 2 3 2 9" xfId="2618" xr:uid="{00000000-0005-0000-0000-00002C0A0000}"/>
    <cellStyle name="Comma 2 2 3 2 9 2" xfId="23574" xr:uid="{709FA0B0-3CF7-4764-86D9-15922C9B6819}"/>
    <cellStyle name="Comma 2 2 3 20" xfId="2619" xr:uid="{00000000-0005-0000-0000-00002D0A0000}"/>
    <cellStyle name="Comma 2 2 3 20 2" xfId="23575" xr:uid="{5DB15A27-5667-4106-AF11-C0D53E3C124F}"/>
    <cellStyle name="Comma 2 2 3 21" xfId="23426" xr:uid="{74F1BFA0-6207-44F1-AFC9-1EDC123500DB}"/>
    <cellStyle name="Comma 2 2 3 3" xfId="2620" xr:uid="{00000000-0005-0000-0000-00002E0A0000}"/>
    <cellStyle name="Comma 2 2 3 3 10" xfId="2621" xr:uid="{00000000-0005-0000-0000-00002F0A0000}"/>
    <cellStyle name="Comma 2 2 3 3 10 2" xfId="23577" xr:uid="{CA0AD8D6-3BBB-439C-A9D0-B2CA95B9827E}"/>
    <cellStyle name="Comma 2 2 3 3 11" xfId="23576" xr:uid="{B8C1B17D-8430-46B7-806E-DBC2F120E4FE}"/>
    <cellStyle name="Comma 2 2 3 3 2" xfId="2622" xr:uid="{00000000-0005-0000-0000-0000300A0000}"/>
    <cellStyle name="Comma 2 2 3 3 2 2" xfId="2623" xr:uid="{00000000-0005-0000-0000-0000310A0000}"/>
    <cellStyle name="Comma 2 2 3 3 2 2 2" xfId="2624" xr:uid="{00000000-0005-0000-0000-0000320A0000}"/>
    <cellStyle name="Comma 2 2 3 3 2 2 2 2" xfId="2625" xr:uid="{00000000-0005-0000-0000-0000330A0000}"/>
    <cellStyle name="Comma 2 2 3 3 2 2 2 2 2" xfId="2626" xr:uid="{00000000-0005-0000-0000-0000340A0000}"/>
    <cellStyle name="Comma 2 2 3 3 2 2 2 2 2 2" xfId="23582" xr:uid="{DC808590-6743-456B-9B8D-5915A3CA7D24}"/>
    <cellStyle name="Comma 2 2 3 3 2 2 2 2 3" xfId="2627" xr:uid="{00000000-0005-0000-0000-0000350A0000}"/>
    <cellStyle name="Comma 2 2 3 3 2 2 2 2 3 2" xfId="23583" xr:uid="{1B9B10CB-7A53-4F1F-A1AF-5812902A68A5}"/>
    <cellStyle name="Comma 2 2 3 3 2 2 2 2 4" xfId="2628" xr:uid="{00000000-0005-0000-0000-0000360A0000}"/>
    <cellStyle name="Comma 2 2 3 3 2 2 2 2 4 2" xfId="23584" xr:uid="{DF0B0478-3432-444A-81A2-11C6DEA8E141}"/>
    <cellStyle name="Comma 2 2 3 3 2 2 2 2 5" xfId="23581" xr:uid="{86553297-84D2-4FAB-98AB-97F32F83BC92}"/>
    <cellStyle name="Comma 2 2 3 3 2 2 2 3" xfId="2629" xr:uid="{00000000-0005-0000-0000-0000370A0000}"/>
    <cellStyle name="Comma 2 2 3 3 2 2 2 3 2" xfId="23585" xr:uid="{2D77E3FA-FB33-4719-AC9F-67D5180FCE0F}"/>
    <cellStyle name="Comma 2 2 3 3 2 2 2 4" xfId="2630" xr:uid="{00000000-0005-0000-0000-0000380A0000}"/>
    <cellStyle name="Comma 2 2 3 3 2 2 2 4 2" xfId="23586" xr:uid="{7CFF982C-A924-4667-9D90-B4F7DFF7251E}"/>
    <cellStyle name="Comma 2 2 3 3 2 2 2 5" xfId="2631" xr:uid="{00000000-0005-0000-0000-0000390A0000}"/>
    <cellStyle name="Comma 2 2 3 3 2 2 2 5 2" xfId="23587" xr:uid="{07DE5451-9874-4A30-BD76-15F97C307BD9}"/>
    <cellStyle name="Comma 2 2 3 3 2 2 2 6" xfId="23580" xr:uid="{8A275B0A-C6AB-4E37-89DD-ACDC23072011}"/>
    <cellStyle name="Comma 2 2 3 3 2 2 3" xfId="2632" xr:uid="{00000000-0005-0000-0000-00003A0A0000}"/>
    <cellStyle name="Comma 2 2 3 3 2 2 3 2" xfId="2633" xr:uid="{00000000-0005-0000-0000-00003B0A0000}"/>
    <cellStyle name="Comma 2 2 3 3 2 2 3 2 2" xfId="23589" xr:uid="{7DF73A2F-FF4F-4E1D-9E49-484BD8B72337}"/>
    <cellStyle name="Comma 2 2 3 3 2 2 3 3" xfId="2634" xr:uid="{00000000-0005-0000-0000-00003C0A0000}"/>
    <cellStyle name="Comma 2 2 3 3 2 2 3 3 2" xfId="23590" xr:uid="{2E6252B8-83D8-4425-93A8-2F5FFA3F6C68}"/>
    <cellStyle name="Comma 2 2 3 3 2 2 3 4" xfId="2635" xr:uid="{00000000-0005-0000-0000-00003D0A0000}"/>
    <cellStyle name="Comma 2 2 3 3 2 2 3 4 2" xfId="23591" xr:uid="{F62CB715-95C7-4FD6-9C71-10D29E5EDD4E}"/>
    <cellStyle name="Comma 2 2 3 3 2 2 3 5" xfId="23588" xr:uid="{EDB2F0E7-E728-45D1-8B3D-2AACDCC44A6E}"/>
    <cellStyle name="Comma 2 2 3 3 2 2 4" xfId="2636" xr:uid="{00000000-0005-0000-0000-00003E0A0000}"/>
    <cellStyle name="Comma 2 2 3 3 2 2 4 2" xfId="23592" xr:uid="{7D7A5417-0166-4AA3-B12F-17388B7F1EFE}"/>
    <cellStyle name="Comma 2 2 3 3 2 2 5" xfId="2637" xr:uid="{00000000-0005-0000-0000-00003F0A0000}"/>
    <cellStyle name="Comma 2 2 3 3 2 2 5 2" xfId="23593" xr:uid="{DD1839F9-7713-4287-86E0-464F9E381C82}"/>
    <cellStyle name="Comma 2 2 3 3 2 2 6" xfId="2638" xr:uid="{00000000-0005-0000-0000-0000400A0000}"/>
    <cellStyle name="Comma 2 2 3 3 2 2 6 2" xfId="23594" xr:uid="{E0902280-C2AC-4B73-A028-357D05392907}"/>
    <cellStyle name="Comma 2 2 3 3 2 2 7" xfId="23579" xr:uid="{189E65E3-F990-4920-B91C-B943849EA9CD}"/>
    <cellStyle name="Comma 2 2 3 3 2 3" xfId="2639" xr:uid="{00000000-0005-0000-0000-0000410A0000}"/>
    <cellStyle name="Comma 2 2 3 3 2 3 2" xfId="2640" xr:uid="{00000000-0005-0000-0000-0000420A0000}"/>
    <cellStyle name="Comma 2 2 3 3 2 3 2 2" xfId="2641" xr:uid="{00000000-0005-0000-0000-0000430A0000}"/>
    <cellStyle name="Comma 2 2 3 3 2 3 2 2 2" xfId="2642" xr:uid="{00000000-0005-0000-0000-0000440A0000}"/>
    <cellStyle name="Comma 2 2 3 3 2 3 2 2 2 2" xfId="23598" xr:uid="{517A968F-EBE4-4A1A-81D1-61A31566CB07}"/>
    <cellStyle name="Comma 2 2 3 3 2 3 2 2 3" xfId="2643" xr:uid="{00000000-0005-0000-0000-0000450A0000}"/>
    <cellStyle name="Comma 2 2 3 3 2 3 2 2 3 2" xfId="23599" xr:uid="{418C95A3-74B0-495C-AC8A-10DF0D07BB2E}"/>
    <cellStyle name="Comma 2 2 3 3 2 3 2 2 4" xfId="2644" xr:uid="{00000000-0005-0000-0000-0000460A0000}"/>
    <cellStyle name="Comma 2 2 3 3 2 3 2 2 4 2" xfId="23600" xr:uid="{1E46D4C2-45CA-475A-AACB-04D96BA8E29D}"/>
    <cellStyle name="Comma 2 2 3 3 2 3 2 2 5" xfId="23597" xr:uid="{C5EF61B4-638F-4CEA-BBC4-A182EA9A7ED1}"/>
    <cellStyle name="Comma 2 2 3 3 2 3 2 3" xfId="2645" xr:uid="{00000000-0005-0000-0000-0000470A0000}"/>
    <cellStyle name="Comma 2 2 3 3 2 3 2 3 2" xfId="23601" xr:uid="{44A431F7-06C4-4404-970F-78EBFAA6CF49}"/>
    <cellStyle name="Comma 2 2 3 3 2 3 2 4" xfId="2646" xr:uid="{00000000-0005-0000-0000-0000480A0000}"/>
    <cellStyle name="Comma 2 2 3 3 2 3 2 4 2" xfId="23602" xr:uid="{9EA27356-7213-4C56-AE04-FE5FBE0F49B3}"/>
    <cellStyle name="Comma 2 2 3 3 2 3 2 5" xfId="2647" xr:uid="{00000000-0005-0000-0000-0000490A0000}"/>
    <cellStyle name="Comma 2 2 3 3 2 3 2 5 2" xfId="23603" xr:uid="{1766ABAC-EFA8-464C-9A90-F1B33FAA3859}"/>
    <cellStyle name="Comma 2 2 3 3 2 3 2 6" xfId="23596" xr:uid="{C2B4F4FE-D055-4136-8314-20555D934F92}"/>
    <cellStyle name="Comma 2 2 3 3 2 3 3" xfId="2648" xr:uid="{00000000-0005-0000-0000-00004A0A0000}"/>
    <cellStyle name="Comma 2 2 3 3 2 3 3 2" xfId="2649" xr:uid="{00000000-0005-0000-0000-00004B0A0000}"/>
    <cellStyle name="Comma 2 2 3 3 2 3 3 2 2" xfId="23605" xr:uid="{098E9579-12F4-4095-9304-F88613D541E0}"/>
    <cellStyle name="Comma 2 2 3 3 2 3 3 3" xfId="2650" xr:uid="{00000000-0005-0000-0000-00004C0A0000}"/>
    <cellStyle name="Comma 2 2 3 3 2 3 3 3 2" xfId="23606" xr:uid="{2924959F-EC2C-4561-8AEB-436D7158A7BD}"/>
    <cellStyle name="Comma 2 2 3 3 2 3 3 4" xfId="2651" xr:uid="{00000000-0005-0000-0000-00004D0A0000}"/>
    <cellStyle name="Comma 2 2 3 3 2 3 3 4 2" xfId="23607" xr:uid="{5DB13420-A942-4EF8-9BDA-6F48F8771234}"/>
    <cellStyle name="Comma 2 2 3 3 2 3 3 5" xfId="23604" xr:uid="{C15B8C99-90F3-4DE7-BA85-CAEEF27CA7C4}"/>
    <cellStyle name="Comma 2 2 3 3 2 3 4" xfId="2652" xr:uid="{00000000-0005-0000-0000-00004E0A0000}"/>
    <cellStyle name="Comma 2 2 3 3 2 3 4 2" xfId="23608" xr:uid="{585F1B28-1FCB-413E-AE94-8D572419E4D6}"/>
    <cellStyle name="Comma 2 2 3 3 2 3 5" xfId="2653" xr:uid="{00000000-0005-0000-0000-00004F0A0000}"/>
    <cellStyle name="Comma 2 2 3 3 2 3 5 2" xfId="23609" xr:uid="{3D8F14F2-C1C6-46DE-9C42-CEC90B84EC6D}"/>
    <cellStyle name="Comma 2 2 3 3 2 3 6" xfId="2654" xr:uid="{00000000-0005-0000-0000-0000500A0000}"/>
    <cellStyle name="Comma 2 2 3 3 2 3 6 2" xfId="23610" xr:uid="{9DCC4738-345C-4B5F-AD81-6A1BF68E9C1F}"/>
    <cellStyle name="Comma 2 2 3 3 2 3 7" xfId="23595" xr:uid="{A87D06AC-4F24-4B7F-9AF2-A478663DED29}"/>
    <cellStyle name="Comma 2 2 3 3 2 4" xfId="2655" xr:uid="{00000000-0005-0000-0000-0000510A0000}"/>
    <cellStyle name="Comma 2 2 3 3 2 4 2" xfId="2656" xr:uid="{00000000-0005-0000-0000-0000520A0000}"/>
    <cellStyle name="Comma 2 2 3 3 2 4 2 2" xfId="2657" xr:uid="{00000000-0005-0000-0000-0000530A0000}"/>
    <cellStyle name="Comma 2 2 3 3 2 4 2 2 2" xfId="23613" xr:uid="{F53AC750-041F-443A-86D0-DF865F65FD7F}"/>
    <cellStyle name="Comma 2 2 3 3 2 4 2 3" xfId="2658" xr:uid="{00000000-0005-0000-0000-0000540A0000}"/>
    <cellStyle name="Comma 2 2 3 3 2 4 2 3 2" xfId="23614" xr:uid="{95A229DD-2022-4D5A-88F7-49264A59D157}"/>
    <cellStyle name="Comma 2 2 3 3 2 4 2 4" xfId="2659" xr:uid="{00000000-0005-0000-0000-0000550A0000}"/>
    <cellStyle name="Comma 2 2 3 3 2 4 2 4 2" xfId="23615" xr:uid="{D56A9789-420F-4FB4-9E8F-68B737E47A1C}"/>
    <cellStyle name="Comma 2 2 3 3 2 4 2 5" xfId="23612" xr:uid="{135DAFE5-A710-4C37-BDCA-D988312BE891}"/>
    <cellStyle name="Comma 2 2 3 3 2 4 3" xfId="2660" xr:uid="{00000000-0005-0000-0000-0000560A0000}"/>
    <cellStyle name="Comma 2 2 3 3 2 4 3 2" xfId="23616" xr:uid="{EA55D20C-DDFD-4C08-83B9-BEF43EDF2052}"/>
    <cellStyle name="Comma 2 2 3 3 2 4 4" xfId="2661" xr:uid="{00000000-0005-0000-0000-0000570A0000}"/>
    <cellStyle name="Comma 2 2 3 3 2 4 4 2" xfId="23617" xr:uid="{4F42214D-8AB1-4D6C-98F4-D5161ED44F49}"/>
    <cellStyle name="Comma 2 2 3 3 2 4 5" xfId="2662" xr:uid="{00000000-0005-0000-0000-0000580A0000}"/>
    <cellStyle name="Comma 2 2 3 3 2 4 5 2" xfId="23618" xr:uid="{956F5ADB-673E-4B2E-AD5D-1E5D16AF2645}"/>
    <cellStyle name="Comma 2 2 3 3 2 4 6" xfId="23611" xr:uid="{A1FF13D7-E637-4ABD-A4B5-403F79FB0573}"/>
    <cellStyle name="Comma 2 2 3 3 2 5" xfId="2663" xr:uid="{00000000-0005-0000-0000-0000590A0000}"/>
    <cellStyle name="Comma 2 2 3 3 2 5 2" xfId="2664" xr:uid="{00000000-0005-0000-0000-00005A0A0000}"/>
    <cellStyle name="Comma 2 2 3 3 2 5 2 2" xfId="23620" xr:uid="{D16FD8C2-BD45-4897-BE17-FF87FA86EA7D}"/>
    <cellStyle name="Comma 2 2 3 3 2 5 3" xfId="2665" xr:uid="{00000000-0005-0000-0000-00005B0A0000}"/>
    <cellStyle name="Comma 2 2 3 3 2 5 3 2" xfId="23621" xr:uid="{1E55DDA9-2EC9-45CA-9412-CC93B93AB58D}"/>
    <cellStyle name="Comma 2 2 3 3 2 5 4" xfId="2666" xr:uid="{00000000-0005-0000-0000-00005C0A0000}"/>
    <cellStyle name="Comma 2 2 3 3 2 5 4 2" xfId="23622" xr:uid="{62FD71D6-88C1-498C-9A42-79A62CC4225B}"/>
    <cellStyle name="Comma 2 2 3 3 2 5 5" xfId="23619" xr:uid="{7F5F6210-E70A-4A25-AED1-FA76F85A5E30}"/>
    <cellStyle name="Comma 2 2 3 3 2 6" xfId="2667" xr:uid="{00000000-0005-0000-0000-00005D0A0000}"/>
    <cellStyle name="Comma 2 2 3 3 2 6 2" xfId="23623" xr:uid="{67010EF6-C0F5-4E80-874D-4B7C97961E9F}"/>
    <cellStyle name="Comma 2 2 3 3 2 7" xfId="2668" xr:uid="{00000000-0005-0000-0000-00005E0A0000}"/>
    <cellStyle name="Comma 2 2 3 3 2 7 2" xfId="23624" xr:uid="{A70347EC-D3D6-457D-9746-C14618FE49D1}"/>
    <cellStyle name="Comma 2 2 3 3 2 8" xfId="2669" xr:uid="{00000000-0005-0000-0000-00005F0A0000}"/>
    <cellStyle name="Comma 2 2 3 3 2 8 2" xfId="23625" xr:uid="{4A339012-903E-464F-A17A-BC34F29FF011}"/>
    <cellStyle name="Comma 2 2 3 3 2 9" xfId="23578" xr:uid="{B44B6E14-E655-4B88-BD33-828BE8D08A80}"/>
    <cellStyle name="Comma 2 2 3 3 3" xfId="2670" xr:uid="{00000000-0005-0000-0000-0000600A0000}"/>
    <cellStyle name="Comma 2 2 3 3 3 2" xfId="2671" xr:uid="{00000000-0005-0000-0000-0000610A0000}"/>
    <cellStyle name="Comma 2 2 3 3 3 2 2" xfId="2672" xr:uid="{00000000-0005-0000-0000-0000620A0000}"/>
    <cellStyle name="Comma 2 2 3 3 3 2 2 2" xfId="2673" xr:uid="{00000000-0005-0000-0000-0000630A0000}"/>
    <cellStyle name="Comma 2 2 3 3 3 2 2 2 2" xfId="23629" xr:uid="{BA3E5746-F29B-4182-A260-BD16A03F1556}"/>
    <cellStyle name="Comma 2 2 3 3 3 2 2 3" xfId="2674" xr:uid="{00000000-0005-0000-0000-0000640A0000}"/>
    <cellStyle name="Comma 2 2 3 3 3 2 2 3 2" xfId="23630" xr:uid="{25F531C8-60C0-4066-BBCE-C58DBB3DE5D9}"/>
    <cellStyle name="Comma 2 2 3 3 3 2 2 4" xfId="2675" xr:uid="{00000000-0005-0000-0000-0000650A0000}"/>
    <cellStyle name="Comma 2 2 3 3 3 2 2 4 2" xfId="23631" xr:uid="{0C6799B4-1BDF-49E6-85FF-DD2E72C3253C}"/>
    <cellStyle name="Comma 2 2 3 3 3 2 2 5" xfId="23628" xr:uid="{44DB6FDB-DF69-4406-A396-348AE7D0D843}"/>
    <cellStyle name="Comma 2 2 3 3 3 2 3" xfId="2676" xr:uid="{00000000-0005-0000-0000-0000660A0000}"/>
    <cellStyle name="Comma 2 2 3 3 3 2 3 2" xfId="23632" xr:uid="{2B0AC930-F388-43D9-A64E-CAE1A4681F7A}"/>
    <cellStyle name="Comma 2 2 3 3 3 2 4" xfId="2677" xr:uid="{00000000-0005-0000-0000-0000670A0000}"/>
    <cellStyle name="Comma 2 2 3 3 3 2 4 2" xfId="23633" xr:uid="{EA37FE17-EB80-400F-9EC5-49FC3642C0BA}"/>
    <cellStyle name="Comma 2 2 3 3 3 2 5" xfId="2678" xr:uid="{00000000-0005-0000-0000-0000680A0000}"/>
    <cellStyle name="Comma 2 2 3 3 3 2 5 2" xfId="23634" xr:uid="{175ED6CA-CA31-4894-9F4A-94BF3156BE1A}"/>
    <cellStyle name="Comma 2 2 3 3 3 2 6" xfId="23627" xr:uid="{3C629EC2-E592-47EB-A390-A21C87DA5A60}"/>
    <cellStyle name="Comma 2 2 3 3 3 3" xfId="2679" xr:uid="{00000000-0005-0000-0000-0000690A0000}"/>
    <cellStyle name="Comma 2 2 3 3 3 3 2" xfId="2680" xr:uid="{00000000-0005-0000-0000-00006A0A0000}"/>
    <cellStyle name="Comma 2 2 3 3 3 3 2 2" xfId="23636" xr:uid="{D0151EAD-2750-4C5D-A970-BFC90B3A5869}"/>
    <cellStyle name="Comma 2 2 3 3 3 3 3" xfId="2681" xr:uid="{00000000-0005-0000-0000-00006B0A0000}"/>
    <cellStyle name="Comma 2 2 3 3 3 3 3 2" xfId="23637" xr:uid="{941F25B6-248D-43E4-AF53-8E5D1CD9AFF9}"/>
    <cellStyle name="Comma 2 2 3 3 3 3 4" xfId="2682" xr:uid="{00000000-0005-0000-0000-00006C0A0000}"/>
    <cellStyle name="Comma 2 2 3 3 3 3 4 2" xfId="23638" xr:uid="{7AE027F2-4623-4FED-9138-01707B9AD408}"/>
    <cellStyle name="Comma 2 2 3 3 3 3 5" xfId="23635" xr:uid="{522C3959-86DA-4945-9A9D-8ABD10EB4B13}"/>
    <cellStyle name="Comma 2 2 3 3 3 4" xfId="2683" xr:uid="{00000000-0005-0000-0000-00006D0A0000}"/>
    <cellStyle name="Comma 2 2 3 3 3 4 2" xfId="23639" xr:uid="{66E2BAB8-1E58-4B5D-865E-3A5AA0D6B2B8}"/>
    <cellStyle name="Comma 2 2 3 3 3 5" xfId="2684" xr:uid="{00000000-0005-0000-0000-00006E0A0000}"/>
    <cellStyle name="Comma 2 2 3 3 3 5 2" xfId="23640" xr:uid="{E08309F1-7098-4CA6-838B-F21E927D0C23}"/>
    <cellStyle name="Comma 2 2 3 3 3 6" xfId="2685" xr:uid="{00000000-0005-0000-0000-00006F0A0000}"/>
    <cellStyle name="Comma 2 2 3 3 3 6 2" xfId="23641" xr:uid="{1B3542CB-22BA-44DE-AD53-829030D2C2A3}"/>
    <cellStyle name="Comma 2 2 3 3 3 7" xfId="23626" xr:uid="{4ECDC569-013C-40E3-8FEE-10AC582C880D}"/>
    <cellStyle name="Comma 2 2 3 3 4" xfId="2686" xr:uid="{00000000-0005-0000-0000-0000700A0000}"/>
    <cellStyle name="Comma 2 2 3 3 4 2" xfId="2687" xr:uid="{00000000-0005-0000-0000-0000710A0000}"/>
    <cellStyle name="Comma 2 2 3 3 4 2 2" xfId="2688" xr:uid="{00000000-0005-0000-0000-0000720A0000}"/>
    <cellStyle name="Comma 2 2 3 3 4 2 2 2" xfId="2689" xr:uid="{00000000-0005-0000-0000-0000730A0000}"/>
    <cellStyle name="Comma 2 2 3 3 4 2 2 2 2" xfId="23645" xr:uid="{ADCAC05C-194B-4D34-8304-5212E24F0431}"/>
    <cellStyle name="Comma 2 2 3 3 4 2 2 3" xfId="2690" xr:uid="{00000000-0005-0000-0000-0000740A0000}"/>
    <cellStyle name="Comma 2 2 3 3 4 2 2 3 2" xfId="23646" xr:uid="{55295D01-87A6-4760-9C24-B0F2C9ED5484}"/>
    <cellStyle name="Comma 2 2 3 3 4 2 2 4" xfId="2691" xr:uid="{00000000-0005-0000-0000-0000750A0000}"/>
    <cellStyle name="Comma 2 2 3 3 4 2 2 4 2" xfId="23647" xr:uid="{33CA8FEE-D744-466E-A7AE-2B3C5B47F944}"/>
    <cellStyle name="Comma 2 2 3 3 4 2 2 5" xfId="23644" xr:uid="{1183E6A4-AD8E-43BF-B3D7-C5F8670B7EE9}"/>
    <cellStyle name="Comma 2 2 3 3 4 2 3" xfId="2692" xr:uid="{00000000-0005-0000-0000-0000760A0000}"/>
    <cellStyle name="Comma 2 2 3 3 4 2 3 2" xfId="23648" xr:uid="{E5907D82-B1AB-4CFD-97CE-4D3A3819998F}"/>
    <cellStyle name="Comma 2 2 3 3 4 2 4" xfId="2693" xr:uid="{00000000-0005-0000-0000-0000770A0000}"/>
    <cellStyle name="Comma 2 2 3 3 4 2 4 2" xfId="23649" xr:uid="{7C264B8E-A425-467E-84BD-89CA0AAE8C82}"/>
    <cellStyle name="Comma 2 2 3 3 4 2 5" xfId="2694" xr:uid="{00000000-0005-0000-0000-0000780A0000}"/>
    <cellStyle name="Comma 2 2 3 3 4 2 5 2" xfId="23650" xr:uid="{A0F96A86-F1BB-4749-948C-8600CD861A86}"/>
    <cellStyle name="Comma 2 2 3 3 4 2 6" xfId="23643" xr:uid="{D5EAA34C-1276-4352-BB19-236BA6653E63}"/>
    <cellStyle name="Comma 2 2 3 3 4 3" xfId="2695" xr:uid="{00000000-0005-0000-0000-0000790A0000}"/>
    <cellStyle name="Comma 2 2 3 3 4 3 2" xfId="2696" xr:uid="{00000000-0005-0000-0000-00007A0A0000}"/>
    <cellStyle name="Comma 2 2 3 3 4 3 2 2" xfId="23652" xr:uid="{A6C90F64-7953-46A8-AD81-E3F2E23A844C}"/>
    <cellStyle name="Comma 2 2 3 3 4 3 3" xfId="2697" xr:uid="{00000000-0005-0000-0000-00007B0A0000}"/>
    <cellStyle name="Comma 2 2 3 3 4 3 3 2" xfId="23653" xr:uid="{D52A0922-9C71-4904-A733-1648D063707B}"/>
    <cellStyle name="Comma 2 2 3 3 4 3 4" xfId="2698" xr:uid="{00000000-0005-0000-0000-00007C0A0000}"/>
    <cellStyle name="Comma 2 2 3 3 4 3 4 2" xfId="23654" xr:uid="{D03AEE16-0D4A-479F-9A83-7B8E1D7F3AF9}"/>
    <cellStyle name="Comma 2 2 3 3 4 3 5" xfId="23651" xr:uid="{E4A8266D-99B3-40E5-B543-56819B6F5207}"/>
    <cellStyle name="Comma 2 2 3 3 4 4" xfId="2699" xr:uid="{00000000-0005-0000-0000-00007D0A0000}"/>
    <cellStyle name="Comma 2 2 3 3 4 4 2" xfId="23655" xr:uid="{5EEEAF4C-B363-4444-8060-805013BD2C67}"/>
    <cellStyle name="Comma 2 2 3 3 4 5" xfId="2700" xr:uid="{00000000-0005-0000-0000-00007E0A0000}"/>
    <cellStyle name="Comma 2 2 3 3 4 5 2" xfId="23656" xr:uid="{7FB64AFF-2CD4-4E14-B565-2212AAF86EB1}"/>
    <cellStyle name="Comma 2 2 3 3 4 6" xfId="2701" xr:uid="{00000000-0005-0000-0000-00007F0A0000}"/>
    <cellStyle name="Comma 2 2 3 3 4 6 2" xfId="23657" xr:uid="{532AFBCC-9944-4A46-903E-C64CB9CA44CD}"/>
    <cellStyle name="Comma 2 2 3 3 4 7" xfId="23642" xr:uid="{C5D3D122-E432-449B-AB51-7F95F5ADC130}"/>
    <cellStyle name="Comma 2 2 3 3 5" xfId="2702" xr:uid="{00000000-0005-0000-0000-0000800A0000}"/>
    <cellStyle name="Comma 2 2 3 3 5 2" xfId="23658" xr:uid="{B50600C0-7986-4AE6-939F-29BB04D7253C}"/>
    <cellStyle name="Comma 2 2 3 3 6" xfId="2703" xr:uid="{00000000-0005-0000-0000-0000810A0000}"/>
    <cellStyle name="Comma 2 2 3 3 6 2" xfId="2704" xr:uid="{00000000-0005-0000-0000-0000820A0000}"/>
    <cellStyle name="Comma 2 2 3 3 6 2 2" xfId="2705" xr:uid="{00000000-0005-0000-0000-0000830A0000}"/>
    <cellStyle name="Comma 2 2 3 3 6 2 2 2" xfId="23661" xr:uid="{1E1F26E1-7C3C-45D2-A27E-CC0707F4B461}"/>
    <cellStyle name="Comma 2 2 3 3 6 2 3" xfId="2706" xr:uid="{00000000-0005-0000-0000-0000840A0000}"/>
    <cellStyle name="Comma 2 2 3 3 6 2 3 2" xfId="23662" xr:uid="{EA9776B0-9120-4C75-A169-1B9D69E00141}"/>
    <cellStyle name="Comma 2 2 3 3 6 2 4" xfId="2707" xr:uid="{00000000-0005-0000-0000-0000850A0000}"/>
    <cellStyle name="Comma 2 2 3 3 6 2 4 2" xfId="23663" xr:uid="{975583DE-BA19-499F-A48A-3C8CDFDB5DFE}"/>
    <cellStyle name="Comma 2 2 3 3 6 2 5" xfId="23660" xr:uid="{A3EF3085-636F-4B7B-ADCF-41C5AAE60AF7}"/>
    <cellStyle name="Comma 2 2 3 3 6 3" xfId="2708" xr:uid="{00000000-0005-0000-0000-0000860A0000}"/>
    <cellStyle name="Comma 2 2 3 3 6 3 2" xfId="23664" xr:uid="{FC5845E6-92E2-44BF-83E1-9B236BDF1D60}"/>
    <cellStyle name="Comma 2 2 3 3 6 4" xfId="2709" xr:uid="{00000000-0005-0000-0000-0000870A0000}"/>
    <cellStyle name="Comma 2 2 3 3 6 4 2" xfId="23665" xr:uid="{B4669FE3-CFA4-4D07-8C6C-B4244B39182A}"/>
    <cellStyle name="Comma 2 2 3 3 6 5" xfId="2710" xr:uid="{00000000-0005-0000-0000-0000880A0000}"/>
    <cellStyle name="Comma 2 2 3 3 6 5 2" xfId="23666" xr:uid="{4C90795C-F885-4419-83BD-A46E6CE2F854}"/>
    <cellStyle name="Comma 2 2 3 3 6 6" xfId="23659" xr:uid="{6D4D775A-2757-4F1A-AB5A-442609E2A11E}"/>
    <cellStyle name="Comma 2 2 3 3 7" xfId="2711" xr:uid="{00000000-0005-0000-0000-0000890A0000}"/>
    <cellStyle name="Comma 2 2 3 3 7 2" xfId="2712" xr:uid="{00000000-0005-0000-0000-00008A0A0000}"/>
    <cellStyle name="Comma 2 2 3 3 7 2 2" xfId="23668" xr:uid="{8D48BC7C-1B18-47E6-9577-8F0705A6FCC6}"/>
    <cellStyle name="Comma 2 2 3 3 7 3" xfId="2713" xr:uid="{00000000-0005-0000-0000-00008B0A0000}"/>
    <cellStyle name="Comma 2 2 3 3 7 3 2" xfId="23669" xr:uid="{608E83BA-8434-4076-AC56-A0CFDD8907BD}"/>
    <cellStyle name="Comma 2 2 3 3 7 4" xfId="2714" xr:uid="{00000000-0005-0000-0000-00008C0A0000}"/>
    <cellStyle name="Comma 2 2 3 3 7 4 2" xfId="23670" xr:uid="{D6333B33-12E3-471B-8745-51ABF76822EA}"/>
    <cellStyle name="Comma 2 2 3 3 7 5" xfId="23667" xr:uid="{2653E92F-BE87-40F5-913B-AB8E5CADD279}"/>
    <cellStyle name="Comma 2 2 3 3 8" xfId="2715" xr:uid="{00000000-0005-0000-0000-00008D0A0000}"/>
    <cellStyle name="Comma 2 2 3 3 8 2" xfId="23671" xr:uid="{ACED746F-D5E7-4DAE-BB36-01F9CD6C0BA6}"/>
    <cellStyle name="Comma 2 2 3 3 9" xfId="2716" xr:uid="{00000000-0005-0000-0000-00008E0A0000}"/>
    <cellStyle name="Comma 2 2 3 3 9 2" xfId="23672" xr:uid="{D4B5180C-B1E4-4411-9A33-BB2B5B52D298}"/>
    <cellStyle name="Comma 2 2 3 4" xfId="2717" xr:uid="{00000000-0005-0000-0000-00008F0A0000}"/>
    <cellStyle name="Comma 2 2 3 4 2" xfId="2718" xr:uid="{00000000-0005-0000-0000-0000900A0000}"/>
    <cellStyle name="Comma 2 2 3 4 2 2" xfId="2719" xr:uid="{00000000-0005-0000-0000-0000910A0000}"/>
    <cellStyle name="Comma 2 2 3 4 2 2 2" xfId="23675" xr:uid="{D5B911D6-A7C9-43FF-9C91-23C447A04CEA}"/>
    <cellStyle name="Comma 2 2 3 4 2 3" xfId="2720" xr:uid="{00000000-0005-0000-0000-0000920A0000}"/>
    <cellStyle name="Comma 2 2 3 4 2 3 2" xfId="23676" xr:uid="{B3B176FB-4C5B-4B39-9D6B-DA68EAE2D265}"/>
    <cellStyle name="Comma 2 2 3 4 2 4" xfId="2721" xr:uid="{00000000-0005-0000-0000-0000930A0000}"/>
    <cellStyle name="Comma 2 2 3 4 2 4 2" xfId="23677" xr:uid="{B2602E9E-AD72-40EA-B4BE-35148E1A6698}"/>
    <cellStyle name="Comma 2 2 3 4 2 5" xfId="23674" xr:uid="{AEEF84E5-0DB0-4E19-8392-0435D4885270}"/>
    <cellStyle name="Comma 2 2 3 4 3" xfId="23673" xr:uid="{7ACF82EE-4903-43B3-99D6-0B59089F531E}"/>
    <cellStyle name="Comma 2 2 3 5" xfId="2722" xr:uid="{00000000-0005-0000-0000-0000940A0000}"/>
    <cellStyle name="Comma 2 2 3 5 10" xfId="2723" xr:uid="{00000000-0005-0000-0000-0000950A0000}"/>
    <cellStyle name="Comma 2 2 3 5 10 2" xfId="23679" xr:uid="{A8A1B1E3-FA7D-4488-A18F-51001C570128}"/>
    <cellStyle name="Comma 2 2 3 5 11" xfId="23678" xr:uid="{0431759A-C587-4C2C-A5FD-6DFE83E3657C}"/>
    <cellStyle name="Comma 2 2 3 5 2" xfId="2724" xr:uid="{00000000-0005-0000-0000-0000960A0000}"/>
    <cellStyle name="Comma 2 2 3 5 2 2" xfId="2725" xr:uid="{00000000-0005-0000-0000-0000970A0000}"/>
    <cellStyle name="Comma 2 2 3 5 2 2 2" xfId="2726" xr:uid="{00000000-0005-0000-0000-0000980A0000}"/>
    <cellStyle name="Comma 2 2 3 5 2 2 2 2" xfId="2727" xr:uid="{00000000-0005-0000-0000-0000990A0000}"/>
    <cellStyle name="Comma 2 2 3 5 2 2 2 2 2" xfId="2728" xr:uid="{00000000-0005-0000-0000-00009A0A0000}"/>
    <cellStyle name="Comma 2 2 3 5 2 2 2 2 2 2" xfId="23684" xr:uid="{012FEA3C-CBE6-4D2B-BB7F-42AC01DA866E}"/>
    <cellStyle name="Comma 2 2 3 5 2 2 2 2 3" xfId="2729" xr:uid="{00000000-0005-0000-0000-00009B0A0000}"/>
    <cellStyle name="Comma 2 2 3 5 2 2 2 2 3 2" xfId="23685" xr:uid="{6CCAAEB7-AFF1-4BDF-A1F9-D592F793F3D6}"/>
    <cellStyle name="Comma 2 2 3 5 2 2 2 2 4" xfId="2730" xr:uid="{00000000-0005-0000-0000-00009C0A0000}"/>
    <cellStyle name="Comma 2 2 3 5 2 2 2 2 4 2" xfId="23686" xr:uid="{B1B3EC53-87F3-4C17-84D9-F3A364DA863D}"/>
    <cellStyle name="Comma 2 2 3 5 2 2 2 2 5" xfId="23683" xr:uid="{89FE2172-170D-4945-994B-563C5A6D0288}"/>
    <cellStyle name="Comma 2 2 3 5 2 2 2 3" xfId="2731" xr:uid="{00000000-0005-0000-0000-00009D0A0000}"/>
    <cellStyle name="Comma 2 2 3 5 2 2 2 3 2" xfId="23687" xr:uid="{73CF75CB-38A8-495B-9DC8-47CCED0C00A2}"/>
    <cellStyle name="Comma 2 2 3 5 2 2 2 4" xfId="2732" xr:uid="{00000000-0005-0000-0000-00009E0A0000}"/>
    <cellStyle name="Comma 2 2 3 5 2 2 2 4 2" xfId="23688" xr:uid="{94BBAD7C-E752-4D3D-80F7-E8C9497403D2}"/>
    <cellStyle name="Comma 2 2 3 5 2 2 2 5" xfId="2733" xr:uid="{00000000-0005-0000-0000-00009F0A0000}"/>
    <cellStyle name="Comma 2 2 3 5 2 2 2 5 2" xfId="23689" xr:uid="{310B755F-AFCF-407F-9E44-EC85DCAEE690}"/>
    <cellStyle name="Comma 2 2 3 5 2 2 2 6" xfId="23682" xr:uid="{0F3633A9-02FB-4487-9931-228A565EEDC5}"/>
    <cellStyle name="Comma 2 2 3 5 2 2 3" xfId="2734" xr:uid="{00000000-0005-0000-0000-0000A00A0000}"/>
    <cellStyle name="Comma 2 2 3 5 2 2 3 2" xfId="2735" xr:uid="{00000000-0005-0000-0000-0000A10A0000}"/>
    <cellStyle name="Comma 2 2 3 5 2 2 3 2 2" xfId="23691" xr:uid="{82A5A464-5738-43AB-BF51-54D9878C8003}"/>
    <cellStyle name="Comma 2 2 3 5 2 2 3 3" xfId="2736" xr:uid="{00000000-0005-0000-0000-0000A20A0000}"/>
    <cellStyle name="Comma 2 2 3 5 2 2 3 3 2" xfId="23692" xr:uid="{8D7F4AF6-DE51-4BE7-883D-50384F548EEE}"/>
    <cellStyle name="Comma 2 2 3 5 2 2 3 4" xfId="2737" xr:uid="{00000000-0005-0000-0000-0000A30A0000}"/>
    <cellStyle name="Comma 2 2 3 5 2 2 3 4 2" xfId="23693" xr:uid="{0A5A4E30-74D0-4656-86C2-CCBBC52AA1D1}"/>
    <cellStyle name="Comma 2 2 3 5 2 2 3 5" xfId="23690" xr:uid="{B701AFC8-68A5-4A41-B32B-A1A19666D24D}"/>
    <cellStyle name="Comma 2 2 3 5 2 2 4" xfId="2738" xr:uid="{00000000-0005-0000-0000-0000A40A0000}"/>
    <cellStyle name="Comma 2 2 3 5 2 2 4 2" xfId="23694" xr:uid="{9813568D-3E01-43E6-AD52-CC808A082265}"/>
    <cellStyle name="Comma 2 2 3 5 2 2 5" xfId="2739" xr:uid="{00000000-0005-0000-0000-0000A50A0000}"/>
    <cellStyle name="Comma 2 2 3 5 2 2 5 2" xfId="23695" xr:uid="{55588472-0405-4E7F-84A8-D7ED3AAFF5A1}"/>
    <cellStyle name="Comma 2 2 3 5 2 2 6" xfId="2740" xr:uid="{00000000-0005-0000-0000-0000A60A0000}"/>
    <cellStyle name="Comma 2 2 3 5 2 2 6 2" xfId="23696" xr:uid="{260F2DF5-0CD1-4130-8DA4-19407C82624D}"/>
    <cellStyle name="Comma 2 2 3 5 2 2 7" xfId="23681" xr:uid="{7A53623D-E229-4B12-B22A-04507D90A0D4}"/>
    <cellStyle name="Comma 2 2 3 5 2 3" xfId="2741" xr:uid="{00000000-0005-0000-0000-0000A70A0000}"/>
    <cellStyle name="Comma 2 2 3 5 2 3 2" xfId="2742" xr:uid="{00000000-0005-0000-0000-0000A80A0000}"/>
    <cellStyle name="Comma 2 2 3 5 2 3 2 2" xfId="2743" xr:uid="{00000000-0005-0000-0000-0000A90A0000}"/>
    <cellStyle name="Comma 2 2 3 5 2 3 2 2 2" xfId="2744" xr:uid="{00000000-0005-0000-0000-0000AA0A0000}"/>
    <cellStyle name="Comma 2 2 3 5 2 3 2 2 2 2" xfId="23700" xr:uid="{9892A6C2-F2EE-4A5F-BADB-B3362D0FC523}"/>
    <cellStyle name="Comma 2 2 3 5 2 3 2 2 3" xfId="2745" xr:uid="{00000000-0005-0000-0000-0000AB0A0000}"/>
    <cellStyle name="Comma 2 2 3 5 2 3 2 2 3 2" xfId="23701" xr:uid="{4A6E4026-6199-4419-B4FE-880AAB3BDE11}"/>
    <cellStyle name="Comma 2 2 3 5 2 3 2 2 4" xfId="2746" xr:uid="{00000000-0005-0000-0000-0000AC0A0000}"/>
    <cellStyle name="Comma 2 2 3 5 2 3 2 2 4 2" xfId="23702" xr:uid="{AAB99BB4-E464-43B5-A036-35AB53C67661}"/>
    <cellStyle name="Comma 2 2 3 5 2 3 2 2 5" xfId="23699" xr:uid="{41FDE140-922A-43D7-90D2-DDCD649CD6CF}"/>
    <cellStyle name="Comma 2 2 3 5 2 3 2 3" xfId="2747" xr:uid="{00000000-0005-0000-0000-0000AD0A0000}"/>
    <cellStyle name="Comma 2 2 3 5 2 3 2 3 2" xfId="23703" xr:uid="{3E794AB0-B0D5-44D9-9C29-35206540ED5F}"/>
    <cellStyle name="Comma 2 2 3 5 2 3 2 4" xfId="2748" xr:uid="{00000000-0005-0000-0000-0000AE0A0000}"/>
    <cellStyle name="Comma 2 2 3 5 2 3 2 4 2" xfId="23704" xr:uid="{A19EE43F-4A17-437D-ADC7-4DE5B77B83B2}"/>
    <cellStyle name="Comma 2 2 3 5 2 3 2 5" xfId="2749" xr:uid="{00000000-0005-0000-0000-0000AF0A0000}"/>
    <cellStyle name="Comma 2 2 3 5 2 3 2 5 2" xfId="23705" xr:uid="{A0240D4F-25CE-41AA-A24A-38378B79FB28}"/>
    <cellStyle name="Comma 2 2 3 5 2 3 2 6" xfId="23698" xr:uid="{69D27B60-175A-40DD-80C6-0B49F226C366}"/>
    <cellStyle name="Comma 2 2 3 5 2 3 3" xfId="2750" xr:uid="{00000000-0005-0000-0000-0000B00A0000}"/>
    <cellStyle name="Comma 2 2 3 5 2 3 3 2" xfId="2751" xr:uid="{00000000-0005-0000-0000-0000B10A0000}"/>
    <cellStyle name="Comma 2 2 3 5 2 3 3 2 2" xfId="23707" xr:uid="{2D955795-D44D-4F2F-BCAB-621FF036637C}"/>
    <cellStyle name="Comma 2 2 3 5 2 3 3 3" xfId="2752" xr:uid="{00000000-0005-0000-0000-0000B20A0000}"/>
    <cellStyle name="Comma 2 2 3 5 2 3 3 3 2" xfId="23708" xr:uid="{C4B87A6E-1A99-4C04-A796-2FB470661726}"/>
    <cellStyle name="Comma 2 2 3 5 2 3 3 4" xfId="2753" xr:uid="{00000000-0005-0000-0000-0000B30A0000}"/>
    <cellStyle name="Comma 2 2 3 5 2 3 3 4 2" xfId="23709" xr:uid="{4302D02B-AAD6-40CE-AC94-42F3880FEF58}"/>
    <cellStyle name="Comma 2 2 3 5 2 3 3 5" xfId="23706" xr:uid="{1F470B6A-76D3-4D3A-AE40-53979016254A}"/>
    <cellStyle name="Comma 2 2 3 5 2 3 4" xfId="2754" xr:uid="{00000000-0005-0000-0000-0000B40A0000}"/>
    <cellStyle name="Comma 2 2 3 5 2 3 4 2" xfId="23710" xr:uid="{4AFB6279-C139-429D-94B7-79AAA9654814}"/>
    <cellStyle name="Comma 2 2 3 5 2 3 5" xfId="2755" xr:uid="{00000000-0005-0000-0000-0000B50A0000}"/>
    <cellStyle name="Comma 2 2 3 5 2 3 5 2" xfId="23711" xr:uid="{4874F500-8E55-49B8-AD53-04B45470B0F4}"/>
    <cellStyle name="Comma 2 2 3 5 2 3 6" xfId="2756" xr:uid="{00000000-0005-0000-0000-0000B60A0000}"/>
    <cellStyle name="Comma 2 2 3 5 2 3 6 2" xfId="23712" xr:uid="{11C6D3E4-DB76-413E-B900-C8D580890E33}"/>
    <cellStyle name="Comma 2 2 3 5 2 3 7" xfId="23697" xr:uid="{3F87E4FC-7BF0-4120-B572-5DD5B05110A2}"/>
    <cellStyle name="Comma 2 2 3 5 2 4" xfId="2757" xr:uid="{00000000-0005-0000-0000-0000B70A0000}"/>
    <cellStyle name="Comma 2 2 3 5 2 4 2" xfId="2758" xr:uid="{00000000-0005-0000-0000-0000B80A0000}"/>
    <cellStyle name="Comma 2 2 3 5 2 4 2 2" xfId="2759" xr:uid="{00000000-0005-0000-0000-0000B90A0000}"/>
    <cellStyle name="Comma 2 2 3 5 2 4 2 2 2" xfId="23715" xr:uid="{B04DF1C8-447E-4B6C-A8E0-74743124FB84}"/>
    <cellStyle name="Comma 2 2 3 5 2 4 2 3" xfId="2760" xr:uid="{00000000-0005-0000-0000-0000BA0A0000}"/>
    <cellStyle name="Comma 2 2 3 5 2 4 2 3 2" xfId="23716" xr:uid="{826962E9-518E-4E19-B913-1C3520CEDBC1}"/>
    <cellStyle name="Comma 2 2 3 5 2 4 2 4" xfId="2761" xr:uid="{00000000-0005-0000-0000-0000BB0A0000}"/>
    <cellStyle name="Comma 2 2 3 5 2 4 2 4 2" xfId="23717" xr:uid="{992C85C4-E996-4CC4-BAFC-1D9900B051F6}"/>
    <cellStyle name="Comma 2 2 3 5 2 4 2 5" xfId="23714" xr:uid="{8B699C1C-D109-4272-ACD7-FB5431507B2B}"/>
    <cellStyle name="Comma 2 2 3 5 2 4 3" xfId="2762" xr:uid="{00000000-0005-0000-0000-0000BC0A0000}"/>
    <cellStyle name="Comma 2 2 3 5 2 4 3 2" xfId="23718" xr:uid="{B9DE8DC1-5BEC-4A35-B704-218F16398894}"/>
    <cellStyle name="Comma 2 2 3 5 2 4 4" xfId="2763" xr:uid="{00000000-0005-0000-0000-0000BD0A0000}"/>
    <cellStyle name="Comma 2 2 3 5 2 4 4 2" xfId="23719" xr:uid="{8BD0A56D-0EE5-451B-A5D3-A92A7449FE2C}"/>
    <cellStyle name="Comma 2 2 3 5 2 4 5" xfId="2764" xr:uid="{00000000-0005-0000-0000-0000BE0A0000}"/>
    <cellStyle name="Comma 2 2 3 5 2 4 5 2" xfId="23720" xr:uid="{6A08AADC-FCA8-4A44-9053-C1352E054387}"/>
    <cellStyle name="Comma 2 2 3 5 2 4 6" xfId="23713" xr:uid="{CF9FAB60-B781-4DEF-8130-4D5E49862E93}"/>
    <cellStyle name="Comma 2 2 3 5 2 5" xfId="2765" xr:uid="{00000000-0005-0000-0000-0000BF0A0000}"/>
    <cellStyle name="Comma 2 2 3 5 2 5 2" xfId="2766" xr:uid="{00000000-0005-0000-0000-0000C00A0000}"/>
    <cellStyle name="Comma 2 2 3 5 2 5 2 2" xfId="23722" xr:uid="{E24088CA-00A0-4823-B06C-A388350FCAD2}"/>
    <cellStyle name="Comma 2 2 3 5 2 5 3" xfId="2767" xr:uid="{00000000-0005-0000-0000-0000C10A0000}"/>
    <cellStyle name="Comma 2 2 3 5 2 5 3 2" xfId="23723" xr:uid="{BB1E146B-8412-4C11-82B0-48B3400C0E75}"/>
    <cellStyle name="Comma 2 2 3 5 2 5 4" xfId="2768" xr:uid="{00000000-0005-0000-0000-0000C20A0000}"/>
    <cellStyle name="Comma 2 2 3 5 2 5 4 2" xfId="23724" xr:uid="{278027E7-099E-431B-ACAB-6473209D6137}"/>
    <cellStyle name="Comma 2 2 3 5 2 5 5" xfId="23721" xr:uid="{F6BCBB6A-2072-4D2F-A300-C860C90B0EDA}"/>
    <cellStyle name="Comma 2 2 3 5 2 6" xfId="2769" xr:uid="{00000000-0005-0000-0000-0000C30A0000}"/>
    <cellStyle name="Comma 2 2 3 5 2 6 2" xfId="23725" xr:uid="{123A5249-21DC-4335-8127-3F41DB733808}"/>
    <cellStyle name="Comma 2 2 3 5 2 7" xfId="2770" xr:uid="{00000000-0005-0000-0000-0000C40A0000}"/>
    <cellStyle name="Comma 2 2 3 5 2 7 2" xfId="23726" xr:uid="{9191BBBC-1242-412E-8BDC-BC3C64558540}"/>
    <cellStyle name="Comma 2 2 3 5 2 8" xfId="2771" xr:uid="{00000000-0005-0000-0000-0000C50A0000}"/>
    <cellStyle name="Comma 2 2 3 5 2 8 2" xfId="23727" xr:uid="{78EBD15A-FE88-49C3-A14D-711E423D376A}"/>
    <cellStyle name="Comma 2 2 3 5 2 9" xfId="23680" xr:uid="{81958AC6-E15F-4FBC-88C9-6BA727094CEE}"/>
    <cellStyle name="Comma 2 2 3 5 3" xfId="2772" xr:uid="{00000000-0005-0000-0000-0000C60A0000}"/>
    <cellStyle name="Comma 2 2 3 5 3 2" xfId="2773" xr:uid="{00000000-0005-0000-0000-0000C70A0000}"/>
    <cellStyle name="Comma 2 2 3 5 3 2 2" xfId="2774" xr:uid="{00000000-0005-0000-0000-0000C80A0000}"/>
    <cellStyle name="Comma 2 2 3 5 3 2 2 2" xfId="2775" xr:uid="{00000000-0005-0000-0000-0000C90A0000}"/>
    <cellStyle name="Comma 2 2 3 5 3 2 2 2 2" xfId="23731" xr:uid="{C43B29E3-BFE7-4B57-8960-C24315C1D2BA}"/>
    <cellStyle name="Comma 2 2 3 5 3 2 2 3" xfId="2776" xr:uid="{00000000-0005-0000-0000-0000CA0A0000}"/>
    <cellStyle name="Comma 2 2 3 5 3 2 2 3 2" xfId="23732" xr:uid="{F23AC4DC-62ED-4C61-8A7D-FF37077D1B6D}"/>
    <cellStyle name="Comma 2 2 3 5 3 2 2 4" xfId="2777" xr:uid="{00000000-0005-0000-0000-0000CB0A0000}"/>
    <cellStyle name="Comma 2 2 3 5 3 2 2 4 2" xfId="23733" xr:uid="{45DFD998-C3ED-40FE-9C4B-86DBD09969E1}"/>
    <cellStyle name="Comma 2 2 3 5 3 2 2 5" xfId="23730" xr:uid="{41B8A741-0F6E-4EDE-9264-660249D1FB69}"/>
    <cellStyle name="Comma 2 2 3 5 3 2 3" xfId="2778" xr:uid="{00000000-0005-0000-0000-0000CC0A0000}"/>
    <cellStyle name="Comma 2 2 3 5 3 2 3 2" xfId="23734" xr:uid="{B1F2DDCE-62C7-4CBA-A980-515384FA21A0}"/>
    <cellStyle name="Comma 2 2 3 5 3 2 4" xfId="2779" xr:uid="{00000000-0005-0000-0000-0000CD0A0000}"/>
    <cellStyle name="Comma 2 2 3 5 3 2 4 2" xfId="23735" xr:uid="{C9928B32-3846-496A-9A86-FA7F6E59E31F}"/>
    <cellStyle name="Comma 2 2 3 5 3 2 5" xfId="2780" xr:uid="{00000000-0005-0000-0000-0000CE0A0000}"/>
    <cellStyle name="Comma 2 2 3 5 3 2 5 2" xfId="23736" xr:uid="{BFE30BF0-B1B8-4330-BBC9-11D41495BA7C}"/>
    <cellStyle name="Comma 2 2 3 5 3 2 6" xfId="23729" xr:uid="{EAE6173B-89FB-4428-83F6-D9AD9BFBEE27}"/>
    <cellStyle name="Comma 2 2 3 5 3 3" xfId="2781" xr:uid="{00000000-0005-0000-0000-0000CF0A0000}"/>
    <cellStyle name="Comma 2 2 3 5 3 3 2" xfId="2782" xr:uid="{00000000-0005-0000-0000-0000D00A0000}"/>
    <cellStyle name="Comma 2 2 3 5 3 3 2 2" xfId="23738" xr:uid="{A8CDC807-73B7-4775-B7D4-707D5805D58B}"/>
    <cellStyle name="Comma 2 2 3 5 3 3 3" xfId="2783" xr:uid="{00000000-0005-0000-0000-0000D10A0000}"/>
    <cellStyle name="Comma 2 2 3 5 3 3 3 2" xfId="23739" xr:uid="{E10FEB3D-1E9B-449D-89CD-758AF05325E7}"/>
    <cellStyle name="Comma 2 2 3 5 3 3 4" xfId="2784" xr:uid="{00000000-0005-0000-0000-0000D20A0000}"/>
    <cellStyle name="Comma 2 2 3 5 3 3 4 2" xfId="23740" xr:uid="{ADDDAC70-EFE1-43CF-8579-7E00433DB404}"/>
    <cellStyle name="Comma 2 2 3 5 3 3 5" xfId="23737" xr:uid="{8CA638A8-7662-4DE1-B521-B8259F4A8017}"/>
    <cellStyle name="Comma 2 2 3 5 3 4" xfId="2785" xr:uid="{00000000-0005-0000-0000-0000D30A0000}"/>
    <cellStyle name="Comma 2 2 3 5 3 4 2" xfId="23741" xr:uid="{2A456841-7461-4C4F-8552-7142DDCE4F1C}"/>
    <cellStyle name="Comma 2 2 3 5 3 5" xfId="2786" xr:uid="{00000000-0005-0000-0000-0000D40A0000}"/>
    <cellStyle name="Comma 2 2 3 5 3 5 2" xfId="23742" xr:uid="{A8E850F2-B4D4-4580-80FD-595C801C593D}"/>
    <cellStyle name="Comma 2 2 3 5 3 6" xfId="2787" xr:uid="{00000000-0005-0000-0000-0000D50A0000}"/>
    <cellStyle name="Comma 2 2 3 5 3 6 2" xfId="23743" xr:uid="{76E715A5-F069-4F72-90C8-C7067207E540}"/>
    <cellStyle name="Comma 2 2 3 5 3 7" xfId="23728" xr:uid="{A316EAF4-6951-4D9D-92BE-AC4C4BE4C012}"/>
    <cellStyle name="Comma 2 2 3 5 4" xfId="2788" xr:uid="{00000000-0005-0000-0000-0000D60A0000}"/>
    <cellStyle name="Comma 2 2 3 5 4 2" xfId="2789" xr:uid="{00000000-0005-0000-0000-0000D70A0000}"/>
    <cellStyle name="Comma 2 2 3 5 4 2 2" xfId="2790" xr:uid="{00000000-0005-0000-0000-0000D80A0000}"/>
    <cellStyle name="Comma 2 2 3 5 4 2 2 2" xfId="2791" xr:uid="{00000000-0005-0000-0000-0000D90A0000}"/>
    <cellStyle name="Comma 2 2 3 5 4 2 2 2 2" xfId="23747" xr:uid="{C9867B3A-2611-4B86-9DAB-94829C21DF40}"/>
    <cellStyle name="Comma 2 2 3 5 4 2 2 3" xfId="2792" xr:uid="{00000000-0005-0000-0000-0000DA0A0000}"/>
    <cellStyle name="Comma 2 2 3 5 4 2 2 3 2" xfId="23748" xr:uid="{CD073474-BDEA-4B71-B5A5-70F858C723DC}"/>
    <cellStyle name="Comma 2 2 3 5 4 2 2 4" xfId="2793" xr:uid="{00000000-0005-0000-0000-0000DB0A0000}"/>
    <cellStyle name="Comma 2 2 3 5 4 2 2 4 2" xfId="23749" xr:uid="{4590D01F-8DD4-4C39-9A0A-483DC26631C0}"/>
    <cellStyle name="Comma 2 2 3 5 4 2 2 5" xfId="23746" xr:uid="{49304DC3-C7E5-4CCD-92FE-8335AAD82CA2}"/>
    <cellStyle name="Comma 2 2 3 5 4 2 3" xfId="2794" xr:uid="{00000000-0005-0000-0000-0000DC0A0000}"/>
    <cellStyle name="Comma 2 2 3 5 4 2 3 2" xfId="23750" xr:uid="{5937C03F-8C79-461B-A35D-9D79C30E5B70}"/>
    <cellStyle name="Comma 2 2 3 5 4 2 4" xfId="2795" xr:uid="{00000000-0005-0000-0000-0000DD0A0000}"/>
    <cellStyle name="Comma 2 2 3 5 4 2 4 2" xfId="23751" xr:uid="{08BEE230-77C5-475C-BCA9-31C29832DFCD}"/>
    <cellStyle name="Comma 2 2 3 5 4 2 5" xfId="2796" xr:uid="{00000000-0005-0000-0000-0000DE0A0000}"/>
    <cellStyle name="Comma 2 2 3 5 4 2 5 2" xfId="23752" xr:uid="{30D2B8CD-5120-4991-92B4-843B879118D7}"/>
    <cellStyle name="Comma 2 2 3 5 4 2 6" xfId="23745" xr:uid="{130D89EA-3F17-429E-A2A9-298F13AE6AA3}"/>
    <cellStyle name="Comma 2 2 3 5 4 3" xfId="2797" xr:uid="{00000000-0005-0000-0000-0000DF0A0000}"/>
    <cellStyle name="Comma 2 2 3 5 4 3 2" xfId="2798" xr:uid="{00000000-0005-0000-0000-0000E00A0000}"/>
    <cellStyle name="Comma 2 2 3 5 4 3 2 2" xfId="23754" xr:uid="{7382ADFF-13E7-40F7-B8E4-412D5C6C98A5}"/>
    <cellStyle name="Comma 2 2 3 5 4 3 3" xfId="2799" xr:uid="{00000000-0005-0000-0000-0000E10A0000}"/>
    <cellStyle name="Comma 2 2 3 5 4 3 3 2" xfId="23755" xr:uid="{2B35BED1-C52F-4E82-9825-11C15D75E2D8}"/>
    <cellStyle name="Comma 2 2 3 5 4 3 4" xfId="2800" xr:uid="{00000000-0005-0000-0000-0000E20A0000}"/>
    <cellStyle name="Comma 2 2 3 5 4 3 4 2" xfId="23756" xr:uid="{E9807E04-37A0-48F1-86C7-E228C25B5DFE}"/>
    <cellStyle name="Comma 2 2 3 5 4 3 5" xfId="23753" xr:uid="{5F5FDE17-A0D3-4854-B09D-884BBE46EE2C}"/>
    <cellStyle name="Comma 2 2 3 5 4 4" xfId="2801" xr:uid="{00000000-0005-0000-0000-0000E30A0000}"/>
    <cellStyle name="Comma 2 2 3 5 4 4 2" xfId="23757" xr:uid="{716E8622-1A7C-4542-B36C-B9A1E4ECD243}"/>
    <cellStyle name="Comma 2 2 3 5 4 5" xfId="2802" xr:uid="{00000000-0005-0000-0000-0000E40A0000}"/>
    <cellStyle name="Comma 2 2 3 5 4 5 2" xfId="23758" xr:uid="{1175DF03-ACB2-4595-9580-E02DB6D7EDE7}"/>
    <cellStyle name="Comma 2 2 3 5 4 6" xfId="2803" xr:uid="{00000000-0005-0000-0000-0000E50A0000}"/>
    <cellStyle name="Comma 2 2 3 5 4 6 2" xfId="23759" xr:uid="{DAA756ED-ACC4-4E8D-A5FD-B116B388AD4B}"/>
    <cellStyle name="Comma 2 2 3 5 4 7" xfId="23744" xr:uid="{25E9E184-8C1A-4D6A-B095-67F08CEDB1F4}"/>
    <cellStyle name="Comma 2 2 3 5 5" xfId="2804" xr:uid="{00000000-0005-0000-0000-0000E60A0000}"/>
    <cellStyle name="Comma 2 2 3 5 5 2" xfId="23760" xr:uid="{26FACB09-47F9-4A67-9C4C-F35ECF44D9D8}"/>
    <cellStyle name="Comma 2 2 3 5 6" xfId="2805" xr:uid="{00000000-0005-0000-0000-0000E70A0000}"/>
    <cellStyle name="Comma 2 2 3 5 6 2" xfId="2806" xr:uid="{00000000-0005-0000-0000-0000E80A0000}"/>
    <cellStyle name="Comma 2 2 3 5 6 2 2" xfId="2807" xr:uid="{00000000-0005-0000-0000-0000E90A0000}"/>
    <cellStyle name="Comma 2 2 3 5 6 2 2 2" xfId="23763" xr:uid="{3BB3486B-3322-458A-8CAB-F08D21E1E24A}"/>
    <cellStyle name="Comma 2 2 3 5 6 2 3" xfId="2808" xr:uid="{00000000-0005-0000-0000-0000EA0A0000}"/>
    <cellStyle name="Comma 2 2 3 5 6 2 3 2" xfId="23764" xr:uid="{B192AB70-1D12-4D1F-BCAC-194E45C29827}"/>
    <cellStyle name="Comma 2 2 3 5 6 2 4" xfId="2809" xr:uid="{00000000-0005-0000-0000-0000EB0A0000}"/>
    <cellStyle name="Comma 2 2 3 5 6 2 4 2" xfId="23765" xr:uid="{AF391B49-B144-4125-A5A0-F183C3983914}"/>
    <cellStyle name="Comma 2 2 3 5 6 2 5" xfId="23762" xr:uid="{F283FE15-09E9-4352-804C-BACDC3D879CC}"/>
    <cellStyle name="Comma 2 2 3 5 6 3" xfId="2810" xr:uid="{00000000-0005-0000-0000-0000EC0A0000}"/>
    <cellStyle name="Comma 2 2 3 5 6 3 2" xfId="23766" xr:uid="{3E975E10-0E72-4E91-8741-30B14C9F41F0}"/>
    <cellStyle name="Comma 2 2 3 5 6 4" xfId="2811" xr:uid="{00000000-0005-0000-0000-0000ED0A0000}"/>
    <cellStyle name="Comma 2 2 3 5 6 4 2" xfId="23767" xr:uid="{5EF40C52-A212-456D-87AF-EAC720E0E027}"/>
    <cellStyle name="Comma 2 2 3 5 6 5" xfId="2812" xr:uid="{00000000-0005-0000-0000-0000EE0A0000}"/>
    <cellStyle name="Comma 2 2 3 5 6 5 2" xfId="23768" xr:uid="{5D70AAE0-AFD7-45EE-81A6-EDE641D03EE0}"/>
    <cellStyle name="Comma 2 2 3 5 6 6" xfId="23761" xr:uid="{662EB3BA-A116-451C-B937-57BDFDC785B6}"/>
    <cellStyle name="Comma 2 2 3 5 7" xfId="2813" xr:uid="{00000000-0005-0000-0000-0000EF0A0000}"/>
    <cellStyle name="Comma 2 2 3 5 7 2" xfId="2814" xr:uid="{00000000-0005-0000-0000-0000F00A0000}"/>
    <cellStyle name="Comma 2 2 3 5 7 2 2" xfId="23770" xr:uid="{483B399E-A6CE-4DA2-85DF-65946C29B307}"/>
    <cellStyle name="Comma 2 2 3 5 7 3" xfId="2815" xr:uid="{00000000-0005-0000-0000-0000F10A0000}"/>
    <cellStyle name="Comma 2 2 3 5 7 3 2" xfId="23771" xr:uid="{B5EE89F9-5B15-4ABA-8CBF-B39B68A7EC0C}"/>
    <cellStyle name="Comma 2 2 3 5 7 4" xfId="2816" xr:uid="{00000000-0005-0000-0000-0000F20A0000}"/>
    <cellStyle name="Comma 2 2 3 5 7 4 2" xfId="23772" xr:uid="{880BD171-43F4-482E-99DB-F571F18957EA}"/>
    <cellStyle name="Comma 2 2 3 5 7 5" xfId="23769" xr:uid="{8D15B70F-2563-4AA6-8A11-A2A424CE724D}"/>
    <cellStyle name="Comma 2 2 3 5 8" xfId="2817" xr:uid="{00000000-0005-0000-0000-0000F30A0000}"/>
    <cellStyle name="Comma 2 2 3 5 8 2" xfId="23773" xr:uid="{276EDBC9-26EF-4988-9239-3E710FF1A9EC}"/>
    <cellStyle name="Comma 2 2 3 5 9" xfId="2818" xr:uid="{00000000-0005-0000-0000-0000F40A0000}"/>
    <cellStyle name="Comma 2 2 3 5 9 2" xfId="23774" xr:uid="{9565CB63-9976-42DA-921E-6B95F1F3399B}"/>
    <cellStyle name="Comma 2 2 3 6" xfId="2819" xr:uid="{00000000-0005-0000-0000-0000F50A0000}"/>
    <cellStyle name="Comma 2 2 3 6 10" xfId="23775" xr:uid="{E9FC6921-25E0-4C0D-BF0B-A8CCE3C8889B}"/>
    <cellStyle name="Comma 2 2 3 6 2" xfId="2820" xr:uid="{00000000-0005-0000-0000-0000F60A0000}"/>
    <cellStyle name="Comma 2 2 3 6 2 2" xfId="2821" xr:uid="{00000000-0005-0000-0000-0000F70A0000}"/>
    <cellStyle name="Comma 2 2 3 6 2 2 2" xfId="2822" xr:uid="{00000000-0005-0000-0000-0000F80A0000}"/>
    <cellStyle name="Comma 2 2 3 6 2 2 2 2" xfId="2823" xr:uid="{00000000-0005-0000-0000-0000F90A0000}"/>
    <cellStyle name="Comma 2 2 3 6 2 2 2 2 2" xfId="23779" xr:uid="{7358A51A-445B-45E9-B45E-432EF491B224}"/>
    <cellStyle name="Comma 2 2 3 6 2 2 2 3" xfId="2824" xr:uid="{00000000-0005-0000-0000-0000FA0A0000}"/>
    <cellStyle name="Comma 2 2 3 6 2 2 2 3 2" xfId="23780" xr:uid="{9AD778C0-1654-46B3-B01E-A37ECC252CF2}"/>
    <cellStyle name="Comma 2 2 3 6 2 2 2 4" xfId="2825" xr:uid="{00000000-0005-0000-0000-0000FB0A0000}"/>
    <cellStyle name="Comma 2 2 3 6 2 2 2 4 2" xfId="23781" xr:uid="{D40CAF03-2B15-4360-8647-7B796995AC5F}"/>
    <cellStyle name="Comma 2 2 3 6 2 2 2 5" xfId="23778" xr:uid="{CD1BB83E-0572-412E-A2DE-D82BC0CE345E}"/>
    <cellStyle name="Comma 2 2 3 6 2 2 3" xfId="2826" xr:uid="{00000000-0005-0000-0000-0000FC0A0000}"/>
    <cellStyle name="Comma 2 2 3 6 2 2 3 2" xfId="23782" xr:uid="{4C5A5EF9-D06E-431F-8E1D-0CCB58AEFBF2}"/>
    <cellStyle name="Comma 2 2 3 6 2 2 4" xfId="2827" xr:uid="{00000000-0005-0000-0000-0000FD0A0000}"/>
    <cellStyle name="Comma 2 2 3 6 2 2 4 2" xfId="23783" xr:uid="{9C7DA2F5-29F3-4ADD-93D1-77E622311448}"/>
    <cellStyle name="Comma 2 2 3 6 2 2 5" xfId="2828" xr:uid="{00000000-0005-0000-0000-0000FE0A0000}"/>
    <cellStyle name="Comma 2 2 3 6 2 2 5 2" xfId="23784" xr:uid="{0B99D64E-B696-4FA7-B081-BC714EB77499}"/>
    <cellStyle name="Comma 2 2 3 6 2 2 6" xfId="23777" xr:uid="{2E9DB0FA-8E78-435A-AD0F-ED41708C41EB}"/>
    <cellStyle name="Comma 2 2 3 6 2 3" xfId="2829" xr:uid="{00000000-0005-0000-0000-0000FF0A0000}"/>
    <cellStyle name="Comma 2 2 3 6 2 3 2" xfId="2830" xr:uid="{00000000-0005-0000-0000-0000000B0000}"/>
    <cellStyle name="Comma 2 2 3 6 2 3 2 2" xfId="23786" xr:uid="{A7FC4574-2835-47AF-B7D8-ADDDF3B15144}"/>
    <cellStyle name="Comma 2 2 3 6 2 3 3" xfId="2831" xr:uid="{00000000-0005-0000-0000-0000010B0000}"/>
    <cellStyle name="Comma 2 2 3 6 2 3 3 2" xfId="23787" xr:uid="{B52A8A25-C12E-4986-AF9C-3C5F8BA02552}"/>
    <cellStyle name="Comma 2 2 3 6 2 3 4" xfId="2832" xr:uid="{00000000-0005-0000-0000-0000020B0000}"/>
    <cellStyle name="Comma 2 2 3 6 2 3 4 2" xfId="23788" xr:uid="{1EA9FA56-378E-4C2F-B573-A26409BDB54E}"/>
    <cellStyle name="Comma 2 2 3 6 2 3 5" xfId="23785" xr:uid="{7220550F-A7BC-4330-BA79-ADD485EE4B6A}"/>
    <cellStyle name="Comma 2 2 3 6 2 4" xfId="2833" xr:uid="{00000000-0005-0000-0000-0000030B0000}"/>
    <cellStyle name="Comma 2 2 3 6 2 4 2" xfId="23789" xr:uid="{6DEDCCF7-EF46-41AE-A240-BFC2BF59F352}"/>
    <cellStyle name="Comma 2 2 3 6 2 5" xfId="2834" xr:uid="{00000000-0005-0000-0000-0000040B0000}"/>
    <cellStyle name="Comma 2 2 3 6 2 5 2" xfId="23790" xr:uid="{EE97ED2A-DEA8-4FF0-A306-ECF475F8D51C}"/>
    <cellStyle name="Comma 2 2 3 6 2 6" xfId="2835" xr:uid="{00000000-0005-0000-0000-0000050B0000}"/>
    <cellStyle name="Comma 2 2 3 6 2 6 2" xfId="23791" xr:uid="{3306DC90-3DC9-4867-B5F5-F9FE884C0103}"/>
    <cellStyle name="Comma 2 2 3 6 2 7" xfId="23776" xr:uid="{B17A50E1-290E-4B28-AAC8-56D91D2CE352}"/>
    <cellStyle name="Comma 2 2 3 6 3" xfId="2836" xr:uid="{00000000-0005-0000-0000-0000060B0000}"/>
    <cellStyle name="Comma 2 2 3 6 3 2" xfId="2837" xr:uid="{00000000-0005-0000-0000-0000070B0000}"/>
    <cellStyle name="Comma 2 2 3 6 3 2 2" xfId="2838" xr:uid="{00000000-0005-0000-0000-0000080B0000}"/>
    <cellStyle name="Comma 2 2 3 6 3 2 2 2" xfId="2839" xr:uid="{00000000-0005-0000-0000-0000090B0000}"/>
    <cellStyle name="Comma 2 2 3 6 3 2 2 2 2" xfId="23795" xr:uid="{46E126EA-10B8-4EE5-B59C-C280EDCA9907}"/>
    <cellStyle name="Comma 2 2 3 6 3 2 2 3" xfId="2840" xr:uid="{00000000-0005-0000-0000-00000A0B0000}"/>
    <cellStyle name="Comma 2 2 3 6 3 2 2 3 2" xfId="23796" xr:uid="{5D4BBCC4-6E77-406F-A715-4BE6F572611C}"/>
    <cellStyle name="Comma 2 2 3 6 3 2 2 4" xfId="2841" xr:uid="{00000000-0005-0000-0000-00000B0B0000}"/>
    <cellStyle name="Comma 2 2 3 6 3 2 2 4 2" xfId="23797" xr:uid="{80E73709-8D92-451C-8D18-9BFB093D17EA}"/>
    <cellStyle name="Comma 2 2 3 6 3 2 2 5" xfId="23794" xr:uid="{79F8FFD5-C1FF-45B6-AD65-A3211C7388B3}"/>
    <cellStyle name="Comma 2 2 3 6 3 2 3" xfId="2842" xr:uid="{00000000-0005-0000-0000-00000C0B0000}"/>
    <cellStyle name="Comma 2 2 3 6 3 2 3 2" xfId="23798" xr:uid="{C65FCC8F-0DD3-4CBE-9DBD-C6A5F6A7E3E7}"/>
    <cellStyle name="Comma 2 2 3 6 3 2 4" xfId="2843" xr:uid="{00000000-0005-0000-0000-00000D0B0000}"/>
    <cellStyle name="Comma 2 2 3 6 3 2 4 2" xfId="23799" xr:uid="{42484160-4B6A-46B1-AE9A-18916F9A5C65}"/>
    <cellStyle name="Comma 2 2 3 6 3 2 5" xfId="2844" xr:uid="{00000000-0005-0000-0000-00000E0B0000}"/>
    <cellStyle name="Comma 2 2 3 6 3 2 5 2" xfId="23800" xr:uid="{140863CE-9A1D-468E-8CD8-94CE5B78F28E}"/>
    <cellStyle name="Comma 2 2 3 6 3 2 6" xfId="23793" xr:uid="{9F6E21F1-2411-4624-AF60-87C4901FC132}"/>
    <cellStyle name="Comma 2 2 3 6 3 3" xfId="2845" xr:uid="{00000000-0005-0000-0000-00000F0B0000}"/>
    <cellStyle name="Comma 2 2 3 6 3 3 2" xfId="2846" xr:uid="{00000000-0005-0000-0000-0000100B0000}"/>
    <cellStyle name="Comma 2 2 3 6 3 3 2 2" xfId="23802" xr:uid="{971470EC-FB8F-4B69-B767-CFB2BB3403E9}"/>
    <cellStyle name="Comma 2 2 3 6 3 3 3" xfId="2847" xr:uid="{00000000-0005-0000-0000-0000110B0000}"/>
    <cellStyle name="Comma 2 2 3 6 3 3 3 2" xfId="23803" xr:uid="{0BD07575-EAA0-4E37-9E47-3DEEFA1C6CDF}"/>
    <cellStyle name="Comma 2 2 3 6 3 3 4" xfId="2848" xr:uid="{00000000-0005-0000-0000-0000120B0000}"/>
    <cellStyle name="Comma 2 2 3 6 3 3 4 2" xfId="23804" xr:uid="{C18EBA62-A50F-49C5-ACA4-5BD669EF1429}"/>
    <cellStyle name="Comma 2 2 3 6 3 3 5" xfId="23801" xr:uid="{0F7832AE-6F23-4845-815D-F36B4A1D1F13}"/>
    <cellStyle name="Comma 2 2 3 6 3 4" xfId="2849" xr:uid="{00000000-0005-0000-0000-0000130B0000}"/>
    <cellStyle name="Comma 2 2 3 6 3 4 2" xfId="23805" xr:uid="{D6AD7388-08EC-48C9-BF63-A664A8BE621B}"/>
    <cellStyle name="Comma 2 2 3 6 3 5" xfId="2850" xr:uid="{00000000-0005-0000-0000-0000140B0000}"/>
    <cellStyle name="Comma 2 2 3 6 3 5 2" xfId="23806" xr:uid="{B81576F3-2C24-4C99-9098-655CBCFD9D02}"/>
    <cellStyle name="Comma 2 2 3 6 3 6" xfId="2851" xr:uid="{00000000-0005-0000-0000-0000150B0000}"/>
    <cellStyle name="Comma 2 2 3 6 3 6 2" xfId="23807" xr:uid="{B5213A00-D1B1-40E7-A26D-74DE60A24F93}"/>
    <cellStyle name="Comma 2 2 3 6 3 7" xfId="23792" xr:uid="{DA06990C-F276-41DA-926D-252DCF7A6619}"/>
    <cellStyle name="Comma 2 2 3 6 4" xfId="2852" xr:uid="{00000000-0005-0000-0000-0000160B0000}"/>
    <cellStyle name="Comma 2 2 3 6 4 2" xfId="23808" xr:uid="{59D1E1DA-C369-40A0-9FEC-3D3B472E672B}"/>
    <cellStyle name="Comma 2 2 3 6 5" xfId="2853" xr:uid="{00000000-0005-0000-0000-0000170B0000}"/>
    <cellStyle name="Comma 2 2 3 6 5 2" xfId="2854" xr:uid="{00000000-0005-0000-0000-0000180B0000}"/>
    <cellStyle name="Comma 2 2 3 6 5 2 2" xfId="2855" xr:uid="{00000000-0005-0000-0000-0000190B0000}"/>
    <cellStyle name="Comma 2 2 3 6 5 2 2 2" xfId="23811" xr:uid="{385EE2EA-2C3E-4B18-ACB4-B9926C9E5A88}"/>
    <cellStyle name="Comma 2 2 3 6 5 2 3" xfId="2856" xr:uid="{00000000-0005-0000-0000-00001A0B0000}"/>
    <cellStyle name="Comma 2 2 3 6 5 2 3 2" xfId="23812" xr:uid="{E4961395-22B1-46AB-8A37-B5ED665E9E56}"/>
    <cellStyle name="Comma 2 2 3 6 5 2 4" xfId="2857" xr:uid="{00000000-0005-0000-0000-00001B0B0000}"/>
    <cellStyle name="Comma 2 2 3 6 5 2 4 2" xfId="23813" xr:uid="{4F9FDE34-1624-4D0C-BF5C-3DB97F282173}"/>
    <cellStyle name="Comma 2 2 3 6 5 2 5" xfId="23810" xr:uid="{5A87EF4B-C285-4E1D-918F-5B037C7F6A0F}"/>
    <cellStyle name="Comma 2 2 3 6 5 3" xfId="2858" xr:uid="{00000000-0005-0000-0000-00001C0B0000}"/>
    <cellStyle name="Comma 2 2 3 6 5 3 2" xfId="23814" xr:uid="{4EC3F529-19F9-42EB-A83A-7F9F539D95A0}"/>
    <cellStyle name="Comma 2 2 3 6 5 4" xfId="2859" xr:uid="{00000000-0005-0000-0000-00001D0B0000}"/>
    <cellStyle name="Comma 2 2 3 6 5 4 2" xfId="23815" xr:uid="{08B9EE11-A897-4E9A-BC6E-285429A7102F}"/>
    <cellStyle name="Comma 2 2 3 6 5 5" xfId="2860" xr:uid="{00000000-0005-0000-0000-00001E0B0000}"/>
    <cellStyle name="Comma 2 2 3 6 5 5 2" xfId="23816" xr:uid="{B0AE94E9-E917-4A43-86EC-20A9BAE29F2C}"/>
    <cellStyle name="Comma 2 2 3 6 5 6" xfId="23809" xr:uid="{5EEE5B11-D1EE-478E-8D5B-30EECE193F80}"/>
    <cellStyle name="Comma 2 2 3 6 6" xfId="2861" xr:uid="{00000000-0005-0000-0000-00001F0B0000}"/>
    <cellStyle name="Comma 2 2 3 6 6 2" xfId="2862" xr:uid="{00000000-0005-0000-0000-0000200B0000}"/>
    <cellStyle name="Comma 2 2 3 6 6 2 2" xfId="23818" xr:uid="{B24267D6-485F-4041-9A2B-C7B17836C83E}"/>
    <cellStyle name="Comma 2 2 3 6 6 3" xfId="2863" xr:uid="{00000000-0005-0000-0000-0000210B0000}"/>
    <cellStyle name="Comma 2 2 3 6 6 3 2" xfId="23819" xr:uid="{8CFD0662-08D4-40C7-9896-F0FEF12E577B}"/>
    <cellStyle name="Comma 2 2 3 6 6 4" xfId="2864" xr:uid="{00000000-0005-0000-0000-0000220B0000}"/>
    <cellStyle name="Comma 2 2 3 6 6 4 2" xfId="23820" xr:uid="{1036AF8F-74EA-4B4C-A26D-7CE1E66B09A1}"/>
    <cellStyle name="Comma 2 2 3 6 6 5" xfId="23817" xr:uid="{FB3169D9-B762-4A82-A855-81A8C7F4A59B}"/>
    <cellStyle name="Comma 2 2 3 6 7" xfId="2865" xr:uid="{00000000-0005-0000-0000-0000230B0000}"/>
    <cellStyle name="Comma 2 2 3 6 7 2" xfId="23821" xr:uid="{D50C5150-44AC-410E-8932-F486F6722212}"/>
    <cellStyle name="Comma 2 2 3 6 8" xfId="2866" xr:uid="{00000000-0005-0000-0000-0000240B0000}"/>
    <cellStyle name="Comma 2 2 3 6 8 2" xfId="23822" xr:uid="{797BA162-E363-4B77-93D8-2CADF9A16D7B}"/>
    <cellStyle name="Comma 2 2 3 6 9" xfId="2867" xr:uid="{00000000-0005-0000-0000-0000250B0000}"/>
    <cellStyle name="Comma 2 2 3 6 9 2" xfId="23823" xr:uid="{A0BAE5EC-28DF-4573-8CBB-B1E6863074D4}"/>
    <cellStyle name="Comma 2 2 3 7" xfId="2868" xr:uid="{00000000-0005-0000-0000-0000260B0000}"/>
    <cellStyle name="Comma 2 2 3 7 10" xfId="23824" xr:uid="{377A23D8-7079-4C46-8837-01E22EF25E89}"/>
    <cellStyle name="Comma 2 2 3 7 2" xfId="2869" xr:uid="{00000000-0005-0000-0000-0000270B0000}"/>
    <cellStyle name="Comma 2 2 3 7 2 2" xfId="2870" xr:uid="{00000000-0005-0000-0000-0000280B0000}"/>
    <cellStyle name="Comma 2 2 3 7 2 2 2" xfId="2871" xr:uid="{00000000-0005-0000-0000-0000290B0000}"/>
    <cellStyle name="Comma 2 2 3 7 2 2 2 2" xfId="2872" xr:uid="{00000000-0005-0000-0000-00002A0B0000}"/>
    <cellStyle name="Comma 2 2 3 7 2 2 2 2 2" xfId="23828" xr:uid="{DFF242C5-5414-4480-8507-2A65E4DFAEC8}"/>
    <cellStyle name="Comma 2 2 3 7 2 2 2 3" xfId="2873" xr:uid="{00000000-0005-0000-0000-00002B0B0000}"/>
    <cellStyle name="Comma 2 2 3 7 2 2 2 3 2" xfId="23829" xr:uid="{90732C6A-4B2E-4809-80A4-6E83BCFC0934}"/>
    <cellStyle name="Comma 2 2 3 7 2 2 2 4" xfId="2874" xr:uid="{00000000-0005-0000-0000-00002C0B0000}"/>
    <cellStyle name="Comma 2 2 3 7 2 2 2 4 2" xfId="23830" xr:uid="{C3079ED2-E874-41DB-8550-0B6F4867154A}"/>
    <cellStyle name="Comma 2 2 3 7 2 2 2 5" xfId="23827" xr:uid="{B41A175B-776F-4E1F-837D-6E55A7EFE7B7}"/>
    <cellStyle name="Comma 2 2 3 7 2 2 3" xfId="2875" xr:uid="{00000000-0005-0000-0000-00002D0B0000}"/>
    <cellStyle name="Comma 2 2 3 7 2 2 3 2" xfId="23831" xr:uid="{2930B6CA-2440-4302-8358-F8C5F1937C07}"/>
    <cellStyle name="Comma 2 2 3 7 2 2 4" xfId="2876" xr:uid="{00000000-0005-0000-0000-00002E0B0000}"/>
    <cellStyle name="Comma 2 2 3 7 2 2 4 2" xfId="23832" xr:uid="{46A41173-67F3-4E1F-A551-D9C206B500DA}"/>
    <cellStyle name="Comma 2 2 3 7 2 2 5" xfId="2877" xr:uid="{00000000-0005-0000-0000-00002F0B0000}"/>
    <cellStyle name="Comma 2 2 3 7 2 2 5 2" xfId="23833" xr:uid="{D9552967-5870-488A-8510-1E62CCEC642E}"/>
    <cellStyle name="Comma 2 2 3 7 2 2 6" xfId="23826" xr:uid="{33A9DE54-3EE7-4B96-A94A-BD415B49B322}"/>
    <cellStyle name="Comma 2 2 3 7 2 3" xfId="2878" xr:uid="{00000000-0005-0000-0000-0000300B0000}"/>
    <cellStyle name="Comma 2 2 3 7 2 3 2" xfId="2879" xr:uid="{00000000-0005-0000-0000-0000310B0000}"/>
    <cellStyle name="Comma 2 2 3 7 2 3 2 2" xfId="23835" xr:uid="{F69B4FBD-ACCA-458A-9110-C3D4D483742D}"/>
    <cellStyle name="Comma 2 2 3 7 2 3 3" xfId="2880" xr:uid="{00000000-0005-0000-0000-0000320B0000}"/>
    <cellStyle name="Comma 2 2 3 7 2 3 3 2" xfId="23836" xr:uid="{3DAD823C-CCD9-45E0-AB90-89D1187703A4}"/>
    <cellStyle name="Comma 2 2 3 7 2 3 4" xfId="2881" xr:uid="{00000000-0005-0000-0000-0000330B0000}"/>
    <cellStyle name="Comma 2 2 3 7 2 3 4 2" xfId="23837" xr:uid="{0DF70D96-AFD7-4A52-BACE-02589C3EF226}"/>
    <cellStyle name="Comma 2 2 3 7 2 3 5" xfId="23834" xr:uid="{27DA4A97-6426-4D10-BA83-06F234FC265B}"/>
    <cellStyle name="Comma 2 2 3 7 2 4" xfId="2882" xr:uid="{00000000-0005-0000-0000-0000340B0000}"/>
    <cellStyle name="Comma 2 2 3 7 2 4 2" xfId="23838" xr:uid="{2B94B08F-1443-4D44-8482-906EEFEC3640}"/>
    <cellStyle name="Comma 2 2 3 7 2 5" xfId="2883" xr:uid="{00000000-0005-0000-0000-0000350B0000}"/>
    <cellStyle name="Comma 2 2 3 7 2 5 2" xfId="23839" xr:uid="{2D667628-5145-4DEF-846E-08734518E931}"/>
    <cellStyle name="Comma 2 2 3 7 2 6" xfId="2884" xr:uid="{00000000-0005-0000-0000-0000360B0000}"/>
    <cellStyle name="Comma 2 2 3 7 2 6 2" xfId="23840" xr:uid="{3B6129F2-108B-48CD-B926-80EA60F34F0B}"/>
    <cellStyle name="Comma 2 2 3 7 2 7" xfId="23825" xr:uid="{2D5A1C19-4E70-4260-AFDD-A24051BB5E12}"/>
    <cellStyle name="Comma 2 2 3 7 3" xfId="2885" xr:uid="{00000000-0005-0000-0000-0000370B0000}"/>
    <cellStyle name="Comma 2 2 3 7 3 2" xfId="2886" xr:uid="{00000000-0005-0000-0000-0000380B0000}"/>
    <cellStyle name="Comma 2 2 3 7 3 2 2" xfId="2887" xr:uid="{00000000-0005-0000-0000-0000390B0000}"/>
    <cellStyle name="Comma 2 2 3 7 3 2 2 2" xfId="2888" xr:uid="{00000000-0005-0000-0000-00003A0B0000}"/>
    <cellStyle name="Comma 2 2 3 7 3 2 2 2 2" xfId="23844" xr:uid="{1E5D7857-67BD-4556-ABA6-D42623A35BFD}"/>
    <cellStyle name="Comma 2 2 3 7 3 2 2 3" xfId="2889" xr:uid="{00000000-0005-0000-0000-00003B0B0000}"/>
    <cellStyle name="Comma 2 2 3 7 3 2 2 3 2" xfId="23845" xr:uid="{3A22FC2D-86B7-432E-82C6-B8D6443D930C}"/>
    <cellStyle name="Comma 2 2 3 7 3 2 2 4" xfId="2890" xr:uid="{00000000-0005-0000-0000-00003C0B0000}"/>
    <cellStyle name="Comma 2 2 3 7 3 2 2 4 2" xfId="23846" xr:uid="{3A9AC2CB-AB33-4A9F-A82C-220121BD066E}"/>
    <cellStyle name="Comma 2 2 3 7 3 2 2 5" xfId="23843" xr:uid="{5F9BF31F-9697-4045-A928-FE010D561F26}"/>
    <cellStyle name="Comma 2 2 3 7 3 2 3" xfId="2891" xr:uid="{00000000-0005-0000-0000-00003D0B0000}"/>
    <cellStyle name="Comma 2 2 3 7 3 2 3 2" xfId="23847" xr:uid="{3EC0C833-AD7C-41C7-BF9B-1E756E214494}"/>
    <cellStyle name="Comma 2 2 3 7 3 2 4" xfId="2892" xr:uid="{00000000-0005-0000-0000-00003E0B0000}"/>
    <cellStyle name="Comma 2 2 3 7 3 2 4 2" xfId="23848" xr:uid="{0A104E29-23BF-42F6-AD0A-76E773FBED09}"/>
    <cellStyle name="Comma 2 2 3 7 3 2 5" xfId="2893" xr:uid="{00000000-0005-0000-0000-00003F0B0000}"/>
    <cellStyle name="Comma 2 2 3 7 3 2 5 2" xfId="23849" xr:uid="{551465B2-6A8D-436D-977B-885EE7A2F512}"/>
    <cellStyle name="Comma 2 2 3 7 3 2 6" xfId="23842" xr:uid="{A0ACFFC0-39DE-4E2D-AC00-15FAD8F10709}"/>
    <cellStyle name="Comma 2 2 3 7 3 3" xfId="2894" xr:uid="{00000000-0005-0000-0000-0000400B0000}"/>
    <cellStyle name="Comma 2 2 3 7 3 3 2" xfId="2895" xr:uid="{00000000-0005-0000-0000-0000410B0000}"/>
    <cellStyle name="Comma 2 2 3 7 3 3 2 2" xfId="23851" xr:uid="{8CA24FBA-CF84-4EB0-8C42-11DC9AD7B8CB}"/>
    <cellStyle name="Comma 2 2 3 7 3 3 3" xfId="2896" xr:uid="{00000000-0005-0000-0000-0000420B0000}"/>
    <cellStyle name="Comma 2 2 3 7 3 3 3 2" xfId="23852" xr:uid="{9F8FC05C-8DD3-483B-B796-8A5DDD0CCA05}"/>
    <cellStyle name="Comma 2 2 3 7 3 3 4" xfId="2897" xr:uid="{00000000-0005-0000-0000-0000430B0000}"/>
    <cellStyle name="Comma 2 2 3 7 3 3 4 2" xfId="23853" xr:uid="{7810A341-AE01-49CA-9B66-21A81E308124}"/>
    <cellStyle name="Comma 2 2 3 7 3 3 5" xfId="23850" xr:uid="{81264123-5B69-4088-9630-AD3A2FC785A1}"/>
    <cellStyle name="Comma 2 2 3 7 3 4" xfId="2898" xr:uid="{00000000-0005-0000-0000-0000440B0000}"/>
    <cellStyle name="Comma 2 2 3 7 3 4 2" xfId="23854" xr:uid="{D6A8A85B-E3D4-4069-A79D-5269B0383729}"/>
    <cellStyle name="Comma 2 2 3 7 3 5" xfId="2899" xr:uid="{00000000-0005-0000-0000-0000450B0000}"/>
    <cellStyle name="Comma 2 2 3 7 3 5 2" xfId="23855" xr:uid="{268E8F5A-0DA8-4456-B5D3-425C45723C7A}"/>
    <cellStyle name="Comma 2 2 3 7 3 6" xfId="2900" xr:uid="{00000000-0005-0000-0000-0000460B0000}"/>
    <cellStyle name="Comma 2 2 3 7 3 6 2" xfId="23856" xr:uid="{BE6F0A3B-0572-45B8-8374-C4644F4EE2AA}"/>
    <cellStyle name="Comma 2 2 3 7 3 7" xfId="23841" xr:uid="{9A2C3CB6-E931-4DE5-AC4B-7C8180E27B54}"/>
    <cellStyle name="Comma 2 2 3 7 4" xfId="2901" xr:uid="{00000000-0005-0000-0000-0000470B0000}"/>
    <cellStyle name="Comma 2 2 3 7 4 2" xfId="23857" xr:uid="{0B8175F6-842D-4A0F-9020-541DDE6AE21E}"/>
    <cellStyle name="Comma 2 2 3 7 5" xfId="2902" xr:uid="{00000000-0005-0000-0000-0000480B0000}"/>
    <cellStyle name="Comma 2 2 3 7 5 2" xfId="2903" xr:uid="{00000000-0005-0000-0000-0000490B0000}"/>
    <cellStyle name="Comma 2 2 3 7 5 2 2" xfId="2904" xr:uid="{00000000-0005-0000-0000-00004A0B0000}"/>
    <cellStyle name="Comma 2 2 3 7 5 2 2 2" xfId="23860" xr:uid="{01D31C60-F267-4BFB-BA4A-AD46D7A35D3C}"/>
    <cellStyle name="Comma 2 2 3 7 5 2 3" xfId="2905" xr:uid="{00000000-0005-0000-0000-00004B0B0000}"/>
    <cellStyle name="Comma 2 2 3 7 5 2 3 2" xfId="23861" xr:uid="{4A7CA9C3-20A9-446B-9ABF-79B9BCA6F1E1}"/>
    <cellStyle name="Comma 2 2 3 7 5 2 4" xfId="2906" xr:uid="{00000000-0005-0000-0000-00004C0B0000}"/>
    <cellStyle name="Comma 2 2 3 7 5 2 4 2" xfId="23862" xr:uid="{883F72EE-2AB3-4018-901E-4662F2BFB199}"/>
    <cellStyle name="Comma 2 2 3 7 5 2 5" xfId="23859" xr:uid="{13FF3893-07B7-4EC8-8929-E9AB8B2911A9}"/>
    <cellStyle name="Comma 2 2 3 7 5 3" xfId="2907" xr:uid="{00000000-0005-0000-0000-00004D0B0000}"/>
    <cellStyle name="Comma 2 2 3 7 5 3 2" xfId="23863" xr:uid="{6D85E677-FC2F-467C-8C2B-A9AA784B12F4}"/>
    <cellStyle name="Comma 2 2 3 7 5 4" xfId="2908" xr:uid="{00000000-0005-0000-0000-00004E0B0000}"/>
    <cellStyle name="Comma 2 2 3 7 5 4 2" xfId="23864" xr:uid="{3B52550D-ECCA-4E74-BBA7-469966321C55}"/>
    <cellStyle name="Comma 2 2 3 7 5 5" xfId="2909" xr:uid="{00000000-0005-0000-0000-00004F0B0000}"/>
    <cellStyle name="Comma 2 2 3 7 5 5 2" xfId="23865" xr:uid="{64849AF1-C2FF-4D1B-AB4E-C4325382462C}"/>
    <cellStyle name="Comma 2 2 3 7 5 6" xfId="23858" xr:uid="{E4595326-A881-4C44-BC34-DC559D209252}"/>
    <cellStyle name="Comma 2 2 3 7 6" xfId="2910" xr:uid="{00000000-0005-0000-0000-0000500B0000}"/>
    <cellStyle name="Comma 2 2 3 7 6 2" xfId="2911" xr:uid="{00000000-0005-0000-0000-0000510B0000}"/>
    <cellStyle name="Comma 2 2 3 7 6 2 2" xfId="23867" xr:uid="{8BDAE326-4C1C-4446-9C20-5D1C5A13A9DF}"/>
    <cellStyle name="Comma 2 2 3 7 6 3" xfId="2912" xr:uid="{00000000-0005-0000-0000-0000520B0000}"/>
    <cellStyle name="Comma 2 2 3 7 6 3 2" xfId="23868" xr:uid="{05D82F8C-C52C-4F13-8DF3-D6FE2BC3F3B0}"/>
    <cellStyle name="Comma 2 2 3 7 6 4" xfId="2913" xr:uid="{00000000-0005-0000-0000-0000530B0000}"/>
    <cellStyle name="Comma 2 2 3 7 6 4 2" xfId="23869" xr:uid="{404DF62B-878E-4207-9E55-E8987A8ECA5F}"/>
    <cellStyle name="Comma 2 2 3 7 6 5" xfId="23866" xr:uid="{EF0B7867-DC34-48EF-99F2-574D0F57102A}"/>
    <cellStyle name="Comma 2 2 3 7 7" xfId="2914" xr:uid="{00000000-0005-0000-0000-0000540B0000}"/>
    <cellStyle name="Comma 2 2 3 7 7 2" xfId="23870" xr:uid="{E083C54E-D958-4DD4-942D-6BF3C0E07283}"/>
    <cellStyle name="Comma 2 2 3 7 8" xfId="2915" xr:uid="{00000000-0005-0000-0000-0000550B0000}"/>
    <cellStyle name="Comma 2 2 3 7 8 2" xfId="23871" xr:uid="{5BD1F5B9-1153-4602-8E39-377141B8CF65}"/>
    <cellStyle name="Comma 2 2 3 7 9" xfId="2916" xr:uid="{00000000-0005-0000-0000-0000560B0000}"/>
    <cellStyle name="Comma 2 2 3 7 9 2" xfId="23872" xr:uid="{2C7C57BE-FEF3-40C8-8437-DF138DCBDF34}"/>
    <cellStyle name="Comma 2 2 3 8" xfId="2917" xr:uid="{00000000-0005-0000-0000-0000570B0000}"/>
    <cellStyle name="Comma 2 2 3 8 2" xfId="2918" xr:uid="{00000000-0005-0000-0000-0000580B0000}"/>
    <cellStyle name="Comma 2 2 3 8 2 2" xfId="23874" xr:uid="{98F6367B-0729-4426-AC49-CC4ABA1594DD}"/>
    <cellStyle name="Comma 2 2 3 8 3" xfId="2919" xr:uid="{00000000-0005-0000-0000-0000590B0000}"/>
    <cellStyle name="Comma 2 2 3 8 3 2" xfId="2920" xr:uid="{00000000-0005-0000-0000-00005A0B0000}"/>
    <cellStyle name="Comma 2 2 3 8 3 2 2" xfId="2921" xr:uid="{00000000-0005-0000-0000-00005B0B0000}"/>
    <cellStyle name="Comma 2 2 3 8 3 2 2 2" xfId="23877" xr:uid="{0FEA8E6C-12A3-4FDE-834F-D0E676AA472C}"/>
    <cellStyle name="Comma 2 2 3 8 3 2 3" xfId="2922" xr:uid="{00000000-0005-0000-0000-00005C0B0000}"/>
    <cellStyle name="Comma 2 2 3 8 3 2 3 2" xfId="23878" xr:uid="{596B31DA-668F-45D7-87BE-A18219A9BEF2}"/>
    <cellStyle name="Comma 2 2 3 8 3 2 4" xfId="2923" xr:uid="{00000000-0005-0000-0000-00005D0B0000}"/>
    <cellStyle name="Comma 2 2 3 8 3 2 4 2" xfId="23879" xr:uid="{1907DE2B-3A1C-41A5-8251-1BBC64F2F084}"/>
    <cellStyle name="Comma 2 2 3 8 3 2 5" xfId="23876" xr:uid="{6D006708-912C-4358-B864-5258892290C7}"/>
    <cellStyle name="Comma 2 2 3 8 3 3" xfId="2924" xr:uid="{00000000-0005-0000-0000-00005E0B0000}"/>
    <cellStyle name="Comma 2 2 3 8 3 3 2" xfId="23880" xr:uid="{517252CB-F0BD-4408-AA6B-D858A963F13F}"/>
    <cellStyle name="Comma 2 2 3 8 3 4" xfId="2925" xr:uid="{00000000-0005-0000-0000-00005F0B0000}"/>
    <cellStyle name="Comma 2 2 3 8 3 4 2" xfId="23881" xr:uid="{097C59E1-34CD-4E78-8522-C844E409485B}"/>
    <cellStyle name="Comma 2 2 3 8 3 5" xfId="2926" xr:uid="{00000000-0005-0000-0000-0000600B0000}"/>
    <cellStyle name="Comma 2 2 3 8 3 5 2" xfId="23882" xr:uid="{A0F09EBE-E149-46F4-9E36-A7FA09B4766E}"/>
    <cellStyle name="Comma 2 2 3 8 3 6" xfId="23875" xr:uid="{BE087129-DB42-4831-B01C-2AD95B03C82E}"/>
    <cellStyle name="Comma 2 2 3 8 4" xfId="2927" xr:uid="{00000000-0005-0000-0000-0000610B0000}"/>
    <cellStyle name="Comma 2 2 3 8 4 2" xfId="2928" xr:uid="{00000000-0005-0000-0000-0000620B0000}"/>
    <cellStyle name="Comma 2 2 3 8 4 2 2" xfId="23884" xr:uid="{39375937-50C3-4ECB-B80D-74C98655F68F}"/>
    <cellStyle name="Comma 2 2 3 8 4 3" xfId="2929" xr:uid="{00000000-0005-0000-0000-0000630B0000}"/>
    <cellStyle name="Comma 2 2 3 8 4 3 2" xfId="23885" xr:uid="{605F43DD-D37A-4B1B-920F-201F5DA80FCA}"/>
    <cellStyle name="Comma 2 2 3 8 4 4" xfId="2930" xr:uid="{00000000-0005-0000-0000-0000640B0000}"/>
    <cellStyle name="Comma 2 2 3 8 4 4 2" xfId="23886" xr:uid="{E98449E9-138E-43A3-B7F7-A417BFFA7B91}"/>
    <cellStyle name="Comma 2 2 3 8 4 5" xfId="23883" xr:uid="{B067E045-5CC5-4B80-8BF4-444EB33C1B1A}"/>
    <cellStyle name="Comma 2 2 3 8 5" xfId="2931" xr:uid="{00000000-0005-0000-0000-0000650B0000}"/>
    <cellStyle name="Comma 2 2 3 8 5 2" xfId="23887" xr:uid="{FDB53C01-16A1-4098-901E-F39C89F91B23}"/>
    <cellStyle name="Comma 2 2 3 8 6" xfId="2932" xr:uid="{00000000-0005-0000-0000-0000660B0000}"/>
    <cellStyle name="Comma 2 2 3 8 6 2" xfId="23888" xr:uid="{FC0FB95A-AE9F-4054-96AC-79FC0C88875D}"/>
    <cellStyle name="Comma 2 2 3 8 7" xfId="2933" xr:uid="{00000000-0005-0000-0000-0000670B0000}"/>
    <cellStyle name="Comma 2 2 3 8 7 2" xfId="23889" xr:uid="{F48CBC8A-954A-478C-A66A-946B87FFBC3D}"/>
    <cellStyle name="Comma 2 2 3 8 8" xfId="23873" xr:uid="{23783295-3539-4DB8-9BB4-290185AF8D22}"/>
    <cellStyle name="Comma 2 2 3 9" xfId="2934" xr:uid="{00000000-0005-0000-0000-0000680B0000}"/>
    <cellStyle name="Comma 2 2 3 9 2" xfId="2935" xr:uid="{00000000-0005-0000-0000-0000690B0000}"/>
    <cellStyle name="Comma 2 2 3 9 2 2" xfId="23891" xr:uid="{2024C6A0-3526-4445-8D8E-ECDE1B8BF59A}"/>
    <cellStyle name="Comma 2 2 3 9 3" xfId="2936" xr:uid="{00000000-0005-0000-0000-00006A0B0000}"/>
    <cellStyle name="Comma 2 2 3 9 3 2" xfId="2937" xr:uid="{00000000-0005-0000-0000-00006B0B0000}"/>
    <cellStyle name="Comma 2 2 3 9 3 2 2" xfId="2938" xr:uid="{00000000-0005-0000-0000-00006C0B0000}"/>
    <cellStyle name="Comma 2 2 3 9 3 2 2 2" xfId="23894" xr:uid="{4BD49F93-4DFC-4365-A3FE-F87D6304F8D8}"/>
    <cellStyle name="Comma 2 2 3 9 3 2 3" xfId="2939" xr:uid="{00000000-0005-0000-0000-00006D0B0000}"/>
    <cellStyle name="Comma 2 2 3 9 3 2 3 2" xfId="23895" xr:uid="{B77DA68F-05C4-427C-9165-B7293D17172F}"/>
    <cellStyle name="Comma 2 2 3 9 3 2 4" xfId="2940" xr:uid="{00000000-0005-0000-0000-00006E0B0000}"/>
    <cellStyle name="Comma 2 2 3 9 3 2 4 2" xfId="23896" xr:uid="{9500AF1F-31DA-48ED-94DB-38BA0FE64EB7}"/>
    <cellStyle name="Comma 2 2 3 9 3 2 5" xfId="23893" xr:uid="{CDBE0C4A-DF06-474B-B1AC-78E363CB81BA}"/>
    <cellStyle name="Comma 2 2 3 9 3 3" xfId="2941" xr:uid="{00000000-0005-0000-0000-00006F0B0000}"/>
    <cellStyle name="Comma 2 2 3 9 3 3 2" xfId="23897" xr:uid="{DB1A799B-14D7-48B3-B592-798B5A6F0075}"/>
    <cellStyle name="Comma 2 2 3 9 3 4" xfId="2942" xr:uid="{00000000-0005-0000-0000-0000700B0000}"/>
    <cellStyle name="Comma 2 2 3 9 3 4 2" xfId="23898" xr:uid="{239F2C2F-C106-47BE-A1F5-E3CEC2179F29}"/>
    <cellStyle name="Comma 2 2 3 9 3 5" xfId="2943" xr:uid="{00000000-0005-0000-0000-0000710B0000}"/>
    <cellStyle name="Comma 2 2 3 9 3 5 2" xfId="23899" xr:uid="{CE987024-F002-4696-B4CE-C41174B235C5}"/>
    <cellStyle name="Comma 2 2 3 9 3 6" xfId="23892" xr:uid="{C7DBD274-1A54-43F3-AAB2-4BC1B5B4F70B}"/>
    <cellStyle name="Comma 2 2 3 9 4" xfId="2944" xr:uid="{00000000-0005-0000-0000-0000720B0000}"/>
    <cellStyle name="Comma 2 2 3 9 4 2" xfId="2945" xr:uid="{00000000-0005-0000-0000-0000730B0000}"/>
    <cellStyle name="Comma 2 2 3 9 4 2 2" xfId="23901" xr:uid="{3257554C-E3D8-49B8-B3E5-85DEAF53775C}"/>
    <cellStyle name="Comma 2 2 3 9 4 3" xfId="2946" xr:uid="{00000000-0005-0000-0000-0000740B0000}"/>
    <cellStyle name="Comma 2 2 3 9 4 3 2" xfId="23902" xr:uid="{29AE0E02-DA95-47AE-AD6A-DDBEC0769AA0}"/>
    <cellStyle name="Comma 2 2 3 9 4 4" xfId="2947" xr:uid="{00000000-0005-0000-0000-0000750B0000}"/>
    <cellStyle name="Comma 2 2 3 9 4 4 2" xfId="23903" xr:uid="{905D4F0D-7FEE-4DFC-93C7-909E8C007F28}"/>
    <cellStyle name="Comma 2 2 3 9 4 5" xfId="23900" xr:uid="{69EE9B2C-0914-4F2A-8B36-7330525F2198}"/>
    <cellStyle name="Comma 2 2 3 9 5" xfId="2948" xr:uid="{00000000-0005-0000-0000-0000760B0000}"/>
    <cellStyle name="Comma 2 2 3 9 5 2" xfId="23904" xr:uid="{F2B48626-C29C-4D6C-A018-E48962D0D064}"/>
    <cellStyle name="Comma 2 2 3 9 6" xfId="2949" xr:uid="{00000000-0005-0000-0000-0000770B0000}"/>
    <cellStyle name="Comma 2 2 3 9 6 2" xfId="23905" xr:uid="{44CA6B4A-3C05-4598-A66C-9CE5133E8DF5}"/>
    <cellStyle name="Comma 2 2 3 9 7" xfId="2950" xr:uid="{00000000-0005-0000-0000-0000780B0000}"/>
    <cellStyle name="Comma 2 2 3 9 7 2" xfId="23906" xr:uid="{FC496D08-2EEE-4D08-A3BF-53A5C06240BE}"/>
    <cellStyle name="Comma 2 2 3 9 8" xfId="23890" xr:uid="{474F00EF-9EFA-4A07-BC5F-FAF004B7EE13}"/>
    <cellStyle name="Comma 2 2 4" xfId="2951" xr:uid="{00000000-0005-0000-0000-0000790B0000}"/>
    <cellStyle name="Comma 2 2 4 10" xfId="2952" xr:uid="{00000000-0005-0000-0000-00007A0B0000}"/>
    <cellStyle name="Comma 2 2 4 10 2" xfId="23908" xr:uid="{6476B9C9-80F0-4A79-919C-EA623ACFB520}"/>
    <cellStyle name="Comma 2 2 4 11" xfId="23907" xr:uid="{404C3F8F-328F-4D5C-A1E2-EAE9B16A36BC}"/>
    <cellStyle name="Comma 2 2 4 2" xfId="2953" xr:uid="{00000000-0005-0000-0000-00007B0B0000}"/>
    <cellStyle name="Comma 2 2 4 2 10" xfId="23909" xr:uid="{EB88D50A-2D16-4597-9D15-A753D360E59A}"/>
    <cellStyle name="Comma 2 2 4 2 2" xfId="2954" xr:uid="{00000000-0005-0000-0000-00007C0B0000}"/>
    <cellStyle name="Comma 2 2 4 2 2 2" xfId="2955" xr:uid="{00000000-0005-0000-0000-00007D0B0000}"/>
    <cellStyle name="Comma 2 2 4 2 2 2 2" xfId="2956" xr:uid="{00000000-0005-0000-0000-00007E0B0000}"/>
    <cellStyle name="Comma 2 2 4 2 2 2 2 2" xfId="2957" xr:uid="{00000000-0005-0000-0000-00007F0B0000}"/>
    <cellStyle name="Comma 2 2 4 2 2 2 2 2 2" xfId="23913" xr:uid="{93F1055D-1A3B-49E0-8640-D08A53C6CA8E}"/>
    <cellStyle name="Comma 2 2 4 2 2 2 2 3" xfId="2958" xr:uid="{00000000-0005-0000-0000-0000800B0000}"/>
    <cellStyle name="Comma 2 2 4 2 2 2 2 3 2" xfId="23914" xr:uid="{A9CE51E9-29D2-48F5-B4ED-5196AECAD763}"/>
    <cellStyle name="Comma 2 2 4 2 2 2 2 4" xfId="2959" xr:uid="{00000000-0005-0000-0000-0000810B0000}"/>
    <cellStyle name="Comma 2 2 4 2 2 2 2 4 2" xfId="23915" xr:uid="{5AE6422A-923D-462A-A25E-60E36B32B52F}"/>
    <cellStyle name="Comma 2 2 4 2 2 2 2 5" xfId="23912" xr:uid="{C22AD25A-BC85-4FD9-8BCF-6FC196F8AA52}"/>
    <cellStyle name="Comma 2 2 4 2 2 2 3" xfId="2960" xr:uid="{00000000-0005-0000-0000-0000820B0000}"/>
    <cellStyle name="Comma 2 2 4 2 2 2 3 2" xfId="23916" xr:uid="{68CB6803-8075-4A71-B7D0-4C55EBBA04AC}"/>
    <cellStyle name="Comma 2 2 4 2 2 2 4" xfId="2961" xr:uid="{00000000-0005-0000-0000-0000830B0000}"/>
    <cellStyle name="Comma 2 2 4 2 2 2 4 2" xfId="23917" xr:uid="{584E2046-1E1E-4C78-8B76-51D01664C3A2}"/>
    <cellStyle name="Comma 2 2 4 2 2 2 5" xfId="2962" xr:uid="{00000000-0005-0000-0000-0000840B0000}"/>
    <cellStyle name="Comma 2 2 4 2 2 2 5 2" xfId="23918" xr:uid="{F2F34917-11DD-4851-85A2-77E39B4C036E}"/>
    <cellStyle name="Comma 2 2 4 2 2 2 6" xfId="23911" xr:uid="{657A162F-E97F-45DF-B474-B2CC466A6709}"/>
    <cellStyle name="Comma 2 2 4 2 2 3" xfId="2963" xr:uid="{00000000-0005-0000-0000-0000850B0000}"/>
    <cellStyle name="Comma 2 2 4 2 2 3 2" xfId="2964" xr:uid="{00000000-0005-0000-0000-0000860B0000}"/>
    <cellStyle name="Comma 2 2 4 2 2 3 2 2" xfId="23920" xr:uid="{1CF45CCC-E08C-40CB-B58F-574EC308426E}"/>
    <cellStyle name="Comma 2 2 4 2 2 3 3" xfId="2965" xr:uid="{00000000-0005-0000-0000-0000870B0000}"/>
    <cellStyle name="Comma 2 2 4 2 2 3 3 2" xfId="23921" xr:uid="{B1661211-5B3F-4D48-92BA-A5374A62888E}"/>
    <cellStyle name="Comma 2 2 4 2 2 3 4" xfId="2966" xr:uid="{00000000-0005-0000-0000-0000880B0000}"/>
    <cellStyle name="Comma 2 2 4 2 2 3 4 2" xfId="23922" xr:uid="{1112BC16-863C-4E07-B89D-A430E8A02208}"/>
    <cellStyle name="Comma 2 2 4 2 2 3 5" xfId="23919" xr:uid="{77461C32-8ABE-4FCA-8CDB-C0F960279DD2}"/>
    <cellStyle name="Comma 2 2 4 2 2 4" xfId="2967" xr:uid="{00000000-0005-0000-0000-0000890B0000}"/>
    <cellStyle name="Comma 2 2 4 2 2 4 2" xfId="2968" xr:uid="{00000000-0005-0000-0000-00008A0B0000}"/>
    <cellStyle name="Comma 2 2 4 2 2 4 2 2" xfId="23924" xr:uid="{E0938842-13CA-424F-913D-1EDCFF68B9E5}"/>
    <cellStyle name="Comma 2 2 4 2 2 4 3" xfId="2969" xr:uid="{00000000-0005-0000-0000-00008B0B0000}"/>
    <cellStyle name="Comma 2 2 4 2 2 4 3 2" xfId="23925" xr:uid="{3C09E233-4949-4B64-B148-80794869708C}"/>
    <cellStyle name="Comma 2 2 4 2 2 4 4" xfId="2970" xr:uid="{00000000-0005-0000-0000-00008C0B0000}"/>
    <cellStyle name="Comma 2 2 4 2 2 4 4 2" xfId="23926" xr:uid="{23EA5912-05A6-4B66-9964-AB747AA3CF41}"/>
    <cellStyle name="Comma 2 2 4 2 2 4 5" xfId="23923" xr:uid="{CD7D18A9-36F5-485B-8C20-363430CB57CC}"/>
    <cellStyle name="Comma 2 2 4 2 2 5" xfId="2971" xr:uid="{00000000-0005-0000-0000-00008D0B0000}"/>
    <cellStyle name="Comma 2 2 4 2 2 5 2" xfId="23927" xr:uid="{7FC34088-1EC0-44D8-8620-F6169A0BC1C3}"/>
    <cellStyle name="Comma 2 2 4 2 2 6" xfId="2972" xr:uid="{00000000-0005-0000-0000-00008E0B0000}"/>
    <cellStyle name="Comma 2 2 4 2 2 6 2" xfId="23928" xr:uid="{B5D22845-4FA7-481F-80ED-B7FB2530B32B}"/>
    <cellStyle name="Comma 2 2 4 2 2 7" xfId="2973" xr:uid="{00000000-0005-0000-0000-00008F0B0000}"/>
    <cellStyle name="Comma 2 2 4 2 2 7 2" xfId="23929" xr:uid="{44D0222F-4564-45A3-BFE9-544D525D0216}"/>
    <cellStyle name="Comma 2 2 4 2 2 8" xfId="23910" xr:uid="{FABCD4B7-2DFA-4650-A78C-76EDD35A986B}"/>
    <cellStyle name="Comma 2 2 4 2 3" xfId="2974" xr:uid="{00000000-0005-0000-0000-0000900B0000}"/>
    <cellStyle name="Comma 2 2 4 2 3 2" xfId="2975" xr:uid="{00000000-0005-0000-0000-0000910B0000}"/>
    <cellStyle name="Comma 2 2 4 2 3 2 2" xfId="2976" xr:uid="{00000000-0005-0000-0000-0000920B0000}"/>
    <cellStyle name="Comma 2 2 4 2 3 2 2 2" xfId="2977" xr:uid="{00000000-0005-0000-0000-0000930B0000}"/>
    <cellStyle name="Comma 2 2 4 2 3 2 2 2 2" xfId="23933" xr:uid="{EDD0B166-699A-4B95-822C-F12AA3084BFA}"/>
    <cellStyle name="Comma 2 2 4 2 3 2 2 3" xfId="2978" xr:uid="{00000000-0005-0000-0000-0000940B0000}"/>
    <cellStyle name="Comma 2 2 4 2 3 2 2 3 2" xfId="23934" xr:uid="{1B236E84-E606-4F27-9270-03CAE37DD1D6}"/>
    <cellStyle name="Comma 2 2 4 2 3 2 2 4" xfId="2979" xr:uid="{00000000-0005-0000-0000-0000950B0000}"/>
    <cellStyle name="Comma 2 2 4 2 3 2 2 4 2" xfId="23935" xr:uid="{5C0DBBD9-2EC2-4434-AAB4-01D478BE1647}"/>
    <cellStyle name="Comma 2 2 4 2 3 2 2 5" xfId="23932" xr:uid="{31B462EC-446F-456D-919C-1585AA3A8398}"/>
    <cellStyle name="Comma 2 2 4 2 3 2 3" xfId="2980" xr:uid="{00000000-0005-0000-0000-0000960B0000}"/>
    <cellStyle name="Comma 2 2 4 2 3 2 3 2" xfId="23936" xr:uid="{FC28CDB2-B08C-4D73-AD89-249242782D9C}"/>
    <cellStyle name="Comma 2 2 4 2 3 2 4" xfId="2981" xr:uid="{00000000-0005-0000-0000-0000970B0000}"/>
    <cellStyle name="Comma 2 2 4 2 3 2 4 2" xfId="23937" xr:uid="{B917F276-081E-4EBD-B32A-BD7708AC1729}"/>
    <cellStyle name="Comma 2 2 4 2 3 2 5" xfId="2982" xr:uid="{00000000-0005-0000-0000-0000980B0000}"/>
    <cellStyle name="Comma 2 2 4 2 3 2 5 2" xfId="23938" xr:uid="{66C7D199-D950-4279-AB63-71EC76D4A803}"/>
    <cellStyle name="Comma 2 2 4 2 3 2 6" xfId="23931" xr:uid="{62E5443E-37B3-494A-9FEF-61C33A1428FF}"/>
    <cellStyle name="Comma 2 2 4 2 3 3" xfId="2983" xr:uid="{00000000-0005-0000-0000-0000990B0000}"/>
    <cellStyle name="Comma 2 2 4 2 3 3 2" xfId="2984" xr:uid="{00000000-0005-0000-0000-00009A0B0000}"/>
    <cellStyle name="Comma 2 2 4 2 3 3 2 2" xfId="23940" xr:uid="{B8ECC157-4B4F-4DEC-847F-A73B0FEAAC5A}"/>
    <cellStyle name="Comma 2 2 4 2 3 3 3" xfId="2985" xr:uid="{00000000-0005-0000-0000-00009B0B0000}"/>
    <cellStyle name="Comma 2 2 4 2 3 3 3 2" xfId="23941" xr:uid="{6F6900EE-225F-4AF3-9798-1BC9766175B5}"/>
    <cellStyle name="Comma 2 2 4 2 3 3 4" xfId="2986" xr:uid="{00000000-0005-0000-0000-00009C0B0000}"/>
    <cellStyle name="Comma 2 2 4 2 3 3 4 2" xfId="23942" xr:uid="{BEE2E109-4C1E-48C1-86F3-998C23BF7294}"/>
    <cellStyle name="Comma 2 2 4 2 3 3 5" xfId="23939" xr:uid="{C64A3FAD-B978-4AA5-A254-B9A1042361D9}"/>
    <cellStyle name="Comma 2 2 4 2 3 4" xfId="2987" xr:uid="{00000000-0005-0000-0000-00009D0B0000}"/>
    <cellStyle name="Comma 2 2 4 2 3 4 2" xfId="2988" xr:uid="{00000000-0005-0000-0000-00009E0B0000}"/>
    <cellStyle name="Comma 2 2 4 2 3 4 2 2" xfId="23944" xr:uid="{3462A013-C736-46FB-B588-F89604730E78}"/>
    <cellStyle name="Comma 2 2 4 2 3 4 3" xfId="2989" xr:uid="{00000000-0005-0000-0000-00009F0B0000}"/>
    <cellStyle name="Comma 2 2 4 2 3 4 3 2" xfId="23945" xr:uid="{9837A736-4D24-4087-BB15-0EAE0E6BD1B3}"/>
    <cellStyle name="Comma 2 2 4 2 3 4 4" xfId="2990" xr:uid="{00000000-0005-0000-0000-0000A00B0000}"/>
    <cellStyle name="Comma 2 2 4 2 3 4 4 2" xfId="23946" xr:uid="{F26BF97A-C5FB-4792-9FBA-1860E673504B}"/>
    <cellStyle name="Comma 2 2 4 2 3 4 5" xfId="23943" xr:uid="{65B4E070-B1B5-4BD8-9FE9-AC2ACC9FCB68}"/>
    <cellStyle name="Comma 2 2 4 2 3 5" xfId="2991" xr:uid="{00000000-0005-0000-0000-0000A10B0000}"/>
    <cellStyle name="Comma 2 2 4 2 3 5 2" xfId="23947" xr:uid="{C8DF8708-81F7-475D-ADF4-69BC73F10ECC}"/>
    <cellStyle name="Comma 2 2 4 2 3 6" xfId="2992" xr:uid="{00000000-0005-0000-0000-0000A20B0000}"/>
    <cellStyle name="Comma 2 2 4 2 3 6 2" xfId="23948" xr:uid="{408AA927-75AB-40B2-8433-6FBD832C0057}"/>
    <cellStyle name="Comma 2 2 4 2 3 7" xfId="2993" xr:uid="{00000000-0005-0000-0000-0000A30B0000}"/>
    <cellStyle name="Comma 2 2 4 2 3 7 2" xfId="23949" xr:uid="{858E78BD-6E75-433D-A215-28DE53E68113}"/>
    <cellStyle name="Comma 2 2 4 2 3 8" xfId="23930" xr:uid="{818FA87C-99BA-4DC8-8AFD-5391A9215C95}"/>
    <cellStyle name="Comma 2 2 4 2 4" xfId="2994" xr:uid="{00000000-0005-0000-0000-0000A40B0000}"/>
    <cellStyle name="Comma 2 2 4 2 4 2" xfId="2995" xr:uid="{00000000-0005-0000-0000-0000A50B0000}"/>
    <cellStyle name="Comma 2 2 4 2 4 2 2" xfId="2996" xr:uid="{00000000-0005-0000-0000-0000A60B0000}"/>
    <cellStyle name="Comma 2 2 4 2 4 2 2 2" xfId="23952" xr:uid="{46AEA0A7-CD8E-40AC-9D4B-64391B444398}"/>
    <cellStyle name="Comma 2 2 4 2 4 2 3" xfId="2997" xr:uid="{00000000-0005-0000-0000-0000A70B0000}"/>
    <cellStyle name="Comma 2 2 4 2 4 2 3 2" xfId="23953" xr:uid="{3C31EBD4-4DD2-44CA-81B3-88A8D9599A8F}"/>
    <cellStyle name="Comma 2 2 4 2 4 2 4" xfId="2998" xr:uid="{00000000-0005-0000-0000-0000A80B0000}"/>
    <cellStyle name="Comma 2 2 4 2 4 2 4 2" xfId="23954" xr:uid="{42EBFF09-47DF-48D9-9785-557F5EDDD2C4}"/>
    <cellStyle name="Comma 2 2 4 2 4 2 5" xfId="23951" xr:uid="{38C38351-DF82-4843-B053-2465B3F9F5C5}"/>
    <cellStyle name="Comma 2 2 4 2 4 3" xfId="23950" xr:uid="{0A41A200-A5AF-481E-8CFB-FE4597BC90BF}"/>
    <cellStyle name="Comma 2 2 4 2 5" xfId="2999" xr:uid="{00000000-0005-0000-0000-0000A90B0000}"/>
    <cellStyle name="Comma 2 2 4 2 5 2" xfId="3000" xr:uid="{00000000-0005-0000-0000-0000AA0B0000}"/>
    <cellStyle name="Comma 2 2 4 2 5 2 2" xfId="3001" xr:uid="{00000000-0005-0000-0000-0000AB0B0000}"/>
    <cellStyle name="Comma 2 2 4 2 5 2 2 2" xfId="23957" xr:uid="{080BF3DC-57C9-4BA2-9EDD-1A7BDE12C471}"/>
    <cellStyle name="Comma 2 2 4 2 5 2 3" xfId="3002" xr:uid="{00000000-0005-0000-0000-0000AC0B0000}"/>
    <cellStyle name="Comma 2 2 4 2 5 2 3 2" xfId="23958" xr:uid="{32AA5E43-FDFF-4051-A63F-130660A16FB4}"/>
    <cellStyle name="Comma 2 2 4 2 5 2 4" xfId="3003" xr:uid="{00000000-0005-0000-0000-0000AD0B0000}"/>
    <cellStyle name="Comma 2 2 4 2 5 2 4 2" xfId="23959" xr:uid="{24C4D8A6-DDFC-49EA-9940-A93CDAB3989A}"/>
    <cellStyle name="Comma 2 2 4 2 5 2 5" xfId="23956" xr:uid="{06375438-CF3A-4531-8D2F-6E173C719314}"/>
    <cellStyle name="Comma 2 2 4 2 5 3" xfId="3004" xr:uid="{00000000-0005-0000-0000-0000AE0B0000}"/>
    <cellStyle name="Comma 2 2 4 2 5 3 2" xfId="23960" xr:uid="{0C7EA7EC-6AA4-4866-9F6E-20B24AAB55A9}"/>
    <cellStyle name="Comma 2 2 4 2 5 4" xfId="3005" xr:uid="{00000000-0005-0000-0000-0000AF0B0000}"/>
    <cellStyle name="Comma 2 2 4 2 5 4 2" xfId="23961" xr:uid="{C46CED76-9E45-4272-AC3A-2CB40827D638}"/>
    <cellStyle name="Comma 2 2 4 2 5 5" xfId="3006" xr:uid="{00000000-0005-0000-0000-0000B00B0000}"/>
    <cellStyle name="Comma 2 2 4 2 5 5 2" xfId="23962" xr:uid="{1CB51555-759D-47A6-AA6E-2E5E33C81AA6}"/>
    <cellStyle name="Comma 2 2 4 2 5 6" xfId="23955" xr:uid="{24EAEF7C-6B09-435B-B50D-8F3296271FD7}"/>
    <cellStyle name="Comma 2 2 4 2 6" xfId="3007" xr:uid="{00000000-0005-0000-0000-0000B10B0000}"/>
    <cellStyle name="Comma 2 2 4 2 6 2" xfId="3008" xr:uid="{00000000-0005-0000-0000-0000B20B0000}"/>
    <cellStyle name="Comma 2 2 4 2 6 2 2" xfId="23964" xr:uid="{F5AB4828-112C-46C9-B462-EB9BB0714347}"/>
    <cellStyle name="Comma 2 2 4 2 6 3" xfId="3009" xr:uid="{00000000-0005-0000-0000-0000B30B0000}"/>
    <cellStyle name="Comma 2 2 4 2 6 3 2" xfId="23965" xr:uid="{7635F937-B6C5-4636-936C-6B2E22433197}"/>
    <cellStyle name="Comma 2 2 4 2 6 4" xfId="3010" xr:uid="{00000000-0005-0000-0000-0000B40B0000}"/>
    <cellStyle name="Comma 2 2 4 2 6 4 2" xfId="23966" xr:uid="{0B352783-15B2-4B97-9F66-4776C3A36575}"/>
    <cellStyle name="Comma 2 2 4 2 6 5" xfId="23963" xr:uid="{7F9D4222-D184-4770-BB71-6BBCBFED3617}"/>
    <cellStyle name="Comma 2 2 4 2 7" xfId="3011" xr:uid="{00000000-0005-0000-0000-0000B50B0000}"/>
    <cellStyle name="Comma 2 2 4 2 7 2" xfId="23967" xr:uid="{B842437B-AA01-47AA-B5F2-DC48F71B3846}"/>
    <cellStyle name="Comma 2 2 4 2 8" xfId="3012" xr:uid="{00000000-0005-0000-0000-0000B60B0000}"/>
    <cellStyle name="Comma 2 2 4 2 8 2" xfId="23968" xr:uid="{C3F6EC8F-1BB2-4B02-A43A-AB156A779830}"/>
    <cellStyle name="Comma 2 2 4 2 9" xfId="3013" xr:uid="{00000000-0005-0000-0000-0000B70B0000}"/>
    <cellStyle name="Comma 2 2 4 2 9 2" xfId="23969" xr:uid="{72F1E997-AC0D-4D0F-BADD-38D597028FDC}"/>
    <cellStyle name="Comma 2 2 4 3" xfId="3014" xr:uid="{00000000-0005-0000-0000-0000B80B0000}"/>
    <cellStyle name="Comma 2 2 4 3 2" xfId="3015" xr:uid="{00000000-0005-0000-0000-0000B90B0000}"/>
    <cellStyle name="Comma 2 2 4 3 2 2" xfId="3016" xr:uid="{00000000-0005-0000-0000-0000BA0B0000}"/>
    <cellStyle name="Comma 2 2 4 3 2 2 2" xfId="3017" xr:uid="{00000000-0005-0000-0000-0000BB0B0000}"/>
    <cellStyle name="Comma 2 2 4 3 2 2 2 2" xfId="23973" xr:uid="{674195C4-8A0C-4890-9D62-CDEF305BD9F6}"/>
    <cellStyle name="Comma 2 2 4 3 2 2 3" xfId="3018" xr:uid="{00000000-0005-0000-0000-0000BC0B0000}"/>
    <cellStyle name="Comma 2 2 4 3 2 2 3 2" xfId="23974" xr:uid="{03DAB8CC-B7FC-4CCD-9056-FE0B7529B0FF}"/>
    <cellStyle name="Comma 2 2 4 3 2 2 4" xfId="3019" xr:uid="{00000000-0005-0000-0000-0000BD0B0000}"/>
    <cellStyle name="Comma 2 2 4 3 2 2 4 2" xfId="23975" xr:uid="{D568D7D6-CAB0-40A3-B8EE-B3CC113D2E85}"/>
    <cellStyle name="Comma 2 2 4 3 2 2 5" xfId="23972" xr:uid="{E0E548F2-A1DB-4004-85F9-E0D4A2CA39B0}"/>
    <cellStyle name="Comma 2 2 4 3 2 3" xfId="3020" xr:uid="{00000000-0005-0000-0000-0000BE0B0000}"/>
    <cellStyle name="Comma 2 2 4 3 2 3 2" xfId="23976" xr:uid="{F338A9F0-70E8-42C0-B13A-D5BF0C66A912}"/>
    <cellStyle name="Comma 2 2 4 3 2 4" xfId="3021" xr:uid="{00000000-0005-0000-0000-0000BF0B0000}"/>
    <cellStyle name="Comma 2 2 4 3 2 4 2" xfId="23977" xr:uid="{BB5F4567-021B-441C-9D8C-FE6F2626BFC0}"/>
    <cellStyle name="Comma 2 2 4 3 2 5" xfId="3022" xr:uid="{00000000-0005-0000-0000-0000C00B0000}"/>
    <cellStyle name="Comma 2 2 4 3 2 5 2" xfId="23978" xr:uid="{13E28677-DC0E-4CBB-8BB1-FCC2A7841626}"/>
    <cellStyle name="Comma 2 2 4 3 2 6" xfId="23971" xr:uid="{E5560D1C-E5AF-45B2-9DA6-9931B4F5FA85}"/>
    <cellStyle name="Comma 2 2 4 3 3" xfId="3023" xr:uid="{00000000-0005-0000-0000-0000C10B0000}"/>
    <cellStyle name="Comma 2 2 4 3 3 2" xfId="3024" xr:uid="{00000000-0005-0000-0000-0000C20B0000}"/>
    <cellStyle name="Comma 2 2 4 3 3 2 2" xfId="23980" xr:uid="{C3B3F843-78C8-4312-9364-6D0F8232C8E4}"/>
    <cellStyle name="Comma 2 2 4 3 3 3" xfId="3025" xr:uid="{00000000-0005-0000-0000-0000C30B0000}"/>
    <cellStyle name="Comma 2 2 4 3 3 3 2" xfId="23981" xr:uid="{792D6E68-9F02-4E94-8167-36118BE11244}"/>
    <cellStyle name="Comma 2 2 4 3 3 4" xfId="3026" xr:uid="{00000000-0005-0000-0000-0000C40B0000}"/>
    <cellStyle name="Comma 2 2 4 3 3 4 2" xfId="23982" xr:uid="{82775D1B-A0D1-476E-B04D-B503869B0035}"/>
    <cellStyle name="Comma 2 2 4 3 3 5" xfId="23979" xr:uid="{828A9017-CF56-4756-9721-C6D095715A2B}"/>
    <cellStyle name="Comma 2 2 4 3 4" xfId="3027" xr:uid="{00000000-0005-0000-0000-0000C50B0000}"/>
    <cellStyle name="Comma 2 2 4 3 4 2" xfId="23983" xr:uid="{EB782BC5-792D-42F9-97BC-94CFC0134153}"/>
    <cellStyle name="Comma 2 2 4 3 5" xfId="3028" xr:uid="{00000000-0005-0000-0000-0000C60B0000}"/>
    <cellStyle name="Comma 2 2 4 3 5 2" xfId="23984" xr:uid="{5304F8E3-F3DB-48E8-86F1-83810795A0A8}"/>
    <cellStyle name="Comma 2 2 4 3 6" xfId="3029" xr:uid="{00000000-0005-0000-0000-0000C70B0000}"/>
    <cellStyle name="Comma 2 2 4 3 6 2" xfId="23985" xr:uid="{A9A978B7-B3B2-4846-BDEE-0B701EACFCB4}"/>
    <cellStyle name="Comma 2 2 4 3 7" xfId="23970" xr:uid="{ABBDE225-EA0D-4E9B-9117-605B3D0C7BD4}"/>
    <cellStyle name="Comma 2 2 4 4" xfId="3030" xr:uid="{00000000-0005-0000-0000-0000C80B0000}"/>
    <cellStyle name="Comma 2 2 4 4 2" xfId="3031" xr:uid="{00000000-0005-0000-0000-0000C90B0000}"/>
    <cellStyle name="Comma 2 2 4 4 2 2" xfId="3032" xr:uid="{00000000-0005-0000-0000-0000CA0B0000}"/>
    <cellStyle name="Comma 2 2 4 4 2 2 2" xfId="3033" xr:uid="{00000000-0005-0000-0000-0000CB0B0000}"/>
    <cellStyle name="Comma 2 2 4 4 2 2 2 2" xfId="23989" xr:uid="{331D767C-574F-4281-9758-CD84CEF80BA1}"/>
    <cellStyle name="Comma 2 2 4 4 2 2 3" xfId="3034" xr:uid="{00000000-0005-0000-0000-0000CC0B0000}"/>
    <cellStyle name="Comma 2 2 4 4 2 2 3 2" xfId="23990" xr:uid="{E714B43F-7F13-4CA1-B6CF-CA4F7BF8387C}"/>
    <cellStyle name="Comma 2 2 4 4 2 2 4" xfId="3035" xr:uid="{00000000-0005-0000-0000-0000CD0B0000}"/>
    <cellStyle name="Comma 2 2 4 4 2 2 4 2" xfId="23991" xr:uid="{073459EA-C267-4012-AE51-606CF00B12ED}"/>
    <cellStyle name="Comma 2 2 4 4 2 2 5" xfId="23988" xr:uid="{9DD9080E-FA5B-4A7E-ACF4-55143E7F8369}"/>
    <cellStyle name="Comma 2 2 4 4 2 3" xfId="3036" xr:uid="{00000000-0005-0000-0000-0000CE0B0000}"/>
    <cellStyle name="Comma 2 2 4 4 2 3 2" xfId="23992" xr:uid="{4B1F42AA-DF1F-4188-9F79-FB1F4E91CA5A}"/>
    <cellStyle name="Comma 2 2 4 4 2 4" xfId="3037" xr:uid="{00000000-0005-0000-0000-0000CF0B0000}"/>
    <cellStyle name="Comma 2 2 4 4 2 4 2" xfId="23993" xr:uid="{0A411661-BED4-4AE7-8201-5E5B755A418B}"/>
    <cellStyle name="Comma 2 2 4 4 2 5" xfId="3038" xr:uid="{00000000-0005-0000-0000-0000D00B0000}"/>
    <cellStyle name="Comma 2 2 4 4 2 5 2" xfId="23994" xr:uid="{2DF81A5D-3396-4C63-89F3-98C93F51C3F7}"/>
    <cellStyle name="Comma 2 2 4 4 2 6" xfId="23987" xr:uid="{B11505A0-E757-4519-BFA2-03F4705BBA08}"/>
    <cellStyle name="Comma 2 2 4 4 3" xfId="3039" xr:uid="{00000000-0005-0000-0000-0000D10B0000}"/>
    <cellStyle name="Comma 2 2 4 4 3 2" xfId="3040" xr:uid="{00000000-0005-0000-0000-0000D20B0000}"/>
    <cellStyle name="Comma 2 2 4 4 3 2 2" xfId="23996" xr:uid="{0BC0F748-30E6-4C38-99A1-44F1C4474F38}"/>
    <cellStyle name="Comma 2 2 4 4 3 3" xfId="3041" xr:uid="{00000000-0005-0000-0000-0000D30B0000}"/>
    <cellStyle name="Comma 2 2 4 4 3 3 2" xfId="23997" xr:uid="{F1CF5A85-B268-43F8-AAA0-F751BB858482}"/>
    <cellStyle name="Comma 2 2 4 4 3 4" xfId="3042" xr:uid="{00000000-0005-0000-0000-0000D40B0000}"/>
    <cellStyle name="Comma 2 2 4 4 3 4 2" xfId="23998" xr:uid="{71120267-6882-4EAB-9919-3093F902DE63}"/>
    <cellStyle name="Comma 2 2 4 4 3 5" xfId="23995" xr:uid="{C7FEA50D-4D0C-436A-A73C-DC9224818EC8}"/>
    <cellStyle name="Comma 2 2 4 4 4" xfId="3043" xr:uid="{00000000-0005-0000-0000-0000D50B0000}"/>
    <cellStyle name="Comma 2 2 4 4 4 2" xfId="23999" xr:uid="{9DE518AF-37A4-4FA8-AB02-D5035BEE9229}"/>
    <cellStyle name="Comma 2 2 4 4 5" xfId="3044" xr:uid="{00000000-0005-0000-0000-0000D60B0000}"/>
    <cellStyle name="Comma 2 2 4 4 5 2" xfId="24000" xr:uid="{EC1023B5-8D66-4B6D-9F13-9AE8B41EC192}"/>
    <cellStyle name="Comma 2 2 4 4 6" xfId="3045" xr:uid="{00000000-0005-0000-0000-0000D70B0000}"/>
    <cellStyle name="Comma 2 2 4 4 6 2" xfId="24001" xr:uid="{21A3F77B-3369-463A-91E1-A4593E9FA42B}"/>
    <cellStyle name="Comma 2 2 4 4 7" xfId="23986" xr:uid="{931D9853-0993-40ED-91D6-2DB03CC5391D}"/>
    <cellStyle name="Comma 2 2 4 5" xfId="3046" xr:uid="{00000000-0005-0000-0000-0000D80B0000}"/>
    <cellStyle name="Comma 2 2 4 5 2" xfId="24002" xr:uid="{0AF76F73-F9A2-40FC-AC9E-BEA5BC22F43D}"/>
    <cellStyle name="Comma 2 2 4 6" xfId="3047" xr:uid="{00000000-0005-0000-0000-0000D90B0000}"/>
    <cellStyle name="Comma 2 2 4 6 2" xfId="3048" xr:uid="{00000000-0005-0000-0000-0000DA0B0000}"/>
    <cellStyle name="Comma 2 2 4 6 2 2" xfId="3049" xr:uid="{00000000-0005-0000-0000-0000DB0B0000}"/>
    <cellStyle name="Comma 2 2 4 6 2 2 2" xfId="24005" xr:uid="{906C7084-8257-4369-9C0D-10267D3681A2}"/>
    <cellStyle name="Comma 2 2 4 6 2 3" xfId="3050" xr:uid="{00000000-0005-0000-0000-0000DC0B0000}"/>
    <cellStyle name="Comma 2 2 4 6 2 3 2" xfId="24006" xr:uid="{F6995268-A448-41D8-95D8-10222F433282}"/>
    <cellStyle name="Comma 2 2 4 6 2 4" xfId="3051" xr:uid="{00000000-0005-0000-0000-0000DD0B0000}"/>
    <cellStyle name="Comma 2 2 4 6 2 4 2" xfId="24007" xr:uid="{2382E354-2279-441C-B92F-4FD186A49C39}"/>
    <cellStyle name="Comma 2 2 4 6 2 5" xfId="24004" xr:uid="{D4439195-ED54-460E-9D59-F6861DD1FC9F}"/>
    <cellStyle name="Comma 2 2 4 6 3" xfId="3052" xr:uid="{00000000-0005-0000-0000-0000DE0B0000}"/>
    <cellStyle name="Comma 2 2 4 6 3 2" xfId="24008" xr:uid="{EFAE5CD3-9FEB-49E0-8F2E-DAEA1B82ACCD}"/>
    <cellStyle name="Comma 2 2 4 6 4" xfId="3053" xr:uid="{00000000-0005-0000-0000-0000DF0B0000}"/>
    <cellStyle name="Comma 2 2 4 6 4 2" xfId="24009" xr:uid="{D6628E5A-6A9E-4B58-8C45-ABA8EB5158A0}"/>
    <cellStyle name="Comma 2 2 4 6 5" xfId="3054" xr:uid="{00000000-0005-0000-0000-0000E00B0000}"/>
    <cellStyle name="Comma 2 2 4 6 5 2" xfId="24010" xr:uid="{0AA08282-F9CE-47D9-9784-8795A781131B}"/>
    <cellStyle name="Comma 2 2 4 6 6" xfId="24003" xr:uid="{88946151-7AD7-49A8-97BC-B6492D4C098F}"/>
    <cellStyle name="Comma 2 2 4 7" xfId="3055" xr:uid="{00000000-0005-0000-0000-0000E10B0000}"/>
    <cellStyle name="Comma 2 2 4 7 2" xfId="3056" xr:uid="{00000000-0005-0000-0000-0000E20B0000}"/>
    <cellStyle name="Comma 2 2 4 7 2 2" xfId="24012" xr:uid="{87428138-282C-4EC5-BA94-55B82DCD59E8}"/>
    <cellStyle name="Comma 2 2 4 7 3" xfId="3057" xr:uid="{00000000-0005-0000-0000-0000E30B0000}"/>
    <cellStyle name="Comma 2 2 4 7 3 2" xfId="24013" xr:uid="{68BD3FB3-E63E-4A61-80E4-08F3B78DF96B}"/>
    <cellStyle name="Comma 2 2 4 7 4" xfId="3058" xr:uid="{00000000-0005-0000-0000-0000E40B0000}"/>
    <cellStyle name="Comma 2 2 4 7 4 2" xfId="24014" xr:uid="{C8B9ADEE-1374-493C-960D-EBFA54B34A81}"/>
    <cellStyle name="Comma 2 2 4 7 5" xfId="24011" xr:uid="{66717299-7F29-424B-926A-0B7901C2F44E}"/>
    <cellStyle name="Comma 2 2 4 8" xfId="3059" xr:uid="{00000000-0005-0000-0000-0000E50B0000}"/>
    <cellStyle name="Comma 2 2 4 8 2" xfId="24015" xr:uid="{DC6542A3-34E2-4FBA-9732-551A57C8D07D}"/>
    <cellStyle name="Comma 2 2 4 9" xfId="3060" xr:uid="{00000000-0005-0000-0000-0000E60B0000}"/>
    <cellStyle name="Comma 2 2 4 9 2" xfId="24016" xr:uid="{C7755F9A-7240-4F13-B93F-559CD2C3AB8E}"/>
    <cellStyle name="Comma 2 2 5" xfId="3061" xr:uid="{00000000-0005-0000-0000-0000E70B0000}"/>
    <cellStyle name="Comma 2 2 5 10" xfId="3062" xr:uid="{00000000-0005-0000-0000-0000E80B0000}"/>
    <cellStyle name="Comma 2 2 5 10 2" xfId="24018" xr:uid="{A97E1FFB-0A43-4E01-A091-C03965D4EDF6}"/>
    <cellStyle name="Comma 2 2 5 11" xfId="3063" xr:uid="{00000000-0005-0000-0000-0000E90B0000}"/>
    <cellStyle name="Comma 2 2 5 11 2" xfId="24019" xr:uid="{426793E7-4813-4033-8952-BCD311C6800E}"/>
    <cellStyle name="Comma 2 2 5 12" xfId="24017" xr:uid="{155DD442-38D8-45A3-9237-8AA32342B877}"/>
    <cellStyle name="Comma 2 2 5 2" xfId="3064" xr:uid="{00000000-0005-0000-0000-0000EA0B0000}"/>
    <cellStyle name="Comma 2 2 5 2 2" xfId="3065" xr:uid="{00000000-0005-0000-0000-0000EB0B0000}"/>
    <cellStyle name="Comma 2 2 5 2 2 2" xfId="3066" xr:uid="{00000000-0005-0000-0000-0000EC0B0000}"/>
    <cellStyle name="Comma 2 2 5 2 2 2 2" xfId="3067" xr:uid="{00000000-0005-0000-0000-0000ED0B0000}"/>
    <cellStyle name="Comma 2 2 5 2 2 2 2 2" xfId="3068" xr:uid="{00000000-0005-0000-0000-0000EE0B0000}"/>
    <cellStyle name="Comma 2 2 5 2 2 2 2 2 2" xfId="24024" xr:uid="{E858308D-9C8C-49FD-865D-DB6077B6926F}"/>
    <cellStyle name="Comma 2 2 5 2 2 2 2 3" xfId="3069" xr:uid="{00000000-0005-0000-0000-0000EF0B0000}"/>
    <cellStyle name="Comma 2 2 5 2 2 2 2 3 2" xfId="24025" xr:uid="{CBD3D61E-D1A8-40BD-963F-649D3FA48D91}"/>
    <cellStyle name="Comma 2 2 5 2 2 2 2 4" xfId="3070" xr:uid="{00000000-0005-0000-0000-0000F00B0000}"/>
    <cellStyle name="Comma 2 2 5 2 2 2 2 4 2" xfId="24026" xr:uid="{058BA7A0-1204-4B93-888F-0A075DCF403F}"/>
    <cellStyle name="Comma 2 2 5 2 2 2 2 5" xfId="24023" xr:uid="{DFA6209F-CE88-4714-AA49-C46D4AE42E73}"/>
    <cellStyle name="Comma 2 2 5 2 2 2 3" xfId="3071" xr:uid="{00000000-0005-0000-0000-0000F10B0000}"/>
    <cellStyle name="Comma 2 2 5 2 2 2 3 2" xfId="24027" xr:uid="{9C810796-4AFB-4E65-995E-42802EBDF4CD}"/>
    <cellStyle name="Comma 2 2 5 2 2 2 4" xfId="3072" xr:uid="{00000000-0005-0000-0000-0000F20B0000}"/>
    <cellStyle name="Comma 2 2 5 2 2 2 4 2" xfId="24028" xr:uid="{006BAC02-0E46-4133-AF66-CAAB6C1DDD1F}"/>
    <cellStyle name="Comma 2 2 5 2 2 2 5" xfId="3073" xr:uid="{00000000-0005-0000-0000-0000F30B0000}"/>
    <cellStyle name="Comma 2 2 5 2 2 2 5 2" xfId="24029" xr:uid="{96DEDB73-2A94-4F72-A23C-EC6FE89853B4}"/>
    <cellStyle name="Comma 2 2 5 2 2 2 6" xfId="24022" xr:uid="{7BBC8C70-A989-4754-9D6B-559383A3FB75}"/>
    <cellStyle name="Comma 2 2 5 2 2 3" xfId="3074" xr:uid="{00000000-0005-0000-0000-0000F40B0000}"/>
    <cellStyle name="Comma 2 2 5 2 2 3 2" xfId="3075" xr:uid="{00000000-0005-0000-0000-0000F50B0000}"/>
    <cellStyle name="Comma 2 2 5 2 2 3 2 2" xfId="24031" xr:uid="{4A8EDAFF-AE23-42EC-9B5C-78ABD01BFACA}"/>
    <cellStyle name="Comma 2 2 5 2 2 3 3" xfId="3076" xr:uid="{00000000-0005-0000-0000-0000F60B0000}"/>
    <cellStyle name="Comma 2 2 5 2 2 3 3 2" xfId="24032" xr:uid="{4C54F50B-C905-483D-9185-4B761A9109A3}"/>
    <cellStyle name="Comma 2 2 5 2 2 3 4" xfId="3077" xr:uid="{00000000-0005-0000-0000-0000F70B0000}"/>
    <cellStyle name="Comma 2 2 5 2 2 3 4 2" xfId="24033" xr:uid="{F6EE1B9D-4796-435B-A504-13A698507902}"/>
    <cellStyle name="Comma 2 2 5 2 2 3 5" xfId="24030" xr:uid="{34535352-23D9-4183-BB18-BB5C2102D1A2}"/>
    <cellStyle name="Comma 2 2 5 2 2 4" xfId="3078" xr:uid="{00000000-0005-0000-0000-0000F80B0000}"/>
    <cellStyle name="Comma 2 2 5 2 2 4 2" xfId="24034" xr:uid="{28DC9C73-B82F-446D-9981-C08BDA81A0E7}"/>
    <cellStyle name="Comma 2 2 5 2 2 5" xfId="3079" xr:uid="{00000000-0005-0000-0000-0000F90B0000}"/>
    <cellStyle name="Comma 2 2 5 2 2 5 2" xfId="24035" xr:uid="{106F8AC5-6A9D-4AF6-AFA9-1243A87DDFF4}"/>
    <cellStyle name="Comma 2 2 5 2 2 6" xfId="3080" xr:uid="{00000000-0005-0000-0000-0000FA0B0000}"/>
    <cellStyle name="Comma 2 2 5 2 2 6 2" xfId="24036" xr:uid="{788B618E-58CD-4E35-8922-6241BB31A2FC}"/>
    <cellStyle name="Comma 2 2 5 2 2 7" xfId="24021" xr:uid="{AE23674F-D2B4-4C70-8260-420C04A2C615}"/>
    <cellStyle name="Comma 2 2 5 2 3" xfId="3081" xr:uid="{00000000-0005-0000-0000-0000FB0B0000}"/>
    <cellStyle name="Comma 2 2 5 2 3 2" xfId="3082" xr:uid="{00000000-0005-0000-0000-0000FC0B0000}"/>
    <cellStyle name="Comma 2 2 5 2 3 2 2" xfId="3083" xr:uid="{00000000-0005-0000-0000-0000FD0B0000}"/>
    <cellStyle name="Comma 2 2 5 2 3 2 2 2" xfId="3084" xr:uid="{00000000-0005-0000-0000-0000FE0B0000}"/>
    <cellStyle name="Comma 2 2 5 2 3 2 2 2 2" xfId="24040" xr:uid="{D98A6B21-B359-4F32-8005-44F5BD9E03D6}"/>
    <cellStyle name="Comma 2 2 5 2 3 2 2 3" xfId="3085" xr:uid="{00000000-0005-0000-0000-0000FF0B0000}"/>
    <cellStyle name="Comma 2 2 5 2 3 2 2 3 2" xfId="24041" xr:uid="{C90722FF-01EE-4C4B-948B-BE007190CB87}"/>
    <cellStyle name="Comma 2 2 5 2 3 2 2 4" xfId="3086" xr:uid="{00000000-0005-0000-0000-0000000C0000}"/>
    <cellStyle name="Comma 2 2 5 2 3 2 2 4 2" xfId="24042" xr:uid="{87E7BEEA-6E57-4FD5-A879-FFB490A1F7D0}"/>
    <cellStyle name="Comma 2 2 5 2 3 2 2 5" xfId="24039" xr:uid="{24A06E68-20F6-4216-88EE-043B44E0C427}"/>
    <cellStyle name="Comma 2 2 5 2 3 2 3" xfId="3087" xr:uid="{00000000-0005-0000-0000-0000010C0000}"/>
    <cellStyle name="Comma 2 2 5 2 3 2 3 2" xfId="24043" xr:uid="{E5BADD13-9558-4866-A84F-CC1859B3D33C}"/>
    <cellStyle name="Comma 2 2 5 2 3 2 4" xfId="3088" xr:uid="{00000000-0005-0000-0000-0000020C0000}"/>
    <cellStyle name="Comma 2 2 5 2 3 2 4 2" xfId="24044" xr:uid="{77DE5177-687D-44B5-AC41-3D11848B8B92}"/>
    <cellStyle name="Comma 2 2 5 2 3 2 5" xfId="3089" xr:uid="{00000000-0005-0000-0000-0000030C0000}"/>
    <cellStyle name="Comma 2 2 5 2 3 2 5 2" xfId="24045" xr:uid="{F48CF403-39BF-4961-90C3-FFEC518DF916}"/>
    <cellStyle name="Comma 2 2 5 2 3 2 6" xfId="24038" xr:uid="{C081D564-717C-490D-A8AC-7C4628047025}"/>
    <cellStyle name="Comma 2 2 5 2 3 3" xfId="3090" xr:uid="{00000000-0005-0000-0000-0000040C0000}"/>
    <cellStyle name="Comma 2 2 5 2 3 3 2" xfId="3091" xr:uid="{00000000-0005-0000-0000-0000050C0000}"/>
    <cellStyle name="Comma 2 2 5 2 3 3 2 2" xfId="24047" xr:uid="{D6402313-DE07-499D-A053-A715DCC9A7B2}"/>
    <cellStyle name="Comma 2 2 5 2 3 3 3" xfId="3092" xr:uid="{00000000-0005-0000-0000-0000060C0000}"/>
    <cellStyle name="Comma 2 2 5 2 3 3 3 2" xfId="24048" xr:uid="{B28544D9-E27E-42DE-B09B-4AC26A0BE584}"/>
    <cellStyle name="Comma 2 2 5 2 3 3 4" xfId="3093" xr:uid="{00000000-0005-0000-0000-0000070C0000}"/>
    <cellStyle name="Comma 2 2 5 2 3 3 4 2" xfId="24049" xr:uid="{2E71F0E4-9EA3-4BCD-A392-EB9BDBF7F7C3}"/>
    <cellStyle name="Comma 2 2 5 2 3 3 5" xfId="24046" xr:uid="{1093E5E9-6EAD-43B2-8C4E-74754D22B045}"/>
    <cellStyle name="Comma 2 2 5 2 3 4" xfId="3094" xr:uid="{00000000-0005-0000-0000-0000080C0000}"/>
    <cellStyle name="Comma 2 2 5 2 3 4 2" xfId="24050" xr:uid="{96A2E172-2CD1-4755-B87C-283B36F7150C}"/>
    <cellStyle name="Comma 2 2 5 2 3 5" xfId="3095" xr:uid="{00000000-0005-0000-0000-0000090C0000}"/>
    <cellStyle name="Comma 2 2 5 2 3 5 2" xfId="24051" xr:uid="{2B237A13-E895-479C-A913-233596FF85BB}"/>
    <cellStyle name="Comma 2 2 5 2 3 6" xfId="3096" xr:uid="{00000000-0005-0000-0000-00000A0C0000}"/>
    <cellStyle name="Comma 2 2 5 2 3 6 2" xfId="24052" xr:uid="{6F878F7D-2365-4BE4-BA86-FE62D2BC6510}"/>
    <cellStyle name="Comma 2 2 5 2 3 7" xfId="24037" xr:uid="{59D9E5E6-44CA-46C4-8394-44DD5FAF2938}"/>
    <cellStyle name="Comma 2 2 5 2 4" xfId="3097" xr:uid="{00000000-0005-0000-0000-00000B0C0000}"/>
    <cellStyle name="Comma 2 2 5 2 4 2" xfId="3098" xr:uid="{00000000-0005-0000-0000-00000C0C0000}"/>
    <cellStyle name="Comma 2 2 5 2 4 2 2" xfId="3099" xr:uid="{00000000-0005-0000-0000-00000D0C0000}"/>
    <cellStyle name="Comma 2 2 5 2 4 2 2 2" xfId="24055" xr:uid="{5292C140-36FE-4D04-80EE-6AECFB0E1241}"/>
    <cellStyle name="Comma 2 2 5 2 4 2 3" xfId="3100" xr:uid="{00000000-0005-0000-0000-00000E0C0000}"/>
    <cellStyle name="Comma 2 2 5 2 4 2 3 2" xfId="24056" xr:uid="{6FF065F9-1B62-4EFC-80E3-4F7209EB26BA}"/>
    <cellStyle name="Comma 2 2 5 2 4 2 4" xfId="3101" xr:uid="{00000000-0005-0000-0000-00000F0C0000}"/>
    <cellStyle name="Comma 2 2 5 2 4 2 4 2" xfId="24057" xr:uid="{0EF021E8-E558-4516-81CD-A89530219BE4}"/>
    <cellStyle name="Comma 2 2 5 2 4 2 5" xfId="24054" xr:uid="{82842BFA-8504-42A0-AB69-BA4247BF451B}"/>
    <cellStyle name="Comma 2 2 5 2 4 3" xfId="3102" xr:uid="{00000000-0005-0000-0000-0000100C0000}"/>
    <cellStyle name="Comma 2 2 5 2 4 3 2" xfId="24058" xr:uid="{B99CAF2E-9805-4B5A-B834-E73A353FC487}"/>
    <cellStyle name="Comma 2 2 5 2 4 4" xfId="3103" xr:uid="{00000000-0005-0000-0000-0000110C0000}"/>
    <cellStyle name="Comma 2 2 5 2 4 4 2" xfId="24059" xr:uid="{F1F37D4A-FAA0-44B6-88E0-C57784135F41}"/>
    <cellStyle name="Comma 2 2 5 2 4 5" xfId="3104" xr:uid="{00000000-0005-0000-0000-0000120C0000}"/>
    <cellStyle name="Comma 2 2 5 2 4 5 2" xfId="24060" xr:uid="{B6DDBB50-EE0B-4AA8-9395-B00993141B73}"/>
    <cellStyle name="Comma 2 2 5 2 4 6" xfId="24053" xr:uid="{FEEC2E0C-894D-4AC5-A94E-13717018D98B}"/>
    <cellStyle name="Comma 2 2 5 2 5" xfId="3105" xr:uid="{00000000-0005-0000-0000-0000130C0000}"/>
    <cellStyle name="Comma 2 2 5 2 5 2" xfId="3106" xr:uid="{00000000-0005-0000-0000-0000140C0000}"/>
    <cellStyle name="Comma 2 2 5 2 5 2 2" xfId="24062" xr:uid="{2616CB1D-BB4B-4F54-99D5-A9C87D584AFB}"/>
    <cellStyle name="Comma 2 2 5 2 5 3" xfId="3107" xr:uid="{00000000-0005-0000-0000-0000150C0000}"/>
    <cellStyle name="Comma 2 2 5 2 5 3 2" xfId="24063" xr:uid="{3B9BC104-5FB0-4621-97CE-EC39B6897F1E}"/>
    <cellStyle name="Comma 2 2 5 2 5 4" xfId="3108" xr:uid="{00000000-0005-0000-0000-0000160C0000}"/>
    <cellStyle name="Comma 2 2 5 2 5 4 2" xfId="24064" xr:uid="{1C94082E-AC83-4BDD-BF28-C56814D50970}"/>
    <cellStyle name="Comma 2 2 5 2 5 5" xfId="24061" xr:uid="{3AA3E5ED-BEE7-4C0F-8733-C6066932B2CA}"/>
    <cellStyle name="Comma 2 2 5 2 6" xfId="3109" xr:uid="{00000000-0005-0000-0000-0000170C0000}"/>
    <cellStyle name="Comma 2 2 5 2 6 2" xfId="24065" xr:uid="{E941B46E-3D9B-42C2-B5D1-2208D942B0C5}"/>
    <cellStyle name="Comma 2 2 5 2 7" xfId="3110" xr:uid="{00000000-0005-0000-0000-0000180C0000}"/>
    <cellStyle name="Comma 2 2 5 2 7 2" xfId="24066" xr:uid="{FD7A9524-AEBC-4185-BE14-BF343AB29E71}"/>
    <cellStyle name="Comma 2 2 5 2 8" xfId="3111" xr:uid="{00000000-0005-0000-0000-0000190C0000}"/>
    <cellStyle name="Comma 2 2 5 2 8 2" xfId="24067" xr:uid="{472043D0-6422-4DFE-BB95-5EB94C002927}"/>
    <cellStyle name="Comma 2 2 5 2 9" xfId="24020" xr:uid="{868E3B30-3C81-4949-B2D0-A9E8E034D13B}"/>
    <cellStyle name="Comma 2 2 5 3" xfId="3112" xr:uid="{00000000-0005-0000-0000-00001A0C0000}"/>
    <cellStyle name="Comma 2 2 5 3 2" xfId="3113" xr:uid="{00000000-0005-0000-0000-00001B0C0000}"/>
    <cellStyle name="Comma 2 2 5 3 2 2" xfId="3114" xr:uid="{00000000-0005-0000-0000-00001C0C0000}"/>
    <cellStyle name="Comma 2 2 5 3 2 2 2" xfId="3115" xr:uid="{00000000-0005-0000-0000-00001D0C0000}"/>
    <cellStyle name="Comma 2 2 5 3 2 2 2 2" xfId="24071" xr:uid="{A6D72F82-4778-4D3D-966B-B31D499DDC98}"/>
    <cellStyle name="Comma 2 2 5 3 2 2 3" xfId="3116" xr:uid="{00000000-0005-0000-0000-00001E0C0000}"/>
    <cellStyle name="Comma 2 2 5 3 2 2 3 2" xfId="24072" xr:uid="{CE2BF373-41B1-4AFE-98E9-03BCE3DA37CD}"/>
    <cellStyle name="Comma 2 2 5 3 2 2 4" xfId="3117" xr:uid="{00000000-0005-0000-0000-00001F0C0000}"/>
    <cellStyle name="Comma 2 2 5 3 2 2 4 2" xfId="24073" xr:uid="{E0A1CEB5-8506-4C70-9D6C-762400508BD7}"/>
    <cellStyle name="Comma 2 2 5 3 2 2 5" xfId="24070" xr:uid="{CA967420-4369-4349-8B67-8A0D20FC8402}"/>
    <cellStyle name="Comma 2 2 5 3 2 3" xfId="3118" xr:uid="{00000000-0005-0000-0000-0000200C0000}"/>
    <cellStyle name="Comma 2 2 5 3 2 3 2" xfId="24074" xr:uid="{51A0C477-617D-4A2C-B460-7BECD9F8EDF8}"/>
    <cellStyle name="Comma 2 2 5 3 2 4" xfId="3119" xr:uid="{00000000-0005-0000-0000-0000210C0000}"/>
    <cellStyle name="Comma 2 2 5 3 2 4 2" xfId="24075" xr:uid="{A0C6E2A1-48EE-4B20-BDBD-1B9DB9B1DCEA}"/>
    <cellStyle name="Comma 2 2 5 3 2 5" xfId="3120" xr:uid="{00000000-0005-0000-0000-0000220C0000}"/>
    <cellStyle name="Comma 2 2 5 3 2 5 2" xfId="24076" xr:uid="{428F9D14-E4DC-41AA-B36A-04CDBF737918}"/>
    <cellStyle name="Comma 2 2 5 3 2 6" xfId="24069" xr:uid="{886958F9-59FE-4941-BA7B-F22BC61BCC9B}"/>
    <cellStyle name="Comma 2 2 5 3 3" xfId="3121" xr:uid="{00000000-0005-0000-0000-0000230C0000}"/>
    <cellStyle name="Comma 2 2 5 3 3 2" xfId="3122" xr:uid="{00000000-0005-0000-0000-0000240C0000}"/>
    <cellStyle name="Comma 2 2 5 3 3 2 2" xfId="24078" xr:uid="{ECFD47E1-9F1F-4DFC-8BD2-1687AE65E848}"/>
    <cellStyle name="Comma 2 2 5 3 3 3" xfId="3123" xr:uid="{00000000-0005-0000-0000-0000250C0000}"/>
    <cellStyle name="Comma 2 2 5 3 3 3 2" xfId="24079" xr:uid="{FABEC5D1-1F30-42A6-86B0-79D5683F4F70}"/>
    <cellStyle name="Comma 2 2 5 3 3 4" xfId="3124" xr:uid="{00000000-0005-0000-0000-0000260C0000}"/>
    <cellStyle name="Comma 2 2 5 3 3 4 2" xfId="24080" xr:uid="{5FBC1088-53A0-43D2-B1F5-394A86784B2E}"/>
    <cellStyle name="Comma 2 2 5 3 3 5" xfId="24077" xr:uid="{EE5405B5-0C82-4060-B438-2F9669143A8B}"/>
    <cellStyle name="Comma 2 2 5 3 4" xfId="3125" xr:uid="{00000000-0005-0000-0000-0000270C0000}"/>
    <cellStyle name="Comma 2 2 5 3 4 2" xfId="24081" xr:uid="{22F9E08C-DD19-4092-AE89-7DC138479275}"/>
    <cellStyle name="Comma 2 2 5 3 5" xfId="3126" xr:uid="{00000000-0005-0000-0000-0000280C0000}"/>
    <cellStyle name="Comma 2 2 5 3 5 2" xfId="24082" xr:uid="{52AF7E60-9184-434B-ADE9-C0C8CD80A299}"/>
    <cellStyle name="Comma 2 2 5 3 6" xfId="3127" xr:uid="{00000000-0005-0000-0000-0000290C0000}"/>
    <cellStyle name="Comma 2 2 5 3 6 2" xfId="24083" xr:uid="{07DFF09E-2F83-4566-B980-C11F1B3DB6B1}"/>
    <cellStyle name="Comma 2 2 5 3 7" xfId="24068" xr:uid="{AF60C95F-954F-4FD2-90D7-4C941EEE290F}"/>
    <cellStyle name="Comma 2 2 5 4" xfId="3128" xr:uid="{00000000-0005-0000-0000-00002A0C0000}"/>
    <cellStyle name="Comma 2 2 5 4 2" xfId="3129" xr:uid="{00000000-0005-0000-0000-00002B0C0000}"/>
    <cellStyle name="Comma 2 2 5 4 2 2" xfId="3130" xr:uid="{00000000-0005-0000-0000-00002C0C0000}"/>
    <cellStyle name="Comma 2 2 5 4 2 2 2" xfId="3131" xr:uid="{00000000-0005-0000-0000-00002D0C0000}"/>
    <cellStyle name="Comma 2 2 5 4 2 2 2 2" xfId="24087" xr:uid="{310ADD38-E94D-4501-80AB-2FE7DD78D618}"/>
    <cellStyle name="Comma 2 2 5 4 2 2 3" xfId="3132" xr:uid="{00000000-0005-0000-0000-00002E0C0000}"/>
    <cellStyle name="Comma 2 2 5 4 2 2 3 2" xfId="24088" xr:uid="{607724A6-33EA-43F3-A3E4-7559ECB26BC0}"/>
    <cellStyle name="Comma 2 2 5 4 2 2 4" xfId="3133" xr:uid="{00000000-0005-0000-0000-00002F0C0000}"/>
    <cellStyle name="Comma 2 2 5 4 2 2 4 2" xfId="24089" xr:uid="{1832F443-4841-419B-9770-256D2892E206}"/>
    <cellStyle name="Comma 2 2 5 4 2 2 5" xfId="24086" xr:uid="{A4AF9CFA-7EBB-4272-AB21-22C051830A9A}"/>
    <cellStyle name="Comma 2 2 5 4 2 3" xfId="3134" xr:uid="{00000000-0005-0000-0000-0000300C0000}"/>
    <cellStyle name="Comma 2 2 5 4 2 3 2" xfId="24090" xr:uid="{63BC64E8-DBCA-4B03-95CE-5C13D23835C3}"/>
    <cellStyle name="Comma 2 2 5 4 2 4" xfId="3135" xr:uid="{00000000-0005-0000-0000-0000310C0000}"/>
    <cellStyle name="Comma 2 2 5 4 2 4 2" xfId="24091" xr:uid="{0248A0D4-1DF0-4A5F-B7AD-A06D6FE8C01A}"/>
    <cellStyle name="Comma 2 2 5 4 2 5" xfId="3136" xr:uid="{00000000-0005-0000-0000-0000320C0000}"/>
    <cellStyle name="Comma 2 2 5 4 2 5 2" xfId="24092" xr:uid="{19944BBB-79D3-4F47-8F33-B46DA805E72E}"/>
    <cellStyle name="Comma 2 2 5 4 2 6" xfId="24085" xr:uid="{A528F7F4-BE24-482E-980E-2C087C1DCAB0}"/>
    <cellStyle name="Comma 2 2 5 4 3" xfId="3137" xr:uid="{00000000-0005-0000-0000-0000330C0000}"/>
    <cellStyle name="Comma 2 2 5 4 3 2" xfId="3138" xr:uid="{00000000-0005-0000-0000-0000340C0000}"/>
    <cellStyle name="Comma 2 2 5 4 3 2 2" xfId="24094" xr:uid="{C76A8680-8134-45CE-97D7-8ED5D9090C91}"/>
    <cellStyle name="Comma 2 2 5 4 3 3" xfId="3139" xr:uid="{00000000-0005-0000-0000-0000350C0000}"/>
    <cellStyle name="Comma 2 2 5 4 3 3 2" xfId="24095" xr:uid="{C0111556-B4BF-4FA3-BC74-73696864DF26}"/>
    <cellStyle name="Comma 2 2 5 4 3 4" xfId="3140" xr:uid="{00000000-0005-0000-0000-0000360C0000}"/>
    <cellStyle name="Comma 2 2 5 4 3 4 2" xfId="24096" xr:uid="{765CE959-2958-4C7E-8BFA-542DF9FFBBE2}"/>
    <cellStyle name="Comma 2 2 5 4 3 5" xfId="24093" xr:uid="{E0B01140-BE96-47EF-BC11-9042AC39089F}"/>
    <cellStyle name="Comma 2 2 5 4 4" xfId="3141" xr:uid="{00000000-0005-0000-0000-0000370C0000}"/>
    <cellStyle name="Comma 2 2 5 4 4 2" xfId="24097" xr:uid="{57C6D73E-7220-43A3-97C0-7C8FD7D582D1}"/>
    <cellStyle name="Comma 2 2 5 4 5" xfId="3142" xr:uid="{00000000-0005-0000-0000-0000380C0000}"/>
    <cellStyle name="Comma 2 2 5 4 5 2" xfId="24098" xr:uid="{FD356924-2933-490D-8C55-0414AD5AE979}"/>
    <cellStyle name="Comma 2 2 5 4 6" xfId="3143" xr:uid="{00000000-0005-0000-0000-0000390C0000}"/>
    <cellStyle name="Comma 2 2 5 4 6 2" xfId="24099" xr:uid="{BAA8AA37-D39C-4C29-9A00-991DDC061BDF}"/>
    <cellStyle name="Comma 2 2 5 4 7" xfId="24084" xr:uid="{D9F0B8CD-5E88-4FD4-8F25-3692F8763C3B}"/>
    <cellStyle name="Comma 2 2 5 5" xfId="3144" xr:uid="{00000000-0005-0000-0000-00003A0C0000}"/>
    <cellStyle name="Comma 2 2 5 5 2" xfId="24100" xr:uid="{0BF61523-0D7E-4B36-B38F-4429F0365CFC}"/>
    <cellStyle name="Comma 2 2 5 6" xfId="3145" xr:uid="{00000000-0005-0000-0000-00003B0C0000}"/>
    <cellStyle name="Comma 2 2 5 6 2" xfId="3146" xr:uid="{00000000-0005-0000-0000-00003C0C0000}"/>
    <cellStyle name="Comma 2 2 5 6 2 2" xfId="3147" xr:uid="{00000000-0005-0000-0000-00003D0C0000}"/>
    <cellStyle name="Comma 2 2 5 6 2 2 2" xfId="24103" xr:uid="{242916B8-F2F2-41B2-AA4C-F61E4F63A0C6}"/>
    <cellStyle name="Comma 2 2 5 6 2 3" xfId="3148" xr:uid="{00000000-0005-0000-0000-00003E0C0000}"/>
    <cellStyle name="Comma 2 2 5 6 2 3 2" xfId="24104" xr:uid="{60D6B07E-F645-4E7B-B7EC-57AD841197A0}"/>
    <cellStyle name="Comma 2 2 5 6 2 4" xfId="3149" xr:uid="{00000000-0005-0000-0000-00003F0C0000}"/>
    <cellStyle name="Comma 2 2 5 6 2 4 2" xfId="24105" xr:uid="{3CA39CCA-04EC-41F5-A50E-DD80B9BE699D}"/>
    <cellStyle name="Comma 2 2 5 6 2 5" xfId="24102" xr:uid="{5B28B69F-682F-4C43-9EF9-C99EB19A3879}"/>
    <cellStyle name="Comma 2 2 5 6 3" xfId="3150" xr:uid="{00000000-0005-0000-0000-0000400C0000}"/>
    <cellStyle name="Comma 2 2 5 6 3 2" xfId="24106" xr:uid="{5B149512-B3F8-42FE-BAE5-04F2D5265B5E}"/>
    <cellStyle name="Comma 2 2 5 6 4" xfId="3151" xr:uid="{00000000-0005-0000-0000-0000410C0000}"/>
    <cellStyle name="Comma 2 2 5 6 4 2" xfId="24107" xr:uid="{3B8A6D54-184C-4F57-A6DC-4292A34796AA}"/>
    <cellStyle name="Comma 2 2 5 6 5" xfId="3152" xr:uid="{00000000-0005-0000-0000-0000420C0000}"/>
    <cellStyle name="Comma 2 2 5 6 5 2" xfId="24108" xr:uid="{100385E6-8717-4CC5-A1EC-77FCE2398F12}"/>
    <cellStyle name="Comma 2 2 5 6 6" xfId="24101" xr:uid="{3CDEA9CC-EAC1-4B1F-B1CC-CBCB38524C1C}"/>
    <cellStyle name="Comma 2 2 5 7" xfId="3153" xr:uid="{00000000-0005-0000-0000-0000430C0000}"/>
    <cellStyle name="Comma 2 2 5 7 2" xfId="3154" xr:uid="{00000000-0005-0000-0000-0000440C0000}"/>
    <cellStyle name="Comma 2 2 5 7 2 2" xfId="24110" xr:uid="{1883A462-A6BE-4819-9AAE-ED37AA4693DF}"/>
    <cellStyle name="Comma 2 2 5 7 3" xfId="3155" xr:uid="{00000000-0005-0000-0000-0000450C0000}"/>
    <cellStyle name="Comma 2 2 5 7 3 2" xfId="24111" xr:uid="{748630F1-34F8-44CE-97A9-9051FAF37308}"/>
    <cellStyle name="Comma 2 2 5 7 4" xfId="3156" xr:uid="{00000000-0005-0000-0000-0000460C0000}"/>
    <cellStyle name="Comma 2 2 5 7 4 2" xfId="24112" xr:uid="{BDD0D93C-EEE1-487D-BAFE-CCA9BCAA4A88}"/>
    <cellStyle name="Comma 2 2 5 7 5" xfId="24109" xr:uid="{FCBFECE8-D995-4C2D-B099-DAC268BA807F}"/>
    <cellStyle name="Comma 2 2 5 8" xfId="3157" xr:uid="{00000000-0005-0000-0000-0000470C0000}"/>
    <cellStyle name="Comma 2 2 5 8 2" xfId="3158" xr:uid="{00000000-0005-0000-0000-0000480C0000}"/>
    <cellStyle name="Comma 2 2 5 8 2 2" xfId="24114" xr:uid="{CC94B2DA-D7FC-4DF4-A086-07C081C636CE}"/>
    <cellStyle name="Comma 2 2 5 8 3" xfId="3159" xr:uid="{00000000-0005-0000-0000-0000490C0000}"/>
    <cellStyle name="Comma 2 2 5 8 3 2" xfId="24115" xr:uid="{7A3A206E-B423-4696-8248-F3A9CAAD4CA1}"/>
    <cellStyle name="Comma 2 2 5 8 4" xfId="3160" xr:uid="{00000000-0005-0000-0000-00004A0C0000}"/>
    <cellStyle name="Comma 2 2 5 8 4 2" xfId="24116" xr:uid="{0363C878-3D05-42BC-9FFC-6F9D61FBAB71}"/>
    <cellStyle name="Comma 2 2 5 8 5" xfId="24113" xr:uid="{DCA9EE1C-906F-400B-8BA2-62267599B080}"/>
    <cellStyle name="Comma 2 2 5 9" xfId="3161" xr:uid="{00000000-0005-0000-0000-00004B0C0000}"/>
    <cellStyle name="Comma 2 2 5 9 2" xfId="24117" xr:uid="{7796C127-7945-4C26-B99A-83F4E82A7E96}"/>
    <cellStyle name="Comma 2 2 6" xfId="3162" xr:uid="{00000000-0005-0000-0000-00004C0C0000}"/>
    <cellStyle name="Comma 2 2 6 2" xfId="3163" xr:uid="{00000000-0005-0000-0000-00004D0C0000}"/>
    <cellStyle name="Comma 2 2 6 2 2" xfId="24119" xr:uid="{7B09D09C-361C-45CC-A92D-3C9D9639E399}"/>
    <cellStyle name="Comma 2 2 6 3" xfId="3164" xr:uid="{00000000-0005-0000-0000-00004E0C0000}"/>
    <cellStyle name="Comma 2 2 6 3 2" xfId="3165" xr:uid="{00000000-0005-0000-0000-00004F0C0000}"/>
    <cellStyle name="Comma 2 2 6 3 2 2" xfId="24121" xr:uid="{A2402D46-9332-4FBC-B479-0D58B8ECB528}"/>
    <cellStyle name="Comma 2 2 6 3 3" xfId="3166" xr:uid="{00000000-0005-0000-0000-0000500C0000}"/>
    <cellStyle name="Comma 2 2 6 3 3 2" xfId="24122" xr:uid="{17A8ECDD-6EAA-4170-A075-3AC4885B5BC4}"/>
    <cellStyle name="Comma 2 2 6 3 4" xfId="3167" xr:uid="{00000000-0005-0000-0000-0000510C0000}"/>
    <cellStyle name="Comma 2 2 6 3 4 2" xfId="24123" xr:uid="{9DBF3963-027A-41F9-80A8-E3F7A589D63F}"/>
    <cellStyle name="Comma 2 2 6 3 5" xfId="24120" xr:uid="{A3C00CA6-D1F4-486D-965F-772759449AFF}"/>
    <cellStyle name="Comma 2 2 6 4" xfId="24118" xr:uid="{72106CF0-2FD0-4AA8-BCA3-B6839122F08F}"/>
    <cellStyle name="Comma 2 2 7" xfId="3168" xr:uid="{00000000-0005-0000-0000-0000520C0000}"/>
    <cellStyle name="Comma 2 2 7 10" xfId="3169" xr:uid="{00000000-0005-0000-0000-0000530C0000}"/>
    <cellStyle name="Comma 2 2 7 10 2" xfId="24125" xr:uid="{AF96705A-3065-4810-81B5-420E1148ECAC}"/>
    <cellStyle name="Comma 2 2 7 11" xfId="3170" xr:uid="{00000000-0005-0000-0000-0000540C0000}"/>
    <cellStyle name="Comma 2 2 7 11 2" xfId="24126" xr:uid="{D1E71C52-29C0-4D9F-9BAE-904648BE3FBF}"/>
    <cellStyle name="Comma 2 2 7 12" xfId="24124" xr:uid="{7BAA0EB1-E666-49FD-A9EE-2B3FB282B684}"/>
    <cellStyle name="Comma 2 2 7 2" xfId="3171" xr:uid="{00000000-0005-0000-0000-0000550C0000}"/>
    <cellStyle name="Comma 2 2 7 2 2" xfId="3172" xr:uid="{00000000-0005-0000-0000-0000560C0000}"/>
    <cellStyle name="Comma 2 2 7 2 2 2" xfId="3173" xr:uid="{00000000-0005-0000-0000-0000570C0000}"/>
    <cellStyle name="Comma 2 2 7 2 2 2 2" xfId="3174" xr:uid="{00000000-0005-0000-0000-0000580C0000}"/>
    <cellStyle name="Comma 2 2 7 2 2 2 2 2" xfId="3175" xr:uid="{00000000-0005-0000-0000-0000590C0000}"/>
    <cellStyle name="Comma 2 2 7 2 2 2 2 2 2" xfId="24131" xr:uid="{D2585027-C9FB-4212-817C-BA450A1828AF}"/>
    <cellStyle name="Comma 2 2 7 2 2 2 2 3" xfId="3176" xr:uid="{00000000-0005-0000-0000-00005A0C0000}"/>
    <cellStyle name="Comma 2 2 7 2 2 2 2 3 2" xfId="24132" xr:uid="{F5B9D143-9CA0-425D-A213-00D509DE7237}"/>
    <cellStyle name="Comma 2 2 7 2 2 2 2 4" xfId="3177" xr:uid="{00000000-0005-0000-0000-00005B0C0000}"/>
    <cellStyle name="Comma 2 2 7 2 2 2 2 4 2" xfId="24133" xr:uid="{9BA353A8-EB7D-4295-89E5-0C11FF8ABDA3}"/>
    <cellStyle name="Comma 2 2 7 2 2 2 2 5" xfId="24130" xr:uid="{1B0F1E20-42D4-489E-9D5F-40A63BFDEABD}"/>
    <cellStyle name="Comma 2 2 7 2 2 2 3" xfId="3178" xr:uid="{00000000-0005-0000-0000-00005C0C0000}"/>
    <cellStyle name="Comma 2 2 7 2 2 2 3 2" xfId="24134" xr:uid="{E7F871DD-B46C-4130-A30A-7D94D6B3B670}"/>
    <cellStyle name="Comma 2 2 7 2 2 2 4" xfId="3179" xr:uid="{00000000-0005-0000-0000-00005D0C0000}"/>
    <cellStyle name="Comma 2 2 7 2 2 2 4 2" xfId="24135" xr:uid="{576FDB37-FD28-485A-A3A3-B8D40FEB94E3}"/>
    <cellStyle name="Comma 2 2 7 2 2 2 5" xfId="3180" xr:uid="{00000000-0005-0000-0000-00005E0C0000}"/>
    <cellStyle name="Comma 2 2 7 2 2 2 5 2" xfId="24136" xr:uid="{CC798091-8A87-4367-B8E5-22970B4F3C6C}"/>
    <cellStyle name="Comma 2 2 7 2 2 2 6" xfId="24129" xr:uid="{C841FDAE-46B4-470A-864B-63660E4CF174}"/>
    <cellStyle name="Comma 2 2 7 2 2 3" xfId="3181" xr:uid="{00000000-0005-0000-0000-00005F0C0000}"/>
    <cellStyle name="Comma 2 2 7 2 2 3 2" xfId="3182" xr:uid="{00000000-0005-0000-0000-0000600C0000}"/>
    <cellStyle name="Comma 2 2 7 2 2 3 2 2" xfId="24138" xr:uid="{DC051133-BE3F-4BEC-BB26-BE98F0129706}"/>
    <cellStyle name="Comma 2 2 7 2 2 3 3" xfId="3183" xr:uid="{00000000-0005-0000-0000-0000610C0000}"/>
    <cellStyle name="Comma 2 2 7 2 2 3 3 2" xfId="24139" xr:uid="{9B4A8DA8-9AC3-4877-AF91-61F9054608E7}"/>
    <cellStyle name="Comma 2 2 7 2 2 3 4" xfId="3184" xr:uid="{00000000-0005-0000-0000-0000620C0000}"/>
    <cellStyle name="Comma 2 2 7 2 2 3 4 2" xfId="24140" xr:uid="{5BEE70CA-E412-428F-B0A4-148019CC3FC8}"/>
    <cellStyle name="Comma 2 2 7 2 2 3 5" xfId="24137" xr:uid="{0045972B-976C-4083-86A4-0F9A95B0D4B6}"/>
    <cellStyle name="Comma 2 2 7 2 2 4" xfId="3185" xr:uid="{00000000-0005-0000-0000-0000630C0000}"/>
    <cellStyle name="Comma 2 2 7 2 2 4 2" xfId="24141" xr:uid="{A3EF81A5-C59E-4111-8341-58DF1FA669DE}"/>
    <cellStyle name="Comma 2 2 7 2 2 5" xfId="3186" xr:uid="{00000000-0005-0000-0000-0000640C0000}"/>
    <cellStyle name="Comma 2 2 7 2 2 5 2" xfId="24142" xr:uid="{6C2A051E-0924-41F0-880A-B2F622706A38}"/>
    <cellStyle name="Comma 2 2 7 2 2 6" xfId="3187" xr:uid="{00000000-0005-0000-0000-0000650C0000}"/>
    <cellStyle name="Comma 2 2 7 2 2 6 2" xfId="24143" xr:uid="{2D4904F5-C4B9-41CB-A21B-50D9305A76B2}"/>
    <cellStyle name="Comma 2 2 7 2 2 7" xfId="24128" xr:uid="{380F275C-4F07-4C96-A478-25484D7C98FA}"/>
    <cellStyle name="Comma 2 2 7 2 3" xfId="3188" xr:uid="{00000000-0005-0000-0000-0000660C0000}"/>
    <cellStyle name="Comma 2 2 7 2 3 2" xfId="3189" xr:uid="{00000000-0005-0000-0000-0000670C0000}"/>
    <cellStyle name="Comma 2 2 7 2 3 2 2" xfId="3190" xr:uid="{00000000-0005-0000-0000-0000680C0000}"/>
    <cellStyle name="Comma 2 2 7 2 3 2 2 2" xfId="3191" xr:uid="{00000000-0005-0000-0000-0000690C0000}"/>
    <cellStyle name="Comma 2 2 7 2 3 2 2 2 2" xfId="24147" xr:uid="{379DD9B2-49DF-483C-8FBD-5E59F1F84352}"/>
    <cellStyle name="Comma 2 2 7 2 3 2 2 3" xfId="3192" xr:uid="{00000000-0005-0000-0000-00006A0C0000}"/>
    <cellStyle name="Comma 2 2 7 2 3 2 2 3 2" xfId="24148" xr:uid="{E36A652C-BDE8-4C42-BCEB-05DC66454FE2}"/>
    <cellStyle name="Comma 2 2 7 2 3 2 2 4" xfId="3193" xr:uid="{00000000-0005-0000-0000-00006B0C0000}"/>
    <cellStyle name="Comma 2 2 7 2 3 2 2 4 2" xfId="24149" xr:uid="{75B80B2B-68AF-4D8A-B4C5-14AF3627279F}"/>
    <cellStyle name="Comma 2 2 7 2 3 2 2 5" xfId="24146" xr:uid="{62544FD8-8C82-40F3-A470-E72973DB8F28}"/>
    <cellStyle name="Comma 2 2 7 2 3 2 3" xfId="3194" xr:uid="{00000000-0005-0000-0000-00006C0C0000}"/>
    <cellStyle name="Comma 2 2 7 2 3 2 3 2" xfId="24150" xr:uid="{3F873F38-458A-4F70-841B-1F8483573046}"/>
    <cellStyle name="Comma 2 2 7 2 3 2 4" xfId="3195" xr:uid="{00000000-0005-0000-0000-00006D0C0000}"/>
    <cellStyle name="Comma 2 2 7 2 3 2 4 2" xfId="24151" xr:uid="{3DEA0133-37F1-4F2B-92CC-C9649F9A6FB3}"/>
    <cellStyle name="Comma 2 2 7 2 3 2 5" xfId="3196" xr:uid="{00000000-0005-0000-0000-00006E0C0000}"/>
    <cellStyle name="Comma 2 2 7 2 3 2 5 2" xfId="24152" xr:uid="{2660279D-3B06-46BB-8C01-127E19EA811D}"/>
    <cellStyle name="Comma 2 2 7 2 3 2 6" xfId="24145" xr:uid="{0EB671AE-4E58-44FA-BDA8-B2EAFD971B8C}"/>
    <cellStyle name="Comma 2 2 7 2 3 3" xfId="3197" xr:uid="{00000000-0005-0000-0000-00006F0C0000}"/>
    <cellStyle name="Comma 2 2 7 2 3 3 2" xfId="3198" xr:uid="{00000000-0005-0000-0000-0000700C0000}"/>
    <cellStyle name="Comma 2 2 7 2 3 3 2 2" xfId="24154" xr:uid="{FE376019-33D2-45CE-B230-5B170B86A24A}"/>
    <cellStyle name="Comma 2 2 7 2 3 3 3" xfId="3199" xr:uid="{00000000-0005-0000-0000-0000710C0000}"/>
    <cellStyle name="Comma 2 2 7 2 3 3 3 2" xfId="24155" xr:uid="{3EC405CC-A9D8-4F62-819D-3CF338F8A138}"/>
    <cellStyle name="Comma 2 2 7 2 3 3 4" xfId="3200" xr:uid="{00000000-0005-0000-0000-0000720C0000}"/>
    <cellStyle name="Comma 2 2 7 2 3 3 4 2" xfId="24156" xr:uid="{682E3937-8D4D-48A9-B535-F04F3D2919F7}"/>
    <cellStyle name="Comma 2 2 7 2 3 3 5" xfId="24153" xr:uid="{77A4517F-4A03-4F2B-8082-50045BD3D0B8}"/>
    <cellStyle name="Comma 2 2 7 2 3 4" xfId="3201" xr:uid="{00000000-0005-0000-0000-0000730C0000}"/>
    <cellStyle name="Comma 2 2 7 2 3 4 2" xfId="24157" xr:uid="{35D2670D-F60C-46BF-99E2-EA218AE533A1}"/>
    <cellStyle name="Comma 2 2 7 2 3 5" xfId="3202" xr:uid="{00000000-0005-0000-0000-0000740C0000}"/>
    <cellStyle name="Comma 2 2 7 2 3 5 2" xfId="24158" xr:uid="{D5D025DD-9CF1-4FCC-BA66-2771BBEDB19E}"/>
    <cellStyle name="Comma 2 2 7 2 3 6" xfId="3203" xr:uid="{00000000-0005-0000-0000-0000750C0000}"/>
    <cellStyle name="Comma 2 2 7 2 3 6 2" xfId="24159" xr:uid="{7D5ED375-84ED-4AE2-86A0-3C7D6453EE95}"/>
    <cellStyle name="Comma 2 2 7 2 3 7" xfId="24144" xr:uid="{B893C707-819A-424B-8CE3-F802130F4C72}"/>
    <cellStyle name="Comma 2 2 7 2 4" xfId="3204" xr:uid="{00000000-0005-0000-0000-0000760C0000}"/>
    <cellStyle name="Comma 2 2 7 2 4 2" xfId="3205" xr:uid="{00000000-0005-0000-0000-0000770C0000}"/>
    <cellStyle name="Comma 2 2 7 2 4 2 2" xfId="3206" xr:uid="{00000000-0005-0000-0000-0000780C0000}"/>
    <cellStyle name="Comma 2 2 7 2 4 2 2 2" xfId="24162" xr:uid="{C5B3B814-10E7-46AA-814A-0DAE6884BF56}"/>
    <cellStyle name="Comma 2 2 7 2 4 2 3" xfId="3207" xr:uid="{00000000-0005-0000-0000-0000790C0000}"/>
    <cellStyle name="Comma 2 2 7 2 4 2 3 2" xfId="24163" xr:uid="{131CEBAC-B27D-49B0-9199-3393FD1FA669}"/>
    <cellStyle name="Comma 2 2 7 2 4 2 4" xfId="3208" xr:uid="{00000000-0005-0000-0000-00007A0C0000}"/>
    <cellStyle name="Comma 2 2 7 2 4 2 4 2" xfId="24164" xr:uid="{4C35E8D4-D7DD-4C3E-B977-208845A0E86F}"/>
    <cellStyle name="Comma 2 2 7 2 4 2 5" xfId="24161" xr:uid="{E317CFEA-45C8-48AA-A02E-C77C02C41891}"/>
    <cellStyle name="Comma 2 2 7 2 4 3" xfId="3209" xr:uid="{00000000-0005-0000-0000-00007B0C0000}"/>
    <cellStyle name="Comma 2 2 7 2 4 3 2" xfId="24165" xr:uid="{416F96A6-3EAF-48E4-9680-E2FA94984C0C}"/>
    <cellStyle name="Comma 2 2 7 2 4 4" xfId="3210" xr:uid="{00000000-0005-0000-0000-00007C0C0000}"/>
    <cellStyle name="Comma 2 2 7 2 4 4 2" xfId="24166" xr:uid="{ED75125D-5F49-410E-A771-59D71D2EE4F8}"/>
    <cellStyle name="Comma 2 2 7 2 4 5" xfId="3211" xr:uid="{00000000-0005-0000-0000-00007D0C0000}"/>
    <cellStyle name="Comma 2 2 7 2 4 5 2" xfId="24167" xr:uid="{FDDD0F29-1D71-4C99-BCC4-89239F7E892A}"/>
    <cellStyle name="Comma 2 2 7 2 4 6" xfId="24160" xr:uid="{B9ACDCEC-AB5B-408D-8FF4-762FCB18C081}"/>
    <cellStyle name="Comma 2 2 7 2 5" xfId="3212" xr:uid="{00000000-0005-0000-0000-00007E0C0000}"/>
    <cellStyle name="Comma 2 2 7 2 5 2" xfId="3213" xr:uid="{00000000-0005-0000-0000-00007F0C0000}"/>
    <cellStyle name="Comma 2 2 7 2 5 2 2" xfId="24169" xr:uid="{C53E3C23-F615-4BFF-9EF1-AC2A606CE359}"/>
    <cellStyle name="Comma 2 2 7 2 5 3" xfId="3214" xr:uid="{00000000-0005-0000-0000-0000800C0000}"/>
    <cellStyle name="Comma 2 2 7 2 5 3 2" xfId="24170" xr:uid="{8C89E8C1-9CE6-41FA-AE4F-DE360A82B103}"/>
    <cellStyle name="Comma 2 2 7 2 5 4" xfId="3215" xr:uid="{00000000-0005-0000-0000-0000810C0000}"/>
    <cellStyle name="Comma 2 2 7 2 5 4 2" xfId="24171" xr:uid="{B60D6FB4-39A4-4210-B966-2B24B121C0F0}"/>
    <cellStyle name="Comma 2 2 7 2 5 5" xfId="24168" xr:uid="{D5A0CE6F-2A14-4BFD-A23F-9A8CF32218EE}"/>
    <cellStyle name="Comma 2 2 7 2 6" xfId="3216" xr:uid="{00000000-0005-0000-0000-0000820C0000}"/>
    <cellStyle name="Comma 2 2 7 2 6 2" xfId="24172" xr:uid="{18AB1CB1-FEC0-40AC-BC91-B5FC6FDECFA6}"/>
    <cellStyle name="Comma 2 2 7 2 7" xfId="3217" xr:uid="{00000000-0005-0000-0000-0000830C0000}"/>
    <cellStyle name="Comma 2 2 7 2 7 2" xfId="24173" xr:uid="{C883D3C7-2E3B-4A21-8813-2046EFEDDCA6}"/>
    <cellStyle name="Comma 2 2 7 2 8" xfId="3218" xr:uid="{00000000-0005-0000-0000-0000840C0000}"/>
    <cellStyle name="Comma 2 2 7 2 8 2" xfId="24174" xr:uid="{F6BCE12A-4792-4497-B25F-DE8D38CD16E5}"/>
    <cellStyle name="Comma 2 2 7 2 9" xfId="24127" xr:uid="{1F4E7C9A-4571-41AB-A186-5AD8ECA57B7B}"/>
    <cellStyle name="Comma 2 2 7 3" xfId="3219" xr:uid="{00000000-0005-0000-0000-0000850C0000}"/>
    <cellStyle name="Comma 2 2 7 3 2" xfId="3220" xr:uid="{00000000-0005-0000-0000-0000860C0000}"/>
    <cellStyle name="Comma 2 2 7 3 2 2" xfId="3221" xr:uid="{00000000-0005-0000-0000-0000870C0000}"/>
    <cellStyle name="Comma 2 2 7 3 2 2 2" xfId="3222" xr:uid="{00000000-0005-0000-0000-0000880C0000}"/>
    <cellStyle name="Comma 2 2 7 3 2 2 2 2" xfId="24178" xr:uid="{41FC16C6-5FF1-49D1-B43A-471B2199F6D6}"/>
    <cellStyle name="Comma 2 2 7 3 2 2 3" xfId="3223" xr:uid="{00000000-0005-0000-0000-0000890C0000}"/>
    <cellStyle name="Comma 2 2 7 3 2 2 3 2" xfId="24179" xr:uid="{E1A65415-1429-4EED-9321-F051D0E89FF6}"/>
    <cellStyle name="Comma 2 2 7 3 2 2 4" xfId="3224" xr:uid="{00000000-0005-0000-0000-00008A0C0000}"/>
    <cellStyle name="Comma 2 2 7 3 2 2 4 2" xfId="24180" xr:uid="{88577FE4-2087-46DB-968F-26A5F6C34D84}"/>
    <cellStyle name="Comma 2 2 7 3 2 2 5" xfId="24177" xr:uid="{39AFCAF1-AA6A-424C-BF25-4E696BEB77AA}"/>
    <cellStyle name="Comma 2 2 7 3 2 3" xfId="3225" xr:uid="{00000000-0005-0000-0000-00008B0C0000}"/>
    <cellStyle name="Comma 2 2 7 3 2 3 2" xfId="24181" xr:uid="{F97A7B67-F240-4842-A2AF-0638FEC00A00}"/>
    <cellStyle name="Comma 2 2 7 3 2 4" xfId="3226" xr:uid="{00000000-0005-0000-0000-00008C0C0000}"/>
    <cellStyle name="Comma 2 2 7 3 2 4 2" xfId="24182" xr:uid="{423378B5-179F-4EAA-8044-2A2F6769863B}"/>
    <cellStyle name="Comma 2 2 7 3 2 5" xfId="3227" xr:uid="{00000000-0005-0000-0000-00008D0C0000}"/>
    <cellStyle name="Comma 2 2 7 3 2 5 2" xfId="24183" xr:uid="{A8C3B7D3-2976-4263-922D-886AED27C474}"/>
    <cellStyle name="Comma 2 2 7 3 2 6" xfId="24176" xr:uid="{513AA92F-DBC3-46C1-BE1E-E228C02D1E18}"/>
    <cellStyle name="Comma 2 2 7 3 3" xfId="3228" xr:uid="{00000000-0005-0000-0000-00008E0C0000}"/>
    <cellStyle name="Comma 2 2 7 3 3 2" xfId="3229" xr:uid="{00000000-0005-0000-0000-00008F0C0000}"/>
    <cellStyle name="Comma 2 2 7 3 3 2 2" xfId="24185" xr:uid="{5942D6E5-B9A8-4332-BBD0-BB4BECDA1C38}"/>
    <cellStyle name="Comma 2 2 7 3 3 3" xfId="3230" xr:uid="{00000000-0005-0000-0000-0000900C0000}"/>
    <cellStyle name="Comma 2 2 7 3 3 3 2" xfId="24186" xr:uid="{BA76CEAB-1739-41BD-B445-79E470086617}"/>
    <cellStyle name="Comma 2 2 7 3 3 4" xfId="3231" xr:uid="{00000000-0005-0000-0000-0000910C0000}"/>
    <cellStyle name="Comma 2 2 7 3 3 4 2" xfId="24187" xr:uid="{C98B36A5-93BB-45FD-9409-D92AE01E8850}"/>
    <cellStyle name="Comma 2 2 7 3 3 5" xfId="24184" xr:uid="{CA42D2D6-6ABB-4422-B016-5D490A7E75AC}"/>
    <cellStyle name="Comma 2 2 7 3 4" xfId="3232" xr:uid="{00000000-0005-0000-0000-0000920C0000}"/>
    <cellStyle name="Comma 2 2 7 3 4 2" xfId="24188" xr:uid="{67F35397-3D4B-459F-AD70-30F876256BC3}"/>
    <cellStyle name="Comma 2 2 7 3 5" xfId="3233" xr:uid="{00000000-0005-0000-0000-0000930C0000}"/>
    <cellStyle name="Comma 2 2 7 3 5 2" xfId="24189" xr:uid="{332F7CAF-09F1-4B98-9E01-BD0EDB1AC91C}"/>
    <cellStyle name="Comma 2 2 7 3 6" xfId="3234" xr:uid="{00000000-0005-0000-0000-0000940C0000}"/>
    <cellStyle name="Comma 2 2 7 3 6 2" xfId="24190" xr:uid="{61B5BA18-D9C7-46E3-83DB-7FB2B0A2F754}"/>
    <cellStyle name="Comma 2 2 7 3 7" xfId="24175" xr:uid="{6077D694-6015-48B5-94DE-6B3864662ED3}"/>
    <cellStyle name="Comma 2 2 7 4" xfId="3235" xr:uid="{00000000-0005-0000-0000-0000950C0000}"/>
    <cellStyle name="Comma 2 2 7 4 2" xfId="3236" xr:uid="{00000000-0005-0000-0000-0000960C0000}"/>
    <cellStyle name="Comma 2 2 7 4 2 2" xfId="3237" xr:uid="{00000000-0005-0000-0000-0000970C0000}"/>
    <cellStyle name="Comma 2 2 7 4 2 2 2" xfId="3238" xr:uid="{00000000-0005-0000-0000-0000980C0000}"/>
    <cellStyle name="Comma 2 2 7 4 2 2 2 2" xfId="24194" xr:uid="{B3CB8F54-1805-4213-9E9A-90F8B18CD2E3}"/>
    <cellStyle name="Comma 2 2 7 4 2 2 3" xfId="3239" xr:uid="{00000000-0005-0000-0000-0000990C0000}"/>
    <cellStyle name="Comma 2 2 7 4 2 2 3 2" xfId="24195" xr:uid="{101E7349-FF82-430B-9C78-39280DFE2041}"/>
    <cellStyle name="Comma 2 2 7 4 2 2 4" xfId="3240" xr:uid="{00000000-0005-0000-0000-00009A0C0000}"/>
    <cellStyle name="Comma 2 2 7 4 2 2 4 2" xfId="24196" xr:uid="{60B4E132-51F1-406B-BE3E-44D643296B0C}"/>
    <cellStyle name="Comma 2 2 7 4 2 2 5" xfId="24193" xr:uid="{3BD0FDE4-1F33-4C6D-9E27-8B5E7B3E4052}"/>
    <cellStyle name="Comma 2 2 7 4 2 3" xfId="3241" xr:uid="{00000000-0005-0000-0000-00009B0C0000}"/>
    <cellStyle name="Comma 2 2 7 4 2 3 2" xfId="24197" xr:uid="{71BD38A7-8793-4743-A6D0-CEDF49E1666C}"/>
    <cellStyle name="Comma 2 2 7 4 2 4" xfId="3242" xr:uid="{00000000-0005-0000-0000-00009C0C0000}"/>
    <cellStyle name="Comma 2 2 7 4 2 4 2" xfId="24198" xr:uid="{9FA424F9-38D0-48AD-A276-0C86FE71D629}"/>
    <cellStyle name="Comma 2 2 7 4 2 5" xfId="3243" xr:uid="{00000000-0005-0000-0000-00009D0C0000}"/>
    <cellStyle name="Comma 2 2 7 4 2 5 2" xfId="24199" xr:uid="{DA215687-3435-4DC3-902D-6067478A9C07}"/>
    <cellStyle name="Comma 2 2 7 4 2 6" xfId="24192" xr:uid="{75A64EB7-FB04-4E39-8297-47B62C607765}"/>
    <cellStyle name="Comma 2 2 7 4 3" xfId="3244" xr:uid="{00000000-0005-0000-0000-00009E0C0000}"/>
    <cellStyle name="Comma 2 2 7 4 3 2" xfId="3245" xr:uid="{00000000-0005-0000-0000-00009F0C0000}"/>
    <cellStyle name="Comma 2 2 7 4 3 2 2" xfId="24201" xr:uid="{2AC8A047-C235-401B-8458-E5CD033F12F8}"/>
    <cellStyle name="Comma 2 2 7 4 3 3" xfId="3246" xr:uid="{00000000-0005-0000-0000-0000A00C0000}"/>
    <cellStyle name="Comma 2 2 7 4 3 3 2" xfId="24202" xr:uid="{91C6621B-5667-4576-9B14-43B4143DCFA4}"/>
    <cellStyle name="Comma 2 2 7 4 3 4" xfId="3247" xr:uid="{00000000-0005-0000-0000-0000A10C0000}"/>
    <cellStyle name="Comma 2 2 7 4 3 4 2" xfId="24203" xr:uid="{6A1D2C93-05D3-42C9-A632-6CF69A67BB8D}"/>
    <cellStyle name="Comma 2 2 7 4 3 5" xfId="24200" xr:uid="{9699A623-4EDF-4F8F-AC6F-E674E33D31A7}"/>
    <cellStyle name="Comma 2 2 7 4 4" xfId="3248" xr:uid="{00000000-0005-0000-0000-0000A20C0000}"/>
    <cellStyle name="Comma 2 2 7 4 4 2" xfId="24204" xr:uid="{06FB6733-6487-4B2C-A4C9-9F155497002E}"/>
    <cellStyle name="Comma 2 2 7 4 5" xfId="3249" xr:uid="{00000000-0005-0000-0000-0000A30C0000}"/>
    <cellStyle name="Comma 2 2 7 4 5 2" xfId="24205" xr:uid="{5C170813-4D46-4018-9550-B67CC2506EB1}"/>
    <cellStyle name="Comma 2 2 7 4 6" xfId="3250" xr:uid="{00000000-0005-0000-0000-0000A40C0000}"/>
    <cellStyle name="Comma 2 2 7 4 6 2" xfId="24206" xr:uid="{CFD75AAE-84FD-48CD-9ADC-4EDD9D0F1606}"/>
    <cellStyle name="Comma 2 2 7 4 7" xfId="24191" xr:uid="{ED9AD30A-3C0E-4F56-937B-C09FF9A60391}"/>
    <cellStyle name="Comma 2 2 7 5" xfId="3251" xr:uid="{00000000-0005-0000-0000-0000A50C0000}"/>
    <cellStyle name="Comma 2 2 7 5 2" xfId="24207" xr:uid="{32313CFC-3FDD-41D7-8CFA-03B0997C7748}"/>
    <cellStyle name="Comma 2 2 7 6" xfId="3252" xr:uid="{00000000-0005-0000-0000-0000A60C0000}"/>
    <cellStyle name="Comma 2 2 7 6 2" xfId="3253" xr:uid="{00000000-0005-0000-0000-0000A70C0000}"/>
    <cellStyle name="Comma 2 2 7 6 2 2" xfId="3254" xr:uid="{00000000-0005-0000-0000-0000A80C0000}"/>
    <cellStyle name="Comma 2 2 7 6 2 2 2" xfId="24210" xr:uid="{EC411D78-7D5D-4BD9-95F5-C8CC46CCEE34}"/>
    <cellStyle name="Comma 2 2 7 6 2 3" xfId="3255" xr:uid="{00000000-0005-0000-0000-0000A90C0000}"/>
    <cellStyle name="Comma 2 2 7 6 2 3 2" xfId="24211" xr:uid="{55B0A93E-1C2D-4B23-9A9D-074CFD9CAED8}"/>
    <cellStyle name="Comma 2 2 7 6 2 4" xfId="3256" xr:uid="{00000000-0005-0000-0000-0000AA0C0000}"/>
    <cellStyle name="Comma 2 2 7 6 2 4 2" xfId="24212" xr:uid="{5E58AC31-2030-4773-B2DA-1D462A2F2EB4}"/>
    <cellStyle name="Comma 2 2 7 6 2 5" xfId="24209" xr:uid="{ACBB8844-0FBF-435F-B868-8D6B541A9104}"/>
    <cellStyle name="Comma 2 2 7 6 3" xfId="3257" xr:uid="{00000000-0005-0000-0000-0000AB0C0000}"/>
    <cellStyle name="Comma 2 2 7 6 3 2" xfId="24213" xr:uid="{CC55349B-0ECE-4BF5-8B47-6AC5535374C2}"/>
    <cellStyle name="Comma 2 2 7 6 4" xfId="3258" xr:uid="{00000000-0005-0000-0000-0000AC0C0000}"/>
    <cellStyle name="Comma 2 2 7 6 4 2" xfId="24214" xr:uid="{374A1727-46DC-47B7-85D1-02CE5E0C6060}"/>
    <cellStyle name="Comma 2 2 7 6 5" xfId="3259" xr:uid="{00000000-0005-0000-0000-0000AD0C0000}"/>
    <cellStyle name="Comma 2 2 7 6 5 2" xfId="24215" xr:uid="{BA5EF9FE-B085-47ED-9034-F6D60883F63F}"/>
    <cellStyle name="Comma 2 2 7 6 6" xfId="24208" xr:uid="{62D0EAAB-5065-4E76-94C9-83413AB91ABD}"/>
    <cellStyle name="Comma 2 2 7 7" xfId="3260" xr:uid="{00000000-0005-0000-0000-0000AE0C0000}"/>
    <cellStyle name="Comma 2 2 7 7 2" xfId="3261" xr:uid="{00000000-0005-0000-0000-0000AF0C0000}"/>
    <cellStyle name="Comma 2 2 7 7 2 2" xfId="24217" xr:uid="{03B4C545-7428-4974-8359-C92C7E8374FC}"/>
    <cellStyle name="Comma 2 2 7 7 3" xfId="3262" xr:uid="{00000000-0005-0000-0000-0000B00C0000}"/>
    <cellStyle name="Comma 2 2 7 7 3 2" xfId="24218" xr:uid="{00E76432-DABB-485A-9D11-7A7A50CB3F7A}"/>
    <cellStyle name="Comma 2 2 7 7 4" xfId="3263" xr:uid="{00000000-0005-0000-0000-0000B10C0000}"/>
    <cellStyle name="Comma 2 2 7 7 4 2" xfId="24219" xr:uid="{FF1149A1-9699-4930-9BE8-62EE0D6A4839}"/>
    <cellStyle name="Comma 2 2 7 7 5" xfId="24216" xr:uid="{18202B60-D7DB-47A5-A3B2-ED4F503709F7}"/>
    <cellStyle name="Comma 2 2 7 8" xfId="3264" xr:uid="{00000000-0005-0000-0000-0000B20C0000}"/>
    <cellStyle name="Comma 2 2 7 8 2" xfId="3265" xr:uid="{00000000-0005-0000-0000-0000B30C0000}"/>
    <cellStyle name="Comma 2 2 7 8 2 2" xfId="24221" xr:uid="{BA15B327-77CB-4D65-BBBC-E9ED106788DF}"/>
    <cellStyle name="Comma 2 2 7 8 3" xfId="3266" xr:uid="{00000000-0005-0000-0000-0000B40C0000}"/>
    <cellStyle name="Comma 2 2 7 8 3 2" xfId="24222" xr:uid="{9119E941-D213-4E1E-96EA-F4F3BDD444D0}"/>
    <cellStyle name="Comma 2 2 7 8 4" xfId="3267" xr:uid="{00000000-0005-0000-0000-0000B50C0000}"/>
    <cellStyle name="Comma 2 2 7 8 4 2" xfId="24223" xr:uid="{728F7BD4-D970-488F-A4C4-BF8AE3747CC1}"/>
    <cellStyle name="Comma 2 2 7 8 5" xfId="24220" xr:uid="{91B302AD-D2F0-4668-B5CC-CAC999CA9B6B}"/>
    <cellStyle name="Comma 2 2 7 9" xfId="3268" xr:uid="{00000000-0005-0000-0000-0000B60C0000}"/>
    <cellStyle name="Comma 2 2 7 9 2" xfId="24224" xr:uid="{BE43F2D4-18ED-400C-9FB3-933820D73AB8}"/>
    <cellStyle name="Comma 2 2 8" xfId="3269" xr:uid="{00000000-0005-0000-0000-0000B70C0000}"/>
    <cellStyle name="Comma 2 2 8 10" xfId="3270" xr:uid="{00000000-0005-0000-0000-0000B80C0000}"/>
    <cellStyle name="Comma 2 2 8 10 2" xfId="24226" xr:uid="{FAC01F7A-5126-4642-96F0-3A989D8D85D9}"/>
    <cellStyle name="Comma 2 2 8 11" xfId="24225" xr:uid="{7B4AA62D-A108-41CC-98A1-97D888D9DAAB}"/>
    <cellStyle name="Comma 2 2 8 2" xfId="3271" xr:uid="{00000000-0005-0000-0000-0000B90C0000}"/>
    <cellStyle name="Comma 2 2 8 2 2" xfId="3272" xr:uid="{00000000-0005-0000-0000-0000BA0C0000}"/>
    <cellStyle name="Comma 2 2 8 2 2 2" xfId="3273" xr:uid="{00000000-0005-0000-0000-0000BB0C0000}"/>
    <cellStyle name="Comma 2 2 8 2 2 2 2" xfId="3274" xr:uid="{00000000-0005-0000-0000-0000BC0C0000}"/>
    <cellStyle name="Comma 2 2 8 2 2 2 2 2" xfId="24230" xr:uid="{A3CD8F36-C36C-4080-B949-F7645F28C08D}"/>
    <cellStyle name="Comma 2 2 8 2 2 2 3" xfId="3275" xr:uid="{00000000-0005-0000-0000-0000BD0C0000}"/>
    <cellStyle name="Comma 2 2 8 2 2 2 3 2" xfId="24231" xr:uid="{0D856432-9B36-4165-A70D-6CE4AAC2E925}"/>
    <cellStyle name="Comma 2 2 8 2 2 2 4" xfId="3276" xr:uid="{00000000-0005-0000-0000-0000BE0C0000}"/>
    <cellStyle name="Comma 2 2 8 2 2 2 4 2" xfId="24232" xr:uid="{4C62E14F-C4E3-4E65-82B2-04032EA95D1B}"/>
    <cellStyle name="Comma 2 2 8 2 2 2 5" xfId="24229" xr:uid="{C544CC5F-4EC9-493C-9098-E869BD18B019}"/>
    <cellStyle name="Comma 2 2 8 2 2 3" xfId="3277" xr:uid="{00000000-0005-0000-0000-0000BF0C0000}"/>
    <cellStyle name="Comma 2 2 8 2 2 3 2" xfId="24233" xr:uid="{9761B5E1-124D-47E5-B0A2-EFB6787FA0D4}"/>
    <cellStyle name="Comma 2 2 8 2 2 4" xfId="3278" xr:uid="{00000000-0005-0000-0000-0000C00C0000}"/>
    <cellStyle name="Comma 2 2 8 2 2 4 2" xfId="24234" xr:uid="{E138A968-47EF-4AAA-B6EC-485B02F22043}"/>
    <cellStyle name="Comma 2 2 8 2 2 5" xfId="3279" xr:uid="{00000000-0005-0000-0000-0000C10C0000}"/>
    <cellStyle name="Comma 2 2 8 2 2 5 2" xfId="24235" xr:uid="{FD590E44-3948-4121-8B7C-E9D7DB8CC55D}"/>
    <cellStyle name="Comma 2 2 8 2 2 6" xfId="24228" xr:uid="{32C0F933-AC8C-4E65-BD39-8D27422581A4}"/>
    <cellStyle name="Comma 2 2 8 2 3" xfId="3280" xr:uid="{00000000-0005-0000-0000-0000C20C0000}"/>
    <cellStyle name="Comma 2 2 8 2 3 2" xfId="3281" xr:uid="{00000000-0005-0000-0000-0000C30C0000}"/>
    <cellStyle name="Comma 2 2 8 2 3 2 2" xfId="24237" xr:uid="{7F6A9263-72BB-4BB5-A9F9-AA9BA0D55C40}"/>
    <cellStyle name="Comma 2 2 8 2 3 3" xfId="3282" xr:uid="{00000000-0005-0000-0000-0000C40C0000}"/>
    <cellStyle name="Comma 2 2 8 2 3 3 2" xfId="24238" xr:uid="{1891FE6B-DCFE-4FC1-A2E1-9F70AED60CC0}"/>
    <cellStyle name="Comma 2 2 8 2 3 4" xfId="3283" xr:uid="{00000000-0005-0000-0000-0000C50C0000}"/>
    <cellStyle name="Comma 2 2 8 2 3 4 2" xfId="24239" xr:uid="{F9B27BFF-8608-4237-BB5F-E4E493EE7759}"/>
    <cellStyle name="Comma 2 2 8 2 3 5" xfId="24236" xr:uid="{E86B404C-D60E-44D1-ACFE-7FB7B714F106}"/>
    <cellStyle name="Comma 2 2 8 2 4" xfId="3284" xr:uid="{00000000-0005-0000-0000-0000C60C0000}"/>
    <cellStyle name="Comma 2 2 8 2 4 2" xfId="24240" xr:uid="{48E17E1B-EC66-4FEF-A87F-C1477A929A75}"/>
    <cellStyle name="Comma 2 2 8 2 5" xfId="3285" xr:uid="{00000000-0005-0000-0000-0000C70C0000}"/>
    <cellStyle name="Comma 2 2 8 2 5 2" xfId="24241" xr:uid="{1B367F3A-B262-47A9-8682-94A36BD9CF52}"/>
    <cellStyle name="Comma 2 2 8 2 6" xfId="3286" xr:uid="{00000000-0005-0000-0000-0000C80C0000}"/>
    <cellStyle name="Comma 2 2 8 2 6 2" xfId="24242" xr:uid="{FB4D71DF-C492-42E8-B6B8-7C6CCB8F2C10}"/>
    <cellStyle name="Comma 2 2 8 2 7" xfId="24227" xr:uid="{F39E07EB-AE02-4791-8451-AE25BDB3F2DF}"/>
    <cellStyle name="Comma 2 2 8 3" xfId="3287" xr:uid="{00000000-0005-0000-0000-0000C90C0000}"/>
    <cellStyle name="Comma 2 2 8 3 2" xfId="3288" xr:uid="{00000000-0005-0000-0000-0000CA0C0000}"/>
    <cellStyle name="Comma 2 2 8 3 2 2" xfId="3289" xr:uid="{00000000-0005-0000-0000-0000CB0C0000}"/>
    <cellStyle name="Comma 2 2 8 3 2 2 2" xfId="3290" xr:uid="{00000000-0005-0000-0000-0000CC0C0000}"/>
    <cellStyle name="Comma 2 2 8 3 2 2 2 2" xfId="24246" xr:uid="{BAFFA0DB-AB76-4DF0-A963-9CCE67D73729}"/>
    <cellStyle name="Comma 2 2 8 3 2 2 3" xfId="3291" xr:uid="{00000000-0005-0000-0000-0000CD0C0000}"/>
    <cellStyle name="Comma 2 2 8 3 2 2 3 2" xfId="24247" xr:uid="{9F017C22-CDF0-4FE4-93A7-7192D9CA6610}"/>
    <cellStyle name="Comma 2 2 8 3 2 2 4" xfId="3292" xr:uid="{00000000-0005-0000-0000-0000CE0C0000}"/>
    <cellStyle name="Comma 2 2 8 3 2 2 4 2" xfId="24248" xr:uid="{C040652E-A70B-493B-A5D4-3400FE55794B}"/>
    <cellStyle name="Comma 2 2 8 3 2 2 5" xfId="24245" xr:uid="{0C10FD2E-B5F2-4D06-A45B-8E43A63E5CEE}"/>
    <cellStyle name="Comma 2 2 8 3 2 3" xfId="3293" xr:uid="{00000000-0005-0000-0000-0000CF0C0000}"/>
    <cellStyle name="Comma 2 2 8 3 2 3 2" xfId="24249" xr:uid="{F5F16000-16AA-4025-9081-0FDE8AD2B5AA}"/>
    <cellStyle name="Comma 2 2 8 3 2 4" xfId="3294" xr:uid="{00000000-0005-0000-0000-0000D00C0000}"/>
    <cellStyle name="Comma 2 2 8 3 2 4 2" xfId="24250" xr:uid="{A92A7398-D183-4F7C-9EEB-A0ADEA538172}"/>
    <cellStyle name="Comma 2 2 8 3 2 5" xfId="3295" xr:uid="{00000000-0005-0000-0000-0000D10C0000}"/>
    <cellStyle name="Comma 2 2 8 3 2 5 2" xfId="24251" xr:uid="{E09CB350-4EDE-4345-877A-0C2EF783EFEA}"/>
    <cellStyle name="Comma 2 2 8 3 2 6" xfId="24244" xr:uid="{0F2AC1C8-4C82-48B0-B454-299F13D2F523}"/>
    <cellStyle name="Comma 2 2 8 3 3" xfId="3296" xr:uid="{00000000-0005-0000-0000-0000D20C0000}"/>
    <cellStyle name="Comma 2 2 8 3 3 2" xfId="3297" xr:uid="{00000000-0005-0000-0000-0000D30C0000}"/>
    <cellStyle name="Comma 2 2 8 3 3 2 2" xfId="24253" xr:uid="{B766D3A2-7DF1-4043-87DF-D94E637AA74E}"/>
    <cellStyle name="Comma 2 2 8 3 3 3" xfId="3298" xr:uid="{00000000-0005-0000-0000-0000D40C0000}"/>
    <cellStyle name="Comma 2 2 8 3 3 3 2" xfId="24254" xr:uid="{DD9BD601-EAB5-477A-96F0-4E2E7C956609}"/>
    <cellStyle name="Comma 2 2 8 3 3 4" xfId="3299" xr:uid="{00000000-0005-0000-0000-0000D50C0000}"/>
    <cellStyle name="Comma 2 2 8 3 3 4 2" xfId="24255" xr:uid="{CB2546D1-AC55-4DA5-A838-5C88E3FF695F}"/>
    <cellStyle name="Comma 2 2 8 3 3 5" xfId="24252" xr:uid="{1A8D2178-CB7E-4479-9009-76215C951989}"/>
    <cellStyle name="Comma 2 2 8 3 4" xfId="3300" xr:uid="{00000000-0005-0000-0000-0000D60C0000}"/>
    <cellStyle name="Comma 2 2 8 3 4 2" xfId="24256" xr:uid="{742415A6-7AD5-4B23-80E5-1EFDAD5E39AD}"/>
    <cellStyle name="Comma 2 2 8 3 5" xfId="3301" xr:uid="{00000000-0005-0000-0000-0000D70C0000}"/>
    <cellStyle name="Comma 2 2 8 3 5 2" xfId="24257" xr:uid="{74C16BAA-3749-436F-8E82-333C9BDF7848}"/>
    <cellStyle name="Comma 2 2 8 3 6" xfId="3302" xr:uid="{00000000-0005-0000-0000-0000D80C0000}"/>
    <cellStyle name="Comma 2 2 8 3 6 2" xfId="24258" xr:uid="{3D85EF47-26CF-4E5E-B2A3-A5CC97B71EB1}"/>
    <cellStyle name="Comma 2 2 8 3 7" xfId="24243" xr:uid="{3EBFD8C9-5117-492C-BF46-EF58AFC594B2}"/>
    <cellStyle name="Comma 2 2 8 4" xfId="3303" xr:uid="{00000000-0005-0000-0000-0000D90C0000}"/>
    <cellStyle name="Comma 2 2 8 4 2" xfId="24259" xr:uid="{FF1FEA86-7D6A-494A-88BD-E081C79678DC}"/>
    <cellStyle name="Comma 2 2 8 5" xfId="3304" xr:uid="{00000000-0005-0000-0000-0000DA0C0000}"/>
    <cellStyle name="Comma 2 2 8 5 2" xfId="3305" xr:uid="{00000000-0005-0000-0000-0000DB0C0000}"/>
    <cellStyle name="Comma 2 2 8 5 2 2" xfId="3306" xr:uid="{00000000-0005-0000-0000-0000DC0C0000}"/>
    <cellStyle name="Comma 2 2 8 5 2 2 2" xfId="24262" xr:uid="{1DC407A7-CC17-4265-8900-72159F38F938}"/>
    <cellStyle name="Comma 2 2 8 5 2 3" xfId="3307" xr:uid="{00000000-0005-0000-0000-0000DD0C0000}"/>
    <cellStyle name="Comma 2 2 8 5 2 3 2" xfId="24263" xr:uid="{F15AA124-C011-42F1-9131-5EDA0EB0B648}"/>
    <cellStyle name="Comma 2 2 8 5 2 4" xfId="3308" xr:uid="{00000000-0005-0000-0000-0000DE0C0000}"/>
    <cellStyle name="Comma 2 2 8 5 2 4 2" xfId="24264" xr:uid="{F26F3545-50FB-4771-A9C3-E03C7E328B79}"/>
    <cellStyle name="Comma 2 2 8 5 2 5" xfId="24261" xr:uid="{D4684CC9-2176-46B9-B1E6-AA10AE95EE38}"/>
    <cellStyle name="Comma 2 2 8 5 3" xfId="3309" xr:uid="{00000000-0005-0000-0000-0000DF0C0000}"/>
    <cellStyle name="Comma 2 2 8 5 3 2" xfId="24265" xr:uid="{767A31C8-A7FA-4D92-9FD3-D145CAFADF23}"/>
    <cellStyle name="Comma 2 2 8 5 4" xfId="3310" xr:uid="{00000000-0005-0000-0000-0000E00C0000}"/>
    <cellStyle name="Comma 2 2 8 5 4 2" xfId="24266" xr:uid="{A087C34C-B0BD-4849-91B1-BD0A82C7783C}"/>
    <cellStyle name="Comma 2 2 8 5 5" xfId="3311" xr:uid="{00000000-0005-0000-0000-0000E10C0000}"/>
    <cellStyle name="Comma 2 2 8 5 5 2" xfId="24267" xr:uid="{ED395018-E5E2-4337-AF22-EF601D404C7A}"/>
    <cellStyle name="Comma 2 2 8 5 6" xfId="24260" xr:uid="{0494457B-22A9-43AB-8711-125D05B18D52}"/>
    <cellStyle name="Comma 2 2 8 6" xfId="3312" xr:uid="{00000000-0005-0000-0000-0000E20C0000}"/>
    <cellStyle name="Comma 2 2 8 6 2" xfId="3313" xr:uid="{00000000-0005-0000-0000-0000E30C0000}"/>
    <cellStyle name="Comma 2 2 8 6 2 2" xfId="24269" xr:uid="{F7FC6D8A-A06D-49E8-AC1C-6DBAD2288AC8}"/>
    <cellStyle name="Comma 2 2 8 6 3" xfId="3314" xr:uid="{00000000-0005-0000-0000-0000E40C0000}"/>
    <cellStyle name="Comma 2 2 8 6 3 2" xfId="24270" xr:uid="{CA942FF5-52EB-47DB-B28F-E897D67A707B}"/>
    <cellStyle name="Comma 2 2 8 6 4" xfId="3315" xr:uid="{00000000-0005-0000-0000-0000E50C0000}"/>
    <cellStyle name="Comma 2 2 8 6 4 2" xfId="24271" xr:uid="{0839F77A-BFC8-463E-8E95-63DEC12C0F6A}"/>
    <cellStyle name="Comma 2 2 8 6 5" xfId="24268" xr:uid="{A79F3F02-B3E8-448F-927B-AAFD8EC9A613}"/>
    <cellStyle name="Comma 2 2 8 7" xfId="3316" xr:uid="{00000000-0005-0000-0000-0000E60C0000}"/>
    <cellStyle name="Comma 2 2 8 7 2" xfId="3317" xr:uid="{00000000-0005-0000-0000-0000E70C0000}"/>
    <cellStyle name="Comma 2 2 8 7 2 2" xfId="24273" xr:uid="{435A6602-DDB3-4F96-9471-30397FF0A605}"/>
    <cellStyle name="Comma 2 2 8 7 3" xfId="3318" xr:uid="{00000000-0005-0000-0000-0000E80C0000}"/>
    <cellStyle name="Comma 2 2 8 7 3 2" xfId="24274" xr:uid="{F97B2563-8900-4805-A44F-BD3B7E725E04}"/>
    <cellStyle name="Comma 2 2 8 7 4" xfId="3319" xr:uid="{00000000-0005-0000-0000-0000E90C0000}"/>
    <cellStyle name="Comma 2 2 8 7 4 2" xfId="24275" xr:uid="{EA0B78A9-9C91-429C-B0D0-35D1222A06C5}"/>
    <cellStyle name="Comma 2 2 8 7 5" xfId="24272" xr:uid="{00B5CDC4-EA9C-434B-B8BF-811D6A958FDD}"/>
    <cellStyle name="Comma 2 2 8 8" xfId="3320" xr:uid="{00000000-0005-0000-0000-0000EA0C0000}"/>
    <cellStyle name="Comma 2 2 8 8 2" xfId="24276" xr:uid="{4EC57FAD-30A4-403C-8238-8D96366B9B8E}"/>
    <cellStyle name="Comma 2 2 8 9" xfId="3321" xr:uid="{00000000-0005-0000-0000-0000EB0C0000}"/>
    <cellStyle name="Comma 2 2 8 9 2" xfId="24277" xr:uid="{E5EB76EF-D1B1-4DEF-B31B-E45692C99C73}"/>
    <cellStyle name="Comma 2 2 9" xfId="3322" xr:uid="{00000000-0005-0000-0000-0000EC0C0000}"/>
    <cellStyle name="Comma 2 2 9 10" xfId="3323" xr:uid="{00000000-0005-0000-0000-0000ED0C0000}"/>
    <cellStyle name="Comma 2 2 9 10 2" xfId="24279" xr:uid="{76D75F28-13E5-4FC0-B57C-283C49254E26}"/>
    <cellStyle name="Comma 2 2 9 11" xfId="24278" xr:uid="{35AB9653-6CC2-4E4A-94BC-CEFA7A9739EA}"/>
    <cellStyle name="Comma 2 2 9 2" xfId="3324" xr:uid="{00000000-0005-0000-0000-0000EE0C0000}"/>
    <cellStyle name="Comma 2 2 9 2 2" xfId="3325" xr:uid="{00000000-0005-0000-0000-0000EF0C0000}"/>
    <cellStyle name="Comma 2 2 9 2 2 2" xfId="3326" xr:uid="{00000000-0005-0000-0000-0000F00C0000}"/>
    <cellStyle name="Comma 2 2 9 2 2 2 2" xfId="3327" xr:uid="{00000000-0005-0000-0000-0000F10C0000}"/>
    <cellStyle name="Comma 2 2 9 2 2 2 2 2" xfId="24283" xr:uid="{F86F3D6A-E330-4D2E-AAD3-7139216CD97E}"/>
    <cellStyle name="Comma 2 2 9 2 2 2 3" xfId="3328" xr:uid="{00000000-0005-0000-0000-0000F20C0000}"/>
    <cellStyle name="Comma 2 2 9 2 2 2 3 2" xfId="24284" xr:uid="{F08F51A0-3ED4-4141-AC84-E56C1FD6B7AE}"/>
    <cellStyle name="Comma 2 2 9 2 2 2 4" xfId="3329" xr:uid="{00000000-0005-0000-0000-0000F30C0000}"/>
    <cellStyle name="Comma 2 2 9 2 2 2 4 2" xfId="24285" xr:uid="{094E6F28-80CF-418A-9F9A-7E7FD8AC5222}"/>
    <cellStyle name="Comma 2 2 9 2 2 2 5" xfId="24282" xr:uid="{4DDCAF05-3321-4746-82A2-FE9BA93AE6B9}"/>
    <cellStyle name="Comma 2 2 9 2 2 3" xfId="3330" xr:uid="{00000000-0005-0000-0000-0000F40C0000}"/>
    <cellStyle name="Comma 2 2 9 2 2 3 2" xfId="24286" xr:uid="{8EBF2CC2-7E67-4302-89D1-C614DA5B9C19}"/>
    <cellStyle name="Comma 2 2 9 2 2 4" xfId="3331" xr:uid="{00000000-0005-0000-0000-0000F50C0000}"/>
    <cellStyle name="Comma 2 2 9 2 2 4 2" xfId="24287" xr:uid="{7D244CA0-D769-485F-A4BE-233A5A9597D6}"/>
    <cellStyle name="Comma 2 2 9 2 2 5" xfId="3332" xr:uid="{00000000-0005-0000-0000-0000F60C0000}"/>
    <cellStyle name="Comma 2 2 9 2 2 5 2" xfId="24288" xr:uid="{624D72A9-81FC-402E-A0E7-FC8A072011DA}"/>
    <cellStyle name="Comma 2 2 9 2 2 6" xfId="24281" xr:uid="{CF8014B2-BE72-493F-9558-E6763AC50CFD}"/>
    <cellStyle name="Comma 2 2 9 2 3" xfId="3333" xr:uid="{00000000-0005-0000-0000-0000F70C0000}"/>
    <cellStyle name="Comma 2 2 9 2 3 2" xfId="3334" xr:uid="{00000000-0005-0000-0000-0000F80C0000}"/>
    <cellStyle name="Comma 2 2 9 2 3 2 2" xfId="24290" xr:uid="{4FE7A8BD-F05B-4F1A-848C-9BC4916204FD}"/>
    <cellStyle name="Comma 2 2 9 2 3 3" xfId="3335" xr:uid="{00000000-0005-0000-0000-0000F90C0000}"/>
    <cellStyle name="Comma 2 2 9 2 3 3 2" xfId="24291" xr:uid="{26BF3D47-E751-48DD-8616-40DC539B6ACD}"/>
    <cellStyle name="Comma 2 2 9 2 3 4" xfId="3336" xr:uid="{00000000-0005-0000-0000-0000FA0C0000}"/>
    <cellStyle name="Comma 2 2 9 2 3 4 2" xfId="24292" xr:uid="{EF22765E-D391-4EA2-BEA8-DE7D99C061C5}"/>
    <cellStyle name="Comma 2 2 9 2 3 5" xfId="24289" xr:uid="{8090E87B-9587-4548-BB56-55AD20855C3E}"/>
    <cellStyle name="Comma 2 2 9 2 4" xfId="3337" xr:uid="{00000000-0005-0000-0000-0000FB0C0000}"/>
    <cellStyle name="Comma 2 2 9 2 4 2" xfId="24293" xr:uid="{326DC372-98B1-44F9-A0C7-C9672D2D2DAE}"/>
    <cellStyle name="Comma 2 2 9 2 5" xfId="3338" xr:uid="{00000000-0005-0000-0000-0000FC0C0000}"/>
    <cellStyle name="Comma 2 2 9 2 5 2" xfId="24294" xr:uid="{7FD669B6-0357-4B43-97B1-F471A4D788C7}"/>
    <cellStyle name="Comma 2 2 9 2 6" xfId="3339" xr:uid="{00000000-0005-0000-0000-0000FD0C0000}"/>
    <cellStyle name="Comma 2 2 9 2 6 2" xfId="24295" xr:uid="{72ECCE71-BA71-4F8A-875B-AD0536A3B0DE}"/>
    <cellStyle name="Comma 2 2 9 2 7" xfId="24280" xr:uid="{7FBBB8DF-AD96-49B7-A06A-B203765935AC}"/>
    <cellStyle name="Comma 2 2 9 3" xfId="3340" xr:uid="{00000000-0005-0000-0000-0000FE0C0000}"/>
    <cellStyle name="Comma 2 2 9 3 2" xfId="3341" xr:uid="{00000000-0005-0000-0000-0000FF0C0000}"/>
    <cellStyle name="Comma 2 2 9 3 2 2" xfId="3342" xr:uid="{00000000-0005-0000-0000-0000000D0000}"/>
    <cellStyle name="Comma 2 2 9 3 2 2 2" xfId="3343" xr:uid="{00000000-0005-0000-0000-0000010D0000}"/>
    <cellStyle name="Comma 2 2 9 3 2 2 2 2" xfId="24299" xr:uid="{B43C339E-99F2-4EDE-A3AC-E3E5F4521FE0}"/>
    <cellStyle name="Comma 2 2 9 3 2 2 3" xfId="3344" xr:uid="{00000000-0005-0000-0000-0000020D0000}"/>
    <cellStyle name="Comma 2 2 9 3 2 2 3 2" xfId="24300" xr:uid="{36248A0C-4B50-4785-950F-2159ED3CD060}"/>
    <cellStyle name="Comma 2 2 9 3 2 2 4" xfId="3345" xr:uid="{00000000-0005-0000-0000-0000030D0000}"/>
    <cellStyle name="Comma 2 2 9 3 2 2 4 2" xfId="24301" xr:uid="{8AD87771-9B4C-434B-82FE-B06B550D2BE2}"/>
    <cellStyle name="Comma 2 2 9 3 2 2 5" xfId="24298" xr:uid="{AFBA6EA9-13F5-484D-963C-B297A4D98849}"/>
    <cellStyle name="Comma 2 2 9 3 2 3" xfId="3346" xr:uid="{00000000-0005-0000-0000-0000040D0000}"/>
    <cellStyle name="Comma 2 2 9 3 2 3 2" xfId="24302" xr:uid="{0E4371B6-7D6A-4DC5-8167-0C33D5A65479}"/>
    <cellStyle name="Comma 2 2 9 3 2 4" xfId="3347" xr:uid="{00000000-0005-0000-0000-0000050D0000}"/>
    <cellStyle name="Comma 2 2 9 3 2 4 2" xfId="24303" xr:uid="{36E00440-9FEA-4859-9A6C-4DFC95FB7B8C}"/>
    <cellStyle name="Comma 2 2 9 3 2 5" xfId="3348" xr:uid="{00000000-0005-0000-0000-0000060D0000}"/>
    <cellStyle name="Comma 2 2 9 3 2 5 2" xfId="24304" xr:uid="{7B1A4AE7-4BB5-452D-81F6-434A3500126A}"/>
    <cellStyle name="Comma 2 2 9 3 2 6" xfId="24297" xr:uid="{DD087B39-9FDA-46EC-91ED-05F3ECE8946A}"/>
    <cellStyle name="Comma 2 2 9 3 3" xfId="3349" xr:uid="{00000000-0005-0000-0000-0000070D0000}"/>
    <cellStyle name="Comma 2 2 9 3 3 2" xfId="3350" xr:uid="{00000000-0005-0000-0000-0000080D0000}"/>
    <cellStyle name="Comma 2 2 9 3 3 2 2" xfId="24306" xr:uid="{3C134FCF-EDC0-490A-87A5-26DD8981045E}"/>
    <cellStyle name="Comma 2 2 9 3 3 3" xfId="3351" xr:uid="{00000000-0005-0000-0000-0000090D0000}"/>
    <cellStyle name="Comma 2 2 9 3 3 3 2" xfId="24307" xr:uid="{8295021C-E3B4-48BD-B969-7D2FC0D4A530}"/>
    <cellStyle name="Comma 2 2 9 3 3 4" xfId="3352" xr:uid="{00000000-0005-0000-0000-00000A0D0000}"/>
    <cellStyle name="Comma 2 2 9 3 3 4 2" xfId="24308" xr:uid="{F7175757-7680-443C-ADC5-838240741505}"/>
    <cellStyle name="Comma 2 2 9 3 3 5" xfId="24305" xr:uid="{3252C321-2255-42C5-8F9F-25F52E182065}"/>
    <cellStyle name="Comma 2 2 9 3 4" xfId="3353" xr:uid="{00000000-0005-0000-0000-00000B0D0000}"/>
    <cellStyle name="Comma 2 2 9 3 4 2" xfId="24309" xr:uid="{744FB81A-591D-4E70-A2E0-AA00F9BA0BC8}"/>
    <cellStyle name="Comma 2 2 9 3 5" xfId="3354" xr:uid="{00000000-0005-0000-0000-00000C0D0000}"/>
    <cellStyle name="Comma 2 2 9 3 5 2" xfId="24310" xr:uid="{811982CB-8A8F-40F5-A3C8-B56AD45C0044}"/>
    <cellStyle name="Comma 2 2 9 3 6" xfId="3355" xr:uid="{00000000-0005-0000-0000-00000D0D0000}"/>
    <cellStyle name="Comma 2 2 9 3 6 2" xfId="24311" xr:uid="{E1D350BA-D1A0-4CB2-A026-45DC6575424D}"/>
    <cellStyle name="Comma 2 2 9 3 7" xfId="24296" xr:uid="{0AEA12C4-2D73-4D79-89E7-C3A907F1E76E}"/>
    <cellStyle name="Comma 2 2 9 4" xfId="3356" xr:uid="{00000000-0005-0000-0000-00000E0D0000}"/>
    <cellStyle name="Comma 2 2 9 4 2" xfId="24312" xr:uid="{16A0415F-67D7-4498-B670-F013D5EFC659}"/>
    <cellStyle name="Comma 2 2 9 5" xfId="3357" xr:uid="{00000000-0005-0000-0000-00000F0D0000}"/>
    <cellStyle name="Comma 2 2 9 5 2" xfId="3358" xr:uid="{00000000-0005-0000-0000-0000100D0000}"/>
    <cellStyle name="Comma 2 2 9 5 2 2" xfId="3359" xr:uid="{00000000-0005-0000-0000-0000110D0000}"/>
    <cellStyle name="Comma 2 2 9 5 2 2 2" xfId="24315" xr:uid="{CF417250-F6C8-4E1F-B950-9C75612F3C14}"/>
    <cellStyle name="Comma 2 2 9 5 2 3" xfId="3360" xr:uid="{00000000-0005-0000-0000-0000120D0000}"/>
    <cellStyle name="Comma 2 2 9 5 2 3 2" xfId="24316" xr:uid="{7717B33D-1C1F-4898-9132-0AC1081BE3C3}"/>
    <cellStyle name="Comma 2 2 9 5 2 4" xfId="3361" xr:uid="{00000000-0005-0000-0000-0000130D0000}"/>
    <cellStyle name="Comma 2 2 9 5 2 4 2" xfId="24317" xr:uid="{BD83BEFA-3CEE-40F7-8387-41F11AA08DCC}"/>
    <cellStyle name="Comma 2 2 9 5 2 5" xfId="24314" xr:uid="{640E8B48-2A57-4E3E-AFFB-3148E509E80E}"/>
    <cellStyle name="Comma 2 2 9 5 3" xfId="3362" xr:uid="{00000000-0005-0000-0000-0000140D0000}"/>
    <cellStyle name="Comma 2 2 9 5 3 2" xfId="24318" xr:uid="{D0D543B8-2ADC-4383-AB3F-FBF7B45E37E8}"/>
    <cellStyle name="Comma 2 2 9 5 4" xfId="3363" xr:uid="{00000000-0005-0000-0000-0000150D0000}"/>
    <cellStyle name="Comma 2 2 9 5 4 2" xfId="24319" xr:uid="{F6058392-AF9C-4CD4-9DAA-1F92F00F5038}"/>
    <cellStyle name="Comma 2 2 9 5 5" xfId="3364" xr:uid="{00000000-0005-0000-0000-0000160D0000}"/>
    <cellStyle name="Comma 2 2 9 5 5 2" xfId="24320" xr:uid="{E8EA60B7-ADBB-4625-9064-3901A1B268A2}"/>
    <cellStyle name="Comma 2 2 9 5 6" xfId="24313" xr:uid="{39FB2649-39C7-41C8-9AA2-4B1D63C48515}"/>
    <cellStyle name="Comma 2 2 9 6" xfId="3365" xr:uid="{00000000-0005-0000-0000-0000170D0000}"/>
    <cellStyle name="Comma 2 2 9 6 2" xfId="3366" xr:uid="{00000000-0005-0000-0000-0000180D0000}"/>
    <cellStyle name="Comma 2 2 9 6 2 2" xfId="24322" xr:uid="{AD93F44D-F60E-40D0-AF9B-0EF0D1FDFD9C}"/>
    <cellStyle name="Comma 2 2 9 6 3" xfId="3367" xr:uid="{00000000-0005-0000-0000-0000190D0000}"/>
    <cellStyle name="Comma 2 2 9 6 3 2" xfId="24323" xr:uid="{E7F42105-DF8D-4FF6-A99F-29060BE000F4}"/>
    <cellStyle name="Comma 2 2 9 6 4" xfId="3368" xr:uid="{00000000-0005-0000-0000-00001A0D0000}"/>
    <cellStyle name="Comma 2 2 9 6 4 2" xfId="24324" xr:uid="{6C743015-71CC-4108-ABD0-FF88D160F302}"/>
    <cellStyle name="Comma 2 2 9 6 5" xfId="24321" xr:uid="{8BD1245D-EE53-404B-98EA-764BC322BA7B}"/>
    <cellStyle name="Comma 2 2 9 7" xfId="3369" xr:uid="{00000000-0005-0000-0000-00001B0D0000}"/>
    <cellStyle name="Comma 2 2 9 7 2" xfId="3370" xr:uid="{00000000-0005-0000-0000-00001C0D0000}"/>
    <cellStyle name="Comma 2 2 9 7 2 2" xfId="24326" xr:uid="{18926E0D-9642-492E-AF75-D0B4B4285BBD}"/>
    <cellStyle name="Comma 2 2 9 7 3" xfId="3371" xr:uid="{00000000-0005-0000-0000-00001D0D0000}"/>
    <cellStyle name="Comma 2 2 9 7 3 2" xfId="24327" xr:uid="{4C280DFE-5438-499C-B671-3F7CEDC2BA79}"/>
    <cellStyle name="Comma 2 2 9 7 4" xfId="3372" xr:uid="{00000000-0005-0000-0000-00001E0D0000}"/>
    <cellStyle name="Comma 2 2 9 7 4 2" xfId="24328" xr:uid="{52A4B1BE-7A1D-42AA-986A-0A1C7A63260A}"/>
    <cellStyle name="Comma 2 2 9 7 5" xfId="24325" xr:uid="{145E48D4-C747-4185-945E-211ACFBBDD97}"/>
    <cellStyle name="Comma 2 2 9 8" xfId="3373" xr:uid="{00000000-0005-0000-0000-00001F0D0000}"/>
    <cellStyle name="Comma 2 2 9 8 2" xfId="24329" xr:uid="{74B11D77-A47B-4AA3-BB50-82D70A315F35}"/>
    <cellStyle name="Comma 2 2 9 9" xfId="3374" xr:uid="{00000000-0005-0000-0000-0000200D0000}"/>
    <cellStyle name="Comma 2 2 9 9 2" xfId="24330" xr:uid="{690B4D00-1D19-4DDF-960A-80F0174585D1}"/>
    <cellStyle name="Comma 2 20" xfId="3375" xr:uid="{00000000-0005-0000-0000-0000210D0000}"/>
    <cellStyle name="Comma 2 20 2" xfId="3376" xr:uid="{00000000-0005-0000-0000-0000220D0000}"/>
    <cellStyle name="Comma 2 20 2 2" xfId="24332" xr:uid="{23B2884E-DD17-44EF-B539-1470E44D72E9}"/>
    <cellStyle name="Comma 2 20 3" xfId="3377" xr:uid="{00000000-0005-0000-0000-0000230D0000}"/>
    <cellStyle name="Comma 2 20 3 2" xfId="3378" xr:uid="{00000000-0005-0000-0000-0000240D0000}"/>
    <cellStyle name="Comma 2 20 3 2 2" xfId="24334" xr:uid="{743CDCA5-D58B-45E3-A356-EC1D7A9AB980}"/>
    <cellStyle name="Comma 2 20 3 3" xfId="3379" xr:uid="{00000000-0005-0000-0000-0000250D0000}"/>
    <cellStyle name="Comma 2 20 3 3 2" xfId="24335" xr:uid="{5F5E2479-37F2-4890-91CA-D1F8135A9E27}"/>
    <cellStyle name="Comma 2 20 3 4" xfId="3380" xr:uid="{00000000-0005-0000-0000-0000260D0000}"/>
    <cellStyle name="Comma 2 20 3 4 2" xfId="24336" xr:uid="{D82C53C3-87DA-42C1-ABCA-C46DA7F55FBA}"/>
    <cellStyle name="Comma 2 20 3 5" xfId="24333" xr:uid="{CC454D16-3EA0-4B98-8A59-A51D67C0CE87}"/>
    <cellStyle name="Comma 2 20 4" xfId="24331" xr:uid="{837FE52D-DE15-454E-83F4-FC205EDA311B}"/>
    <cellStyle name="Comma 2 21" xfId="3381" xr:uid="{00000000-0005-0000-0000-0000270D0000}"/>
    <cellStyle name="Comma 2 21 2" xfId="3382" xr:uid="{00000000-0005-0000-0000-0000280D0000}"/>
    <cellStyle name="Comma 2 21 2 2" xfId="24338" xr:uid="{4EF66AE0-A093-47A9-BCFC-2E4BEE10EEAE}"/>
    <cellStyle name="Comma 2 21 3" xfId="3383" xr:uid="{00000000-0005-0000-0000-0000290D0000}"/>
    <cellStyle name="Comma 2 21 3 2" xfId="3384" xr:uid="{00000000-0005-0000-0000-00002A0D0000}"/>
    <cellStyle name="Comma 2 21 3 2 2" xfId="24340" xr:uid="{57E7F760-0A3F-47ED-AC70-13B8639B7C66}"/>
    <cellStyle name="Comma 2 21 3 3" xfId="3385" xr:uid="{00000000-0005-0000-0000-00002B0D0000}"/>
    <cellStyle name="Comma 2 21 3 3 2" xfId="24341" xr:uid="{7A832A75-A161-4D6F-B5E6-EEA0235FECD9}"/>
    <cellStyle name="Comma 2 21 3 4" xfId="3386" xr:uid="{00000000-0005-0000-0000-00002C0D0000}"/>
    <cellStyle name="Comma 2 21 3 4 2" xfId="24342" xr:uid="{271E6A07-A396-47B9-9DA8-1907C7400C11}"/>
    <cellStyle name="Comma 2 21 3 5" xfId="24339" xr:uid="{2B8E32E3-1CDE-41F6-88D7-C3B930945FC8}"/>
    <cellStyle name="Comma 2 21 4" xfId="24337" xr:uid="{A2E5E8E9-AB7F-484F-9783-7C44E6185389}"/>
    <cellStyle name="Comma 2 22" xfId="3387" xr:uid="{00000000-0005-0000-0000-00002D0D0000}"/>
    <cellStyle name="Comma 2 22 2" xfId="3388" xr:uid="{00000000-0005-0000-0000-00002E0D0000}"/>
    <cellStyle name="Comma 2 22 2 2" xfId="24344" xr:uid="{9335B8E2-6C23-4CC4-82E4-34F390EF1E0D}"/>
    <cellStyle name="Comma 2 22 3" xfId="3389" xr:uid="{00000000-0005-0000-0000-00002F0D0000}"/>
    <cellStyle name="Comma 2 22 3 2" xfId="3390" xr:uid="{00000000-0005-0000-0000-0000300D0000}"/>
    <cellStyle name="Comma 2 22 3 2 2" xfId="24346" xr:uid="{DFC02C95-4F5B-4027-AA06-3A12003BD1AE}"/>
    <cellStyle name="Comma 2 22 3 3" xfId="3391" xr:uid="{00000000-0005-0000-0000-0000310D0000}"/>
    <cellStyle name="Comma 2 22 3 3 2" xfId="24347" xr:uid="{0CFF4E1F-6B14-4E8E-B093-121142E2068D}"/>
    <cellStyle name="Comma 2 22 3 4" xfId="3392" xr:uid="{00000000-0005-0000-0000-0000320D0000}"/>
    <cellStyle name="Comma 2 22 3 4 2" xfId="24348" xr:uid="{0D4FA04F-8BE9-4D22-8E16-73FB44C07745}"/>
    <cellStyle name="Comma 2 22 3 5" xfId="24345" xr:uid="{B89B018D-1C52-437A-A166-2B4AE946D7E9}"/>
    <cellStyle name="Comma 2 22 4" xfId="24343" xr:uid="{A523A925-0155-44BE-9F0F-BB773F806B95}"/>
    <cellStyle name="Comma 2 23" xfId="3393" xr:uid="{00000000-0005-0000-0000-0000330D0000}"/>
    <cellStyle name="Comma 2 23 2" xfId="3394" xr:uid="{00000000-0005-0000-0000-0000340D0000}"/>
    <cellStyle name="Comma 2 23 2 2" xfId="24350" xr:uid="{BEEA7AEF-DBB8-4031-8404-85C44865D97A}"/>
    <cellStyle name="Comma 2 23 3" xfId="3395" xr:uid="{00000000-0005-0000-0000-0000350D0000}"/>
    <cellStyle name="Comma 2 23 3 2" xfId="3396" xr:uid="{00000000-0005-0000-0000-0000360D0000}"/>
    <cellStyle name="Comma 2 23 3 2 2" xfId="24352" xr:uid="{F5C85ED8-DF89-4E00-A659-B45651634092}"/>
    <cellStyle name="Comma 2 23 3 3" xfId="3397" xr:uid="{00000000-0005-0000-0000-0000370D0000}"/>
    <cellStyle name="Comma 2 23 3 3 2" xfId="24353" xr:uid="{4B301C37-A97D-418F-833C-0E7FA5CFD982}"/>
    <cellStyle name="Comma 2 23 3 4" xfId="3398" xr:uid="{00000000-0005-0000-0000-0000380D0000}"/>
    <cellStyle name="Comma 2 23 3 4 2" xfId="24354" xr:uid="{1A61E0EC-26E4-40D5-9775-7DD552433938}"/>
    <cellStyle name="Comma 2 23 3 5" xfId="24351" xr:uid="{0D0A14A2-D61B-462C-A5CB-D4C55F8AC77A}"/>
    <cellStyle name="Comma 2 23 4" xfId="3399" xr:uid="{00000000-0005-0000-0000-0000390D0000}"/>
    <cellStyle name="Comma 2 23 4 2" xfId="24355" xr:uid="{B2882D8B-97B7-49A8-A769-6C60E0119B92}"/>
    <cellStyle name="Comma 2 23 5" xfId="3400" xr:uid="{00000000-0005-0000-0000-00003A0D0000}"/>
    <cellStyle name="Comma 2 23 5 2" xfId="24356" xr:uid="{67E68590-1E32-4B98-AFDF-856E62F04D9E}"/>
    <cellStyle name="Comma 2 23 6" xfId="3401" xr:uid="{00000000-0005-0000-0000-00003B0D0000}"/>
    <cellStyle name="Comma 2 23 6 2" xfId="24357" xr:uid="{B575CECD-8F73-4EFA-AFE1-8205B24641DD}"/>
    <cellStyle name="Comma 2 23 7" xfId="24349" xr:uid="{F3FAE182-4362-4847-A246-CFB587EA57C0}"/>
    <cellStyle name="Comma 2 24" xfId="3402" xr:uid="{00000000-0005-0000-0000-00003C0D0000}"/>
    <cellStyle name="Comma 2 24 2" xfId="24358" xr:uid="{AD78F2FE-7C83-4370-880C-0C64B61DE6B6}"/>
    <cellStyle name="Comma 2 25" xfId="3403" xr:uid="{00000000-0005-0000-0000-00003D0D0000}"/>
    <cellStyle name="Comma 2 25 2" xfId="24359" xr:uid="{CBE9539F-EB41-4E7B-A2A2-46424218FECF}"/>
    <cellStyle name="Comma 2 26" xfId="3404" xr:uid="{00000000-0005-0000-0000-00003E0D0000}"/>
    <cellStyle name="Comma 2 26 2" xfId="24360" xr:uid="{31ACCE6F-1565-4526-AE3B-E987686F6E94}"/>
    <cellStyle name="Comma 2 27" xfId="3405" xr:uid="{00000000-0005-0000-0000-00003F0D0000}"/>
    <cellStyle name="Comma 2 27 2" xfId="24361" xr:uid="{84DE61D5-9C6F-49C5-9137-86448D5440D3}"/>
    <cellStyle name="Comma 2 28" xfId="3406" xr:uid="{00000000-0005-0000-0000-0000400D0000}"/>
    <cellStyle name="Comma 2 28 2" xfId="24362" xr:uid="{D6812C8A-B358-4E06-BD19-3517C151E1CE}"/>
    <cellStyle name="Comma 2 29" xfId="3407" xr:uid="{00000000-0005-0000-0000-0000410D0000}"/>
    <cellStyle name="Comma 2 29 2" xfId="24363" xr:uid="{EEB5C232-A47A-4FCE-BBAE-CF3D08015688}"/>
    <cellStyle name="Comma 2 3" xfId="3408" xr:uid="{00000000-0005-0000-0000-0000420D0000}"/>
    <cellStyle name="Comma 2 3 10" xfId="3409" xr:uid="{00000000-0005-0000-0000-0000430D0000}"/>
    <cellStyle name="Comma 2 3 10 2" xfId="3410" xr:uid="{00000000-0005-0000-0000-0000440D0000}"/>
    <cellStyle name="Comma 2 3 10 2 2" xfId="3411" xr:uid="{00000000-0005-0000-0000-0000450D0000}"/>
    <cellStyle name="Comma 2 3 10 2 2 2" xfId="3412" xr:uid="{00000000-0005-0000-0000-0000460D0000}"/>
    <cellStyle name="Comma 2 3 10 2 2 2 2" xfId="24368" xr:uid="{90F846A3-75DF-424F-B00F-913AF05F5173}"/>
    <cellStyle name="Comma 2 3 10 2 2 3" xfId="3413" xr:uid="{00000000-0005-0000-0000-0000470D0000}"/>
    <cellStyle name="Comma 2 3 10 2 2 3 2" xfId="24369" xr:uid="{33F062F3-BDFA-4224-B854-26E8D0E04729}"/>
    <cellStyle name="Comma 2 3 10 2 2 4" xfId="3414" xr:uid="{00000000-0005-0000-0000-0000480D0000}"/>
    <cellStyle name="Comma 2 3 10 2 2 4 2" xfId="24370" xr:uid="{A7BE3551-C009-4777-B200-2D0C88CD7C4A}"/>
    <cellStyle name="Comma 2 3 10 2 2 5" xfId="24367" xr:uid="{7D5AD74A-DB32-4014-A32C-F113E11D9599}"/>
    <cellStyle name="Comma 2 3 10 2 3" xfId="3415" xr:uid="{00000000-0005-0000-0000-0000490D0000}"/>
    <cellStyle name="Comma 2 3 10 2 3 2" xfId="24371" xr:uid="{9AF06720-6594-43C7-B2C9-307D9BD428D0}"/>
    <cellStyle name="Comma 2 3 10 2 4" xfId="3416" xr:uid="{00000000-0005-0000-0000-00004A0D0000}"/>
    <cellStyle name="Comma 2 3 10 2 4 2" xfId="24372" xr:uid="{A7EF7F2F-FA65-48A7-BF1C-DB0EA41EAD3D}"/>
    <cellStyle name="Comma 2 3 10 2 5" xfId="3417" xr:uid="{00000000-0005-0000-0000-00004B0D0000}"/>
    <cellStyle name="Comma 2 3 10 2 5 2" xfId="24373" xr:uid="{3B001765-79CA-46D3-B1C5-7C78F92D7C78}"/>
    <cellStyle name="Comma 2 3 10 2 6" xfId="24366" xr:uid="{FA207D41-2CA3-43B0-A76B-B5E7658ED26F}"/>
    <cellStyle name="Comma 2 3 10 3" xfId="3418" xr:uid="{00000000-0005-0000-0000-00004C0D0000}"/>
    <cellStyle name="Comma 2 3 10 3 2" xfId="3419" xr:uid="{00000000-0005-0000-0000-00004D0D0000}"/>
    <cellStyle name="Comma 2 3 10 3 2 2" xfId="24375" xr:uid="{20FCEBDB-6E13-40F4-B93C-882CB0BDE314}"/>
    <cellStyle name="Comma 2 3 10 3 3" xfId="3420" xr:uid="{00000000-0005-0000-0000-00004E0D0000}"/>
    <cellStyle name="Comma 2 3 10 3 3 2" xfId="24376" xr:uid="{220A851A-356C-4AD7-B24C-752AE1EDC234}"/>
    <cellStyle name="Comma 2 3 10 3 4" xfId="3421" xr:uid="{00000000-0005-0000-0000-00004F0D0000}"/>
    <cellStyle name="Comma 2 3 10 3 4 2" xfId="24377" xr:uid="{98F15E62-2C6E-48C0-8B92-F6E2736028C0}"/>
    <cellStyle name="Comma 2 3 10 3 5" xfId="24374" xr:uid="{38D8DBA4-3B93-459D-B2D6-2DE0E26B751A}"/>
    <cellStyle name="Comma 2 3 10 4" xfId="3422" xr:uid="{00000000-0005-0000-0000-0000500D0000}"/>
    <cellStyle name="Comma 2 3 10 4 2" xfId="24378" xr:uid="{57AACE4D-A835-4E71-830D-38A0C8676098}"/>
    <cellStyle name="Comma 2 3 10 5" xfId="3423" xr:uid="{00000000-0005-0000-0000-0000510D0000}"/>
    <cellStyle name="Comma 2 3 10 5 2" xfId="24379" xr:uid="{74252A21-4C85-4D0B-8B2C-74D44B5D09C4}"/>
    <cellStyle name="Comma 2 3 10 6" xfId="3424" xr:uid="{00000000-0005-0000-0000-0000520D0000}"/>
    <cellStyle name="Comma 2 3 10 6 2" xfId="24380" xr:uid="{724A1928-24D9-4A08-9ABF-C2E083C23424}"/>
    <cellStyle name="Comma 2 3 10 7" xfId="24365" xr:uid="{91E61282-8CA3-421E-AA33-6A6AF13E1A8D}"/>
    <cellStyle name="Comma 2 3 11" xfId="3425" xr:uid="{00000000-0005-0000-0000-0000530D0000}"/>
    <cellStyle name="Comma 2 3 11 2" xfId="24381" xr:uid="{5FB50B2C-1B6C-4E4F-86D2-5F2CED2E6A7D}"/>
    <cellStyle name="Comma 2 3 12" xfId="3426" xr:uid="{00000000-0005-0000-0000-0000540D0000}"/>
    <cellStyle name="Comma 2 3 12 2" xfId="3427" xr:uid="{00000000-0005-0000-0000-0000550D0000}"/>
    <cellStyle name="Comma 2 3 12 2 2" xfId="3428" xr:uid="{00000000-0005-0000-0000-0000560D0000}"/>
    <cellStyle name="Comma 2 3 12 2 2 2" xfId="24384" xr:uid="{9A990F07-CA1D-4BA9-B616-9FBD9CF843E3}"/>
    <cellStyle name="Comma 2 3 12 2 3" xfId="3429" xr:uid="{00000000-0005-0000-0000-0000570D0000}"/>
    <cellStyle name="Comma 2 3 12 2 3 2" xfId="24385" xr:uid="{5A69CFA8-6142-4E7F-964C-27216C789772}"/>
    <cellStyle name="Comma 2 3 12 2 4" xfId="3430" xr:uid="{00000000-0005-0000-0000-0000580D0000}"/>
    <cellStyle name="Comma 2 3 12 2 4 2" xfId="24386" xr:uid="{78D1E747-A62B-446C-A5D6-0E31AF541957}"/>
    <cellStyle name="Comma 2 3 12 2 5" xfId="24383" xr:uid="{07F329CD-EE06-4A06-8596-B3818124C16F}"/>
    <cellStyle name="Comma 2 3 12 3" xfId="3431" xr:uid="{00000000-0005-0000-0000-0000590D0000}"/>
    <cellStyle name="Comma 2 3 12 3 2" xfId="24387" xr:uid="{CA1A7998-8987-4C33-BE41-5C864CCC75AB}"/>
    <cellStyle name="Comma 2 3 12 4" xfId="3432" xr:uid="{00000000-0005-0000-0000-00005A0D0000}"/>
    <cellStyle name="Comma 2 3 12 4 2" xfId="24388" xr:uid="{6D79DC9B-7C70-4F5E-AA74-D90A4E33508F}"/>
    <cellStyle name="Comma 2 3 12 5" xfId="3433" xr:uid="{00000000-0005-0000-0000-00005B0D0000}"/>
    <cellStyle name="Comma 2 3 12 5 2" xfId="24389" xr:uid="{DFD4D906-113C-455E-85FE-B775F3228726}"/>
    <cellStyle name="Comma 2 3 12 6" xfId="24382" xr:uid="{03AEB84B-450C-4063-AB03-3D6F489938AF}"/>
    <cellStyle name="Comma 2 3 13" xfId="3434" xr:uid="{00000000-0005-0000-0000-00005C0D0000}"/>
    <cellStyle name="Comma 2 3 13 2" xfId="3435" xr:uid="{00000000-0005-0000-0000-00005D0D0000}"/>
    <cellStyle name="Comma 2 3 13 2 2" xfId="24391" xr:uid="{111C9FFA-ECC9-4536-9648-DFA98D00AAC6}"/>
    <cellStyle name="Comma 2 3 13 3" xfId="3436" xr:uid="{00000000-0005-0000-0000-00005E0D0000}"/>
    <cellStyle name="Comma 2 3 13 3 2" xfId="24392" xr:uid="{ACFB42D8-574B-4692-8774-CA10BC0DFD2F}"/>
    <cellStyle name="Comma 2 3 13 4" xfId="3437" xr:uid="{00000000-0005-0000-0000-00005F0D0000}"/>
    <cellStyle name="Comma 2 3 13 4 2" xfId="24393" xr:uid="{A26EE5B6-AFAA-473E-A20B-A750B90216DA}"/>
    <cellStyle name="Comma 2 3 13 5" xfId="24390" xr:uid="{0192C802-18A8-45F1-885C-1EC8C16E1E22}"/>
    <cellStyle name="Comma 2 3 14" xfId="3438" xr:uid="{00000000-0005-0000-0000-0000600D0000}"/>
    <cellStyle name="Comma 2 3 14 2" xfId="24394" xr:uid="{DCFA73C8-2409-4274-90CC-37A89A3F2B44}"/>
    <cellStyle name="Comma 2 3 15" xfId="3439" xr:uid="{00000000-0005-0000-0000-0000610D0000}"/>
    <cellStyle name="Comma 2 3 15 2" xfId="24395" xr:uid="{AAA439CD-10EB-4D83-B891-B4536030BA26}"/>
    <cellStyle name="Comma 2 3 16" xfId="3440" xr:uid="{00000000-0005-0000-0000-0000620D0000}"/>
    <cellStyle name="Comma 2 3 16 2" xfId="24396" xr:uid="{0EA21EE1-610A-4374-9138-22D2D63224AA}"/>
    <cellStyle name="Comma 2 3 17" xfId="24364" xr:uid="{97A021CC-98D5-434D-8148-8AEFF316B348}"/>
    <cellStyle name="Comma 2 3 2" xfId="3441" xr:uid="{00000000-0005-0000-0000-0000630D0000}"/>
    <cellStyle name="Comma 2 3 2 10" xfId="3442" xr:uid="{00000000-0005-0000-0000-0000640D0000}"/>
    <cellStyle name="Comma 2 3 2 10 2" xfId="3443" xr:uid="{00000000-0005-0000-0000-0000650D0000}"/>
    <cellStyle name="Comma 2 3 2 10 2 2" xfId="3444" xr:uid="{00000000-0005-0000-0000-0000660D0000}"/>
    <cellStyle name="Comma 2 3 2 10 2 2 2" xfId="24400" xr:uid="{5EBC6BA5-3C76-4FF5-97B1-C41F2FD7A605}"/>
    <cellStyle name="Comma 2 3 2 10 2 3" xfId="3445" xr:uid="{00000000-0005-0000-0000-0000670D0000}"/>
    <cellStyle name="Comma 2 3 2 10 2 3 2" xfId="24401" xr:uid="{B4FB63D0-6057-4375-81E5-4CC4A806B52D}"/>
    <cellStyle name="Comma 2 3 2 10 2 4" xfId="3446" xr:uid="{00000000-0005-0000-0000-0000680D0000}"/>
    <cellStyle name="Comma 2 3 2 10 2 4 2" xfId="24402" xr:uid="{F9C1B475-1393-40D5-A3DE-B2D11B13A195}"/>
    <cellStyle name="Comma 2 3 2 10 2 5" xfId="24399" xr:uid="{1EDC929C-3BEB-4D93-956D-577050CFC79E}"/>
    <cellStyle name="Comma 2 3 2 10 3" xfId="3447" xr:uid="{00000000-0005-0000-0000-0000690D0000}"/>
    <cellStyle name="Comma 2 3 2 10 3 2" xfId="24403" xr:uid="{6292A5F9-572D-43C4-B290-09395B28C80E}"/>
    <cellStyle name="Comma 2 3 2 10 4" xfId="3448" xr:uid="{00000000-0005-0000-0000-00006A0D0000}"/>
    <cellStyle name="Comma 2 3 2 10 4 2" xfId="24404" xr:uid="{306CF530-89E7-41FE-AAAB-90BAC71500C7}"/>
    <cellStyle name="Comma 2 3 2 10 5" xfId="3449" xr:uid="{00000000-0005-0000-0000-00006B0D0000}"/>
    <cellStyle name="Comma 2 3 2 10 5 2" xfId="24405" xr:uid="{B9F3ED77-9A7A-4604-8359-CCF85CD881B8}"/>
    <cellStyle name="Comma 2 3 2 10 6" xfId="24398" xr:uid="{1C0D819F-474C-4260-9961-BA02680D9FDB}"/>
    <cellStyle name="Comma 2 3 2 11" xfId="3450" xr:uid="{00000000-0005-0000-0000-00006C0D0000}"/>
    <cellStyle name="Comma 2 3 2 11 2" xfId="3451" xr:uid="{00000000-0005-0000-0000-00006D0D0000}"/>
    <cellStyle name="Comma 2 3 2 11 2 2" xfId="24407" xr:uid="{513A3938-FCB6-4341-803C-7CC48496A0B7}"/>
    <cellStyle name="Comma 2 3 2 11 3" xfId="3452" xr:uid="{00000000-0005-0000-0000-00006E0D0000}"/>
    <cellStyle name="Comma 2 3 2 11 3 2" xfId="24408" xr:uid="{19E2C9BD-5C7B-44A1-831C-E560655F2E56}"/>
    <cellStyle name="Comma 2 3 2 11 4" xfId="3453" xr:uid="{00000000-0005-0000-0000-00006F0D0000}"/>
    <cellStyle name="Comma 2 3 2 11 4 2" xfId="24409" xr:uid="{03595FF7-8968-493E-AC18-06AE5DDC108B}"/>
    <cellStyle name="Comma 2 3 2 11 5" xfId="24406" xr:uid="{EC511BFC-6A28-42AA-961F-AF93F5BD04DB}"/>
    <cellStyle name="Comma 2 3 2 12" xfId="3454" xr:uid="{00000000-0005-0000-0000-0000700D0000}"/>
    <cellStyle name="Comma 2 3 2 12 2" xfId="24410" xr:uid="{2D57DBAA-D964-49B6-9DBD-405C280296D9}"/>
    <cellStyle name="Comma 2 3 2 13" xfId="3455" xr:uid="{00000000-0005-0000-0000-0000710D0000}"/>
    <cellStyle name="Comma 2 3 2 13 2" xfId="24411" xr:uid="{9CC5F641-C9AD-411E-A633-34E1FC2B77BE}"/>
    <cellStyle name="Comma 2 3 2 14" xfId="3456" xr:uid="{00000000-0005-0000-0000-0000720D0000}"/>
    <cellStyle name="Comma 2 3 2 14 2" xfId="24412" xr:uid="{6A959722-FD16-4E85-911C-59E43DF7730A}"/>
    <cellStyle name="Comma 2 3 2 15" xfId="24397" xr:uid="{1FC9C733-54F8-4781-8FF6-B68C12E50DA9}"/>
    <cellStyle name="Comma 2 3 2 2" xfId="3457" xr:uid="{00000000-0005-0000-0000-0000730D0000}"/>
    <cellStyle name="Comma 2 3 2 2 10" xfId="3458" xr:uid="{00000000-0005-0000-0000-0000740D0000}"/>
    <cellStyle name="Comma 2 3 2 2 10 2" xfId="24414" xr:uid="{85DB494F-6C9D-4D2B-BAE3-38583A0C428F}"/>
    <cellStyle name="Comma 2 3 2 2 11" xfId="24413" xr:uid="{7B61D356-8308-4044-A038-0BF62270FF52}"/>
    <cellStyle name="Comma 2 3 2 2 2" xfId="3459" xr:uid="{00000000-0005-0000-0000-0000750D0000}"/>
    <cellStyle name="Comma 2 3 2 2 2 2" xfId="3460" xr:uid="{00000000-0005-0000-0000-0000760D0000}"/>
    <cellStyle name="Comma 2 3 2 2 2 2 2" xfId="3461" xr:uid="{00000000-0005-0000-0000-0000770D0000}"/>
    <cellStyle name="Comma 2 3 2 2 2 2 2 2" xfId="3462" xr:uid="{00000000-0005-0000-0000-0000780D0000}"/>
    <cellStyle name="Comma 2 3 2 2 2 2 2 2 2" xfId="3463" xr:uid="{00000000-0005-0000-0000-0000790D0000}"/>
    <cellStyle name="Comma 2 3 2 2 2 2 2 2 2 2" xfId="24419" xr:uid="{E3C2AE2D-20BD-4FFC-B65A-79A85F522FFF}"/>
    <cellStyle name="Comma 2 3 2 2 2 2 2 2 3" xfId="3464" xr:uid="{00000000-0005-0000-0000-00007A0D0000}"/>
    <cellStyle name="Comma 2 3 2 2 2 2 2 2 3 2" xfId="24420" xr:uid="{999F875B-F15B-42BC-86BA-889DB6C06B2E}"/>
    <cellStyle name="Comma 2 3 2 2 2 2 2 2 4" xfId="3465" xr:uid="{00000000-0005-0000-0000-00007B0D0000}"/>
    <cellStyle name="Comma 2 3 2 2 2 2 2 2 4 2" xfId="24421" xr:uid="{E5A5E28F-D7B8-4B12-8380-1FE14D7EBE84}"/>
    <cellStyle name="Comma 2 3 2 2 2 2 2 2 5" xfId="24418" xr:uid="{7E378134-ABC8-40A4-A3EC-FF223CD32B95}"/>
    <cellStyle name="Comma 2 3 2 2 2 2 2 3" xfId="3466" xr:uid="{00000000-0005-0000-0000-00007C0D0000}"/>
    <cellStyle name="Comma 2 3 2 2 2 2 2 3 2" xfId="24422" xr:uid="{28EBA637-8164-422F-B247-A6EBDEBE2371}"/>
    <cellStyle name="Comma 2 3 2 2 2 2 2 4" xfId="3467" xr:uid="{00000000-0005-0000-0000-00007D0D0000}"/>
    <cellStyle name="Comma 2 3 2 2 2 2 2 4 2" xfId="24423" xr:uid="{513360D4-0A13-4B18-8AE8-FCEAA64019D2}"/>
    <cellStyle name="Comma 2 3 2 2 2 2 2 5" xfId="3468" xr:uid="{00000000-0005-0000-0000-00007E0D0000}"/>
    <cellStyle name="Comma 2 3 2 2 2 2 2 5 2" xfId="24424" xr:uid="{450DC463-946F-4F61-98C5-05774296902E}"/>
    <cellStyle name="Comma 2 3 2 2 2 2 2 6" xfId="24417" xr:uid="{F9C9029C-54DC-4B15-8E78-03788992DDCB}"/>
    <cellStyle name="Comma 2 3 2 2 2 2 3" xfId="3469" xr:uid="{00000000-0005-0000-0000-00007F0D0000}"/>
    <cellStyle name="Comma 2 3 2 2 2 2 3 2" xfId="3470" xr:uid="{00000000-0005-0000-0000-0000800D0000}"/>
    <cellStyle name="Comma 2 3 2 2 2 2 3 2 2" xfId="24426" xr:uid="{B3D16B64-EA3B-4C3C-B33A-55085CA3F2E3}"/>
    <cellStyle name="Comma 2 3 2 2 2 2 3 3" xfId="3471" xr:uid="{00000000-0005-0000-0000-0000810D0000}"/>
    <cellStyle name="Comma 2 3 2 2 2 2 3 3 2" xfId="24427" xr:uid="{FBBDBAB1-7AC1-404F-A12F-42FD5D563AC2}"/>
    <cellStyle name="Comma 2 3 2 2 2 2 3 4" xfId="3472" xr:uid="{00000000-0005-0000-0000-0000820D0000}"/>
    <cellStyle name="Comma 2 3 2 2 2 2 3 4 2" xfId="24428" xr:uid="{2A747844-69DA-4C7B-A9E9-EC950C94E1C5}"/>
    <cellStyle name="Comma 2 3 2 2 2 2 3 5" xfId="24425" xr:uid="{A2A33289-402D-4273-95B3-63B66C475E98}"/>
    <cellStyle name="Comma 2 3 2 2 2 2 4" xfId="3473" xr:uid="{00000000-0005-0000-0000-0000830D0000}"/>
    <cellStyle name="Comma 2 3 2 2 2 2 4 2" xfId="24429" xr:uid="{21BC570F-B792-4E68-B7A9-166A0A1C34C1}"/>
    <cellStyle name="Comma 2 3 2 2 2 2 5" xfId="3474" xr:uid="{00000000-0005-0000-0000-0000840D0000}"/>
    <cellStyle name="Comma 2 3 2 2 2 2 5 2" xfId="24430" xr:uid="{2E3C0334-C2F8-4852-A5DA-C1F785D7DC8C}"/>
    <cellStyle name="Comma 2 3 2 2 2 2 6" xfId="3475" xr:uid="{00000000-0005-0000-0000-0000850D0000}"/>
    <cellStyle name="Comma 2 3 2 2 2 2 6 2" xfId="24431" xr:uid="{B212F9B1-7944-4D87-B1F6-25858C469115}"/>
    <cellStyle name="Comma 2 3 2 2 2 2 7" xfId="24416" xr:uid="{59B90259-C3C0-4AE7-99CA-24B7399FA131}"/>
    <cellStyle name="Comma 2 3 2 2 2 3" xfId="3476" xr:uid="{00000000-0005-0000-0000-0000860D0000}"/>
    <cellStyle name="Comma 2 3 2 2 2 3 2" xfId="3477" xr:uid="{00000000-0005-0000-0000-0000870D0000}"/>
    <cellStyle name="Comma 2 3 2 2 2 3 2 2" xfId="3478" xr:uid="{00000000-0005-0000-0000-0000880D0000}"/>
    <cellStyle name="Comma 2 3 2 2 2 3 2 2 2" xfId="3479" xr:uid="{00000000-0005-0000-0000-0000890D0000}"/>
    <cellStyle name="Comma 2 3 2 2 2 3 2 2 2 2" xfId="24435" xr:uid="{55503634-C4AF-4AAD-BD0C-1FF6C890AD1A}"/>
    <cellStyle name="Comma 2 3 2 2 2 3 2 2 3" xfId="3480" xr:uid="{00000000-0005-0000-0000-00008A0D0000}"/>
    <cellStyle name="Comma 2 3 2 2 2 3 2 2 3 2" xfId="24436" xr:uid="{79600C59-447B-49C8-9AE4-C8B2B52A6E8F}"/>
    <cellStyle name="Comma 2 3 2 2 2 3 2 2 4" xfId="3481" xr:uid="{00000000-0005-0000-0000-00008B0D0000}"/>
    <cellStyle name="Comma 2 3 2 2 2 3 2 2 4 2" xfId="24437" xr:uid="{62E828BE-A7F2-40C7-BBFA-7FF6965C2085}"/>
    <cellStyle name="Comma 2 3 2 2 2 3 2 2 5" xfId="24434" xr:uid="{7CCD2024-10F8-4277-9963-13F9529179CC}"/>
    <cellStyle name="Comma 2 3 2 2 2 3 2 3" xfId="3482" xr:uid="{00000000-0005-0000-0000-00008C0D0000}"/>
    <cellStyle name="Comma 2 3 2 2 2 3 2 3 2" xfId="24438" xr:uid="{5BB671D3-A820-4460-941B-6C05D3802F52}"/>
    <cellStyle name="Comma 2 3 2 2 2 3 2 4" xfId="3483" xr:uid="{00000000-0005-0000-0000-00008D0D0000}"/>
    <cellStyle name="Comma 2 3 2 2 2 3 2 4 2" xfId="24439" xr:uid="{E38EDCBA-37E0-46A8-9259-2F8B9D1C5286}"/>
    <cellStyle name="Comma 2 3 2 2 2 3 2 5" xfId="3484" xr:uid="{00000000-0005-0000-0000-00008E0D0000}"/>
    <cellStyle name="Comma 2 3 2 2 2 3 2 5 2" xfId="24440" xr:uid="{D71E03C3-83B3-4BB5-8BBF-158625743647}"/>
    <cellStyle name="Comma 2 3 2 2 2 3 2 6" xfId="24433" xr:uid="{FB36CEF2-743A-4688-B74B-59B2C94DC9B2}"/>
    <cellStyle name="Comma 2 3 2 2 2 3 3" xfId="3485" xr:uid="{00000000-0005-0000-0000-00008F0D0000}"/>
    <cellStyle name="Comma 2 3 2 2 2 3 3 2" xfId="3486" xr:uid="{00000000-0005-0000-0000-0000900D0000}"/>
    <cellStyle name="Comma 2 3 2 2 2 3 3 2 2" xfId="24442" xr:uid="{8C158983-6209-49BE-AB6D-ACF252B2EBEC}"/>
    <cellStyle name="Comma 2 3 2 2 2 3 3 3" xfId="3487" xr:uid="{00000000-0005-0000-0000-0000910D0000}"/>
    <cellStyle name="Comma 2 3 2 2 2 3 3 3 2" xfId="24443" xr:uid="{E9D6675E-6BD1-477A-9CD3-164C9A1B0F3F}"/>
    <cellStyle name="Comma 2 3 2 2 2 3 3 4" xfId="3488" xr:uid="{00000000-0005-0000-0000-0000920D0000}"/>
    <cellStyle name="Comma 2 3 2 2 2 3 3 4 2" xfId="24444" xr:uid="{E9B95F36-84D7-4310-885E-28CF522A9C9A}"/>
    <cellStyle name="Comma 2 3 2 2 2 3 3 5" xfId="24441" xr:uid="{EFF3C57A-0F1B-4CB1-8E85-92A7D5DADB56}"/>
    <cellStyle name="Comma 2 3 2 2 2 3 4" xfId="3489" xr:uid="{00000000-0005-0000-0000-0000930D0000}"/>
    <cellStyle name="Comma 2 3 2 2 2 3 4 2" xfId="24445" xr:uid="{9783BC43-AB20-4B79-96DE-F89348CB95AF}"/>
    <cellStyle name="Comma 2 3 2 2 2 3 5" xfId="3490" xr:uid="{00000000-0005-0000-0000-0000940D0000}"/>
    <cellStyle name="Comma 2 3 2 2 2 3 5 2" xfId="24446" xr:uid="{6ACC6AC7-0E86-4291-9E6E-AE03D657B029}"/>
    <cellStyle name="Comma 2 3 2 2 2 3 6" xfId="3491" xr:uid="{00000000-0005-0000-0000-0000950D0000}"/>
    <cellStyle name="Comma 2 3 2 2 2 3 6 2" xfId="24447" xr:uid="{7734564F-7591-4DDF-B85C-8E3A8210E544}"/>
    <cellStyle name="Comma 2 3 2 2 2 3 7" xfId="24432" xr:uid="{B5098070-0F37-4506-97CB-ACE0F9E7989B}"/>
    <cellStyle name="Comma 2 3 2 2 2 4" xfId="3492" xr:uid="{00000000-0005-0000-0000-0000960D0000}"/>
    <cellStyle name="Comma 2 3 2 2 2 4 2" xfId="3493" xr:uid="{00000000-0005-0000-0000-0000970D0000}"/>
    <cellStyle name="Comma 2 3 2 2 2 4 2 2" xfId="3494" xr:uid="{00000000-0005-0000-0000-0000980D0000}"/>
    <cellStyle name="Comma 2 3 2 2 2 4 2 2 2" xfId="24450" xr:uid="{82A3A994-58A9-45AF-BD1D-5B617FDD8F9A}"/>
    <cellStyle name="Comma 2 3 2 2 2 4 2 3" xfId="3495" xr:uid="{00000000-0005-0000-0000-0000990D0000}"/>
    <cellStyle name="Comma 2 3 2 2 2 4 2 3 2" xfId="24451" xr:uid="{94661722-5C31-482E-AB6D-14D5C46C5F0D}"/>
    <cellStyle name="Comma 2 3 2 2 2 4 2 4" xfId="3496" xr:uid="{00000000-0005-0000-0000-00009A0D0000}"/>
    <cellStyle name="Comma 2 3 2 2 2 4 2 4 2" xfId="24452" xr:uid="{E706B70D-FDFA-4139-A42F-1668EA2E7DF7}"/>
    <cellStyle name="Comma 2 3 2 2 2 4 2 5" xfId="24449" xr:uid="{9A9152AD-6152-451C-92B8-6510EB024E3E}"/>
    <cellStyle name="Comma 2 3 2 2 2 4 3" xfId="3497" xr:uid="{00000000-0005-0000-0000-00009B0D0000}"/>
    <cellStyle name="Comma 2 3 2 2 2 4 3 2" xfId="24453" xr:uid="{FDE3BF7E-6717-44F5-B36B-281B46600F4F}"/>
    <cellStyle name="Comma 2 3 2 2 2 4 4" xfId="3498" xr:uid="{00000000-0005-0000-0000-00009C0D0000}"/>
    <cellStyle name="Comma 2 3 2 2 2 4 4 2" xfId="24454" xr:uid="{8F984EA3-0C17-4993-940A-91CF3B1627A0}"/>
    <cellStyle name="Comma 2 3 2 2 2 4 5" xfId="3499" xr:uid="{00000000-0005-0000-0000-00009D0D0000}"/>
    <cellStyle name="Comma 2 3 2 2 2 4 5 2" xfId="24455" xr:uid="{D0C69F07-91E8-4672-857F-B870FFA6223E}"/>
    <cellStyle name="Comma 2 3 2 2 2 4 6" xfId="24448" xr:uid="{CC06B435-70E1-4D32-99C2-E72677240478}"/>
    <cellStyle name="Comma 2 3 2 2 2 5" xfId="3500" xr:uid="{00000000-0005-0000-0000-00009E0D0000}"/>
    <cellStyle name="Comma 2 3 2 2 2 5 2" xfId="3501" xr:uid="{00000000-0005-0000-0000-00009F0D0000}"/>
    <cellStyle name="Comma 2 3 2 2 2 5 2 2" xfId="24457" xr:uid="{BE33E880-35CD-4459-B4E9-473E4DEAB42B}"/>
    <cellStyle name="Comma 2 3 2 2 2 5 3" xfId="3502" xr:uid="{00000000-0005-0000-0000-0000A00D0000}"/>
    <cellStyle name="Comma 2 3 2 2 2 5 3 2" xfId="24458" xr:uid="{7B1E465D-33BB-4EC8-AE90-5858E0734CB0}"/>
    <cellStyle name="Comma 2 3 2 2 2 5 4" xfId="3503" xr:uid="{00000000-0005-0000-0000-0000A10D0000}"/>
    <cellStyle name="Comma 2 3 2 2 2 5 4 2" xfId="24459" xr:uid="{AA7571A8-DED6-4288-B0C4-AE117A94D991}"/>
    <cellStyle name="Comma 2 3 2 2 2 5 5" xfId="24456" xr:uid="{5DF78313-0605-4D4D-A44D-A9284E676C26}"/>
    <cellStyle name="Comma 2 3 2 2 2 6" xfId="3504" xr:uid="{00000000-0005-0000-0000-0000A20D0000}"/>
    <cellStyle name="Comma 2 3 2 2 2 6 2" xfId="24460" xr:uid="{D9D78C89-2F12-413C-A5EA-E8C267C6B276}"/>
    <cellStyle name="Comma 2 3 2 2 2 7" xfId="3505" xr:uid="{00000000-0005-0000-0000-0000A30D0000}"/>
    <cellStyle name="Comma 2 3 2 2 2 7 2" xfId="24461" xr:uid="{827CD90D-1B56-459B-B906-5AB0CAD9D9D1}"/>
    <cellStyle name="Comma 2 3 2 2 2 8" xfId="3506" xr:uid="{00000000-0005-0000-0000-0000A40D0000}"/>
    <cellStyle name="Comma 2 3 2 2 2 8 2" xfId="24462" xr:uid="{575FBD59-B9AE-4298-8712-640118391BA0}"/>
    <cellStyle name="Comma 2 3 2 2 2 9" xfId="24415" xr:uid="{BCC4EA2A-9995-4C27-A470-F58B0A644B01}"/>
    <cellStyle name="Comma 2 3 2 2 3" xfId="3507" xr:uid="{00000000-0005-0000-0000-0000A50D0000}"/>
    <cellStyle name="Comma 2 3 2 2 3 2" xfId="3508" xr:uid="{00000000-0005-0000-0000-0000A60D0000}"/>
    <cellStyle name="Comma 2 3 2 2 3 2 2" xfId="3509" xr:uid="{00000000-0005-0000-0000-0000A70D0000}"/>
    <cellStyle name="Comma 2 3 2 2 3 2 2 2" xfId="3510" xr:uid="{00000000-0005-0000-0000-0000A80D0000}"/>
    <cellStyle name="Comma 2 3 2 2 3 2 2 2 2" xfId="24466" xr:uid="{A7B53E39-CEC9-426D-9786-E13AEB877025}"/>
    <cellStyle name="Comma 2 3 2 2 3 2 2 3" xfId="3511" xr:uid="{00000000-0005-0000-0000-0000A90D0000}"/>
    <cellStyle name="Comma 2 3 2 2 3 2 2 3 2" xfId="24467" xr:uid="{2290C675-79FB-40E5-A825-9821419466F0}"/>
    <cellStyle name="Comma 2 3 2 2 3 2 2 4" xfId="3512" xr:uid="{00000000-0005-0000-0000-0000AA0D0000}"/>
    <cellStyle name="Comma 2 3 2 2 3 2 2 4 2" xfId="24468" xr:uid="{F17BB86B-0FE9-4CA4-8292-50C2AA7FC957}"/>
    <cellStyle name="Comma 2 3 2 2 3 2 2 5" xfId="24465" xr:uid="{A4009078-CE17-42E9-B367-30FDD17E7693}"/>
    <cellStyle name="Comma 2 3 2 2 3 2 3" xfId="3513" xr:uid="{00000000-0005-0000-0000-0000AB0D0000}"/>
    <cellStyle name="Comma 2 3 2 2 3 2 3 2" xfId="24469" xr:uid="{8C548389-41C9-4F84-AA42-399D4895D3C3}"/>
    <cellStyle name="Comma 2 3 2 2 3 2 4" xfId="3514" xr:uid="{00000000-0005-0000-0000-0000AC0D0000}"/>
    <cellStyle name="Comma 2 3 2 2 3 2 4 2" xfId="24470" xr:uid="{7D6A41BF-D3F9-45B1-9857-E40092EB3D46}"/>
    <cellStyle name="Comma 2 3 2 2 3 2 5" xfId="3515" xr:uid="{00000000-0005-0000-0000-0000AD0D0000}"/>
    <cellStyle name="Comma 2 3 2 2 3 2 5 2" xfId="24471" xr:uid="{E31D6A6B-F7C7-4ED5-8CE4-FCB8B8CCC903}"/>
    <cellStyle name="Comma 2 3 2 2 3 2 6" xfId="24464" xr:uid="{21799FDA-EF35-43BC-8AA2-DE4353D8CF87}"/>
    <cellStyle name="Comma 2 3 2 2 3 3" xfId="3516" xr:uid="{00000000-0005-0000-0000-0000AE0D0000}"/>
    <cellStyle name="Comma 2 3 2 2 3 3 2" xfId="3517" xr:uid="{00000000-0005-0000-0000-0000AF0D0000}"/>
    <cellStyle name="Comma 2 3 2 2 3 3 2 2" xfId="24473" xr:uid="{67C58716-A85A-4077-ADE5-141B45C54CA9}"/>
    <cellStyle name="Comma 2 3 2 2 3 3 3" xfId="3518" xr:uid="{00000000-0005-0000-0000-0000B00D0000}"/>
    <cellStyle name="Comma 2 3 2 2 3 3 3 2" xfId="24474" xr:uid="{855BF35F-AB2B-45E6-9B87-8B930503E375}"/>
    <cellStyle name="Comma 2 3 2 2 3 3 4" xfId="3519" xr:uid="{00000000-0005-0000-0000-0000B10D0000}"/>
    <cellStyle name="Comma 2 3 2 2 3 3 4 2" xfId="24475" xr:uid="{4CBDCA64-4B00-4A60-9758-D1FA1B70906B}"/>
    <cellStyle name="Comma 2 3 2 2 3 3 5" xfId="24472" xr:uid="{2A8D84EF-8C15-4F2B-8993-E8538CA04F24}"/>
    <cellStyle name="Comma 2 3 2 2 3 4" xfId="3520" xr:uid="{00000000-0005-0000-0000-0000B20D0000}"/>
    <cellStyle name="Comma 2 3 2 2 3 4 2" xfId="24476" xr:uid="{047A4191-DEA8-401F-8428-420B666F98F9}"/>
    <cellStyle name="Comma 2 3 2 2 3 5" xfId="3521" xr:uid="{00000000-0005-0000-0000-0000B30D0000}"/>
    <cellStyle name="Comma 2 3 2 2 3 5 2" xfId="24477" xr:uid="{D63C07CC-F778-4D35-9508-FF499D4B7CAB}"/>
    <cellStyle name="Comma 2 3 2 2 3 6" xfId="3522" xr:uid="{00000000-0005-0000-0000-0000B40D0000}"/>
    <cellStyle name="Comma 2 3 2 2 3 6 2" xfId="24478" xr:uid="{296E301A-9D2B-4CF0-A382-B7FDA12E4A01}"/>
    <cellStyle name="Comma 2 3 2 2 3 7" xfId="24463" xr:uid="{0D372AC3-853F-424C-BAF0-4B84B0B4FFB3}"/>
    <cellStyle name="Comma 2 3 2 2 4" xfId="3523" xr:uid="{00000000-0005-0000-0000-0000B50D0000}"/>
    <cellStyle name="Comma 2 3 2 2 4 2" xfId="3524" xr:uid="{00000000-0005-0000-0000-0000B60D0000}"/>
    <cellStyle name="Comma 2 3 2 2 4 2 2" xfId="3525" xr:uid="{00000000-0005-0000-0000-0000B70D0000}"/>
    <cellStyle name="Comma 2 3 2 2 4 2 2 2" xfId="3526" xr:uid="{00000000-0005-0000-0000-0000B80D0000}"/>
    <cellStyle name="Comma 2 3 2 2 4 2 2 2 2" xfId="24482" xr:uid="{2BFEB26F-D6CE-4D93-8F5E-382638CCEA89}"/>
    <cellStyle name="Comma 2 3 2 2 4 2 2 3" xfId="3527" xr:uid="{00000000-0005-0000-0000-0000B90D0000}"/>
    <cellStyle name="Comma 2 3 2 2 4 2 2 3 2" xfId="24483" xr:uid="{D61B67EB-1DFE-446B-BC4D-6D1294C2BF39}"/>
    <cellStyle name="Comma 2 3 2 2 4 2 2 4" xfId="3528" xr:uid="{00000000-0005-0000-0000-0000BA0D0000}"/>
    <cellStyle name="Comma 2 3 2 2 4 2 2 4 2" xfId="24484" xr:uid="{F55E4BBB-2122-4AE2-99E0-41A5298F9438}"/>
    <cellStyle name="Comma 2 3 2 2 4 2 2 5" xfId="24481" xr:uid="{EF2C0E09-D49C-46FF-9AF9-CD3917E963BD}"/>
    <cellStyle name="Comma 2 3 2 2 4 2 3" xfId="3529" xr:uid="{00000000-0005-0000-0000-0000BB0D0000}"/>
    <cellStyle name="Comma 2 3 2 2 4 2 3 2" xfId="24485" xr:uid="{44D25B05-28FC-4A08-BC2F-BA4F99271FCE}"/>
    <cellStyle name="Comma 2 3 2 2 4 2 4" xfId="3530" xr:uid="{00000000-0005-0000-0000-0000BC0D0000}"/>
    <cellStyle name="Comma 2 3 2 2 4 2 4 2" xfId="24486" xr:uid="{E8B0A9BB-260F-4CF8-AF3F-3803213730B4}"/>
    <cellStyle name="Comma 2 3 2 2 4 2 5" xfId="3531" xr:uid="{00000000-0005-0000-0000-0000BD0D0000}"/>
    <cellStyle name="Comma 2 3 2 2 4 2 5 2" xfId="24487" xr:uid="{45320081-3013-47BC-B60E-ECFA94429E61}"/>
    <cellStyle name="Comma 2 3 2 2 4 2 6" xfId="24480" xr:uid="{E9D42501-4CF4-45C7-A344-8F90E2F490DA}"/>
    <cellStyle name="Comma 2 3 2 2 4 3" xfId="3532" xr:uid="{00000000-0005-0000-0000-0000BE0D0000}"/>
    <cellStyle name="Comma 2 3 2 2 4 3 2" xfId="3533" xr:uid="{00000000-0005-0000-0000-0000BF0D0000}"/>
    <cellStyle name="Comma 2 3 2 2 4 3 2 2" xfId="24489" xr:uid="{1CCED403-BB95-408F-AC07-8EC3EF31B673}"/>
    <cellStyle name="Comma 2 3 2 2 4 3 3" xfId="3534" xr:uid="{00000000-0005-0000-0000-0000C00D0000}"/>
    <cellStyle name="Comma 2 3 2 2 4 3 3 2" xfId="24490" xr:uid="{25F847CB-18C5-40E1-A120-C76BDE13A08C}"/>
    <cellStyle name="Comma 2 3 2 2 4 3 4" xfId="3535" xr:uid="{00000000-0005-0000-0000-0000C10D0000}"/>
    <cellStyle name="Comma 2 3 2 2 4 3 4 2" xfId="24491" xr:uid="{40629030-D94F-4D48-92D4-07BC3FF01163}"/>
    <cellStyle name="Comma 2 3 2 2 4 3 5" xfId="24488" xr:uid="{04475C10-3D40-4BC1-A9F7-848E7CB4C720}"/>
    <cellStyle name="Comma 2 3 2 2 4 4" xfId="3536" xr:uid="{00000000-0005-0000-0000-0000C20D0000}"/>
    <cellStyle name="Comma 2 3 2 2 4 4 2" xfId="24492" xr:uid="{CA837FD6-ECED-4197-9DDF-500968568809}"/>
    <cellStyle name="Comma 2 3 2 2 4 5" xfId="3537" xr:uid="{00000000-0005-0000-0000-0000C30D0000}"/>
    <cellStyle name="Comma 2 3 2 2 4 5 2" xfId="24493" xr:uid="{BA0950F1-986D-4A77-9D34-F56287A2EA1D}"/>
    <cellStyle name="Comma 2 3 2 2 4 6" xfId="3538" xr:uid="{00000000-0005-0000-0000-0000C40D0000}"/>
    <cellStyle name="Comma 2 3 2 2 4 6 2" xfId="24494" xr:uid="{0545B13E-514D-42CC-9049-1D1058AF66DC}"/>
    <cellStyle name="Comma 2 3 2 2 4 7" xfId="24479" xr:uid="{1D779FAF-9ADE-40BC-B1B2-FB5053547163}"/>
    <cellStyle name="Comma 2 3 2 2 5" xfId="3539" xr:uid="{00000000-0005-0000-0000-0000C50D0000}"/>
    <cellStyle name="Comma 2 3 2 2 5 2" xfId="24495" xr:uid="{3F37A5D6-64ED-4296-9E6B-F8EA6D301B8C}"/>
    <cellStyle name="Comma 2 3 2 2 6" xfId="3540" xr:uid="{00000000-0005-0000-0000-0000C60D0000}"/>
    <cellStyle name="Comma 2 3 2 2 6 2" xfId="3541" xr:uid="{00000000-0005-0000-0000-0000C70D0000}"/>
    <cellStyle name="Comma 2 3 2 2 6 2 2" xfId="3542" xr:uid="{00000000-0005-0000-0000-0000C80D0000}"/>
    <cellStyle name="Comma 2 3 2 2 6 2 2 2" xfId="24498" xr:uid="{E8224F6C-62A0-4C74-AADB-25385F8A7BE9}"/>
    <cellStyle name="Comma 2 3 2 2 6 2 3" xfId="3543" xr:uid="{00000000-0005-0000-0000-0000C90D0000}"/>
    <cellStyle name="Comma 2 3 2 2 6 2 3 2" xfId="24499" xr:uid="{CD56631F-850D-46CA-9619-D71F27761F37}"/>
    <cellStyle name="Comma 2 3 2 2 6 2 4" xfId="3544" xr:uid="{00000000-0005-0000-0000-0000CA0D0000}"/>
    <cellStyle name="Comma 2 3 2 2 6 2 4 2" xfId="24500" xr:uid="{A9C327F0-9C8D-4A68-B2CF-4610B93CB241}"/>
    <cellStyle name="Comma 2 3 2 2 6 2 5" xfId="24497" xr:uid="{D3372AAA-A526-4F7F-B732-B5E858405332}"/>
    <cellStyle name="Comma 2 3 2 2 6 3" xfId="3545" xr:uid="{00000000-0005-0000-0000-0000CB0D0000}"/>
    <cellStyle name="Comma 2 3 2 2 6 3 2" xfId="24501" xr:uid="{A5302132-FE8E-4128-B6BB-315E73A897F2}"/>
    <cellStyle name="Comma 2 3 2 2 6 4" xfId="3546" xr:uid="{00000000-0005-0000-0000-0000CC0D0000}"/>
    <cellStyle name="Comma 2 3 2 2 6 4 2" xfId="24502" xr:uid="{4EDF0D7C-485D-43AD-9520-400004BCC1F8}"/>
    <cellStyle name="Comma 2 3 2 2 6 5" xfId="3547" xr:uid="{00000000-0005-0000-0000-0000CD0D0000}"/>
    <cellStyle name="Comma 2 3 2 2 6 5 2" xfId="24503" xr:uid="{4DFF7793-A33A-43EC-975F-1381D86A6050}"/>
    <cellStyle name="Comma 2 3 2 2 6 6" xfId="24496" xr:uid="{E982B1E6-8885-4A1D-9A94-50832B14151C}"/>
    <cellStyle name="Comma 2 3 2 2 7" xfId="3548" xr:uid="{00000000-0005-0000-0000-0000CE0D0000}"/>
    <cellStyle name="Comma 2 3 2 2 7 2" xfId="3549" xr:uid="{00000000-0005-0000-0000-0000CF0D0000}"/>
    <cellStyle name="Comma 2 3 2 2 7 2 2" xfId="24505" xr:uid="{1D8141C3-4099-4D87-AD0E-9D63A627AB09}"/>
    <cellStyle name="Comma 2 3 2 2 7 3" xfId="3550" xr:uid="{00000000-0005-0000-0000-0000D00D0000}"/>
    <cellStyle name="Comma 2 3 2 2 7 3 2" xfId="24506" xr:uid="{8EB4C876-00D8-48F5-B91E-D8F5EFCAB4CE}"/>
    <cellStyle name="Comma 2 3 2 2 7 4" xfId="3551" xr:uid="{00000000-0005-0000-0000-0000D10D0000}"/>
    <cellStyle name="Comma 2 3 2 2 7 4 2" xfId="24507" xr:uid="{695C99DC-BD90-45EB-9956-589985F2C3E3}"/>
    <cellStyle name="Comma 2 3 2 2 7 5" xfId="24504" xr:uid="{085896A6-AB34-4EDA-8CC4-BC221EFD6BA7}"/>
    <cellStyle name="Comma 2 3 2 2 8" xfId="3552" xr:uid="{00000000-0005-0000-0000-0000D20D0000}"/>
    <cellStyle name="Comma 2 3 2 2 8 2" xfId="24508" xr:uid="{874A7DE2-1538-417E-BF37-DE056BF23CF0}"/>
    <cellStyle name="Comma 2 3 2 2 9" xfId="3553" xr:uid="{00000000-0005-0000-0000-0000D30D0000}"/>
    <cellStyle name="Comma 2 3 2 2 9 2" xfId="24509" xr:uid="{C92BB637-81DE-4B1C-8928-18F493E4AFB1}"/>
    <cellStyle name="Comma 2 3 2 3" xfId="3554" xr:uid="{00000000-0005-0000-0000-0000D40D0000}"/>
    <cellStyle name="Comma 2 3 2 3 10" xfId="24510" xr:uid="{B3C6F50C-D01F-4BA0-B94B-B28C044FB7FC}"/>
    <cellStyle name="Comma 2 3 2 3 2" xfId="3555" xr:uid="{00000000-0005-0000-0000-0000D50D0000}"/>
    <cellStyle name="Comma 2 3 2 3 2 2" xfId="3556" xr:uid="{00000000-0005-0000-0000-0000D60D0000}"/>
    <cellStyle name="Comma 2 3 2 3 2 2 2" xfId="3557" xr:uid="{00000000-0005-0000-0000-0000D70D0000}"/>
    <cellStyle name="Comma 2 3 2 3 2 2 2 2" xfId="3558" xr:uid="{00000000-0005-0000-0000-0000D80D0000}"/>
    <cellStyle name="Comma 2 3 2 3 2 2 2 2 2" xfId="3559" xr:uid="{00000000-0005-0000-0000-0000D90D0000}"/>
    <cellStyle name="Comma 2 3 2 3 2 2 2 2 2 2" xfId="24515" xr:uid="{ADF98311-9CBA-43CF-8067-F7A0E6DE89A9}"/>
    <cellStyle name="Comma 2 3 2 3 2 2 2 2 3" xfId="3560" xr:uid="{00000000-0005-0000-0000-0000DA0D0000}"/>
    <cellStyle name="Comma 2 3 2 3 2 2 2 2 3 2" xfId="24516" xr:uid="{82A97FB1-CE94-4544-BEB4-3CF988595613}"/>
    <cellStyle name="Comma 2 3 2 3 2 2 2 2 4" xfId="3561" xr:uid="{00000000-0005-0000-0000-0000DB0D0000}"/>
    <cellStyle name="Comma 2 3 2 3 2 2 2 2 4 2" xfId="24517" xr:uid="{2BB08A47-48B5-4AAD-992C-8530AA2464ED}"/>
    <cellStyle name="Comma 2 3 2 3 2 2 2 2 5" xfId="24514" xr:uid="{DDB37AB1-FF8E-4EC5-849F-E3AE18DD4A8A}"/>
    <cellStyle name="Comma 2 3 2 3 2 2 2 3" xfId="3562" xr:uid="{00000000-0005-0000-0000-0000DC0D0000}"/>
    <cellStyle name="Comma 2 3 2 3 2 2 2 3 2" xfId="24518" xr:uid="{4FEC2852-5A17-4241-B7D2-94F80EA4D5C8}"/>
    <cellStyle name="Comma 2 3 2 3 2 2 2 4" xfId="3563" xr:uid="{00000000-0005-0000-0000-0000DD0D0000}"/>
    <cellStyle name="Comma 2 3 2 3 2 2 2 4 2" xfId="24519" xr:uid="{625466AE-FBEF-4FF5-B576-58F93C801470}"/>
    <cellStyle name="Comma 2 3 2 3 2 2 2 5" xfId="3564" xr:uid="{00000000-0005-0000-0000-0000DE0D0000}"/>
    <cellStyle name="Comma 2 3 2 3 2 2 2 5 2" xfId="24520" xr:uid="{B7496488-D210-4325-91A9-84261AB9A701}"/>
    <cellStyle name="Comma 2 3 2 3 2 2 2 6" xfId="24513" xr:uid="{AE8CD204-1637-453A-9FED-06CAFAE1104A}"/>
    <cellStyle name="Comma 2 3 2 3 2 2 3" xfId="3565" xr:uid="{00000000-0005-0000-0000-0000DF0D0000}"/>
    <cellStyle name="Comma 2 3 2 3 2 2 3 2" xfId="3566" xr:uid="{00000000-0005-0000-0000-0000E00D0000}"/>
    <cellStyle name="Comma 2 3 2 3 2 2 3 2 2" xfId="24522" xr:uid="{EBBDB765-BB5D-493F-B300-B9F39B37CC0D}"/>
    <cellStyle name="Comma 2 3 2 3 2 2 3 3" xfId="3567" xr:uid="{00000000-0005-0000-0000-0000E10D0000}"/>
    <cellStyle name="Comma 2 3 2 3 2 2 3 3 2" xfId="24523" xr:uid="{A88A7B0C-93F1-42AD-B6DC-310B879EE9CE}"/>
    <cellStyle name="Comma 2 3 2 3 2 2 3 4" xfId="3568" xr:uid="{00000000-0005-0000-0000-0000E20D0000}"/>
    <cellStyle name="Comma 2 3 2 3 2 2 3 4 2" xfId="24524" xr:uid="{9D589590-1879-4AC2-840B-E94B8D102D52}"/>
    <cellStyle name="Comma 2 3 2 3 2 2 3 5" xfId="24521" xr:uid="{637D18AC-0D0E-4850-89FD-23F7C296855A}"/>
    <cellStyle name="Comma 2 3 2 3 2 2 4" xfId="3569" xr:uid="{00000000-0005-0000-0000-0000E30D0000}"/>
    <cellStyle name="Comma 2 3 2 3 2 2 4 2" xfId="24525" xr:uid="{EB3B12DF-4466-4B9C-8DC6-65BCC013F9F1}"/>
    <cellStyle name="Comma 2 3 2 3 2 2 5" xfId="3570" xr:uid="{00000000-0005-0000-0000-0000E40D0000}"/>
    <cellStyle name="Comma 2 3 2 3 2 2 5 2" xfId="24526" xr:uid="{1AF3C4E4-754F-4B0E-B561-983AFD40368A}"/>
    <cellStyle name="Comma 2 3 2 3 2 2 6" xfId="3571" xr:uid="{00000000-0005-0000-0000-0000E50D0000}"/>
    <cellStyle name="Comma 2 3 2 3 2 2 6 2" xfId="24527" xr:uid="{B775B388-42C4-4B85-AF42-35F99925C3AB}"/>
    <cellStyle name="Comma 2 3 2 3 2 2 7" xfId="24512" xr:uid="{18A03EF8-8ACE-4DA5-B4A4-48B0975F7585}"/>
    <cellStyle name="Comma 2 3 2 3 2 3" xfId="3572" xr:uid="{00000000-0005-0000-0000-0000E60D0000}"/>
    <cellStyle name="Comma 2 3 2 3 2 3 2" xfId="3573" xr:uid="{00000000-0005-0000-0000-0000E70D0000}"/>
    <cellStyle name="Comma 2 3 2 3 2 3 2 2" xfId="3574" xr:uid="{00000000-0005-0000-0000-0000E80D0000}"/>
    <cellStyle name="Comma 2 3 2 3 2 3 2 2 2" xfId="3575" xr:uid="{00000000-0005-0000-0000-0000E90D0000}"/>
    <cellStyle name="Comma 2 3 2 3 2 3 2 2 2 2" xfId="24531" xr:uid="{E62F4046-559D-476A-933F-B5F8BB1FC39E}"/>
    <cellStyle name="Comma 2 3 2 3 2 3 2 2 3" xfId="3576" xr:uid="{00000000-0005-0000-0000-0000EA0D0000}"/>
    <cellStyle name="Comma 2 3 2 3 2 3 2 2 3 2" xfId="24532" xr:uid="{71BE9694-DE9E-45EA-AFFC-BACE9B368B62}"/>
    <cellStyle name="Comma 2 3 2 3 2 3 2 2 4" xfId="3577" xr:uid="{00000000-0005-0000-0000-0000EB0D0000}"/>
    <cellStyle name="Comma 2 3 2 3 2 3 2 2 4 2" xfId="24533" xr:uid="{F8BBF4A7-35D9-4439-BC1F-E1871DB52824}"/>
    <cellStyle name="Comma 2 3 2 3 2 3 2 2 5" xfId="24530" xr:uid="{79321A15-43F8-46C1-A661-CC855A69FC11}"/>
    <cellStyle name="Comma 2 3 2 3 2 3 2 3" xfId="3578" xr:uid="{00000000-0005-0000-0000-0000EC0D0000}"/>
    <cellStyle name="Comma 2 3 2 3 2 3 2 3 2" xfId="24534" xr:uid="{F295141A-4D03-4C43-9860-EFD7CA0099A3}"/>
    <cellStyle name="Comma 2 3 2 3 2 3 2 4" xfId="3579" xr:uid="{00000000-0005-0000-0000-0000ED0D0000}"/>
    <cellStyle name="Comma 2 3 2 3 2 3 2 4 2" xfId="24535" xr:uid="{D6506AD9-2E1B-420B-BB1D-BE4D18FA03E5}"/>
    <cellStyle name="Comma 2 3 2 3 2 3 2 5" xfId="3580" xr:uid="{00000000-0005-0000-0000-0000EE0D0000}"/>
    <cellStyle name="Comma 2 3 2 3 2 3 2 5 2" xfId="24536" xr:uid="{3D1BA626-3586-46B6-BF0E-1F65659226C7}"/>
    <cellStyle name="Comma 2 3 2 3 2 3 2 6" xfId="24529" xr:uid="{3EF75D5A-2B5B-44BD-BC07-C9BF514E49FE}"/>
    <cellStyle name="Comma 2 3 2 3 2 3 3" xfId="3581" xr:uid="{00000000-0005-0000-0000-0000EF0D0000}"/>
    <cellStyle name="Comma 2 3 2 3 2 3 3 2" xfId="3582" xr:uid="{00000000-0005-0000-0000-0000F00D0000}"/>
    <cellStyle name="Comma 2 3 2 3 2 3 3 2 2" xfId="24538" xr:uid="{1DE2B12F-E75F-44E4-A9BA-8D965D793417}"/>
    <cellStyle name="Comma 2 3 2 3 2 3 3 3" xfId="3583" xr:uid="{00000000-0005-0000-0000-0000F10D0000}"/>
    <cellStyle name="Comma 2 3 2 3 2 3 3 3 2" xfId="24539" xr:uid="{276684AA-4B83-4B34-A2F4-B470A3B10D4B}"/>
    <cellStyle name="Comma 2 3 2 3 2 3 3 4" xfId="3584" xr:uid="{00000000-0005-0000-0000-0000F20D0000}"/>
    <cellStyle name="Comma 2 3 2 3 2 3 3 4 2" xfId="24540" xr:uid="{3016C8E2-8840-4415-86DD-2CB538474794}"/>
    <cellStyle name="Comma 2 3 2 3 2 3 3 5" xfId="24537" xr:uid="{768370AB-17F8-4056-A0AA-BB440C0CC31B}"/>
    <cellStyle name="Comma 2 3 2 3 2 3 4" xfId="3585" xr:uid="{00000000-0005-0000-0000-0000F30D0000}"/>
    <cellStyle name="Comma 2 3 2 3 2 3 4 2" xfId="24541" xr:uid="{2C323F87-22AC-4785-904B-AC5D474EE924}"/>
    <cellStyle name="Comma 2 3 2 3 2 3 5" xfId="3586" xr:uid="{00000000-0005-0000-0000-0000F40D0000}"/>
    <cellStyle name="Comma 2 3 2 3 2 3 5 2" xfId="24542" xr:uid="{4F3D997D-FA02-499C-81C1-FC59F1C1E6C2}"/>
    <cellStyle name="Comma 2 3 2 3 2 3 6" xfId="3587" xr:uid="{00000000-0005-0000-0000-0000F50D0000}"/>
    <cellStyle name="Comma 2 3 2 3 2 3 6 2" xfId="24543" xr:uid="{E3D63DB8-DEE4-420D-BF5A-6809DFABC4C2}"/>
    <cellStyle name="Comma 2 3 2 3 2 3 7" xfId="24528" xr:uid="{36F7939F-F74E-4FA2-8F6E-6BBD52BA78A5}"/>
    <cellStyle name="Comma 2 3 2 3 2 4" xfId="3588" xr:uid="{00000000-0005-0000-0000-0000F60D0000}"/>
    <cellStyle name="Comma 2 3 2 3 2 4 2" xfId="3589" xr:uid="{00000000-0005-0000-0000-0000F70D0000}"/>
    <cellStyle name="Comma 2 3 2 3 2 4 2 2" xfId="3590" xr:uid="{00000000-0005-0000-0000-0000F80D0000}"/>
    <cellStyle name="Comma 2 3 2 3 2 4 2 2 2" xfId="24546" xr:uid="{691F527A-830C-45F1-B4F9-C0F03A6A5839}"/>
    <cellStyle name="Comma 2 3 2 3 2 4 2 3" xfId="3591" xr:uid="{00000000-0005-0000-0000-0000F90D0000}"/>
    <cellStyle name="Comma 2 3 2 3 2 4 2 3 2" xfId="24547" xr:uid="{EEDC26B8-BD79-48DF-BEEF-61A288FADBC8}"/>
    <cellStyle name="Comma 2 3 2 3 2 4 2 4" xfId="3592" xr:uid="{00000000-0005-0000-0000-0000FA0D0000}"/>
    <cellStyle name="Comma 2 3 2 3 2 4 2 4 2" xfId="24548" xr:uid="{3C05A1B5-27A5-4C3B-813E-8988F4A650A8}"/>
    <cellStyle name="Comma 2 3 2 3 2 4 2 5" xfId="24545" xr:uid="{5FEC0C65-F79F-4CCB-B7B0-77BB734C62B3}"/>
    <cellStyle name="Comma 2 3 2 3 2 4 3" xfId="3593" xr:uid="{00000000-0005-0000-0000-0000FB0D0000}"/>
    <cellStyle name="Comma 2 3 2 3 2 4 3 2" xfId="24549" xr:uid="{C9E27231-69EB-4D2D-9E04-442E6DC7260E}"/>
    <cellStyle name="Comma 2 3 2 3 2 4 4" xfId="3594" xr:uid="{00000000-0005-0000-0000-0000FC0D0000}"/>
    <cellStyle name="Comma 2 3 2 3 2 4 4 2" xfId="24550" xr:uid="{681477AC-349D-4AAC-83E8-29FD71C068C6}"/>
    <cellStyle name="Comma 2 3 2 3 2 4 5" xfId="3595" xr:uid="{00000000-0005-0000-0000-0000FD0D0000}"/>
    <cellStyle name="Comma 2 3 2 3 2 4 5 2" xfId="24551" xr:uid="{97EBD409-DBDD-495B-9FF4-8CA870ED17C1}"/>
    <cellStyle name="Comma 2 3 2 3 2 4 6" xfId="24544" xr:uid="{E5422984-4BDF-4DDA-A34F-6327D469D65D}"/>
    <cellStyle name="Comma 2 3 2 3 2 5" xfId="3596" xr:uid="{00000000-0005-0000-0000-0000FE0D0000}"/>
    <cellStyle name="Comma 2 3 2 3 2 5 2" xfId="3597" xr:uid="{00000000-0005-0000-0000-0000FF0D0000}"/>
    <cellStyle name="Comma 2 3 2 3 2 5 2 2" xfId="24553" xr:uid="{9994D6A8-F072-4C60-A83C-B74F9613A396}"/>
    <cellStyle name="Comma 2 3 2 3 2 5 3" xfId="3598" xr:uid="{00000000-0005-0000-0000-0000000E0000}"/>
    <cellStyle name="Comma 2 3 2 3 2 5 3 2" xfId="24554" xr:uid="{FA722F9C-00F3-45BE-890C-6053AA6A82C4}"/>
    <cellStyle name="Comma 2 3 2 3 2 5 4" xfId="3599" xr:uid="{00000000-0005-0000-0000-0000010E0000}"/>
    <cellStyle name="Comma 2 3 2 3 2 5 4 2" xfId="24555" xr:uid="{87B306B1-6A38-4979-A817-5B75A7D4DEA8}"/>
    <cellStyle name="Comma 2 3 2 3 2 5 5" xfId="24552" xr:uid="{3F3AC028-BB13-4D68-82CE-600A376D0FAD}"/>
    <cellStyle name="Comma 2 3 2 3 2 6" xfId="3600" xr:uid="{00000000-0005-0000-0000-0000020E0000}"/>
    <cellStyle name="Comma 2 3 2 3 2 6 2" xfId="24556" xr:uid="{A9863264-AC5C-42C6-BBCD-D69D4115A6D2}"/>
    <cellStyle name="Comma 2 3 2 3 2 7" xfId="3601" xr:uid="{00000000-0005-0000-0000-0000030E0000}"/>
    <cellStyle name="Comma 2 3 2 3 2 7 2" xfId="24557" xr:uid="{3E62AE21-4A6F-49D9-8F9C-9B1447A30EA2}"/>
    <cellStyle name="Comma 2 3 2 3 2 8" xfId="3602" xr:uid="{00000000-0005-0000-0000-0000040E0000}"/>
    <cellStyle name="Comma 2 3 2 3 2 8 2" xfId="24558" xr:uid="{335EA58D-5FF5-4D50-BE3B-6268931AF755}"/>
    <cellStyle name="Comma 2 3 2 3 2 9" xfId="24511" xr:uid="{17448D43-F9EB-40C0-995A-AF01ED1FF2AC}"/>
    <cellStyle name="Comma 2 3 2 3 3" xfId="3603" xr:uid="{00000000-0005-0000-0000-0000050E0000}"/>
    <cellStyle name="Comma 2 3 2 3 3 2" xfId="3604" xr:uid="{00000000-0005-0000-0000-0000060E0000}"/>
    <cellStyle name="Comma 2 3 2 3 3 2 2" xfId="3605" xr:uid="{00000000-0005-0000-0000-0000070E0000}"/>
    <cellStyle name="Comma 2 3 2 3 3 2 2 2" xfId="3606" xr:uid="{00000000-0005-0000-0000-0000080E0000}"/>
    <cellStyle name="Comma 2 3 2 3 3 2 2 2 2" xfId="24562" xr:uid="{21D710E2-30D0-4384-A5BD-B8553B0181D6}"/>
    <cellStyle name="Comma 2 3 2 3 3 2 2 3" xfId="3607" xr:uid="{00000000-0005-0000-0000-0000090E0000}"/>
    <cellStyle name="Comma 2 3 2 3 3 2 2 3 2" xfId="24563" xr:uid="{9AAF02DA-D6B9-4632-9A55-692657157C10}"/>
    <cellStyle name="Comma 2 3 2 3 3 2 2 4" xfId="3608" xr:uid="{00000000-0005-0000-0000-00000A0E0000}"/>
    <cellStyle name="Comma 2 3 2 3 3 2 2 4 2" xfId="24564" xr:uid="{9D74FA26-18B8-49C5-B509-73C099BB55B7}"/>
    <cellStyle name="Comma 2 3 2 3 3 2 2 5" xfId="24561" xr:uid="{9399D0C4-36E6-4550-A4AF-7ECAB6DD3A13}"/>
    <cellStyle name="Comma 2 3 2 3 3 2 3" xfId="3609" xr:uid="{00000000-0005-0000-0000-00000B0E0000}"/>
    <cellStyle name="Comma 2 3 2 3 3 2 3 2" xfId="24565" xr:uid="{4ED45FAC-19E6-49B7-8B1B-06397A34D264}"/>
    <cellStyle name="Comma 2 3 2 3 3 2 4" xfId="3610" xr:uid="{00000000-0005-0000-0000-00000C0E0000}"/>
    <cellStyle name="Comma 2 3 2 3 3 2 4 2" xfId="24566" xr:uid="{38AA277E-04D6-4238-BC9E-A32A89A671AF}"/>
    <cellStyle name="Comma 2 3 2 3 3 2 5" xfId="3611" xr:uid="{00000000-0005-0000-0000-00000D0E0000}"/>
    <cellStyle name="Comma 2 3 2 3 3 2 5 2" xfId="24567" xr:uid="{1DC6BEF9-52B8-46CF-A42E-71FE005D8873}"/>
    <cellStyle name="Comma 2 3 2 3 3 2 6" xfId="24560" xr:uid="{E8F35F65-08EB-4D90-A5EB-361E3335CD99}"/>
    <cellStyle name="Comma 2 3 2 3 3 3" xfId="3612" xr:uid="{00000000-0005-0000-0000-00000E0E0000}"/>
    <cellStyle name="Comma 2 3 2 3 3 3 2" xfId="3613" xr:uid="{00000000-0005-0000-0000-00000F0E0000}"/>
    <cellStyle name="Comma 2 3 2 3 3 3 2 2" xfId="24569" xr:uid="{4E1411C0-99BB-4327-BE0B-710F0842B82A}"/>
    <cellStyle name="Comma 2 3 2 3 3 3 3" xfId="3614" xr:uid="{00000000-0005-0000-0000-0000100E0000}"/>
    <cellStyle name="Comma 2 3 2 3 3 3 3 2" xfId="24570" xr:uid="{8837BEA6-35BE-45DF-9EE2-C228A511A036}"/>
    <cellStyle name="Comma 2 3 2 3 3 3 4" xfId="3615" xr:uid="{00000000-0005-0000-0000-0000110E0000}"/>
    <cellStyle name="Comma 2 3 2 3 3 3 4 2" xfId="24571" xr:uid="{E3F948F1-FD10-4F4E-B8AE-671E5E81CA5F}"/>
    <cellStyle name="Comma 2 3 2 3 3 3 5" xfId="24568" xr:uid="{683671CB-6EC5-4E60-8DF7-8BEB194437C2}"/>
    <cellStyle name="Comma 2 3 2 3 3 4" xfId="3616" xr:uid="{00000000-0005-0000-0000-0000120E0000}"/>
    <cellStyle name="Comma 2 3 2 3 3 4 2" xfId="24572" xr:uid="{CF04F993-F1A9-48C8-9038-7EF8486C0E34}"/>
    <cellStyle name="Comma 2 3 2 3 3 5" xfId="3617" xr:uid="{00000000-0005-0000-0000-0000130E0000}"/>
    <cellStyle name="Comma 2 3 2 3 3 5 2" xfId="24573" xr:uid="{99C9C19B-568A-445A-9E69-90230F0B716A}"/>
    <cellStyle name="Comma 2 3 2 3 3 6" xfId="3618" xr:uid="{00000000-0005-0000-0000-0000140E0000}"/>
    <cellStyle name="Comma 2 3 2 3 3 6 2" xfId="24574" xr:uid="{DB12F07A-0F6E-4FDC-B4D1-0B74968752DC}"/>
    <cellStyle name="Comma 2 3 2 3 3 7" xfId="24559" xr:uid="{F7AF0692-6E1A-45DF-A7A5-ACF99F08BDAF}"/>
    <cellStyle name="Comma 2 3 2 3 4" xfId="3619" xr:uid="{00000000-0005-0000-0000-0000150E0000}"/>
    <cellStyle name="Comma 2 3 2 3 4 2" xfId="3620" xr:uid="{00000000-0005-0000-0000-0000160E0000}"/>
    <cellStyle name="Comma 2 3 2 3 4 2 2" xfId="3621" xr:uid="{00000000-0005-0000-0000-0000170E0000}"/>
    <cellStyle name="Comma 2 3 2 3 4 2 2 2" xfId="3622" xr:uid="{00000000-0005-0000-0000-0000180E0000}"/>
    <cellStyle name="Comma 2 3 2 3 4 2 2 2 2" xfId="24578" xr:uid="{BD267F96-F9D5-4475-95D9-D90A107A76A3}"/>
    <cellStyle name="Comma 2 3 2 3 4 2 2 3" xfId="3623" xr:uid="{00000000-0005-0000-0000-0000190E0000}"/>
    <cellStyle name="Comma 2 3 2 3 4 2 2 3 2" xfId="24579" xr:uid="{5FD28FAA-0EE3-4761-88AE-BE9FAE7BAC40}"/>
    <cellStyle name="Comma 2 3 2 3 4 2 2 4" xfId="3624" xr:uid="{00000000-0005-0000-0000-00001A0E0000}"/>
    <cellStyle name="Comma 2 3 2 3 4 2 2 4 2" xfId="24580" xr:uid="{B8D66842-FF00-48C1-B0A5-FB37BFAEAEEC}"/>
    <cellStyle name="Comma 2 3 2 3 4 2 2 5" xfId="24577" xr:uid="{FAFD076B-A164-48CE-B6A2-DC869F3F7E1E}"/>
    <cellStyle name="Comma 2 3 2 3 4 2 3" xfId="3625" xr:uid="{00000000-0005-0000-0000-00001B0E0000}"/>
    <cellStyle name="Comma 2 3 2 3 4 2 3 2" xfId="24581" xr:uid="{0806E306-3DCA-4986-AC14-D9E9ED24A980}"/>
    <cellStyle name="Comma 2 3 2 3 4 2 4" xfId="3626" xr:uid="{00000000-0005-0000-0000-00001C0E0000}"/>
    <cellStyle name="Comma 2 3 2 3 4 2 4 2" xfId="24582" xr:uid="{A5BA3DA1-5EEE-4711-ABFF-333D914FD798}"/>
    <cellStyle name="Comma 2 3 2 3 4 2 5" xfId="3627" xr:uid="{00000000-0005-0000-0000-00001D0E0000}"/>
    <cellStyle name="Comma 2 3 2 3 4 2 5 2" xfId="24583" xr:uid="{5BF3038B-170D-4433-8778-5CE2E1C380A9}"/>
    <cellStyle name="Comma 2 3 2 3 4 2 6" xfId="24576" xr:uid="{5FB56211-9FD1-4ECB-A1FC-2E025F61E5EF}"/>
    <cellStyle name="Comma 2 3 2 3 4 3" xfId="3628" xr:uid="{00000000-0005-0000-0000-00001E0E0000}"/>
    <cellStyle name="Comma 2 3 2 3 4 3 2" xfId="3629" xr:uid="{00000000-0005-0000-0000-00001F0E0000}"/>
    <cellStyle name="Comma 2 3 2 3 4 3 2 2" xfId="24585" xr:uid="{96367F3D-3AA7-46F1-9672-DAD38335A085}"/>
    <cellStyle name="Comma 2 3 2 3 4 3 3" xfId="3630" xr:uid="{00000000-0005-0000-0000-0000200E0000}"/>
    <cellStyle name="Comma 2 3 2 3 4 3 3 2" xfId="24586" xr:uid="{FC95EA6F-8AD0-4071-8B7D-45714364FAF0}"/>
    <cellStyle name="Comma 2 3 2 3 4 3 4" xfId="3631" xr:uid="{00000000-0005-0000-0000-0000210E0000}"/>
    <cellStyle name="Comma 2 3 2 3 4 3 4 2" xfId="24587" xr:uid="{774849E3-254B-4429-AF5A-5E4C26E32838}"/>
    <cellStyle name="Comma 2 3 2 3 4 3 5" xfId="24584" xr:uid="{BD869BFA-FE41-42BD-BF0A-82B19C57FB85}"/>
    <cellStyle name="Comma 2 3 2 3 4 4" xfId="3632" xr:uid="{00000000-0005-0000-0000-0000220E0000}"/>
    <cellStyle name="Comma 2 3 2 3 4 4 2" xfId="24588" xr:uid="{5F20B805-2127-4BB4-BFA8-B3867A2DD0A2}"/>
    <cellStyle name="Comma 2 3 2 3 4 5" xfId="3633" xr:uid="{00000000-0005-0000-0000-0000230E0000}"/>
    <cellStyle name="Comma 2 3 2 3 4 5 2" xfId="24589" xr:uid="{D7B6296B-4600-4846-9FAE-F8934845DF0A}"/>
    <cellStyle name="Comma 2 3 2 3 4 6" xfId="3634" xr:uid="{00000000-0005-0000-0000-0000240E0000}"/>
    <cellStyle name="Comma 2 3 2 3 4 6 2" xfId="24590" xr:uid="{7DA5C3CF-47FB-45EE-B861-9E59C2E5A2E8}"/>
    <cellStyle name="Comma 2 3 2 3 4 7" xfId="24575" xr:uid="{B94395F7-88F0-4929-918E-4BC8D6F5998D}"/>
    <cellStyle name="Comma 2 3 2 3 5" xfId="3635" xr:uid="{00000000-0005-0000-0000-0000250E0000}"/>
    <cellStyle name="Comma 2 3 2 3 5 2" xfId="3636" xr:uid="{00000000-0005-0000-0000-0000260E0000}"/>
    <cellStyle name="Comma 2 3 2 3 5 2 2" xfId="3637" xr:uid="{00000000-0005-0000-0000-0000270E0000}"/>
    <cellStyle name="Comma 2 3 2 3 5 2 2 2" xfId="24593" xr:uid="{1ABA478F-4E67-46DF-AFF7-B6980C2918C1}"/>
    <cellStyle name="Comma 2 3 2 3 5 2 3" xfId="3638" xr:uid="{00000000-0005-0000-0000-0000280E0000}"/>
    <cellStyle name="Comma 2 3 2 3 5 2 3 2" xfId="24594" xr:uid="{22DDFFE5-25FF-4042-9AE3-AF9EE8BC8BD9}"/>
    <cellStyle name="Comma 2 3 2 3 5 2 4" xfId="3639" xr:uid="{00000000-0005-0000-0000-0000290E0000}"/>
    <cellStyle name="Comma 2 3 2 3 5 2 4 2" xfId="24595" xr:uid="{DF1DA88E-D227-4FB3-8FBE-2F2FCC50E7F7}"/>
    <cellStyle name="Comma 2 3 2 3 5 2 5" xfId="24592" xr:uid="{4753E8B4-7707-48B8-AA40-753B39583C7A}"/>
    <cellStyle name="Comma 2 3 2 3 5 3" xfId="3640" xr:uid="{00000000-0005-0000-0000-00002A0E0000}"/>
    <cellStyle name="Comma 2 3 2 3 5 3 2" xfId="24596" xr:uid="{05E9E25B-AC85-4588-8644-D05F72AE7603}"/>
    <cellStyle name="Comma 2 3 2 3 5 4" xfId="3641" xr:uid="{00000000-0005-0000-0000-00002B0E0000}"/>
    <cellStyle name="Comma 2 3 2 3 5 4 2" xfId="24597" xr:uid="{54B709C2-6BD2-4061-B309-E60F52D382E1}"/>
    <cellStyle name="Comma 2 3 2 3 5 5" xfId="3642" xr:uid="{00000000-0005-0000-0000-00002C0E0000}"/>
    <cellStyle name="Comma 2 3 2 3 5 5 2" xfId="24598" xr:uid="{5725BBBB-0B47-4B1A-AC95-EA2F6EAE8C80}"/>
    <cellStyle name="Comma 2 3 2 3 5 6" xfId="24591" xr:uid="{B19E9ECC-67B2-48CE-8750-CAD6DCCA484A}"/>
    <cellStyle name="Comma 2 3 2 3 6" xfId="3643" xr:uid="{00000000-0005-0000-0000-00002D0E0000}"/>
    <cellStyle name="Comma 2 3 2 3 6 2" xfId="3644" xr:uid="{00000000-0005-0000-0000-00002E0E0000}"/>
    <cellStyle name="Comma 2 3 2 3 6 2 2" xfId="24600" xr:uid="{546CD522-9A1F-41B0-891F-A4413F738593}"/>
    <cellStyle name="Comma 2 3 2 3 6 3" xfId="3645" xr:uid="{00000000-0005-0000-0000-00002F0E0000}"/>
    <cellStyle name="Comma 2 3 2 3 6 3 2" xfId="24601" xr:uid="{13119A36-C39D-42D1-9D81-DC55017E252C}"/>
    <cellStyle name="Comma 2 3 2 3 6 4" xfId="3646" xr:uid="{00000000-0005-0000-0000-0000300E0000}"/>
    <cellStyle name="Comma 2 3 2 3 6 4 2" xfId="24602" xr:uid="{2B549F58-47F6-4F30-B399-20218C30F67A}"/>
    <cellStyle name="Comma 2 3 2 3 6 5" xfId="24599" xr:uid="{51F64B3F-1C78-4471-9DAE-A0D383DB224F}"/>
    <cellStyle name="Comma 2 3 2 3 7" xfId="3647" xr:uid="{00000000-0005-0000-0000-0000310E0000}"/>
    <cellStyle name="Comma 2 3 2 3 7 2" xfId="24603" xr:uid="{EBC56D66-A6DC-40FF-8662-CC1DBBB58893}"/>
    <cellStyle name="Comma 2 3 2 3 8" xfId="3648" xr:uid="{00000000-0005-0000-0000-0000320E0000}"/>
    <cellStyle name="Comma 2 3 2 3 8 2" xfId="24604" xr:uid="{603C7B86-378D-4856-9EC7-468D1D6F7799}"/>
    <cellStyle name="Comma 2 3 2 3 9" xfId="3649" xr:uid="{00000000-0005-0000-0000-0000330E0000}"/>
    <cellStyle name="Comma 2 3 2 3 9 2" xfId="24605" xr:uid="{89FEBD0A-8CFD-40E4-82CE-96CDEC8CF856}"/>
    <cellStyle name="Comma 2 3 2 4" xfId="3650" xr:uid="{00000000-0005-0000-0000-0000340E0000}"/>
    <cellStyle name="Comma 2 3 2 4 10" xfId="24606" xr:uid="{0F6E0693-BAB7-478A-AF8D-662D60704A62}"/>
    <cellStyle name="Comma 2 3 2 4 2" xfId="3651" xr:uid="{00000000-0005-0000-0000-0000350E0000}"/>
    <cellStyle name="Comma 2 3 2 4 2 2" xfId="3652" xr:uid="{00000000-0005-0000-0000-0000360E0000}"/>
    <cellStyle name="Comma 2 3 2 4 2 2 2" xfId="3653" xr:uid="{00000000-0005-0000-0000-0000370E0000}"/>
    <cellStyle name="Comma 2 3 2 4 2 2 2 2" xfId="3654" xr:uid="{00000000-0005-0000-0000-0000380E0000}"/>
    <cellStyle name="Comma 2 3 2 4 2 2 2 2 2" xfId="3655" xr:uid="{00000000-0005-0000-0000-0000390E0000}"/>
    <cellStyle name="Comma 2 3 2 4 2 2 2 2 2 2" xfId="24611" xr:uid="{3B6A5979-6C50-4E5E-B1B4-96D409179220}"/>
    <cellStyle name="Comma 2 3 2 4 2 2 2 2 3" xfId="3656" xr:uid="{00000000-0005-0000-0000-00003A0E0000}"/>
    <cellStyle name="Comma 2 3 2 4 2 2 2 2 3 2" xfId="24612" xr:uid="{BFC93BA0-6F62-4508-8A55-36A636BCE1FC}"/>
    <cellStyle name="Comma 2 3 2 4 2 2 2 2 4" xfId="3657" xr:uid="{00000000-0005-0000-0000-00003B0E0000}"/>
    <cellStyle name="Comma 2 3 2 4 2 2 2 2 4 2" xfId="24613" xr:uid="{8E0581B4-8F46-4D0A-874A-C41BF547AC32}"/>
    <cellStyle name="Comma 2 3 2 4 2 2 2 2 5" xfId="24610" xr:uid="{5367CBB0-A167-4641-AE1E-5E9BC8DFCC6D}"/>
    <cellStyle name="Comma 2 3 2 4 2 2 2 3" xfId="3658" xr:uid="{00000000-0005-0000-0000-00003C0E0000}"/>
    <cellStyle name="Comma 2 3 2 4 2 2 2 3 2" xfId="24614" xr:uid="{5C28CC64-2037-4180-9515-CB640E2D3E08}"/>
    <cellStyle name="Comma 2 3 2 4 2 2 2 4" xfId="3659" xr:uid="{00000000-0005-0000-0000-00003D0E0000}"/>
    <cellStyle name="Comma 2 3 2 4 2 2 2 4 2" xfId="24615" xr:uid="{D8061EFE-85F8-4715-B9DC-9372CCD9E4CC}"/>
    <cellStyle name="Comma 2 3 2 4 2 2 2 5" xfId="3660" xr:uid="{00000000-0005-0000-0000-00003E0E0000}"/>
    <cellStyle name="Comma 2 3 2 4 2 2 2 5 2" xfId="24616" xr:uid="{B4DB887B-53A0-4F94-ADD8-FD98518A8DC9}"/>
    <cellStyle name="Comma 2 3 2 4 2 2 2 6" xfId="24609" xr:uid="{708810FD-5425-4FAC-9EC7-C964FB5AA3C2}"/>
    <cellStyle name="Comma 2 3 2 4 2 2 3" xfId="3661" xr:uid="{00000000-0005-0000-0000-00003F0E0000}"/>
    <cellStyle name="Comma 2 3 2 4 2 2 3 2" xfId="3662" xr:uid="{00000000-0005-0000-0000-0000400E0000}"/>
    <cellStyle name="Comma 2 3 2 4 2 2 3 2 2" xfId="24618" xr:uid="{54777F76-0BD1-4F84-937B-1FEFF08AA764}"/>
    <cellStyle name="Comma 2 3 2 4 2 2 3 3" xfId="3663" xr:uid="{00000000-0005-0000-0000-0000410E0000}"/>
    <cellStyle name="Comma 2 3 2 4 2 2 3 3 2" xfId="24619" xr:uid="{57DEAB9E-EF3C-466F-8BB5-DB6123600D11}"/>
    <cellStyle name="Comma 2 3 2 4 2 2 3 4" xfId="3664" xr:uid="{00000000-0005-0000-0000-0000420E0000}"/>
    <cellStyle name="Comma 2 3 2 4 2 2 3 4 2" xfId="24620" xr:uid="{5216699B-5F45-45C1-9BA7-D2847E21B01B}"/>
    <cellStyle name="Comma 2 3 2 4 2 2 3 5" xfId="24617" xr:uid="{B469F7AD-4A8A-478F-B94A-663859E6F4D9}"/>
    <cellStyle name="Comma 2 3 2 4 2 2 4" xfId="3665" xr:uid="{00000000-0005-0000-0000-0000430E0000}"/>
    <cellStyle name="Comma 2 3 2 4 2 2 4 2" xfId="24621" xr:uid="{BA02C019-3641-4F39-9E65-13B38FA498EF}"/>
    <cellStyle name="Comma 2 3 2 4 2 2 5" xfId="3666" xr:uid="{00000000-0005-0000-0000-0000440E0000}"/>
    <cellStyle name="Comma 2 3 2 4 2 2 5 2" xfId="24622" xr:uid="{0F13B6DF-62F9-45F5-B5BB-87974092AFC7}"/>
    <cellStyle name="Comma 2 3 2 4 2 2 6" xfId="3667" xr:uid="{00000000-0005-0000-0000-0000450E0000}"/>
    <cellStyle name="Comma 2 3 2 4 2 2 6 2" xfId="24623" xr:uid="{A8C20D62-BC74-40B9-BC20-0217D3762A63}"/>
    <cellStyle name="Comma 2 3 2 4 2 2 7" xfId="24608" xr:uid="{8A1DFE12-15FD-4438-B0D6-1B1F2EC47FF8}"/>
    <cellStyle name="Comma 2 3 2 4 2 3" xfId="3668" xr:uid="{00000000-0005-0000-0000-0000460E0000}"/>
    <cellStyle name="Comma 2 3 2 4 2 3 2" xfId="3669" xr:uid="{00000000-0005-0000-0000-0000470E0000}"/>
    <cellStyle name="Comma 2 3 2 4 2 3 2 2" xfId="3670" xr:uid="{00000000-0005-0000-0000-0000480E0000}"/>
    <cellStyle name="Comma 2 3 2 4 2 3 2 2 2" xfId="3671" xr:uid="{00000000-0005-0000-0000-0000490E0000}"/>
    <cellStyle name="Comma 2 3 2 4 2 3 2 2 2 2" xfId="24627" xr:uid="{C3D9F266-AAB9-4771-97A4-64A90E562306}"/>
    <cellStyle name="Comma 2 3 2 4 2 3 2 2 3" xfId="3672" xr:uid="{00000000-0005-0000-0000-00004A0E0000}"/>
    <cellStyle name="Comma 2 3 2 4 2 3 2 2 3 2" xfId="24628" xr:uid="{7BD8FF64-C6BB-45FA-85DF-40441F6884D8}"/>
    <cellStyle name="Comma 2 3 2 4 2 3 2 2 4" xfId="3673" xr:uid="{00000000-0005-0000-0000-00004B0E0000}"/>
    <cellStyle name="Comma 2 3 2 4 2 3 2 2 4 2" xfId="24629" xr:uid="{6AE0AAB2-F849-4F3A-80C1-D7EFAB9A7305}"/>
    <cellStyle name="Comma 2 3 2 4 2 3 2 2 5" xfId="24626" xr:uid="{160C1EF9-E2C8-4D10-8595-C39323181046}"/>
    <cellStyle name="Comma 2 3 2 4 2 3 2 3" xfId="3674" xr:uid="{00000000-0005-0000-0000-00004C0E0000}"/>
    <cellStyle name="Comma 2 3 2 4 2 3 2 3 2" xfId="24630" xr:uid="{D3D99B9D-E9E1-4616-8B5C-CC562A1B3402}"/>
    <cellStyle name="Comma 2 3 2 4 2 3 2 4" xfId="3675" xr:uid="{00000000-0005-0000-0000-00004D0E0000}"/>
    <cellStyle name="Comma 2 3 2 4 2 3 2 4 2" xfId="24631" xr:uid="{06C67AC8-5B8C-4C18-AC56-7A8F8914B616}"/>
    <cellStyle name="Comma 2 3 2 4 2 3 2 5" xfId="3676" xr:uid="{00000000-0005-0000-0000-00004E0E0000}"/>
    <cellStyle name="Comma 2 3 2 4 2 3 2 5 2" xfId="24632" xr:uid="{33D0ED70-2FDD-4042-A939-3764F702CD03}"/>
    <cellStyle name="Comma 2 3 2 4 2 3 2 6" xfId="24625" xr:uid="{CF46ECAC-9DEF-47C9-A1EA-417E0D7885FF}"/>
    <cellStyle name="Comma 2 3 2 4 2 3 3" xfId="3677" xr:uid="{00000000-0005-0000-0000-00004F0E0000}"/>
    <cellStyle name="Comma 2 3 2 4 2 3 3 2" xfId="3678" xr:uid="{00000000-0005-0000-0000-0000500E0000}"/>
    <cellStyle name="Comma 2 3 2 4 2 3 3 2 2" xfId="24634" xr:uid="{1636DB3E-D19E-4FE2-8115-0395B2C60161}"/>
    <cellStyle name="Comma 2 3 2 4 2 3 3 3" xfId="3679" xr:uid="{00000000-0005-0000-0000-0000510E0000}"/>
    <cellStyle name="Comma 2 3 2 4 2 3 3 3 2" xfId="24635" xr:uid="{ADEC331F-F599-40A3-85B9-AB2CE6A83AF4}"/>
    <cellStyle name="Comma 2 3 2 4 2 3 3 4" xfId="3680" xr:uid="{00000000-0005-0000-0000-0000520E0000}"/>
    <cellStyle name="Comma 2 3 2 4 2 3 3 4 2" xfId="24636" xr:uid="{A62BACEA-8766-4A80-8F98-2540AF4F5A1B}"/>
    <cellStyle name="Comma 2 3 2 4 2 3 3 5" xfId="24633" xr:uid="{067883D5-138F-448E-A3CD-AF2529415271}"/>
    <cellStyle name="Comma 2 3 2 4 2 3 4" xfId="3681" xr:uid="{00000000-0005-0000-0000-0000530E0000}"/>
    <cellStyle name="Comma 2 3 2 4 2 3 4 2" xfId="24637" xr:uid="{4B14C3DF-9554-462B-B242-14BC38168513}"/>
    <cellStyle name="Comma 2 3 2 4 2 3 5" xfId="3682" xr:uid="{00000000-0005-0000-0000-0000540E0000}"/>
    <cellStyle name="Comma 2 3 2 4 2 3 5 2" xfId="24638" xr:uid="{63A05D0F-A292-43D4-AAE9-4BFCB65A9A98}"/>
    <cellStyle name="Comma 2 3 2 4 2 3 6" xfId="3683" xr:uid="{00000000-0005-0000-0000-0000550E0000}"/>
    <cellStyle name="Comma 2 3 2 4 2 3 6 2" xfId="24639" xr:uid="{F638EDE5-9D49-4FE5-8CD4-2A794C857C31}"/>
    <cellStyle name="Comma 2 3 2 4 2 3 7" xfId="24624" xr:uid="{CCB67833-7D7E-4238-AF75-EA311CA66D89}"/>
    <cellStyle name="Comma 2 3 2 4 2 4" xfId="3684" xr:uid="{00000000-0005-0000-0000-0000560E0000}"/>
    <cellStyle name="Comma 2 3 2 4 2 4 2" xfId="3685" xr:uid="{00000000-0005-0000-0000-0000570E0000}"/>
    <cellStyle name="Comma 2 3 2 4 2 4 2 2" xfId="3686" xr:uid="{00000000-0005-0000-0000-0000580E0000}"/>
    <cellStyle name="Comma 2 3 2 4 2 4 2 2 2" xfId="24642" xr:uid="{E90B848F-69C2-471F-8DC4-4D05A1B02133}"/>
    <cellStyle name="Comma 2 3 2 4 2 4 2 3" xfId="3687" xr:uid="{00000000-0005-0000-0000-0000590E0000}"/>
    <cellStyle name="Comma 2 3 2 4 2 4 2 3 2" xfId="24643" xr:uid="{4E059F69-8F20-46BB-ADF5-F32F2BDC019D}"/>
    <cellStyle name="Comma 2 3 2 4 2 4 2 4" xfId="3688" xr:uid="{00000000-0005-0000-0000-00005A0E0000}"/>
    <cellStyle name="Comma 2 3 2 4 2 4 2 4 2" xfId="24644" xr:uid="{572D2B29-B574-4B42-B154-55511302C850}"/>
    <cellStyle name="Comma 2 3 2 4 2 4 2 5" xfId="24641" xr:uid="{EE9626A4-304C-4234-9991-97B8F1697EEB}"/>
    <cellStyle name="Comma 2 3 2 4 2 4 3" xfId="3689" xr:uid="{00000000-0005-0000-0000-00005B0E0000}"/>
    <cellStyle name="Comma 2 3 2 4 2 4 3 2" xfId="24645" xr:uid="{2AC9BB7C-8999-4C1A-9758-3408E00C3B44}"/>
    <cellStyle name="Comma 2 3 2 4 2 4 4" xfId="3690" xr:uid="{00000000-0005-0000-0000-00005C0E0000}"/>
    <cellStyle name="Comma 2 3 2 4 2 4 4 2" xfId="24646" xr:uid="{7B23ECC1-67BF-4992-B10B-459F691A1630}"/>
    <cellStyle name="Comma 2 3 2 4 2 4 5" xfId="3691" xr:uid="{00000000-0005-0000-0000-00005D0E0000}"/>
    <cellStyle name="Comma 2 3 2 4 2 4 5 2" xfId="24647" xr:uid="{1C20A804-C828-4F08-9B5B-5C6687DC7272}"/>
    <cellStyle name="Comma 2 3 2 4 2 4 6" xfId="24640" xr:uid="{4BEDD2C0-B570-4DE6-B0AA-FE3E143180AB}"/>
    <cellStyle name="Comma 2 3 2 4 2 5" xfId="3692" xr:uid="{00000000-0005-0000-0000-00005E0E0000}"/>
    <cellStyle name="Comma 2 3 2 4 2 5 2" xfId="3693" xr:uid="{00000000-0005-0000-0000-00005F0E0000}"/>
    <cellStyle name="Comma 2 3 2 4 2 5 2 2" xfId="24649" xr:uid="{B2587626-F7DA-4DFE-BCE9-721A1B7415B4}"/>
    <cellStyle name="Comma 2 3 2 4 2 5 3" xfId="3694" xr:uid="{00000000-0005-0000-0000-0000600E0000}"/>
    <cellStyle name="Comma 2 3 2 4 2 5 3 2" xfId="24650" xr:uid="{F5DB3EBC-966D-4F2B-85DC-A43139D096BA}"/>
    <cellStyle name="Comma 2 3 2 4 2 5 4" xfId="3695" xr:uid="{00000000-0005-0000-0000-0000610E0000}"/>
    <cellStyle name="Comma 2 3 2 4 2 5 4 2" xfId="24651" xr:uid="{96DA4C46-C3D8-4144-BC7F-305E5A217FF7}"/>
    <cellStyle name="Comma 2 3 2 4 2 5 5" xfId="24648" xr:uid="{900D4F9D-431F-4DFE-81D1-0CC6B8E5B8B0}"/>
    <cellStyle name="Comma 2 3 2 4 2 6" xfId="3696" xr:uid="{00000000-0005-0000-0000-0000620E0000}"/>
    <cellStyle name="Comma 2 3 2 4 2 6 2" xfId="24652" xr:uid="{C6B0A50A-9047-4587-B3C2-A84BAA20E368}"/>
    <cellStyle name="Comma 2 3 2 4 2 7" xfId="3697" xr:uid="{00000000-0005-0000-0000-0000630E0000}"/>
    <cellStyle name="Comma 2 3 2 4 2 7 2" xfId="24653" xr:uid="{22AB786B-F214-424B-826B-951F8C750675}"/>
    <cellStyle name="Comma 2 3 2 4 2 8" xfId="3698" xr:uid="{00000000-0005-0000-0000-0000640E0000}"/>
    <cellStyle name="Comma 2 3 2 4 2 8 2" xfId="24654" xr:uid="{C6AFA1BB-538E-457A-BA56-F66F9F1C79DC}"/>
    <cellStyle name="Comma 2 3 2 4 2 9" xfId="24607" xr:uid="{82E939AB-9D77-4933-B50D-5B7ADB60D7B9}"/>
    <cellStyle name="Comma 2 3 2 4 3" xfId="3699" xr:uid="{00000000-0005-0000-0000-0000650E0000}"/>
    <cellStyle name="Comma 2 3 2 4 3 2" xfId="3700" xr:uid="{00000000-0005-0000-0000-0000660E0000}"/>
    <cellStyle name="Comma 2 3 2 4 3 2 2" xfId="3701" xr:uid="{00000000-0005-0000-0000-0000670E0000}"/>
    <cellStyle name="Comma 2 3 2 4 3 2 2 2" xfId="3702" xr:uid="{00000000-0005-0000-0000-0000680E0000}"/>
    <cellStyle name="Comma 2 3 2 4 3 2 2 2 2" xfId="24658" xr:uid="{513DABA9-5417-4A87-B45B-6D9AC4347772}"/>
    <cellStyle name="Comma 2 3 2 4 3 2 2 3" xfId="3703" xr:uid="{00000000-0005-0000-0000-0000690E0000}"/>
    <cellStyle name="Comma 2 3 2 4 3 2 2 3 2" xfId="24659" xr:uid="{3AE3EC05-4F58-4CF3-BF12-69DD0E118E1F}"/>
    <cellStyle name="Comma 2 3 2 4 3 2 2 4" xfId="3704" xr:uid="{00000000-0005-0000-0000-00006A0E0000}"/>
    <cellStyle name="Comma 2 3 2 4 3 2 2 4 2" xfId="24660" xr:uid="{D5FA6752-1DF5-45A7-989C-69D28DF03ACE}"/>
    <cellStyle name="Comma 2 3 2 4 3 2 2 5" xfId="24657" xr:uid="{8D68A142-D84E-43C7-B72E-E55FB42875B7}"/>
    <cellStyle name="Comma 2 3 2 4 3 2 3" xfId="3705" xr:uid="{00000000-0005-0000-0000-00006B0E0000}"/>
    <cellStyle name="Comma 2 3 2 4 3 2 3 2" xfId="24661" xr:uid="{542100A5-8877-4839-95CB-469F42DC4D41}"/>
    <cellStyle name="Comma 2 3 2 4 3 2 4" xfId="3706" xr:uid="{00000000-0005-0000-0000-00006C0E0000}"/>
    <cellStyle name="Comma 2 3 2 4 3 2 4 2" xfId="24662" xr:uid="{A3EE809E-B3D4-445C-99CF-5506EE1E6498}"/>
    <cellStyle name="Comma 2 3 2 4 3 2 5" xfId="3707" xr:uid="{00000000-0005-0000-0000-00006D0E0000}"/>
    <cellStyle name="Comma 2 3 2 4 3 2 5 2" xfId="24663" xr:uid="{C926DBEF-2351-4489-8C59-F6BE937226D0}"/>
    <cellStyle name="Comma 2 3 2 4 3 2 6" xfId="24656" xr:uid="{82608170-28FB-4289-8FCC-EDFD4BF98AE4}"/>
    <cellStyle name="Comma 2 3 2 4 3 3" xfId="3708" xr:uid="{00000000-0005-0000-0000-00006E0E0000}"/>
    <cellStyle name="Comma 2 3 2 4 3 3 2" xfId="3709" xr:uid="{00000000-0005-0000-0000-00006F0E0000}"/>
    <cellStyle name="Comma 2 3 2 4 3 3 2 2" xfId="24665" xr:uid="{6A324B56-94B9-461D-93CF-2683C2E3918E}"/>
    <cellStyle name="Comma 2 3 2 4 3 3 3" xfId="3710" xr:uid="{00000000-0005-0000-0000-0000700E0000}"/>
    <cellStyle name="Comma 2 3 2 4 3 3 3 2" xfId="24666" xr:uid="{0539A617-AE59-4E0C-A499-00CF46A7FBE2}"/>
    <cellStyle name="Comma 2 3 2 4 3 3 4" xfId="3711" xr:uid="{00000000-0005-0000-0000-0000710E0000}"/>
    <cellStyle name="Comma 2 3 2 4 3 3 4 2" xfId="24667" xr:uid="{A7173DDF-FC89-454F-B65C-B233191AA923}"/>
    <cellStyle name="Comma 2 3 2 4 3 3 5" xfId="24664" xr:uid="{AD9F2515-B02B-445A-9F3E-856F6A5CF9C0}"/>
    <cellStyle name="Comma 2 3 2 4 3 4" xfId="3712" xr:uid="{00000000-0005-0000-0000-0000720E0000}"/>
    <cellStyle name="Comma 2 3 2 4 3 4 2" xfId="24668" xr:uid="{95DF8654-8322-429A-AA12-2C892BC38DD2}"/>
    <cellStyle name="Comma 2 3 2 4 3 5" xfId="3713" xr:uid="{00000000-0005-0000-0000-0000730E0000}"/>
    <cellStyle name="Comma 2 3 2 4 3 5 2" xfId="24669" xr:uid="{D174C6A0-EE5D-45EB-A107-1A04E0D51637}"/>
    <cellStyle name="Comma 2 3 2 4 3 6" xfId="3714" xr:uid="{00000000-0005-0000-0000-0000740E0000}"/>
    <cellStyle name="Comma 2 3 2 4 3 6 2" xfId="24670" xr:uid="{3BA02CEB-FEB4-42CA-9329-AFBC37E7337C}"/>
    <cellStyle name="Comma 2 3 2 4 3 7" xfId="24655" xr:uid="{8C726328-BEAD-4EAA-8250-96DCA8B64CDF}"/>
    <cellStyle name="Comma 2 3 2 4 4" xfId="3715" xr:uid="{00000000-0005-0000-0000-0000750E0000}"/>
    <cellStyle name="Comma 2 3 2 4 4 2" xfId="3716" xr:uid="{00000000-0005-0000-0000-0000760E0000}"/>
    <cellStyle name="Comma 2 3 2 4 4 2 2" xfId="3717" xr:uid="{00000000-0005-0000-0000-0000770E0000}"/>
    <cellStyle name="Comma 2 3 2 4 4 2 2 2" xfId="3718" xr:uid="{00000000-0005-0000-0000-0000780E0000}"/>
    <cellStyle name="Comma 2 3 2 4 4 2 2 2 2" xfId="24674" xr:uid="{6750D9AA-3356-42E1-B19E-B64C74BE328F}"/>
    <cellStyle name="Comma 2 3 2 4 4 2 2 3" xfId="3719" xr:uid="{00000000-0005-0000-0000-0000790E0000}"/>
    <cellStyle name="Comma 2 3 2 4 4 2 2 3 2" xfId="24675" xr:uid="{9F18994D-547C-4E19-AECD-A5B293B386A9}"/>
    <cellStyle name="Comma 2 3 2 4 4 2 2 4" xfId="3720" xr:uid="{00000000-0005-0000-0000-00007A0E0000}"/>
    <cellStyle name="Comma 2 3 2 4 4 2 2 4 2" xfId="24676" xr:uid="{3EB5F7FB-6192-43BF-8097-53FDD06CCEFE}"/>
    <cellStyle name="Comma 2 3 2 4 4 2 2 5" xfId="24673" xr:uid="{ED33B02A-8A4E-4926-8F81-9658BB0333DB}"/>
    <cellStyle name="Comma 2 3 2 4 4 2 3" xfId="3721" xr:uid="{00000000-0005-0000-0000-00007B0E0000}"/>
    <cellStyle name="Comma 2 3 2 4 4 2 3 2" xfId="24677" xr:uid="{B4AA0E8C-CF36-42EB-ADCE-8EDF20835721}"/>
    <cellStyle name="Comma 2 3 2 4 4 2 4" xfId="3722" xr:uid="{00000000-0005-0000-0000-00007C0E0000}"/>
    <cellStyle name="Comma 2 3 2 4 4 2 4 2" xfId="24678" xr:uid="{A57F7540-060C-42EE-8EE3-FC2A6F7541B8}"/>
    <cellStyle name="Comma 2 3 2 4 4 2 5" xfId="3723" xr:uid="{00000000-0005-0000-0000-00007D0E0000}"/>
    <cellStyle name="Comma 2 3 2 4 4 2 5 2" xfId="24679" xr:uid="{84BC7E97-5EF8-429F-8B47-97ABE9FBA22D}"/>
    <cellStyle name="Comma 2 3 2 4 4 2 6" xfId="24672" xr:uid="{EE647A0F-B2B8-4B80-BDDC-AC2727A2ACE4}"/>
    <cellStyle name="Comma 2 3 2 4 4 3" xfId="3724" xr:uid="{00000000-0005-0000-0000-00007E0E0000}"/>
    <cellStyle name="Comma 2 3 2 4 4 3 2" xfId="3725" xr:uid="{00000000-0005-0000-0000-00007F0E0000}"/>
    <cellStyle name="Comma 2 3 2 4 4 3 2 2" xfId="24681" xr:uid="{BCE96B21-9AD0-410D-A6B7-A30F76BFFF1E}"/>
    <cellStyle name="Comma 2 3 2 4 4 3 3" xfId="3726" xr:uid="{00000000-0005-0000-0000-0000800E0000}"/>
    <cellStyle name="Comma 2 3 2 4 4 3 3 2" xfId="24682" xr:uid="{B489F918-040D-45F1-A4E4-BA76430012D6}"/>
    <cellStyle name="Comma 2 3 2 4 4 3 4" xfId="3727" xr:uid="{00000000-0005-0000-0000-0000810E0000}"/>
    <cellStyle name="Comma 2 3 2 4 4 3 4 2" xfId="24683" xr:uid="{F887310E-227D-4826-BF98-5764869F4A7F}"/>
    <cellStyle name="Comma 2 3 2 4 4 3 5" xfId="24680" xr:uid="{0BC7E4A4-10A9-4F77-AC1E-7AFC9633A9CA}"/>
    <cellStyle name="Comma 2 3 2 4 4 4" xfId="3728" xr:uid="{00000000-0005-0000-0000-0000820E0000}"/>
    <cellStyle name="Comma 2 3 2 4 4 4 2" xfId="24684" xr:uid="{63893237-93AE-46D3-B096-A3A41032FE59}"/>
    <cellStyle name="Comma 2 3 2 4 4 5" xfId="3729" xr:uid="{00000000-0005-0000-0000-0000830E0000}"/>
    <cellStyle name="Comma 2 3 2 4 4 5 2" xfId="24685" xr:uid="{45D8E646-38D5-4AA9-9DF7-893AD58FCC2F}"/>
    <cellStyle name="Comma 2 3 2 4 4 6" xfId="3730" xr:uid="{00000000-0005-0000-0000-0000840E0000}"/>
    <cellStyle name="Comma 2 3 2 4 4 6 2" xfId="24686" xr:uid="{182344B5-453D-47BC-AE53-EF3284698EA4}"/>
    <cellStyle name="Comma 2 3 2 4 4 7" xfId="24671" xr:uid="{79E9404C-39E0-43DE-9371-24EDA8BB50ED}"/>
    <cellStyle name="Comma 2 3 2 4 5" xfId="3731" xr:uid="{00000000-0005-0000-0000-0000850E0000}"/>
    <cellStyle name="Comma 2 3 2 4 5 2" xfId="3732" xr:uid="{00000000-0005-0000-0000-0000860E0000}"/>
    <cellStyle name="Comma 2 3 2 4 5 2 2" xfId="3733" xr:uid="{00000000-0005-0000-0000-0000870E0000}"/>
    <cellStyle name="Comma 2 3 2 4 5 2 2 2" xfId="24689" xr:uid="{AA7A1D82-D12D-4DB0-B96B-DE0748138587}"/>
    <cellStyle name="Comma 2 3 2 4 5 2 3" xfId="3734" xr:uid="{00000000-0005-0000-0000-0000880E0000}"/>
    <cellStyle name="Comma 2 3 2 4 5 2 3 2" xfId="24690" xr:uid="{32FB4D57-BA36-4672-BFF5-AA51D70D4794}"/>
    <cellStyle name="Comma 2 3 2 4 5 2 4" xfId="3735" xr:uid="{00000000-0005-0000-0000-0000890E0000}"/>
    <cellStyle name="Comma 2 3 2 4 5 2 4 2" xfId="24691" xr:uid="{CD223103-3EBD-4216-834D-59C3FA296BA6}"/>
    <cellStyle name="Comma 2 3 2 4 5 2 5" xfId="24688" xr:uid="{B541B933-CC13-48BF-8839-CD7C05118980}"/>
    <cellStyle name="Comma 2 3 2 4 5 3" xfId="3736" xr:uid="{00000000-0005-0000-0000-00008A0E0000}"/>
    <cellStyle name="Comma 2 3 2 4 5 3 2" xfId="24692" xr:uid="{ED00D26F-E19E-4B2B-B075-78F2EBAD4754}"/>
    <cellStyle name="Comma 2 3 2 4 5 4" xfId="3737" xr:uid="{00000000-0005-0000-0000-00008B0E0000}"/>
    <cellStyle name="Comma 2 3 2 4 5 4 2" xfId="24693" xr:uid="{71101ABC-7893-4088-A565-E11FB72B5C53}"/>
    <cellStyle name="Comma 2 3 2 4 5 5" xfId="3738" xr:uid="{00000000-0005-0000-0000-00008C0E0000}"/>
    <cellStyle name="Comma 2 3 2 4 5 5 2" xfId="24694" xr:uid="{AE429D87-BCD5-4BE3-82D1-EEE6F058BC67}"/>
    <cellStyle name="Comma 2 3 2 4 5 6" xfId="24687" xr:uid="{6151E58F-96F2-4F47-9B6A-5B74C524EA80}"/>
    <cellStyle name="Comma 2 3 2 4 6" xfId="3739" xr:uid="{00000000-0005-0000-0000-00008D0E0000}"/>
    <cellStyle name="Comma 2 3 2 4 6 2" xfId="3740" xr:uid="{00000000-0005-0000-0000-00008E0E0000}"/>
    <cellStyle name="Comma 2 3 2 4 6 2 2" xfId="24696" xr:uid="{44E57C15-C5E9-43AD-84DC-9FB0301192D7}"/>
    <cellStyle name="Comma 2 3 2 4 6 3" xfId="3741" xr:uid="{00000000-0005-0000-0000-00008F0E0000}"/>
    <cellStyle name="Comma 2 3 2 4 6 3 2" xfId="24697" xr:uid="{C3D51AFE-B1A4-4679-894A-38A1F80B1843}"/>
    <cellStyle name="Comma 2 3 2 4 6 4" xfId="3742" xr:uid="{00000000-0005-0000-0000-0000900E0000}"/>
    <cellStyle name="Comma 2 3 2 4 6 4 2" xfId="24698" xr:uid="{03DF1662-8FEA-4FF4-B9FE-9C2314929E5A}"/>
    <cellStyle name="Comma 2 3 2 4 6 5" xfId="24695" xr:uid="{DA40D27D-1C1F-4373-AE7B-9EF26C67ED96}"/>
    <cellStyle name="Comma 2 3 2 4 7" xfId="3743" xr:uid="{00000000-0005-0000-0000-0000910E0000}"/>
    <cellStyle name="Comma 2 3 2 4 7 2" xfId="24699" xr:uid="{2BCCBB2A-AE17-49E4-9854-D434D91823FC}"/>
    <cellStyle name="Comma 2 3 2 4 8" xfId="3744" xr:uid="{00000000-0005-0000-0000-0000920E0000}"/>
    <cellStyle name="Comma 2 3 2 4 8 2" xfId="24700" xr:uid="{73C5D725-FEC5-4F6F-A780-1C0DF269D8C7}"/>
    <cellStyle name="Comma 2 3 2 4 9" xfId="3745" xr:uid="{00000000-0005-0000-0000-0000930E0000}"/>
    <cellStyle name="Comma 2 3 2 4 9 2" xfId="24701" xr:uid="{898A4384-2359-4CD2-AB3A-C7E5BAA8521A}"/>
    <cellStyle name="Comma 2 3 2 5" xfId="3746" xr:uid="{00000000-0005-0000-0000-0000940E0000}"/>
    <cellStyle name="Comma 2 3 2 5 2" xfId="3747" xr:uid="{00000000-0005-0000-0000-0000950E0000}"/>
    <cellStyle name="Comma 2 3 2 5 2 2" xfId="3748" xr:uid="{00000000-0005-0000-0000-0000960E0000}"/>
    <cellStyle name="Comma 2 3 2 5 2 2 2" xfId="3749" xr:uid="{00000000-0005-0000-0000-0000970E0000}"/>
    <cellStyle name="Comma 2 3 2 5 2 2 2 2" xfId="3750" xr:uid="{00000000-0005-0000-0000-0000980E0000}"/>
    <cellStyle name="Comma 2 3 2 5 2 2 2 2 2" xfId="24706" xr:uid="{075C8EFE-E92D-4275-BA46-18E102AE62CA}"/>
    <cellStyle name="Comma 2 3 2 5 2 2 2 3" xfId="3751" xr:uid="{00000000-0005-0000-0000-0000990E0000}"/>
    <cellStyle name="Comma 2 3 2 5 2 2 2 3 2" xfId="24707" xr:uid="{7230220D-72CA-46E5-B30F-1B2BEBCCA18A}"/>
    <cellStyle name="Comma 2 3 2 5 2 2 2 4" xfId="3752" xr:uid="{00000000-0005-0000-0000-00009A0E0000}"/>
    <cellStyle name="Comma 2 3 2 5 2 2 2 4 2" xfId="24708" xr:uid="{ACDE70E2-2E76-4664-A749-5BEA4E73B9E3}"/>
    <cellStyle name="Comma 2 3 2 5 2 2 2 5" xfId="24705" xr:uid="{7734183F-4145-4171-B007-AD7EC2074BD0}"/>
    <cellStyle name="Comma 2 3 2 5 2 2 3" xfId="3753" xr:uid="{00000000-0005-0000-0000-00009B0E0000}"/>
    <cellStyle name="Comma 2 3 2 5 2 2 3 2" xfId="24709" xr:uid="{14F90070-8034-4676-B5B2-45FC9A526E68}"/>
    <cellStyle name="Comma 2 3 2 5 2 2 4" xfId="3754" xr:uid="{00000000-0005-0000-0000-00009C0E0000}"/>
    <cellStyle name="Comma 2 3 2 5 2 2 4 2" xfId="24710" xr:uid="{457093EC-D946-404A-81BC-A13C3C3D93BF}"/>
    <cellStyle name="Comma 2 3 2 5 2 2 5" xfId="3755" xr:uid="{00000000-0005-0000-0000-00009D0E0000}"/>
    <cellStyle name="Comma 2 3 2 5 2 2 5 2" xfId="24711" xr:uid="{67F2571C-F763-4592-8ADC-1DA5E851A105}"/>
    <cellStyle name="Comma 2 3 2 5 2 2 6" xfId="24704" xr:uid="{849F08D9-49D4-4E42-BE03-1CD4A08DB075}"/>
    <cellStyle name="Comma 2 3 2 5 2 3" xfId="3756" xr:uid="{00000000-0005-0000-0000-00009E0E0000}"/>
    <cellStyle name="Comma 2 3 2 5 2 3 2" xfId="3757" xr:uid="{00000000-0005-0000-0000-00009F0E0000}"/>
    <cellStyle name="Comma 2 3 2 5 2 3 2 2" xfId="24713" xr:uid="{E0AE4EC4-8F99-40AA-ABD0-90CCD382DE20}"/>
    <cellStyle name="Comma 2 3 2 5 2 3 3" xfId="3758" xr:uid="{00000000-0005-0000-0000-0000A00E0000}"/>
    <cellStyle name="Comma 2 3 2 5 2 3 3 2" xfId="24714" xr:uid="{68620F62-A766-4D0F-A923-833E51C885F3}"/>
    <cellStyle name="Comma 2 3 2 5 2 3 4" xfId="3759" xr:uid="{00000000-0005-0000-0000-0000A10E0000}"/>
    <cellStyle name="Comma 2 3 2 5 2 3 4 2" xfId="24715" xr:uid="{90398FD6-130B-4985-9A1D-B07AA4820FDC}"/>
    <cellStyle name="Comma 2 3 2 5 2 3 5" xfId="24712" xr:uid="{3B790A15-3E7B-4E2E-92E0-CA322E6DF04E}"/>
    <cellStyle name="Comma 2 3 2 5 2 4" xfId="3760" xr:uid="{00000000-0005-0000-0000-0000A20E0000}"/>
    <cellStyle name="Comma 2 3 2 5 2 4 2" xfId="24716" xr:uid="{8A884FF2-98A6-4892-ABF9-C152CC3DF49C}"/>
    <cellStyle name="Comma 2 3 2 5 2 5" xfId="3761" xr:uid="{00000000-0005-0000-0000-0000A30E0000}"/>
    <cellStyle name="Comma 2 3 2 5 2 5 2" xfId="24717" xr:uid="{7B43CC74-76B2-4B43-8DF5-563AE63E21C8}"/>
    <cellStyle name="Comma 2 3 2 5 2 6" xfId="3762" xr:uid="{00000000-0005-0000-0000-0000A40E0000}"/>
    <cellStyle name="Comma 2 3 2 5 2 6 2" xfId="24718" xr:uid="{065E702E-E32D-4D03-8681-E02E87C4C1EC}"/>
    <cellStyle name="Comma 2 3 2 5 2 7" xfId="24703" xr:uid="{BE97B752-147C-489C-9876-9B596556256B}"/>
    <cellStyle name="Comma 2 3 2 5 3" xfId="3763" xr:uid="{00000000-0005-0000-0000-0000A50E0000}"/>
    <cellStyle name="Comma 2 3 2 5 3 2" xfId="3764" xr:uid="{00000000-0005-0000-0000-0000A60E0000}"/>
    <cellStyle name="Comma 2 3 2 5 3 2 2" xfId="3765" xr:uid="{00000000-0005-0000-0000-0000A70E0000}"/>
    <cellStyle name="Comma 2 3 2 5 3 2 2 2" xfId="3766" xr:uid="{00000000-0005-0000-0000-0000A80E0000}"/>
    <cellStyle name="Comma 2 3 2 5 3 2 2 2 2" xfId="24722" xr:uid="{7934B156-86A7-4078-A532-76EF657B389F}"/>
    <cellStyle name="Comma 2 3 2 5 3 2 2 3" xfId="3767" xr:uid="{00000000-0005-0000-0000-0000A90E0000}"/>
    <cellStyle name="Comma 2 3 2 5 3 2 2 3 2" xfId="24723" xr:uid="{F9827C0B-0800-4A3A-BAF3-FDDF951C0694}"/>
    <cellStyle name="Comma 2 3 2 5 3 2 2 4" xfId="3768" xr:uid="{00000000-0005-0000-0000-0000AA0E0000}"/>
    <cellStyle name="Comma 2 3 2 5 3 2 2 4 2" xfId="24724" xr:uid="{CB1A70E4-0E48-4F8B-84D2-1621E5EA1962}"/>
    <cellStyle name="Comma 2 3 2 5 3 2 2 5" xfId="24721" xr:uid="{50AA809D-058A-481F-8F43-6402A76027D4}"/>
    <cellStyle name="Comma 2 3 2 5 3 2 3" xfId="3769" xr:uid="{00000000-0005-0000-0000-0000AB0E0000}"/>
    <cellStyle name="Comma 2 3 2 5 3 2 3 2" xfId="24725" xr:uid="{7A7DAFD4-3477-4F87-812B-E45743D312AE}"/>
    <cellStyle name="Comma 2 3 2 5 3 2 4" xfId="3770" xr:uid="{00000000-0005-0000-0000-0000AC0E0000}"/>
    <cellStyle name="Comma 2 3 2 5 3 2 4 2" xfId="24726" xr:uid="{342D315B-FEE3-4B95-B659-41414BE3C23C}"/>
    <cellStyle name="Comma 2 3 2 5 3 2 5" xfId="3771" xr:uid="{00000000-0005-0000-0000-0000AD0E0000}"/>
    <cellStyle name="Comma 2 3 2 5 3 2 5 2" xfId="24727" xr:uid="{C7A15243-D1FF-4B4A-9330-947E0F413C0C}"/>
    <cellStyle name="Comma 2 3 2 5 3 2 6" xfId="24720" xr:uid="{062F4928-14AE-440A-A1AB-7471182582F3}"/>
    <cellStyle name="Comma 2 3 2 5 3 3" xfId="3772" xr:uid="{00000000-0005-0000-0000-0000AE0E0000}"/>
    <cellStyle name="Comma 2 3 2 5 3 3 2" xfId="3773" xr:uid="{00000000-0005-0000-0000-0000AF0E0000}"/>
    <cellStyle name="Comma 2 3 2 5 3 3 2 2" xfId="24729" xr:uid="{D03906EA-A58F-4B66-A322-9DD5ED1DB914}"/>
    <cellStyle name="Comma 2 3 2 5 3 3 3" xfId="3774" xr:uid="{00000000-0005-0000-0000-0000B00E0000}"/>
    <cellStyle name="Comma 2 3 2 5 3 3 3 2" xfId="24730" xr:uid="{3764892A-FD8D-494F-94D0-AFC1F5D2F112}"/>
    <cellStyle name="Comma 2 3 2 5 3 3 4" xfId="3775" xr:uid="{00000000-0005-0000-0000-0000B10E0000}"/>
    <cellStyle name="Comma 2 3 2 5 3 3 4 2" xfId="24731" xr:uid="{4B0DA6FD-ECF4-4B17-AEB1-9E79AD982A6B}"/>
    <cellStyle name="Comma 2 3 2 5 3 3 5" xfId="24728" xr:uid="{E27DF1BF-C875-4467-B8FB-A58AE45C2A1B}"/>
    <cellStyle name="Comma 2 3 2 5 3 4" xfId="3776" xr:uid="{00000000-0005-0000-0000-0000B20E0000}"/>
    <cellStyle name="Comma 2 3 2 5 3 4 2" xfId="24732" xr:uid="{477F806D-98DA-4963-8247-E1A0D124069E}"/>
    <cellStyle name="Comma 2 3 2 5 3 5" xfId="3777" xr:uid="{00000000-0005-0000-0000-0000B30E0000}"/>
    <cellStyle name="Comma 2 3 2 5 3 5 2" xfId="24733" xr:uid="{8DB37A49-3EBE-4767-94B2-75A708D40DF6}"/>
    <cellStyle name="Comma 2 3 2 5 3 6" xfId="3778" xr:uid="{00000000-0005-0000-0000-0000B40E0000}"/>
    <cellStyle name="Comma 2 3 2 5 3 6 2" xfId="24734" xr:uid="{995E0F9C-C620-4027-BBE8-16FEB9061CE6}"/>
    <cellStyle name="Comma 2 3 2 5 3 7" xfId="24719" xr:uid="{D4225325-F89D-4149-AF33-EE084841E890}"/>
    <cellStyle name="Comma 2 3 2 5 4" xfId="3779" xr:uid="{00000000-0005-0000-0000-0000B50E0000}"/>
    <cellStyle name="Comma 2 3 2 5 4 2" xfId="3780" xr:uid="{00000000-0005-0000-0000-0000B60E0000}"/>
    <cellStyle name="Comma 2 3 2 5 4 2 2" xfId="3781" xr:uid="{00000000-0005-0000-0000-0000B70E0000}"/>
    <cellStyle name="Comma 2 3 2 5 4 2 2 2" xfId="24737" xr:uid="{A44516E9-56AB-49E5-9C77-4E483EE74429}"/>
    <cellStyle name="Comma 2 3 2 5 4 2 3" xfId="3782" xr:uid="{00000000-0005-0000-0000-0000B80E0000}"/>
    <cellStyle name="Comma 2 3 2 5 4 2 3 2" xfId="24738" xr:uid="{4CF3CA2B-1FF5-44FE-9B10-24C6CF289A41}"/>
    <cellStyle name="Comma 2 3 2 5 4 2 4" xfId="3783" xr:uid="{00000000-0005-0000-0000-0000B90E0000}"/>
    <cellStyle name="Comma 2 3 2 5 4 2 4 2" xfId="24739" xr:uid="{7FA69907-EB61-4671-821C-58DC145814D4}"/>
    <cellStyle name="Comma 2 3 2 5 4 2 5" xfId="24736" xr:uid="{E73DB7E5-1967-4E92-92DB-3E5118A814F5}"/>
    <cellStyle name="Comma 2 3 2 5 4 3" xfId="3784" xr:uid="{00000000-0005-0000-0000-0000BA0E0000}"/>
    <cellStyle name="Comma 2 3 2 5 4 3 2" xfId="24740" xr:uid="{C93E9C90-AEE0-4AE6-882E-6380EA63C312}"/>
    <cellStyle name="Comma 2 3 2 5 4 4" xfId="3785" xr:uid="{00000000-0005-0000-0000-0000BB0E0000}"/>
    <cellStyle name="Comma 2 3 2 5 4 4 2" xfId="24741" xr:uid="{BAC6B622-392E-470A-B58A-E51FF5E8DEEB}"/>
    <cellStyle name="Comma 2 3 2 5 4 5" xfId="3786" xr:uid="{00000000-0005-0000-0000-0000BC0E0000}"/>
    <cellStyle name="Comma 2 3 2 5 4 5 2" xfId="24742" xr:uid="{2B5E908A-6E51-4FB5-9A00-9BF5E4C80B17}"/>
    <cellStyle name="Comma 2 3 2 5 4 6" xfId="24735" xr:uid="{F4082854-06BB-4831-9B2E-54B41D3306BB}"/>
    <cellStyle name="Comma 2 3 2 5 5" xfId="3787" xr:uid="{00000000-0005-0000-0000-0000BD0E0000}"/>
    <cellStyle name="Comma 2 3 2 5 5 2" xfId="3788" xr:uid="{00000000-0005-0000-0000-0000BE0E0000}"/>
    <cellStyle name="Comma 2 3 2 5 5 2 2" xfId="24744" xr:uid="{720B0A61-AD5F-41FA-A372-F871DD1962DE}"/>
    <cellStyle name="Comma 2 3 2 5 5 3" xfId="3789" xr:uid="{00000000-0005-0000-0000-0000BF0E0000}"/>
    <cellStyle name="Comma 2 3 2 5 5 3 2" xfId="24745" xr:uid="{505BC5C4-A91A-42DD-9B49-4B34729A0F17}"/>
    <cellStyle name="Comma 2 3 2 5 5 4" xfId="3790" xr:uid="{00000000-0005-0000-0000-0000C00E0000}"/>
    <cellStyle name="Comma 2 3 2 5 5 4 2" xfId="24746" xr:uid="{82F9C200-D427-42BD-A0A3-BB0932ADAE2E}"/>
    <cellStyle name="Comma 2 3 2 5 5 5" xfId="24743" xr:uid="{B28E24FC-6CA3-471B-B525-3F39033D26BB}"/>
    <cellStyle name="Comma 2 3 2 5 6" xfId="3791" xr:uid="{00000000-0005-0000-0000-0000C10E0000}"/>
    <cellStyle name="Comma 2 3 2 5 6 2" xfId="24747" xr:uid="{B70D6D6A-D8CB-4674-8A95-7359542B71CD}"/>
    <cellStyle name="Comma 2 3 2 5 7" xfId="3792" xr:uid="{00000000-0005-0000-0000-0000C20E0000}"/>
    <cellStyle name="Comma 2 3 2 5 7 2" xfId="24748" xr:uid="{9F93BFF2-AED0-4F15-AFD0-396F85607332}"/>
    <cellStyle name="Comma 2 3 2 5 8" xfId="3793" xr:uid="{00000000-0005-0000-0000-0000C30E0000}"/>
    <cellStyle name="Comma 2 3 2 5 8 2" xfId="24749" xr:uid="{26A5AA77-1A36-4FEF-B94A-7906C48F7F48}"/>
    <cellStyle name="Comma 2 3 2 5 9" xfId="24702" xr:uid="{082A84AA-AFB2-4796-AD46-42ED5DC64D42}"/>
    <cellStyle name="Comma 2 3 2 6" xfId="3794" xr:uid="{00000000-0005-0000-0000-0000C40E0000}"/>
    <cellStyle name="Comma 2 3 2 6 2" xfId="3795" xr:uid="{00000000-0005-0000-0000-0000C50E0000}"/>
    <cellStyle name="Comma 2 3 2 6 2 2" xfId="3796" xr:uid="{00000000-0005-0000-0000-0000C60E0000}"/>
    <cellStyle name="Comma 2 3 2 6 2 2 2" xfId="3797" xr:uid="{00000000-0005-0000-0000-0000C70E0000}"/>
    <cellStyle name="Comma 2 3 2 6 2 2 2 2" xfId="3798" xr:uid="{00000000-0005-0000-0000-0000C80E0000}"/>
    <cellStyle name="Comma 2 3 2 6 2 2 2 2 2" xfId="24754" xr:uid="{5C53B3B4-9766-432B-A0FD-0E7392F746F3}"/>
    <cellStyle name="Comma 2 3 2 6 2 2 2 3" xfId="3799" xr:uid="{00000000-0005-0000-0000-0000C90E0000}"/>
    <cellStyle name="Comma 2 3 2 6 2 2 2 3 2" xfId="24755" xr:uid="{E0D6C306-54E7-4915-9706-81F00FCAEFBA}"/>
    <cellStyle name="Comma 2 3 2 6 2 2 2 4" xfId="3800" xr:uid="{00000000-0005-0000-0000-0000CA0E0000}"/>
    <cellStyle name="Comma 2 3 2 6 2 2 2 4 2" xfId="24756" xr:uid="{42E128B3-7DD6-4032-9907-1892666C9AE3}"/>
    <cellStyle name="Comma 2 3 2 6 2 2 2 5" xfId="24753" xr:uid="{C8113EAB-7BC0-4B4B-B3C9-C65DA704FB93}"/>
    <cellStyle name="Comma 2 3 2 6 2 2 3" xfId="3801" xr:uid="{00000000-0005-0000-0000-0000CB0E0000}"/>
    <cellStyle name="Comma 2 3 2 6 2 2 3 2" xfId="24757" xr:uid="{78A7A8E0-6D69-42DF-B950-FDD9FE5F6462}"/>
    <cellStyle name="Comma 2 3 2 6 2 2 4" xfId="3802" xr:uid="{00000000-0005-0000-0000-0000CC0E0000}"/>
    <cellStyle name="Comma 2 3 2 6 2 2 4 2" xfId="24758" xr:uid="{8DB64E1F-DD91-416A-861A-C97DB509FD9C}"/>
    <cellStyle name="Comma 2 3 2 6 2 2 5" xfId="3803" xr:uid="{00000000-0005-0000-0000-0000CD0E0000}"/>
    <cellStyle name="Comma 2 3 2 6 2 2 5 2" xfId="24759" xr:uid="{81A1EC95-5897-414B-A280-1C028B59610E}"/>
    <cellStyle name="Comma 2 3 2 6 2 2 6" xfId="24752" xr:uid="{EAB31AD8-9F96-4E5A-9B98-040AF3414FC9}"/>
    <cellStyle name="Comma 2 3 2 6 2 3" xfId="3804" xr:uid="{00000000-0005-0000-0000-0000CE0E0000}"/>
    <cellStyle name="Comma 2 3 2 6 2 3 2" xfId="3805" xr:uid="{00000000-0005-0000-0000-0000CF0E0000}"/>
    <cellStyle name="Comma 2 3 2 6 2 3 2 2" xfId="24761" xr:uid="{6290F044-DA23-4DFD-B7B2-CEC6FE32418A}"/>
    <cellStyle name="Comma 2 3 2 6 2 3 3" xfId="3806" xr:uid="{00000000-0005-0000-0000-0000D00E0000}"/>
    <cellStyle name="Comma 2 3 2 6 2 3 3 2" xfId="24762" xr:uid="{E5BD5177-1271-4FDB-A6A0-1555DC95D822}"/>
    <cellStyle name="Comma 2 3 2 6 2 3 4" xfId="3807" xr:uid="{00000000-0005-0000-0000-0000D10E0000}"/>
    <cellStyle name="Comma 2 3 2 6 2 3 4 2" xfId="24763" xr:uid="{69ACD316-EF10-4083-897D-477ADA5FDB03}"/>
    <cellStyle name="Comma 2 3 2 6 2 3 5" xfId="24760" xr:uid="{D60A0459-EA20-4EFE-8C2C-A51AC1B5C4FE}"/>
    <cellStyle name="Comma 2 3 2 6 2 4" xfId="3808" xr:uid="{00000000-0005-0000-0000-0000D20E0000}"/>
    <cellStyle name="Comma 2 3 2 6 2 4 2" xfId="24764" xr:uid="{1C245081-A314-415F-A22A-DA2C0B7D7474}"/>
    <cellStyle name="Comma 2 3 2 6 2 5" xfId="3809" xr:uid="{00000000-0005-0000-0000-0000D30E0000}"/>
    <cellStyle name="Comma 2 3 2 6 2 5 2" xfId="24765" xr:uid="{78C88469-F0E0-4444-92F2-6F272008CF9A}"/>
    <cellStyle name="Comma 2 3 2 6 2 6" xfId="3810" xr:uid="{00000000-0005-0000-0000-0000D40E0000}"/>
    <cellStyle name="Comma 2 3 2 6 2 6 2" xfId="24766" xr:uid="{FEA09409-C919-4ECF-939E-E67DDE99CEF8}"/>
    <cellStyle name="Comma 2 3 2 6 2 7" xfId="24751" xr:uid="{8AC509DC-7270-48FF-A18C-FC6EC3F5898B}"/>
    <cellStyle name="Comma 2 3 2 6 3" xfId="3811" xr:uid="{00000000-0005-0000-0000-0000D50E0000}"/>
    <cellStyle name="Comma 2 3 2 6 3 2" xfId="3812" xr:uid="{00000000-0005-0000-0000-0000D60E0000}"/>
    <cellStyle name="Comma 2 3 2 6 3 2 2" xfId="3813" xr:uid="{00000000-0005-0000-0000-0000D70E0000}"/>
    <cellStyle name="Comma 2 3 2 6 3 2 2 2" xfId="3814" xr:uid="{00000000-0005-0000-0000-0000D80E0000}"/>
    <cellStyle name="Comma 2 3 2 6 3 2 2 2 2" xfId="24770" xr:uid="{223A12B7-5FA7-4402-BB2C-3A019F941723}"/>
    <cellStyle name="Comma 2 3 2 6 3 2 2 3" xfId="3815" xr:uid="{00000000-0005-0000-0000-0000D90E0000}"/>
    <cellStyle name="Comma 2 3 2 6 3 2 2 3 2" xfId="24771" xr:uid="{29140948-AE36-4F31-8890-F673A4659A7F}"/>
    <cellStyle name="Comma 2 3 2 6 3 2 2 4" xfId="3816" xr:uid="{00000000-0005-0000-0000-0000DA0E0000}"/>
    <cellStyle name="Comma 2 3 2 6 3 2 2 4 2" xfId="24772" xr:uid="{34DA50AF-56FD-4421-9B13-1AF82A198253}"/>
    <cellStyle name="Comma 2 3 2 6 3 2 2 5" xfId="24769" xr:uid="{7CBE439D-606A-4800-B345-EBFDF9A84F69}"/>
    <cellStyle name="Comma 2 3 2 6 3 2 3" xfId="3817" xr:uid="{00000000-0005-0000-0000-0000DB0E0000}"/>
    <cellStyle name="Comma 2 3 2 6 3 2 3 2" xfId="24773" xr:uid="{DBAD3139-134D-45AE-89BB-672CFFCF626C}"/>
    <cellStyle name="Comma 2 3 2 6 3 2 4" xfId="3818" xr:uid="{00000000-0005-0000-0000-0000DC0E0000}"/>
    <cellStyle name="Comma 2 3 2 6 3 2 4 2" xfId="24774" xr:uid="{6AF83CC2-F666-4DEE-95FE-8975F33C486F}"/>
    <cellStyle name="Comma 2 3 2 6 3 2 5" xfId="3819" xr:uid="{00000000-0005-0000-0000-0000DD0E0000}"/>
    <cellStyle name="Comma 2 3 2 6 3 2 5 2" xfId="24775" xr:uid="{28218BA3-AB0B-47F9-9381-1837B54A81CC}"/>
    <cellStyle name="Comma 2 3 2 6 3 2 6" xfId="24768" xr:uid="{A30E0B83-CD51-4345-8C07-2761E539A7A0}"/>
    <cellStyle name="Comma 2 3 2 6 3 3" xfId="3820" xr:uid="{00000000-0005-0000-0000-0000DE0E0000}"/>
    <cellStyle name="Comma 2 3 2 6 3 3 2" xfId="3821" xr:uid="{00000000-0005-0000-0000-0000DF0E0000}"/>
    <cellStyle name="Comma 2 3 2 6 3 3 2 2" xfId="24777" xr:uid="{7CFDEE0A-6AA5-4CB5-B66E-AE7BBE28389F}"/>
    <cellStyle name="Comma 2 3 2 6 3 3 3" xfId="3822" xr:uid="{00000000-0005-0000-0000-0000E00E0000}"/>
    <cellStyle name="Comma 2 3 2 6 3 3 3 2" xfId="24778" xr:uid="{8912EDC5-CD10-485D-B948-651F722029C3}"/>
    <cellStyle name="Comma 2 3 2 6 3 3 4" xfId="3823" xr:uid="{00000000-0005-0000-0000-0000E10E0000}"/>
    <cellStyle name="Comma 2 3 2 6 3 3 4 2" xfId="24779" xr:uid="{4E3C3760-D58B-41A3-89CE-86E2F4E52E2C}"/>
    <cellStyle name="Comma 2 3 2 6 3 3 5" xfId="24776" xr:uid="{72EE387F-199A-4710-B5FE-B9E771791601}"/>
    <cellStyle name="Comma 2 3 2 6 3 4" xfId="3824" xr:uid="{00000000-0005-0000-0000-0000E20E0000}"/>
    <cellStyle name="Comma 2 3 2 6 3 4 2" xfId="24780" xr:uid="{F694EF14-1A8A-40D0-9E47-034985A51C27}"/>
    <cellStyle name="Comma 2 3 2 6 3 5" xfId="3825" xr:uid="{00000000-0005-0000-0000-0000E30E0000}"/>
    <cellStyle name="Comma 2 3 2 6 3 5 2" xfId="24781" xr:uid="{60B456B2-C104-48ED-8F0F-D627E9A748A1}"/>
    <cellStyle name="Comma 2 3 2 6 3 6" xfId="3826" xr:uid="{00000000-0005-0000-0000-0000E40E0000}"/>
    <cellStyle name="Comma 2 3 2 6 3 6 2" xfId="24782" xr:uid="{A7489A5D-D003-4BB9-A7FC-182D2A106A74}"/>
    <cellStyle name="Comma 2 3 2 6 3 7" xfId="24767" xr:uid="{9872DA0F-D682-4700-BE27-B1344F74F02A}"/>
    <cellStyle name="Comma 2 3 2 6 4" xfId="3827" xr:uid="{00000000-0005-0000-0000-0000E50E0000}"/>
    <cellStyle name="Comma 2 3 2 6 4 2" xfId="3828" xr:uid="{00000000-0005-0000-0000-0000E60E0000}"/>
    <cellStyle name="Comma 2 3 2 6 4 2 2" xfId="3829" xr:uid="{00000000-0005-0000-0000-0000E70E0000}"/>
    <cellStyle name="Comma 2 3 2 6 4 2 2 2" xfId="24785" xr:uid="{A0A66FE2-CB94-4ED3-BBA2-3DA047980A7F}"/>
    <cellStyle name="Comma 2 3 2 6 4 2 3" xfId="3830" xr:uid="{00000000-0005-0000-0000-0000E80E0000}"/>
    <cellStyle name="Comma 2 3 2 6 4 2 3 2" xfId="24786" xr:uid="{38C16D19-7B0F-4C03-82ED-677C804EEFE7}"/>
    <cellStyle name="Comma 2 3 2 6 4 2 4" xfId="3831" xr:uid="{00000000-0005-0000-0000-0000E90E0000}"/>
    <cellStyle name="Comma 2 3 2 6 4 2 4 2" xfId="24787" xr:uid="{3E47E6BA-AA63-43E3-A92A-A98190A29ACA}"/>
    <cellStyle name="Comma 2 3 2 6 4 2 5" xfId="24784" xr:uid="{37BB99C8-F4BF-4D31-AA2A-6760EC55A18A}"/>
    <cellStyle name="Comma 2 3 2 6 4 3" xfId="3832" xr:uid="{00000000-0005-0000-0000-0000EA0E0000}"/>
    <cellStyle name="Comma 2 3 2 6 4 3 2" xfId="24788" xr:uid="{2F68089E-0A87-41D2-ACFA-C4BE328D2015}"/>
    <cellStyle name="Comma 2 3 2 6 4 4" xfId="3833" xr:uid="{00000000-0005-0000-0000-0000EB0E0000}"/>
    <cellStyle name="Comma 2 3 2 6 4 4 2" xfId="24789" xr:uid="{AF1578C7-9CB4-457E-B98C-0F28BB3D7AD2}"/>
    <cellStyle name="Comma 2 3 2 6 4 5" xfId="3834" xr:uid="{00000000-0005-0000-0000-0000EC0E0000}"/>
    <cellStyle name="Comma 2 3 2 6 4 5 2" xfId="24790" xr:uid="{A29CC29B-1ADA-44BD-8FB4-267BA819E545}"/>
    <cellStyle name="Comma 2 3 2 6 4 6" xfId="24783" xr:uid="{4A5710ED-967B-45BE-83C6-9447CF19AD40}"/>
    <cellStyle name="Comma 2 3 2 6 5" xfId="3835" xr:uid="{00000000-0005-0000-0000-0000ED0E0000}"/>
    <cellStyle name="Comma 2 3 2 6 5 2" xfId="3836" xr:uid="{00000000-0005-0000-0000-0000EE0E0000}"/>
    <cellStyle name="Comma 2 3 2 6 5 2 2" xfId="24792" xr:uid="{FB2379D1-7A94-46E3-BAC3-F7889EC019AF}"/>
    <cellStyle name="Comma 2 3 2 6 5 3" xfId="3837" xr:uid="{00000000-0005-0000-0000-0000EF0E0000}"/>
    <cellStyle name="Comma 2 3 2 6 5 3 2" xfId="24793" xr:uid="{F433A3B2-EC0B-4F8A-B344-653180AED3D4}"/>
    <cellStyle name="Comma 2 3 2 6 5 4" xfId="3838" xr:uid="{00000000-0005-0000-0000-0000F00E0000}"/>
    <cellStyle name="Comma 2 3 2 6 5 4 2" xfId="24794" xr:uid="{BFE7CC4B-9462-46F9-B11C-15239643FFC7}"/>
    <cellStyle name="Comma 2 3 2 6 5 5" xfId="24791" xr:uid="{CBE9EF60-AC1F-4D68-9424-D5AA44606AD2}"/>
    <cellStyle name="Comma 2 3 2 6 6" xfId="3839" xr:uid="{00000000-0005-0000-0000-0000F10E0000}"/>
    <cellStyle name="Comma 2 3 2 6 6 2" xfId="24795" xr:uid="{0AAA3A41-6A7F-4B53-99BA-0AB7754F7C08}"/>
    <cellStyle name="Comma 2 3 2 6 7" xfId="3840" xr:uid="{00000000-0005-0000-0000-0000F20E0000}"/>
    <cellStyle name="Comma 2 3 2 6 7 2" xfId="24796" xr:uid="{0398F5A0-A359-424A-A20B-6BEFECF0E688}"/>
    <cellStyle name="Comma 2 3 2 6 8" xfId="3841" xr:uid="{00000000-0005-0000-0000-0000F30E0000}"/>
    <cellStyle name="Comma 2 3 2 6 8 2" xfId="24797" xr:uid="{4F880726-C8F0-4FAC-8D9C-BF264400257C}"/>
    <cellStyle name="Comma 2 3 2 6 9" xfId="24750" xr:uid="{49D1B6A6-F6BD-4C81-BBE0-E45E9388FEA5}"/>
    <cellStyle name="Comma 2 3 2 7" xfId="3842" xr:uid="{00000000-0005-0000-0000-0000F40E0000}"/>
    <cellStyle name="Comma 2 3 2 7 2" xfId="3843" xr:uid="{00000000-0005-0000-0000-0000F50E0000}"/>
    <cellStyle name="Comma 2 3 2 7 2 2" xfId="3844" xr:uid="{00000000-0005-0000-0000-0000F60E0000}"/>
    <cellStyle name="Comma 2 3 2 7 2 2 2" xfId="3845" xr:uid="{00000000-0005-0000-0000-0000F70E0000}"/>
    <cellStyle name="Comma 2 3 2 7 2 2 2 2" xfId="24801" xr:uid="{DAFA563B-6840-4346-A872-CE952AB32DE5}"/>
    <cellStyle name="Comma 2 3 2 7 2 2 3" xfId="3846" xr:uid="{00000000-0005-0000-0000-0000F80E0000}"/>
    <cellStyle name="Comma 2 3 2 7 2 2 3 2" xfId="24802" xr:uid="{458C669B-0645-42C8-8382-FB1DF383434E}"/>
    <cellStyle name="Comma 2 3 2 7 2 2 4" xfId="3847" xr:uid="{00000000-0005-0000-0000-0000F90E0000}"/>
    <cellStyle name="Comma 2 3 2 7 2 2 4 2" xfId="24803" xr:uid="{BF3DADB6-C3EC-4966-AE9F-ABA028179FF7}"/>
    <cellStyle name="Comma 2 3 2 7 2 2 5" xfId="24800" xr:uid="{B3C33C8E-D465-4F2F-ADA3-30B6AF9D4DB9}"/>
    <cellStyle name="Comma 2 3 2 7 2 3" xfId="3848" xr:uid="{00000000-0005-0000-0000-0000FA0E0000}"/>
    <cellStyle name="Comma 2 3 2 7 2 3 2" xfId="24804" xr:uid="{B2BA1383-B057-41AF-8013-B03BECDC200F}"/>
    <cellStyle name="Comma 2 3 2 7 2 4" xfId="3849" xr:uid="{00000000-0005-0000-0000-0000FB0E0000}"/>
    <cellStyle name="Comma 2 3 2 7 2 4 2" xfId="24805" xr:uid="{3F2DDC57-372E-41F6-81BC-B8AAEC8CBE5E}"/>
    <cellStyle name="Comma 2 3 2 7 2 5" xfId="3850" xr:uid="{00000000-0005-0000-0000-0000FC0E0000}"/>
    <cellStyle name="Comma 2 3 2 7 2 5 2" xfId="24806" xr:uid="{334F300C-8AA9-4271-9F4F-886CDA0D555C}"/>
    <cellStyle name="Comma 2 3 2 7 2 6" xfId="24799" xr:uid="{D3A9E46E-B9CA-498E-80C8-E7464777B4F5}"/>
    <cellStyle name="Comma 2 3 2 7 3" xfId="3851" xr:uid="{00000000-0005-0000-0000-0000FD0E0000}"/>
    <cellStyle name="Comma 2 3 2 7 3 2" xfId="3852" xr:uid="{00000000-0005-0000-0000-0000FE0E0000}"/>
    <cellStyle name="Comma 2 3 2 7 3 2 2" xfId="24808" xr:uid="{6EC4152A-6464-45E5-B4DF-E3AEC4CCB1A0}"/>
    <cellStyle name="Comma 2 3 2 7 3 3" xfId="3853" xr:uid="{00000000-0005-0000-0000-0000FF0E0000}"/>
    <cellStyle name="Comma 2 3 2 7 3 3 2" xfId="24809" xr:uid="{3E0F74A3-747B-4C7A-B306-E406B071A6D2}"/>
    <cellStyle name="Comma 2 3 2 7 3 4" xfId="3854" xr:uid="{00000000-0005-0000-0000-0000000F0000}"/>
    <cellStyle name="Comma 2 3 2 7 3 4 2" xfId="24810" xr:uid="{86A6E558-F8E9-47E3-AF62-D9C0C5D27D48}"/>
    <cellStyle name="Comma 2 3 2 7 3 5" xfId="24807" xr:uid="{B37EFC92-E04C-4C00-A3C1-32D41200F76C}"/>
    <cellStyle name="Comma 2 3 2 7 4" xfId="3855" xr:uid="{00000000-0005-0000-0000-0000010F0000}"/>
    <cellStyle name="Comma 2 3 2 7 4 2" xfId="24811" xr:uid="{20078B82-6CB2-4FB6-B80B-2CF4FC936214}"/>
    <cellStyle name="Comma 2 3 2 7 5" xfId="3856" xr:uid="{00000000-0005-0000-0000-0000020F0000}"/>
    <cellStyle name="Comma 2 3 2 7 5 2" xfId="24812" xr:uid="{5A263A22-228F-40A3-AE3A-1C4A62E9791F}"/>
    <cellStyle name="Comma 2 3 2 7 6" xfId="3857" xr:uid="{00000000-0005-0000-0000-0000030F0000}"/>
    <cellStyle name="Comma 2 3 2 7 6 2" xfId="24813" xr:uid="{BE8AABAD-8D6D-4622-907D-3B8893539BF3}"/>
    <cellStyle name="Comma 2 3 2 7 7" xfId="24798" xr:uid="{7315C30B-743E-433A-B603-DA429702DF20}"/>
    <cellStyle name="Comma 2 3 2 8" xfId="3858" xr:uid="{00000000-0005-0000-0000-0000040F0000}"/>
    <cellStyle name="Comma 2 3 2 8 2" xfId="3859" xr:uid="{00000000-0005-0000-0000-0000050F0000}"/>
    <cellStyle name="Comma 2 3 2 8 2 2" xfId="3860" xr:uid="{00000000-0005-0000-0000-0000060F0000}"/>
    <cellStyle name="Comma 2 3 2 8 2 2 2" xfId="3861" xr:uid="{00000000-0005-0000-0000-0000070F0000}"/>
    <cellStyle name="Comma 2 3 2 8 2 2 2 2" xfId="24817" xr:uid="{F204C7F3-3A20-4955-AD7F-C116EE5CAE56}"/>
    <cellStyle name="Comma 2 3 2 8 2 2 3" xfId="3862" xr:uid="{00000000-0005-0000-0000-0000080F0000}"/>
    <cellStyle name="Comma 2 3 2 8 2 2 3 2" xfId="24818" xr:uid="{496C1C33-A626-4495-8321-BD382E45A238}"/>
    <cellStyle name="Comma 2 3 2 8 2 2 4" xfId="3863" xr:uid="{00000000-0005-0000-0000-0000090F0000}"/>
    <cellStyle name="Comma 2 3 2 8 2 2 4 2" xfId="24819" xr:uid="{F5A2AE39-379C-4A8B-8023-A11113BC4D31}"/>
    <cellStyle name="Comma 2 3 2 8 2 2 5" xfId="24816" xr:uid="{D7C4C23D-FCD1-4A08-9874-CAF67783769C}"/>
    <cellStyle name="Comma 2 3 2 8 2 3" xfId="3864" xr:uid="{00000000-0005-0000-0000-00000A0F0000}"/>
    <cellStyle name="Comma 2 3 2 8 2 3 2" xfId="24820" xr:uid="{93FDC8AD-0143-4022-B872-53407A1B8A13}"/>
    <cellStyle name="Comma 2 3 2 8 2 4" xfId="3865" xr:uid="{00000000-0005-0000-0000-00000B0F0000}"/>
    <cellStyle name="Comma 2 3 2 8 2 4 2" xfId="24821" xr:uid="{5E9F2354-85D4-4E47-9D6E-F4D1FA6FA681}"/>
    <cellStyle name="Comma 2 3 2 8 2 5" xfId="3866" xr:uid="{00000000-0005-0000-0000-00000C0F0000}"/>
    <cellStyle name="Comma 2 3 2 8 2 5 2" xfId="24822" xr:uid="{1A3296AF-53FF-40CE-8BEE-97E9A0BD7E74}"/>
    <cellStyle name="Comma 2 3 2 8 2 6" xfId="24815" xr:uid="{4B8E62C8-7326-4E5C-AD05-EAD3B23EAD52}"/>
    <cellStyle name="Comma 2 3 2 8 3" xfId="3867" xr:uid="{00000000-0005-0000-0000-00000D0F0000}"/>
    <cellStyle name="Comma 2 3 2 8 3 2" xfId="3868" xr:uid="{00000000-0005-0000-0000-00000E0F0000}"/>
    <cellStyle name="Comma 2 3 2 8 3 2 2" xfId="24824" xr:uid="{DFC2E404-21D4-4CA6-A566-DEF6242FEB1B}"/>
    <cellStyle name="Comma 2 3 2 8 3 3" xfId="3869" xr:uid="{00000000-0005-0000-0000-00000F0F0000}"/>
    <cellStyle name="Comma 2 3 2 8 3 3 2" xfId="24825" xr:uid="{3AE8482F-33EC-40E8-9031-B61E3025705D}"/>
    <cellStyle name="Comma 2 3 2 8 3 4" xfId="3870" xr:uid="{00000000-0005-0000-0000-0000100F0000}"/>
    <cellStyle name="Comma 2 3 2 8 3 4 2" xfId="24826" xr:uid="{9926BA10-956C-4614-AD8A-25859BC36E2C}"/>
    <cellStyle name="Comma 2 3 2 8 3 5" xfId="24823" xr:uid="{A3800B93-82A8-4E66-8305-C79638374AFA}"/>
    <cellStyle name="Comma 2 3 2 8 4" xfId="3871" xr:uid="{00000000-0005-0000-0000-0000110F0000}"/>
    <cellStyle name="Comma 2 3 2 8 4 2" xfId="24827" xr:uid="{4D53DDF4-192D-4827-8E37-F62796A69C45}"/>
    <cellStyle name="Comma 2 3 2 8 5" xfId="3872" xr:uid="{00000000-0005-0000-0000-0000120F0000}"/>
    <cellStyle name="Comma 2 3 2 8 5 2" xfId="24828" xr:uid="{52A39D94-6887-4780-8E97-23BA51D253E9}"/>
    <cellStyle name="Comma 2 3 2 8 6" xfId="3873" xr:uid="{00000000-0005-0000-0000-0000130F0000}"/>
    <cellStyle name="Comma 2 3 2 8 6 2" xfId="24829" xr:uid="{B693238B-C006-41EC-8833-570CA1EF29FC}"/>
    <cellStyle name="Comma 2 3 2 8 7" xfId="24814" xr:uid="{42BE4A0F-3B82-4B5C-9EAE-4C26E7109D47}"/>
    <cellStyle name="Comma 2 3 2 9" xfId="3874" xr:uid="{00000000-0005-0000-0000-0000140F0000}"/>
    <cellStyle name="Comma 2 3 2 9 2" xfId="24830" xr:uid="{32A0BC59-D5F5-473E-8B8B-B7F1AF93EF53}"/>
    <cellStyle name="Comma 2 3 3" xfId="3875" xr:uid="{00000000-0005-0000-0000-0000150F0000}"/>
    <cellStyle name="Comma 2 3 3 10" xfId="3876" xr:uid="{00000000-0005-0000-0000-0000160F0000}"/>
    <cellStyle name="Comma 2 3 3 10 2" xfId="24832" xr:uid="{1C140C9A-B815-454A-BA11-50150FC72DF7}"/>
    <cellStyle name="Comma 2 3 3 11" xfId="24831" xr:uid="{BB0D6907-6F8C-441D-940D-DFFC4D1B3038}"/>
    <cellStyle name="Comma 2 3 3 2" xfId="3877" xr:uid="{00000000-0005-0000-0000-0000170F0000}"/>
    <cellStyle name="Comma 2 3 3 2 2" xfId="3878" xr:uid="{00000000-0005-0000-0000-0000180F0000}"/>
    <cellStyle name="Comma 2 3 3 2 2 2" xfId="3879" xr:uid="{00000000-0005-0000-0000-0000190F0000}"/>
    <cellStyle name="Comma 2 3 3 2 2 2 2" xfId="3880" xr:uid="{00000000-0005-0000-0000-00001A0F0000}"/>
    <cellStyle name="Comma 2 3 3 2 2 2 2 2" xfId="3881" xr:uid="{00000000-0005-0000-0000-00001B0F0000}"/>
    <cellStyle name="Comma 2 3 3 2 2 2 2 2 2" xfId="24837" xr:uid="{CFF1BA59-0887-43A8-8626-EDF304BDA9DD}"/>
    <cellStyle name="Comma 2 3 3 2 2 2 2 3" xfId="3882" xr:uid="{00000000-0005-0000-0000-00001C0F0000}"/>
    <cellStyle name="Comma 2 3 3 2 2 2 2 3 2" xfId="24838" xr:uid="{A8569FED-C89C-4392-BEB7-6C879769AC24}"/>
    <cellStyle name="Comma 2 3 3 2 2 2 2 4" xfId="3883" xr:uid="{00000000-0005-0000-0000-00001D0F0000}"/>
    <cellStyle name="Comma 2 3 3 2 2 2 2 4 2" xfId="24839" xr:uid="{340BECAB-536A-4B58-A2E2-F6182BF72752}"/>
    <cellStyle name="Comma 2 3 3 2 2 2 2 5" xfId="24836" xr:uid="{732D89B7-2B14-4F54-8077-6451170EE6FB}"/>
    <cellStyle name="Comma 2 3 3 2 2 2 3" xfId="3884" xr:uid="{00000000-0005-0000-0000-00001E0F0000}"/>
    <cellStyle name="Comma 2 3 3 2 2 2 3 2" xfId="24840" xr:uid="{D2CE6894-C6C1-493E-B3D6-C837C9049F68}"/>
    <cellStyle name="Comma 2 3 3 2 2 2 4" xfId="3885" xr:uid="{00000000-0005-0000-0000-00001F0F0000}"/>
    <cellStyle name="Comma 2 3 3 2 2 2 4 2" xfId="24841" xr:uid="{5AD74D57-3BDA-41D8-AE9A-341BEEC86BD8}"/>
    <cellStyle name="Comma 2 3 3 2 2 2 5" xfId="3886" xr:uid="{00000000-0005-0000-0000-0000200F0000}"/>
    <cellStyle name="Comma 2 3 3 2 2 2 5 2" xfId="24842" xr:uid="{5496C8AE-5BB6-4EB9-BBC7-071DDCFDDD4F}"/>
    <cellStyle name="Comma 2 3 3 2 2 2 6" xfId="24835" xr:uid="{DE307A91-E0A4-4A26-B90A-6225841D01D3}"/>
    <cellStyle name="Comma 2 3 3 2 2 3" xfId="3887" xr:uid="{00000000-0005-0000-0000-0000210F0000}"/>
    <cellStyle name="Comma 2 3 3 2 2 3 2" xfId="3888" xr:uid="{00000000-0005-0000-0000-0000220F0000}"/>
    <cellStyle name="Comma 2 3 3 2 2 3 2 2" xfId="24844" xr:uid="{09077F97-C429-4C76-92A7-80055995355B}"/>
    <cellStyle name="Comma 2 3 3 2 2 3 3" xfId="3889" xr:uid="{00000000-0005-0000-0000-0000230F0000}"/>
    <cellStyle name="Comma 2 3 3 2 2 3 3 2" xfId="24845" xr:uid="{A2AC814C-1EFE-472B-B6DE-F318071A77F3}"/>
    <cellStyle name="Comma 2 3 3 2 2 3 4" xfId="3890" xr:uid="{00000000-0005-0000-0000-0000240F0000}"/>
    <cellStyle name="Comma 2 3 3 2 2 3 4 2" xfId="24846" xr:uid="{B0157E02-F048-4DDB-BF85-1C913597756F}"/>
    <cellStyle name="Comma 2 3 3 2 2 3 5" xfId="24843" xr:uid="{F1B37EA0-5837-4FB9-A7AE-7DA2EE767438}"/>
    <cellStyle name="Comma 2 3 3 2 2 4" xfId="3891" xr:uid="{00000000-0005-0000-0000-0000250F0000}"/>
    <cellStyle name="Comma 2 3 3 2 2 4 2" xfId="24847" xr:uid="{2B8AC4B5-E1D4-497E-9428-488524C2C5D7}"/>
    <cellStyle name="Comma 2 3 3 2 2 5" xfId="3892" xr:uid="{00000000-0005-0000-0000-0000260F0000}"/>
    <cellStyle name="Comma 2 3 3 2 2 5 2" xfId="24848" xr:uid="{50A59280-232E-4E6E-9972-5D3394A47D5A}"/>
    <cellStyle name="Comma 2 3 3 2 2 6" xfId="3893" xr:uid="{00000000-0005-0000-0000-0000270F0000}"/>
    <cellStyle name="Comma 2 3 3 2 2 6 2" xfId="24849" xr:uid="{EDF8C31F-EF9A-4F84-B722-C5E9D3FBCF07}"/>
    <cellStyle name="Comma 2 3 3 2 2 7" xfId="24834" xr:uid="{80ED696D-644C-401A-B44E-C45CDDD0F55D}"/>
    <cellStyle name="Comma 2 3 3 2 3" xfId="3894" xr:uid="{00000000-0005-0000-0000-0000280F0000}"/>
    <cellStyle name="Comma 2 3 3 2 3 2" xfId="3895" xr:uid="{00000000-0005-0000-0000-0000290F0000}"/>
    <cellStyle name="Comma 2 3 3 2 3 2 2" xfId="3896" xr:uid="{00000000-0005-0000-0000-00002A0F0000}"/>
    <cellStyle name="Comma 2 3 3 2 3 2 2 2" xfId="3897" xr:uid="{00000000-0005-0000-0000-00002B0F0000}"/>
    <cellStyle name="Comma 2 3 3 2 3 2 2 2 2" xfId="24853" xr:uid="{F8069546-3154-4113-AB38-AEDFC01FF277}"/>
    <cellStyle name="Comma 2 3 3 2 3 2 2 3" xfId="3898" xr:uid="{00000000-0005-0000-0000-00002C0F0000}"/>
    <cellStyle name="Comma 2 3 3 2 3 2 2 3 2" xfId="24854" xr:uid="{BBD3B449-D652-43D0-8223-BA71A83DCA0B}"/>
    <cellStyle name="Comma 2 3 3 2 3 2 2 4" xfId="3899" xr:uid="{00000000-0005-0000-0000-00002D0F0000}"/>
    <cellStyle name="Comma 2 3 3 2 3 2 2 4 2" xfId="24855" xr:uid="{EC1E3755-EA9A-4523-96F8-B9DE0173285E}"/>
    <cellStyle name="Comma 2 3 3 2 3 2 2 5" xfId="24852" xr:uid="{CA09F678-4ED2-476A-8580-BBE80301D4D9}"/>
    <cellStyle name="Comma 2 3 3 2 3 2 3" xfId="3900" xr:uid="{00000000-0005-0000-0000-00002E0F0000}"/>
    <cellStyle name="Comma 2 3 3 2 3 2 3 2" xfId="24856" xr:uid="{A7BFE9A4-0555-4F50-891F-6096DDC70BBA}"/>
    <cellStyle name="Comma 2 3 3 2 3 2 4" xfId="3901" xr:uid="{00000000-0005-0000-0000-00002F0F0000}"/>
    <cellStyle name="Comma 2 3 3 2 3 2 4 2" xfId="24857" xr:uid="{1C8AA5D7-9A4F-462F-85D3-F9B67ABDEB0B}"/>
    <cellStyle name="Comma 2 3 3 2 3 2 5" xfId="3902" xr:uid="{00000000-0005-0000-0000-0000300F0000}"/>
    <cellStyle name="Comma 2 3 3 2 3 2 5 2" xfId="24858" xr:uid="{6EFE4146-8725-4325-98DB-06C971F57AD4}"/>
    <cellStyle name="Comma 2 3 3 2 3 2 6" xfId="24851" xr:uid="{D8345E78-7C80-4725-99AD-2851BAB98AC2}"/>
    <cellStyle name="Comma 2 3 3 2 3 3" xfId="3903" xr:uid="{00000000-0005-0000-0000-0000310F0000}"/>
    <cellStyle name="Comma 2 3 3 2 3 3 2" xfId="3904" xr:uid="{00000000-0005-0000-0000-0000320F0000}"/>
    <cellStyle name="Comma 2 3 3 2 3 3 2 2" xfId="24860" xr:uid="{50EEE301-7F59-4033-BFCF-5C16A4993819}"/>
    <cellStyle name="Comma 2 3 3 2 3 3 3" xfId="3905" xr:uid="{00000000-0005-0000-0000-0000330F0000}"/>
    <cellStyle name="Comma 2 3 3 2 3 3 3 2" xfId="24861" xr:uid="{D49D6177-B532-4983-A1AB-E6B35E449DCB}"/>
    <cellStyle name="Comma 2 3 3 2 3 3 4" xfId="3906" xr:uid="{00000000-0005-0000-0000-0000340F0000}"/>
    <cellStyle name="Comma 2 3 3 2 3 3 4 2" xfId="24862" xr:uid="{E20BF300-A200-4457-A40F-D85CFB5798E1}"/>
    <cellStyle name="Comma 2 3 3 2 3 3 5" xfId="24859" xr:uid="{0D07023C-8360-4020-B5BF-6B7063E4C89D}"/>
    <cellStyle name="Comma 2 3 3 2 3 4" xfId="3907" xr:uid="{00000000-0005-0000-0000-0000350F0000}"/>
    <cellStyle name="Comma 2 3 3 2 3 4 2" xfId="24863" xr:uid="{0ABAC566-8D59-49D0-9D7D-144578240D9E}"/>
    <cellStyle name="Comma 2 3 3 2 3 5" xfId="3908" xr:uid="{00000000-0005-0000-0000-0000360F0000}"/>
    <cellStyle name="Comma 2 3 3 2 3 5 2" xfId="24864" xr:uid="{71EACA5E-E650-4134-92A4-FE6DFFA694C8}"/>
    <cellStyle name="Comma 2 3 3 2 3 6" xfId="3909" xr:uid="{00000000-0005-0000-0000-0000370F0000}"/>
    <cellStyle name="Comma 2 3 3 2 3 6 2" xfId="24865" xr:uid="{CA625233-67B2-407A-8FE0-19F3E00EDFB8}"/>
    <cellStyle name="Comma 2 3 3 2 3 7" xfId="24850" xr:uid="{6BE4AB4D-F55B-42F4-A2F7-E1364B57458B}"/>
    <cellStyle name="Comma 2 3 3 2 4" xfId="3910" xr:uid="{00000000-0005-0000-0000-0000380F0000}"/>
    <cellStyle name="Comma 2 3 3 2 4 2" xfId="3911" xr:uid="{00000000-0005-0000-0000-0000390F0000}"/>
    <cellStyle name="Comma 2 3 3 2 4 2 2" xfId="3912" xr:uid="{00000000-0005-0000-0000-00003A0F0000}"/>
    <cellStyle name="Comma 2 3 3 2 4 2 2 2" xfId="24868" xr:uid="{DD8ACD88-57EB-4647-8A77-4E5473B4E039}"/>
    <cellStyle name="Comma 2 3 3 2 4 2 3" xfId="3913" xr:uid="{00000000-0005-0000-0000-00003B0F0000}"/>
    <cellStyle name="Comma 2 3 3 2 4 2 3 2" xfId="24869" xr:uid="{94C00D15-ED14-45D5-B62A-137FA9256C05}"/>
    <cellStyle name="Comma 2 3 3 2 4 2 4" xfId="3914" xr:uid="{00000000-0005-0000-0000-00003C0F0000}"/>
    <cellStyle name="Comma 2 3 3 2 4 2 4 2" xfId="24870" xr:uid="{0BB53F11-CD22-4E1F-A6B6-5404844F98A0}"/>
    <cellStyle name="Comma 2 3 3 2 4 2 5" xfId="24867" xr:uid="{9136D6C7-70B7-4516-92B7-C35D24E4DCCC}"/>
    <cellStyle name="Comma 2 3 3 2 4 3" xfId="3915" xr:uid="{00000000-0005-0000-0000-00003D0F0000}"/>
    <cellStyle name="Comma 2 3 3 2 4 3 2" xfId="24871" xr:uid="{4C0B363D-2B11-4CEA-ABDE-6D97B3E559D1}"/>
    <cellStyle name="Comma 2 3 3 2 4 4" xfId="3916" xr:uid="{00000000-0005-0000-0000-00003E0F0000}"/>
    <cellStyle name="Comma 2 3 3 2 4 4 2" xfId="24872" xr:uid="{F9E53D45-E2DE-4CCC-AE80-CD3E2C9DA1B9}"/>
    <cellStyle name="Comma 2 3 3 2 4 5" xfId="3917" xr:uid="{00000000-0005-0000-0000-00003F0F0000}"/>
    <cellStyle name="Comma 2 3 3 2 4 5 2" xfId="24873" xr:uid="{89C7DE10-EC37-42E4-A0A6-6CD75407E1C4}"/>
    <cellStyle name="Comma 2 3 3 2 4 6" xfId="24866" xr:uid="{818EBDE6-C3B7-46E7-9FBF-95C7002027C8}"/>
    <cellStyle name="Comma 2 3 3 2 5" xfId="3918" xr:uid="{00000000-0005-0000-0000-0000400F0000}"/>
    <cellStyle name="Comma 2 3 3 2 5 2" xfId="3919" xr:uid="{00000000-0005-0000-0000-0000410F0000}"/>
    <cellStyle name="Comma 2 3 3 2 5 2 2" xfId="24875" xr:uid="{F929B09A-A9BA-43B7-B4FE-7E4CCB478541}"/>
    <cellStyle name="Comma 2 3 3 2 5 3" xfId="3920" xr:uid="{00000000-0005-0000-0000-0000420F0000}"/>
    <cellStyle name="Comma 2 3 3 2 5 3 2" xfId="24876" xr:uid="{D5FDD55A-8736-4468-AEC1-E8E51AF9DE6D}"/>
    <cellStyle name="Comma 2 3 3 2 5 4" xfId="3921" xr:uid="{00000000-0005-0000-0000-0000430F0000}"/>
    <cellStyle name="Comma 2 3 3 2 5 4 2" xfId="24877" xr:uid="{FD469849-E5FA-4551-A3EF-4C7164781E53}"/>
    <cellStyle name="Comma 2 3 3 2 5 5" xfId="24874" xr:uid="{E75791E1-6693-4545-8CCE-5975D777F5CA}"/>
    <cellStyle name="Comma 2 3 3 2 6" xfId="3922" xr:uid="{00000000-0005-0000-0000-0000440F0000}"/>
    <cellStyle name="Comma 2 3 3 2 6 2" xfId="24878" xr:uid="{7B468280-46BA-45FC-8648-A1BE00D6DD18}"/>
    <cellStyle name="Comma 2 3 3 2 7" xfId="3923" xr:uid="{00000000-0005-0000-0000-0000450F0000}"/>
    <cellStyle name="Comma 2 3 3 2 7 2" xfId="24879" xr:uid="{E847124B-763C-4148-B7E4-7E0004BD6FB4}"/>
    <cellStyle name="Comma 2 3 3 2 8" xfId="3924" xr:uid="{00000000-0005-0000-0000-0000460F0000}"/>
    <cellStyle name="Comma 2 3 3 2 8 2" xfId="24880" xr:uid="{F8853688-E9D0-4712-BD58-735FCE56300C}"/>
    <cellStyle name="Comma 2 3 3 2 9" xfId="24833" xr:uid="{D535F6CE-3FB5-481F-9F2E-CD1A247136D8}"/>
    <cellStyle name="Comma 2 3 3 3" xfId="3925" xr:uid="{00000000-0005-0000-0000-0000470F0000}"/>
    <cellStyle name="Comma 2 3 3 3 2" xfId="3926" xr:uid="{00000000-0005-0000-0000-0000480F0000}"/>
    <cellStyle name="Comma 2 3 3 3 2 2" xfId="3927" xr:uid="{00000000-0005-0000-0000-0000490F0000}"/>
    <cellStyle name="Comma 2 3 3 3 2 2 2" xfId="3928" xr:uid="{00000000-0005-0000-0000-00004A0F0000}"/>
    <cellStyle name="Comma 2 3 3 3 2 2 2 2" xfId="24884" xr:uid="{0CCBE25E-4660-4267-83CB-2D89E3290D35}"/>
    <cellStyle name="Comma 2 3 3 3 2 2 3" xfId="3929" xr:uid="{00000000-0005-0000-0000-00004B0F0000}"/>
    <cellStyle name="Comma 2 3 3 3 2 2 3 2" xfId="24885" xr:uid="{312038B4-B551-436C-AE0F-F53BB1E36D28}"/>
    <cellStyle name="Comma 2 3 3 3 2 2 4" xfId="3930" xr:uid="{00000000-0005-0000-0000-00004C0F0000}"/>
    <cellStyle name="Comma 2 3 3 3 2 2 4 2" xfId="24886" xr:uid="{1AFD5F25-EE47-4F8A-B7C8-AA289DC3CB13}"/>
    <cellStyle name="Comma 2 3 3 3 2 2 5" xfId="24883" xr:uid="{9FCF2B35-C264-4BC0-960B-59EB4E27EA9B}"/>
    <cellStyle name="Comma 2 3 3 3 2 3" xfId="3931" xr:uid="{00000000-0005-0000-0000-00004D0F0000}"/>
    <cellStyle name="Comma 2 3 3 3 2 3 2" xfId="24887" xr:uid="{3C9C707E-67D3-4EF8-B85C-DA8B61A88878}"/>
    <cellStyle name="Comma 2 3 3 3 2 4" xfId="3932" xr:uid="{00000000-0005-0000-0000-00004E0F0000}"/>
    <cellStyle name="Comma 2 3 3 3 2 4 2" xfId="24888" xr:uid="{5A5E38C3-D3B3-43CC-B3C9-94D547898761}"/>
    <cellStyle name="Comma 2 3 3 3 2 5" xfId="3933" xr:uid="{00000000-0005-0000-0000-00004F0F0000}"/>
    <cellStyle name="Comma 2 3 3 3 2 5 2" xfId="24889" xr:uid="{D378C938-7C40-4683-874C-9AFFFCE171E9}"/>
    <cellStyle name="Comma 2 3 3 3 2 6" xfId="24882" xr:uid="{0E21A91C-0EF3-4342-B14E-9D3DED751221}"/>
    <cellStyle name="Comma 2 3 3 3 3" xfId="3934" xr:uid="{00000000-0005-0000-0000-0000500F0000}"/>
    <cellStyle name="Comma 2 3 3 3 3 2" xfId="3935" xr:uid="{00000000-0005-0000-0000-0000510F0000}"/>
    <cellStyle name="Comma 2 3 3 3 3 2 2" xfId="24891" xr:uid="{0B903E72-9312-4893-8322-CD6F84546B20}"/>
    <cellStyle name="Comma 2 3 3 3 3 3" xfId="3936" xr:uid="{00000000-0005-0000-0000-0000520F0000}"/>
    <cellStyle name="Comma 2 3 3 3 3 3 2" xfId="24892" xr:uid="{6F4DD624-F7D9-40BC-A8A5-26B9880CCB19}"/>
    <cellStyle name="Comma 2 3 3 3 3 4" xfId="3937" xr:uid="{00000000-0005-0000-0000-0000530F0000}"/>
    <cellStyle name="Comma 2 3 3 3 3 4 2" xfId="24893" xr:uid="{0D93310A-E37D-4BFC-9615-AACEF91AA880}"/>
    <cellStyle name="Comma 2 3 3 3 3 5" xfId="24890" xr:uid="{554EF932-8636-4902-B31F-108D94FDF832}"/>
    <cellStyle name="Comma 2 3 3 3 4" xfId="3938" xr:uid="{00000000-0005-0000-0000-0000540F0000}"/>
    <cellStyle name="Comma 2 3 3 3 4 2" xfId="24894" xr:uid="{8586EC65-727A-4061-995F-CB0CD4A7AADE}"/>
    <cellStyle name="Comma 2 3 3 3 5" xfId="3939" xr:uid="{00000000-0005-0000-0000-0000550F0000}"/>
    <cellStyle name="Comma 2 3 3 3 5 2" xfId="24895" xr:uid="{AE245E42-125C-420D-B65B-A230C1BCA74B}"/>
    <cellStyle name="Comma 2 3 3 3 6" xfId="3940" xr:uid="{00000000-0005-0000-0000-0000560F0000}"/>
    <cellStyle name="Comma 2 3 3 3 6 2" xfId="24896" xr:uid="{FBAE8995-294F-4176-9411-3D134B8B4EC8}"/>
    <cellStyle name="Comma 2 3 3 3 7" xfId="24881" xr:uid="{24C49F54-638E-4A0A-8EE2-996D5EA913E9}"/>
    <cellStyle name="Comma 2 3 3 4" xfId="3941" xr:uid="{00000000-0005-0000-0000-0000570F0000}"/>
    <cellStyle name="Comma 2 3 3 4 2" xfId="3942" xr:uid="{00000000-0005-0000-0000-0000580F0000}"/>
    <cellStyle name="Comma 2 3 3 4 2 2" xfId="3943" xr:uid="{00000000-0005-0000-0000-0000590F0000}"/>
    <cellStyle name="Comma 2 3 3 4 2 2 2" xfId="3944" xr:uid="{00000000-0005-0000-0000-00005A0F0000}"/>
    <cellStyle name="Comma 2 3 3 4 2 2 2 2" xfId="24900" xr:uid="{01C93EC7-1BED-47AC-8A3F-ECFC7DB26AF8}"/>
    <cellStyle name="Comma 2 3 3 4 2 2 3" xfId="3945" xr:uid="{00000000-0005-0000-0000-00005B0F0000}"/>
    <cellStyle name="Comma 2 3 3 4 2 2 3 2" xfId="24901" xr:uid="{3A99CE69-9555-46E7-A705-325D574C2A4A}"/>
    <cellStyle name="Comma 2 3 3 4 2 2 4" xfId="3946" xr:uid="{00000000-0005-0000-0000-00005C0F0000}"/>
    <cellStyle name="Comma 2 3 3 4 2 2 4 2" xfId="24902" xr:uid="{C171DEFE-A0E6-4603-8FF1-E9598154DEE3}"/>
    <cellStyle name="Comma 2 3 3 4 2 2 5" xfId="24899" xr:uid="{EA223FFF-6223-4494-9908-8723B8D80D09}"/>
    <cellStyle name="Comma 2 3 3 4 2 3" xfId="3947" xr:uid="{00000000-0005-0000-0000-00005D0F0000}"/>
    <cellStyle name="Comma 2 3 3 4 2 3 2" xfId="24903" xr:uid="{7345204E-CC91-4F3E-9AC1-C36110EA95B3}"/>
    <cellStyle name="Comma 2 3 3 4 2 4" xfId="3948" xr:uid="{00000000-0005-0000-0000-00005E0F0000}"/>
    <cellStyle name="Comma 2 3 3 4 2 4 2" xfId="24904" xr:uid="{A9A6E23D-FBFE-4834-B760-C98E0A01F219}"/>
    <cellStyle name="Comma 2 3 3 4 2 5" xfId="3949" xr:uid="{00000000-0005-0000-0000-00005F0F0000}"/>
    <cellStyle name="Comma 2 3 3 4 2 5 2" xfId="24905" xr:uid="{437C2967-8DCE-490A-B44B-73B80868A0EC}"/>
    <cellStyle name="Comma 2 3 3 4 2 6" xfId="24898" xr:uid="{4E663BA6-EB05-4520-AF34-9F8B71D92BE3}"/>
    <cellStyle name="Comma 2 3 3 4 3" xfId="3950" xr:uid="{00000000-0005-0000-0000-0000600F0000}"/>
    <cellStyle name="Comma 2 3 3 4 3 2" xfId="3951" xr:uid="{00000000-0005-0000-0000-0000610F0000}"/>
    <cellStyle name="Comma 2 3 3 4 3 2 2" xfId="24907" xr:uid="{0BF3F2C0-A49B-4985-B04C-FCCC5314B5EE}"/>
    <cellStyle name="Comma 2 3 3 4 3 3" xfId="3952" xr:uid="{00000000-0005-0000-0000-0000620F0000}"/>
    <cellStyle name="Comma 2 3 3 4 3 3 2" xfId="24908" xr:uid="{BF42891F-7262-437C-BB92-557D8DDE7208}"/>
    <cellStyle name="Comma 2 3 3 4 3 4" xfId="3953" xr:uid="{00000000-0005-0000-0000-0000630F0000}"/>
    <cellStyle name="Comma 2 3 3 4 3 4 2" xfId="24909" xr:uid="{C80A29E8-6624-493A-A99E-229721156A0F}"/>
    <cellStyle name="Comma 2 3 3 4 3 5" xfId="24906" xr:uid="{05452198-178B-48E0-8C16-1D7317100B82}"/>
    <cellStyle name="Comma 2 3 3 4 4" xfId="3954" xr:uid="{00000000-0005-0000-0000-0000640F0000}"/>
    <cellStyle name="Comma 2 3 3 4 4 2" xfId="24910" xr:uid="{F57E7EC6-25BA-4461-9BEE-FE960BA8DBB1}"/>
    <cellStyle name="Comma 2 3 3 4 5" xfId="3955" xr:uid="{00000000-0005-0000-0000-0000650F0000}"/>
    <cellStyle name="Comma 2 3 3 4 5 2" xfId="24911" xr:uid="{3DFF8A6D-9225-4748-900A-2D591F6379F3}"/>
    <cellStyle name="Comma 2 3 3 4 6" xfId="3956" xr:uid="{00000000-0005-0000-0000-0000660F0000}"/>
    <cellStyle name="Comma 2 3 3 4 6 2" xfId="24912" xr:uid="{5FFDF41B-8BF9-4995-AE7A-66D67C123B49}"/>
    <cellStyle name="Comma 2 3 3 4 7" xfId="24897" xr:uid="{E02EE1E4-56B4-47A6-A85B-2AD15B049AC6}"/>
    <cellStyle name="Comma 2 3 3 5" xfId="3957" xr:uid="{00000000-0005-0000-0000-0000670F0000}"/>
    <cellStyle name="Comma 2 3 3 5 2" xfId="3958" xr:uid="{00000000-0005-0000-0000-0000680F0000}"/>
    <cellStyle name="Comma 2 3 3 5 2 2" xfId="3959" xr:uid="{00000000-0005-0000-0000-0000690F0000}"/>
    <cellStyle name="Comma 2 3 3 5 2 2 2" xfId="24915" xr:uid="{EAE96811-3DD3-4113-8396-F39F1E53A643}"/>
    <cellStyle name="Comma 2 3 3 5 2 3" xfId="3960" xr:uid="{00000000-0005-0000-0000-00006A0F0000}"/>
    <cellStyle name="Comma 2 3 3 5 2 3 2" xfId="24916" xr:uid="{EFCD9E71-DDB0-41C2-B53F-792861E835EC}"/>
    <cellStyle name="Comma 2 3 3 5 2 4" xfId="3961" xr:uid="{00000000-0005-0000-0000-00006B0F0000}"/>
    <cellStyle name="Comma 2 3 3 5 2 4 2" xfId="24917" xr:uid="{7EA759EA-C237-4FF4-A7A6-66A1FFEEE092}"/>
    <cellStyle name="Comma 2 3 3 5 2 5" xfId="24914" xr:uid="{0A7AEA65-DF32-427A-8AE1-5C0B95E8AFE7}"/>
    <cellStyle name="Comma 2 3 3 5 3" xfId="3962" xr:uid="{00000000-0005-0000-0000-00006C0F0000}"/>
    <cellStyle name="Comma 2 3 3 5 3 2" xfId="24918" xr:uid="{191FA68C-8634-4789-9C58-CF8A2C613F71}"/>
    <cellStyle name="Comma 2 3 3 5 4" xfId="3963" xr:uid="{00000000-0005-0000-0000-00006D0F0000}"/>
    <cellStyle name="Comma 2 3 3 5 4 2" xfId="24919" xr:uid="{46CD8016-1327-4FFD-ABC8-F38D792B548B}"/>
    <cellStyle name="Comma 2 3 3 5 5" xfId="3964" xr:uid="{00000000-0005-0000-0000-00006E0F0000}"/>
    <cellStyle name="Comma 2 3 3 5 5 2" xfId="24920" xr:uid="{A7DB6818-B233-4E31-903E-5252510582A8}"/>
    <cellStyle name="Comma 2 3 3 5 6" xfId="24913" xr:uid="{DF5957BE-DAC6-445F-9113-FF9E5614AE47}"/>
    <cellStyle name="Comma 2 3 3 6" xfId="3965" xr:uid="{00000000-0005-0000-0000-00006F0F0000}"/>
    <cellStyle name="Comma 2 3 3 6 2" xfId="24921" xr:uid="{ED9336B4-CAB7-47F5-85D8-51F36D0FE2A2}"/>
    <cellStyle name="Comma 2 3 3 7" xfId="3966" xr:uid="{00000000-0005-0000-0000-0000700F0000}"/>
    <cellStyle name="Comma 2 3 3 7 2" xfId="3967" xr:uid="{00000000-0005-0000-0000-0000710F0000}"/>
    <cellStyle name="Comma 2 3 3 7 2 2" xfId="24923" xr:uid="{CA4851AA-FCC4-465C-BC7C-1E8C3F9361FC}"/>
    <cellStyle name="Comma 2 3 3 7 3" xfId="3968" xr:uid="{00000000-0005-0000-0000-0000720F0000}"/>
    <cellStyle name="Comma 2 3 3 7 3 2" xfId="24924" xr:uid="{AEAACE4C-C9FE-4B0F-B72D-CA78350C882C}"/>
    <cellStyle name="Comma 2 3 3 7 4" xfId="3969" xr:uid="{00000000-0005-0000-0000-0000730F0000}"/>
    <cellStyle name="Comma 2 3 3 7 4 2" xfId="24925" xr:uid="{4E80511D-7A5F-4393-B102-53EB580928A5}"/>
    <cellStyle name="Comma 2 3 3 7 5" xfId="24922" xr:uid="{BD73E9B1-CCA5-4321-B620-D878A91D4D91}"/>
    <cellStyle name="Comma 2 3 3 8" xfId="3970" xr:uid="{00000000-0005-0000-0000-0000740F0000}"/>
    <cellStyle name="Comma 2 3 3 8 2" xfId="24926" xr:uid="{B927D815-9D6A-43C8-AC13-ACBCBFDE6DAD}"/>
    <cellStyle name="Comma 2 3 3 9" xfId="3971" xr:uid="{00000000-0005-0000-0000-0000750F0000}"/>
    <cellStyle name="Comma 2 3 3 9 2" xfId="24927" xr:uid="{7B39D22D-B2E0-4B36-AC88-DF5C19FE097C}"/>
    <cellStyle name="Comma 2 3 4" xfId="3972" xr:uid="{00000000-0005-0000-0000-0000760F0000}"/>
    <cellStyle name="Comma 2 3 4 10" xfId="24928" xr:uid="{328CCF2A-D4B9-4B5C-B64B-27A323A24FE9}"/>
    <cellStyle name="Comma 2 3 4 2" xfId="3973" xr:uid="{00000000-0005-0000-0000-0000770F0000}"/>
    <cellStyle name="Comma 2 3 4 2 2" xfId="3974" xr:uid="{00000000-0005-0000-0000-0000780F0000}"/>
    <cellStyle name="Comma 2 3 4 2 2 2" xfId="3975" xr:uid="{00000000-0005-0000-0000-0000790F0000}"/>
    <cellStyle name="Comma 2 3 4 2 2 2 2" xfId="3976" xr:uid="{00000000-0005-0000-0000-00007A0F0000}"/>
    <cellStyle name="Comma 2 3 4 2 2 2 2 2" xfId="3977" xr:uid="{00000000-0005-0000-0000-00007B0F0000}"/>
    <cellStyle name="Comma 2 3 4 2 2 2 2 2 2" xfId="24933" xr:uid="{97C9B0E7-E6E3-455F-B969-3901BB99C06D}"/>
    <cellStyle name="Comma 2 3 4 2 2 2 2 3" xfId="3978" xr:uid="{00000000-0005-0000-0000-00007C0F0000}"/>
    <cellStyle name="Comma 2 3 4 2 2 2 2 3 2" xfId="24934" xr:uid="{7C4DBEB7-C0B9-419E-8506-7E5365768A98}"/>
    <cellStyle name="Comma 2 3 4 2 2 2 2 4" xfId="3979" xr:uid="{00000000-0005-0000-0000-00007D0F0000}"/>
    <cellStyle name="Comma 2 3 4 2 2 2 2 4 2" xfId="24935" xr:uid="{B86CEA3F-33A4-4342-8C01-48B8A9585FB3}"/>
    <cellStyle name="Comma 2 3 4 2 2 2 2 5" xfId="24932" xr:uid="{837A74FA-815C-4E31-80CF-730F353E0175}"/>
    <cellStyle name="Comma 2 3 4 2 2 2 3" xfId="3980" xr:uid="{00000000-0005-0000-0000-00007E0F0000}"/>
    <cellStyle name="Comma 2 3 4 2 2 2 3 2" xfId="24936" xr:uid="{C06EDA84-12C1-494B-83CB-F469D6407152}"/>
    <cellStyle name="Comma 2 3 4 2 2 2 4" xfId="3981" xr:uid="{00000000-0005-0000-0000-00007F0F0000}"/>
    <cellStyle name="Comma 2 3 4 2 2 2 4 2" xfId="24937" xr:uid="{E1F8F862-2F13-4A4B-9D5C-F02F296E4DA5}"/>
    <cellStyle name="Comma 2 3 4 2 2 2 5" xfId="3982" xr:uid="{00000000-0005-0000-0000-0000800F0000}"/>
    <cellStyle name="Comma 2 3 4 2 2 2 5 2" xfId="24938" xr:uid="{DA1EFC24-5450-49A5-B562-31CD19B9069A}"/>
    <cellStyle name="Comma 2 3 4 2 2 2 6" xfId="24931" xr:uid="{58AF3A6B-ED60-44A7-A7C2-21321E13739B}"/>
    <cellStyle name="Comma 2 3 4 2 2 3" xfId="3983" xr:uid="{00000000-0005-0000-0000-0000810F0000}"/>
    <cellStyle name="Comma 2 3 4 2 2 3 2" xfId="3984" xr:uid="{00000000-0005-0000-0000-0000820F0000}"/>
    <cellStyle name="Comma 2 3 4 2 2 3 2 2" xfId="24940" xr:uid="{CE4EE3CD-AA60-400E-A0D3-00B60A3F92CF}"/>
    <cellStyle name="Comma 2 3 4 2 2 3 3" xfId="3985" xr:uid="{00000000-0005-0000-0000-0000830F0000}"/>
    <cellStyle name="Comma 2 3 4 2 2 3 3 2" xfId="24941" xr:uid="{5F0F830E-EBC9-4D8A-88BF-9B790C6B0E1E}"/>
    <cellStyle name="Comma 2 3 4 2 2 3 4" xfId="3986" xr:uid="{00000000-0005-0000-0000-0000840F0000}"/>
    <cellStyle name="Comma 2 3 4 2 2 3 4 2" xfId="24942" xr:uid="{0CBC3416-1D74-439E-A9A5-FACC69D8A947}"/>
    <cellStyle name="Comma 2 3 4 2 2 3 5" xfId="24939" xr:uid="{E8526291-FFCC-4AB2-8F66-5560F834EB2B}"/>
    <cellStyle name="Comma 2 3 4 2 2 4" xfId="3987" xr:uid="{00000000-0005-0000-0000-0000850F0000}"/>
    <cellStyle name="Comma 2 3 4 2 2 4 2" xfId="24943" xr:uid="{C0B9A690-0FD4-45EA-8D03-412EC6A8A190}"/>
    <cellStyle name="Comma 2 3 4 2 2 5" xfId="3988" xr:uid="{00000000-0005-0000-0000-0000860F0000}"/>
    <cellStyle name="Comma 2 3 4 2 2 5 2" xfId="24944" xr:uid="{A6BFDB53-E693-4997-BFCF-B0C48026FF76}"/>
    <cellStyle name="Comma 2 3 4 2 2 6" xfId="3989" xr:uid="{00000000-0005-0000-0000-0000870F0000}"/>
    <cellStyle name="Comma 2 3 4 2 2 6 2" xfId="24945" xr:uid="{44000D78-C6E5-4371-8C02-8178F98E5D5C}"/>
    <cellStyle name="Comma 2 3 4 2 2 7" xfId="24930" xr:uid="{0AD621EC-2EFC-447E-B047-769E524319AF}"/>
    <cellStyle name="Comma 2 3 4 2 3" xfId="3990" xr:uid="{00000000-0005-0000-0000-0000880F0000}"/>
    <cellStyle name="Comma 2 3 4 2 3 2" xfId="3991" xr:uid="{00000000-0005-0000-0000-0000890F0000}"/>
    <cellStyle name="Comma 2 3 4 2 3 2 2" xfId="3992" xr:uid="{00000000-0005-0000-0000-00008A0F0000}"/>
    <cellStyle name="Comma 2 3 4 2 3 2 2 2" xfId="3993" xr:uid="{00000000-0005-0000-0000-00008B0F0000}"/>
    <cellStyle name="Comma 2 3 4 2 3 2 2 2 2" xfId="24949" xr:uid="{D5F78305-EAE2-4855-B961-692F87036C92}"/>
    <cellStyle name="Comma 2 3 4 2 3 2 2 3" xfId="3994" xr:uid="{00000000-0005-0000-0000-00008C0F0000}"/>
    <cellStyle name="Comma 2 3 4 2 3 2 2 3 2" xfId="24950" xr:uid="{F9E4BAD0-8666-4B58-B638-35832D6507C1}"/>
    <cellStyle name="Comma 2 3 4 2 3 2 2 4" xfId="3995" xr:uid="{00000000-0005-0000-0000-00008D0F0000}"/>
    <cellStyle name="Comma 2 3 4 2 3 2 2 4 2" xfId="24951" xr:uid="{5D0E1B30-244E-4F6F-BC54-79DFC2032474}"/>
    <cellStyle name="Comma 2 3 4 2 3 2 2 5" xfId="24948" xr:uid="{7614022C-81C0-4547-A0A3-848F0D79568E}"/>
    <cellStyle name="Comma 2 3 4 2 3 2 3" xfId="3996" xr:uid="{00000000-0005-0000-0000-00008E0F0000}"/>
    <cellStyle name="Comma 2 3 4 2 3 2 3 2" xfId="24952" xr:uid="{CF2D6FED-BFA8-4FDE-8427-A1416133D023}"/>
    <cellStyle name="Comma 2 3 4 2 3 2 4" xfId="3997" xr:uid="{00000000-0005-0000-0000-00008F0F0000}"/>
    <cellStyle name="Comma 2 3 4 2 3 2 4 2" xfId="24953" xr:uid="{97FE9125-C117-4B60-BAD4-E7052C521A81}"/>
    <cellStyle name="Comma 2 3 4 2 3 2 5" xfId="3998" xr:uid="{00000000-0005-0000-0000-0000900F0000}"/>
    <cellStyle name="Comma 2 3 4 2 3 2 5 2" xfId="24954" xr:uid="{68D2B773-CB88-4B94-BEBD-969CC9179C72}"/>
    <cellStyle name="Comma 2 3 4 2 3 2 6" xfId="24947" xr:uid="{CF574DA6-B233-425D-9199-063E62CF5670}"/>
    <cellStyle name="Comma 2 3 4 2 3 3" xfId="3999" xr:uid="{00000000-0005-0000-0000-0000910F0000}"/>
    <cellStyle name="Comma 2 3 4 2 3 3 2" xfId="4000" xr:uid="{00000000-0005-0000-0000-0000920F0000}"/>
    <cellStyle name="Comma 2 3 4 2 3 3 2 2" xfId="24956" xr:uid="{F1913DDC-B35B-4DF4-A5A1-51E7DBB62A6B}"/>
    <cellStyle name="Comma 2 3 4 2 3 3 3" xfId="4001" xr:uid="{00000000-0005-0000-0000-0000930F0000}"/>
    <cellStyle name="Comma 2 3 4 2 3 3 3 2" xfId="24957" xr:uid="{9B4D6E79-2E41-4DBE-9E72-9EEFA2CF0FD3}"/>
    <cellStyle name="Comma 2 3 4 2 3 3 4" xfId="4002" xr:uid="{00000000-0005-0000-0000-0000940F0000}"/>
    <cellStyle name="Comma 2 3 4 2 3 3 4 2" xfId="24958" xr:uid="{4C09ECD7-EA41-41B1-8A48-38C16FA1561D}"/>
    <cellStyle name="Comma 2 3 4 2 3 3 5" xfId="24955" xr:uid="{26B06142-ED1B-4AE3-BCAE-B269129EEE84}"/>
    <cellStyle name="Comma 2 3 4 2 3 4" xfId="4003" xr:uid="{00000000-0005-0000-0000-0000950F0000}"/>
    <cellStyle name="Comma 2 3 4 2 3 4 2" xfId="24959" xr:uid="{07E48104-703D-4BE6-A0B1-32C1BC387639}"/>
    <cellStyle name="Comma 2 3 4 2 3 5" xfId="4004" xr:uid="{00000000-0005-0000-0000-0000960F0000}"/>
    <cellStyle name="Comma 2 3 4 2 3 5 2" xfId="24960" xr:uid="{6E5570DD-6572-41FC-A011-C161CADA7045}"/>
    <cellStyle name="Comma 2 3 4 2 3 6" xfId="4005" xr:uid="{00000000-0005-0000-0000-0000970F0000}"/>
    <cellStyle name="Comma 2 3 4 2 3 6 2" xfId="24961" xr:uid="{3FB5C9CB-92B8-4002-B184-8A4D848BC764}"/>
    <cellStyle name="Comma 2 3 4 2 3 7" xfId="24946" xr:uid="{23BC1D8A-553E-4DC7-AD96-F287039764FF}"/>
    <cellStyle name="Comma 2 3 4 2 4" xfId="4006" xr:uid="{00000000-0005-0000-0000-0000980F0000}"/>
    <cellStyle name="Comma 2 3 4 2 4 2" xfId="4007" xr:uid="{00000000-0005-0000-0000-0000990F0000}"/>
    <cellStyle name="Comma 2 3 4 2 4 2 2" xfId="4008" xr:uid="{00000000-0005-0000-0000-00009A0F0000}"/>
    <cellStyle name="Comma 2 3 4 2 4 2 2 2" xfId="24964" xr:uid="{3AEC2E84-869B-4CA9-8024-BC9216F9041A}"/>
    <cellStyle name="Comma 2 3 4 2 4 2 3" xfId="4009" xr:uid="{00000000-0005-0000-0000-00009B0F0000}"/>
    <cellStyle name="Comma 2 3 4 2 4 2 3 2" xfId="24965" xr:uid="{EA4A9061-B0F3-44D2-B4DE-3DFD54477930}"/>
    <cellStyle name="Comma 2 3 4 2 4 2 4" xfId="4010" xr:uid="{00000000-0005-0000-0000-00009C0F0000}"/>
    <cellStyle name="Comma 2 3 4 2 4 2 4 2" xfId="24966" xr:uid="{0C977570-4041-44B0-848F-B1EE007C468F}"/>
    <cellStyle name="Comma 2 3 4 2 4 2 5" xfId="24963" xr:uid="{4D5A55C9-8117-492B-87BF-2116AB0F4524}"/>
    <cellStyle name="Comma 2 3 4 2 4 3" xfId="4011" xr:uid="{00000000-0005-0000-0000-00009D0F0000}"/>
    <cellStyle name="Comma 2 3 4 2 4 3 2" xfId="24967" xr:uid="{AA6D8DDF-B779-4350-9536-B68EB19BB064}"/>
    <cellStyle name="Comma 2 3 4 2 4 4" xfId="4012" xr:uid="{00000000-0005-0000-0000-00009E0F0000}"/>
    <cellStyle name="Comma 2 3 4 2 4 4 2" xfId="24968" xr:uid="{D17F42D1-6963-4C57-B1C9-BE095F98B33A}"/>
    <cellStyle name="Comma 2 3 4 2 4 5" xfId="4013" xr:uid="{00000000-0005-0000-0000-00009F0F0000}"/>
    <cellStyle name="Comma 2 3 4 2 4 5 2" xfId="24969" xr:uid="{FEFB9ADE-BA03-4FAC-8C9D-26C430A77D77}"/>
    <cellStyle name="Comma 2 3 4 2 4 6" xfId="24962" xr:uid="{B5290C71-6933-4989-8FFD-153A5AFD7AD7}"/>
    <cellStyle name="Comma 2 3 4 2 5" xfId="4014" xr:uid="{00000000-0005-0000-0000-0000A00F0000}"/>
    <cellStyle name="Comma 2 3 4 2 5 2" xfId="4015" xr:uid="{00000000-0005-0000-0000-0000A10F0000}"/>
    <cellStyle name="Comma 2 3 4 2 5 2 2" xfId="24971" xr:uid="{9D3942C4-C770-45C3-B3F1-2E46EB5606FD}"/>
    <cellStyle name="Comma 2 3 4 2 5 3" xfId="4016" xr:uid="{00000000-0005-0000-0000-0000A20F0000}"/>
    <cellStyle name="Comma 2 3 4 2 5 3 2" xfId="24972" xr:uid="{7BCD14F7-EE69-41C9-8332-08C86ACA5183}"/>
    <cellStyle name="Comma 2 3 4 2 5 4" xfId="4017" xr:uid="{00000000-0005-0000-0000-0000A30F0000}"/>
    <cellStyle name="Comma 2 3 4 2 5 4 2" xfId="24973" xr:uid="{4F2CA4AC-49E1-4C82-8283-AC008E82222F}"/>
    <cellStyle name="Comma 2 3 4 2 5 5" xfId="24970" xr:uid="{F0B5B78C-4C32-4A49-8147-6C2B150E5159}"/>
    <cellStyle name="Comma 2 3 4 2 6" xfId="4018" xr:uid="{00000000-0005-0000-0000-0000A40F0000}"/>
    <cellStyle name="Comma 2 3 4 2 6 2" xfId="24974" xr:uid="{C31A302B-0F10-4D18-AC05-5F971FEA6580}"/>
    <cellStyle name="Comma 2 3 4 2 7" xfId="4019" xr:uid="{00000000-0005-0000-0000-0000A50F0000}"/>
    <cellStyle name="Comma 2 3 4 2 7 2" xfId="24975" xr:uid="{FB5BE33B-0384-4218-B167-C40A39006588}"/>
    <cellStyle name="Comma 2 3 4 2 8" xfId="4020" xr:uid="{00000000-0005-0000-0000-0000A60F0000}"/>
    <cellStyle name="Comma 2 3 4 2 8 2" xfId="24976" xr:uid="{A8313976-F9AE-45CB-8E5D-49FD5896DA3B}"/>
    <cellStyle name="Comma 2 3 4 2 9" xfId="24929" xr:uid="{9DBCE6DC-EC1F-44B7-996D-82C61326584E}"/>
    <cellStyle name="Comma 2 3 4 3" xfId="4021" xr:uid="{00000000-0005-0000-0000-0000A70F0000}"/>
    <cellStyle name="Comma 2 3 4 3 2" xfId="4022" xr:uid="{00000000-0005-0000-0000-0000A80F0000}"/>
    <cellStyle name="Comma 2 3 4 3 2 2" xfId="4023" xr:uid="{00000000-0005-0000-0000-0000A90F0000}"/>
    <cellStyle name="Comma 2 3 4 3 2 2 2" xfId="4024" xr:uid="{00000000-0005-0000-0000-0000AA0F0000}"/>
    <cellStyle name="Comma 2 3 4 3 2 2 2 2" xfId="24980" xr:uid="{1CE79C0F-D160-4B81-8EE9-F30B27F11486}"/>
    <cellStyle name="Comma 2 3 4 3 2 2 3" xfId="4025" xr:uid="{00000000-0005-0000-0000-0000AB0F0000}"/>
    <cellStyle name="Comma 2 3 4 3 2 2 3 2" xfId="24981" xr:uid="{D51E4AA3-7D73-45A7-85B4-7E039F14C5A3}"/>
    <cellStyle name="Comma 2 3 4 3 2 2 4" xfId="4026" xr:uid="{00000000-0005-0000-0000-0000AC0F0000}"/>
    <cellStyle name="Comma 2 3 4 3 2 2 4 2" xfId="24982" xr:uid="{DEA17C03-EF2B-4E90-85FB-968EAB4CFBE0}"/>
    <cellStyle name="Comma 2 3 4 3 2 2 5" xfId="24979" xr:uid="{12944744-6287-461A-836D-712AE196CA88}"/>
    <cellStyle name="Comma 2 3 4 3 2 3" xfId="4027" xr:uid="{00000000-0005-0000-0000-0000AD0F0000}"/>
    <cellStyle name="Comma 2 3 4 3 2 3 2" xfId="24983" xr:uid="{7F977020-ED0E-42AD-B3D7-238241CA763F}"/>
    <cellStyle name="Comma 2 3 4 3 2 4" xfId="4028" xr:uid="{00000000-0005-0000-0000-0000AE0F0000}"/>
    <cellStyle name="Comma 2 3 4 3 2 4 2" xfId="24984" xr:uid="{10ABF400-CEDD-4457-B44E-31568936DDA5}"/>
    <cellStyle name="Comma 2 3 4 3 2 5" xfId="4029" xr:uid="{00000000-0005-0000-0000-0000AF0F0000}"/>
    <cellStyle name="Comma 2 3 4 3 2 5 2" xfId="24985" xr:uid="{4134223B-A50D-4DAB-AAFC-7F1C7DF79722}"/>
    <cellStyle name="Comma 2 3 4 3 2 6" xfId="24978" xr:uid="{A7C39077-27B2-4815-BD25-4E72F053F67F}"/>
    <cellStyle name="Comma 2 3 4 3 3" xfId="4030" xr:uid="{00000000-0005-0000-0000-0000B00F0000}"/>
    <cellStyle name="Comma 2 3 4 3 3 2" xfId="4031" xr:uid="{00000000-0005-0000-0000-0000B10F0000}"/>
    <cellStyle name="Comma 2 3 4 3 3 2 2" xfId="24987" xr:uid="{9599F7BC-9018-441B-8B9A-16B0BE3BE965}"/>
    <cellStyle name="Comma 2 3 4 3 3 3" xfId="4032" xr:uid="{00000000-0005-0000-0000-0000B20F0000}"/>
    <cellStyle name="Comma 2 3 4 3 3 3 2" xfId="24988" xr:uid="{E2A582E7-2A1B-433D-868C-00268AB4BAD9}"/>
    <cellStyle name="Comma 2 3 4 3 3 4" xfId="4033" xr:uid="{00000000-0005-0000-0000-0000B30F0000}"/>
    <cellStyle name="Comma 2 3 4 3 3 4 2" xfId="24989" xr:uid="{5641895E-AEAD-4B60-9FA8-7C5BAEB7EBE6}"/>
    <cellStyle name="Comma 2 3 4 3 3 5" xfId="24986" xr:uid="{95D2D70D-5533-463F-9A7C-6A8C71F0B1C5}"/>
    <cellStyle name="Comma 2 3 4 3 4" xfId="4034" xr:uid="{00000000-0005-0000-0000-0000B40F0000}"/>
    <cellStyle name="Comma 2 3 4 3 4 2" xfId="24990" xr:uid="{93408D0C-DB75-4524-9E50-EF20BA34259A}"/>
    <cellStyle name="Comma 2 3 4 3 5" xfId="4035" xr:uid="{00000000-0005-0000-0000-0000B50F0000}"/>
    <cellStyle name="Comma 2 3 4 3 5 2" xfId="24991" xr:uid="{5464A131-4359-4699-B245-C8D4B8441772}"/>
    <cellStyle name="Comma 2 3 4 3 6" xfId="4036" xr:uid="{00000000-0005-0000-0000-0000B60F0000}"/>
    <cellStyle name="Comma 2 3 4 3 6 2" xfId="24992" xr:uid="{A8A4C623-ED48-4E87-8784-A0FCA3AE611C}"/>
    <cellStyle name="Comma 2 3 4 3 7" xfId="24977" xr:uid="{8E581EC5-F2DA-452C-A755-D6C6E3658139}"/>
    <cellStyle name="Comma 2 3 4 4" xfId="4037" xr:uid="{00000000-0005-0000-0000-0000B70F0000}"/>
    <cellStyle name="Comma 2 3 4 4 2" xfId="4038" xr:uid="{00000000-0005-0000-0000-0000B80F0000}"/>
    <cellStyle name="Comma 2 3 4 4 2 2" xfId="4039" xr:uid="{00000000-0005-0000-0000-0000B90F0000}"/>
    <cellStyle name="Comma 2 3 4 4 2 2 2" xfId="4040" xr:uid="{00000000-0005-0000-0000-0000BA0F0000}"/>
    <cellStyle name="Comma 2 3 4 4 2 2 2 2" xfId="24996" xr:uid="{4271DE73-41B2-40B0-BD31-91F476CE20CF}"/>
    <cellStyle name="Comma 2 3 4 4 2 2 3" xfId="4041" xr:uid="{00000000-0005-0000-0000-0000BB0F0000}"/>
    <cellStyle name="Comma 2 3 4 4 2 2 3 2" xfId="24997" xr:uid="{864B744D-C2A7-46CC-9C23-4FA53D8D0603}"/>
    <cellStyle name="Comma 2 3 4 4 2 2 4" xfId="4042" xr:uid="{00000000-0005-0000-0000-0000BC0F0000}"/>
    <cellStyle name="Comma 2 3 4 4 2 2 4 2" xfId="24998" xr:uid="{B53AB230-B9ED-481B-AF8B-AAF9C10C6B39}"/>
    <cellStyle name="Comma 2 3 4 4 2 2 5" xfId="24995" xr:uid="{59E64F8E-767D-4175-982F-AE1B36BE0881}"/>
    <cellStyle name="Comma 2 3 4 4 2 3" xfId="4043" xr:uid="{00000000-0005-0000-0000-0000BD0F0000}"/>
    <cellStyle name="Comma 2 3 4 4 2 3 2" xfId="24999" xr:uid="{DD434C02-A452-47CC-8931-71ABF7BAC289}"/>
    <cellStyle name="Comma 2 3 4 4 2 4" xfId="4044" xr:uid="{00000000-0005-0000-0000-0000BE0F0000}"/>
    <cellStyle name="Comma 2 3 4 4 2 4 2" xfId="25000" xr:uid="{B8EC480C-8690-46A7-84B9-9AC067228304}"/>
    <cellStyle name="Comma 2 3 4 4 2 5" xfId="4045" xr:uid="{00000000-0005-0000-0000-0000BF0F0000}"/>
    <cellStyle name="Comma 2 3 4 4 2 5 2" xfId="25001" xr:uid="{9762F78A-7854-4057-A8FE-E10F133EA73E}"/>
    <cellStyle name="Comma 2 3 4 4 2 6" xfId="24994" xr:uid="{10576133-1E49-4ABB-8C18-DCD660B52EDC}"/>
    <cellStyle name="Comma 2 3 4 4 3" xfId="4046" xr:uid="{00000000-0005-0000-0000-0000C00F0000}"/>
    <cellStyle name="Comma 2 3 4 4 3 2" xfId="4047" xr:uid="{00000000-0005-0000-0000-0000C10F0000}"/>
    <cellStyle name="Comma 2 3 4 4 3 2 2" xfId="25003" xr:uid="{67B22E82-9742-48A6-A81C-3B8EC78AD01F}"/>
    <cellStyle name="Comma 2 3 4 4 3 3" xfId="4048" xr:uid="{00000000-0005-0000-0000-0000C20F0000}"/>
    <cellStyle name="Comma 2 3 4 4 3 3 2" xfId="25004" xr:uid="{AFBAE189-F29F-451E-BDB8-C15473BA8143}"/>
    <cellStyle name="Comma 2 3 4 4 3 4" xfId="4049" xr:uid="{00000000-0005-0000-0000-0000C30F0000}"/>
    <cellStyle name="Comma 2 3 4 4 3 4 2" xfId="25005" xr:uid="{3B6724F2-4DAE-4A8E-AC77-30F107712B29}"/>
    <cellStyle name="Comma 2 3 4 4 3 5" xfId="25002" xr:uid="{7454F649-5D35-4E19-A63F-9615CD9550FB}"/>
    <cellStyle name="Comma 2 3 4 4 4" xfId="4050" xr:uid="{00000000-0005-0000-0000-0000C40F0000}"/>
    <cellStyle name="Comma 2 3 4 4 4 2" xfId="25006" xr:uid="{8C68F218-FD03-47FA-A7CE-E29351D2DE36}"/>
    <cellStyle name="Comma 2 3 4 4 5" xfId="4051" xr:uid="{00000000-0005-0000-0000-0000C50F0000}"/>
    <cellStyle name="Comma 2 3 4 4 5 2" xfId="25007" xr:uid="{9920217F-583D-46D5-9B2D-E27265220536}"/>
    <cellStyle name="Comma 2 3 4 4 6" xfId="4052" xr:uid="{00000000-0005-0000-0000-0000C60F0000}"/>
    <cellStyle name="Comma 2 3 4 4 6 2" xfId="25008" xr:uid="{A302FECD-16C7-44D1-9785-D3379EEEE7C4}"/>
    <cellStyle name="Comma 2 3 4 4 7" xfId="24993" xr:uid="{02AA7521-F92B-43CB-93D4-B89A1821C8E1}"/>
    <cellStyle name="Comma 2 3 4 5" xfId="4053" xr:uid="{00000000-0005-0000-0000-0000C70F0000}"/>
    <cellStyle name="Comma 2 3 4 5 2" xfId="4054" xr:uid="{00000000-0005-0000-0000-0000C80F0000}"/>
    <cellStyle name="Comma 2 3 4 5 2 2" xfId="4055" xr:uid="{00000000-0005-0000-0000-0000C90F0000}"/>
    <cellStyle name="Comma 2 3 4 5 2 2 2" xfId="25011" xr:uid="{97CC4984-8028-4D14-BB92-D0DB334C22E2}"/>
    <cellStyle name="Comma 2 3 4 5 2 3" xfId="4056" xr:uid="{00000000-0005-0000-0000-0000CA0F0000}"/>
    <cellStyle name="Comma 2 3 4 5 2 3 2" xfId="25012" xr:uid="{9F9DD0D0-89A7-4AF3-91EF-4E8B4A83BF76}"/>
    <cellStyle name="Comma 2 3 4 5 2 4" xfId="4057" xr:uid="{00000000-0005-0000-0000-0000CB0F0000}"/>
    <cellStyle name="Comma 2 3 4 5 2 4 2" xfId="25013" xr:uid="{61F4C5FD-EDA1-4A22-B23A-DFDA7A7382C8}"/>
    <cellStyle name="Comma 2 3 4 5 2 5" xfId="25010" xr:uid="{DA52510D-40A9-49E6-925C-D57441885590}"/>
    <cellStyle name="Comma 2 3 4 5 3" xfId="4058" xr:uid="{00000000-0005-0000-0000-0000CC0F0000}"/>
    <cellStyle name="Comma 2 3 4 5 3 2" xfId="25014" xr:uid="{F69826F4-8CF4-45BB-9BBD-3921E118650D}"/>
    <cellStyle name="Comma 2 3 4 5 4" xfId="4059" xr:uid="{00000000-0005-0000-0000-0000CD0F0000}"/>
    <cellStyle name="Comma 2 3 4 5 4 2" xfId="25015" xr:uid="{4C94105C-5E5E-43D8-944E-4D80617C1350}"/>
    <cellStyle name="Comma 2 3 4 5 5" xfId="4060" xr:uid="{00000000-0005-0000-0000-0000CE0F0000}"/>
    <cellStyle name="Comma 2 3 4 5 5 2" xfId="25016" xr:uid="{5218F2FD-CF85-47C9-9689-0A06F2598BC3}"/>
    <cellStyle name="Comma 2 3 4 5 6" xfId="25009" xr:uid="{0D27C2D4-52C1-420C-8155-6C5DDD9CF005}"/>
    <cellStyle name="Comma 2 3 4 6" xfId="4061" xr:uid="{00000000-0005-0000-0000-0000CF0F0000}"/>
    <cellStyle name="Comma 2 3 4 6 2" xfId="4062" xr:uid="{00000000-0005-0000-0000-0000D00F0000}"/>
    <cellStyle name="Comma 2 3 4 6 2 2" xfId="25018" xr:uid="{36C86128-3BC7-48A3-9FD1-AC4A8C5D48BE}"/>
    <cellStyle name="Comma 2 3 4 6 3" xfId="4063" xr:uid="{00000000-0005-0000-0000-0000D10F0000}"/>
    <cellStyle name="Comma 2 3 4 6 3 2" xfId="25019" xr:uid="{3758E67A-BE59-49EF-90B2-5A9B0BFC5B73}"/>
    <cellStyle name="Comma 2 3 4 6 4" xfId="4064" xr:uid="{00000000-0005-0000-0000-0000D20F0000}"/>
    <cellStyle name="Comma 2 3 4 6 4 2" xfId="25020" xr:uid="{055EAC78-E433-47F2-AF64-BBEA8A0918F7}"/>
    <cellStyle name="Comma 2 3 4 6 5" xfId="25017" xr:uid="{947510BF-86DD-4B9E-93B8-AE2113B275D0}"/>
    <cellStyle name="Comma 2 3 4 7" xfId="4065" xr:uid="{00000000-0005-0000-0000-0000D30F0000}"/>
    <cellStyle name="Comma 2 3 4 7 2" xfId="25021" xr:uid="{06B11DF2-60D7-45F1-946B-B941A48A1E42}"/>
    <cellStyle name="Comma 2 3 4 8" xfId="4066" xr:uid="{00000000-0005-0000-0000-0000D40F0000}"/>
    <cellStyle name="Comma 2 3 4 8 2" xfId="25022" xr:uid="{DA36B028-CEE3-4395-A6F9-3663857CE0BA}"/>
    <cellStyle name="Comma 2 3 4 9" xfId="4067" xr:uid="{00000000-0005-0000-0000-0000D50F0000}"/>
    <cellStyle name="Comma 2 3 4 9 2" xfId="25023" xr:uid="{3498FAA6-FDE6-4247-A873-866C52ED0E5E}"/>
    <cellStyle name="Comma 2 3 5" xfId="4068" xr:uid="{00000000-0005-0000-0000-0000D60F0000}"/>
    <cellStyle name="Comma 2 3 5 2" xfId="25024" xr:uid="{52FB5306-13B3-473C-9BBF-1DD1D5DCE268}"/>
    <cellStyle name="Comma 2 3 6" xfId="4069" xr:uid="{00000000-0005-0000-0000-0000D70F0000}"/>
    <cellStyle name="Comma 2 3 6 10" xfId="25025" xr:uid="{CC58AF4F-AB65-4EF9-9270-2412DCC30F3E}"/>
    <cellStyle name="Comma 2 3 6 2" xfId="4070" xr:uid="{00000000-0005-0000-0000-0000D80F0000}"/>
    <cellStyle name="Comma 2 3 6 2 2" xfId="4071" xr:uid="{00000000-0005-0000-0000-0000D90F0000}"/>
    <cellStyle name="Comma 2 3 6 2 2 2" xfId="4072" xr:uid="{00000000-0005-0000-0000-0000DA0F0000}"/>
    <cellStyle name="Comma 2 3 6 2 2 2 2" xfId="4073" xr:uid="{00000000-0005-0000-0000-0000DB0F0000}"/>
    <cellStyle name="Comma 2 3 6 2 2 2 2 2" xfId="4074" xr:uid="{00000000-0005-0000-0000-0000DC0F0000}"/>
    <cellStyle name="Comma 2 3 6 2 2 2 2 2 2" xfId="25030" xr:uid="{7EF1A588-81D2-43B1-BCF0-8434D64AF7C2}"/>
    <cellStyle name="Comma 2 3 6 2 2 2 2 3" xfId="4075" xr:uid="{00000000-0005-0000-0000-0000DD0F0000}"/>
    <cellStyle name="Comma 2 3 6 2 2 2 2 3 2" xfId="25031" xr:uid="{5D08A8E2-AA04-49C1-8FB6-A05386380D70}"/>
    <cellStyle name="Comma 2 3 6 2 2 2 2 4" xfId="4076" xr:uid="{00000000-0005-0000-0000-0000DE0F0000}"/>
    <cellStyle name="Comma 2 3 6 2 2 2 2 4 2" xfId="25032" xr:uid="{BA44AC48-686A-42FC-A422-023EB5697DEF}"/>
    <cellStyle name="Comma 2 3 6 2 2 2 2 5" xfId="25029" xr:uid="{1372289F-9D13-45F9-8A6F-69A41D262958}"/>
    <cellStyle name="Comma 2 3 6 2 2 2 3" xfId="4077" xr:uid="{00000000-0005-0000-0000-0000DF0F0000}"/>
    <cellStyle name="Comma 2 3 6 2 2 2 3 2" xfId="25033" xr:uid="{5217FB24-E846-48B6-AE72-ECB5B3B18938}"/>
    <cellStyle name="Comma 2 3 6 2 2 2 4" xfId="4078" xr:uid="{00000000-0005-0000-0000-0000E00F0000}"/>
    <cellStyle name="Comma 2 3 6 2 2 2 4 2" xfId="25034" xr:uid="{77AD960C-D140-4D05-A656-CAD0AA3CF06B}"/>
    <cellStyle name="Comma 2 3 6 2 2 2 5" xfId="4079" xr:uid="{00000000-0005-0000-0000-0000E10F0000}"/>
    <cellStyle name="Comma 2 3 6 2 2 2 5 2" xfId="25035" xr:uid="{CA660BDE-B51E-4E28-AEA1-47B9B78BBF07}"/>
    <cellStyle name="Comma 2 3 6 2 2 2 6" xfId="25028" xr:uid="{608A83A6-5B8D-4B1F-9DA8-8205C346EB9D}"/>
    <cellStyle name="Comma 2 3 6 2 2 3" xfId="4080" xr:uid="{00000000-0005-0000-0000-0000E20F0000}"/>
    <cellStyle name="Comma 2 3 6 2 2 3 2" xfId="4081" xr:uid="{00000000-0005-0000-0000-0000E30F0000}"/>
    <cellStyle name="Comma 2 3 6 2 2 3 2 2" xfId="25037" xr:uid="{C7129317-41F7-4C3E-AA83-44A3A2D2153D}"/>
    <cellStyle name="Comma 2 3 6 2 2 3 3" xfId="4082" xr:uid="{00000000-0005-0000-0000-0000E40F0000}"/>
    <cellStyle name="Comma 2 3 6 2 2 3 3 2" xfId="25038" xr:uid="{F40CCF90-130F-4919-9E56-212305D5C012}"/>
    <cellStyle name="Comma 2 3 6 2 2 3 4" xfId="4083" xr:uid="{00000000-0005-0000-0000-0000E50F0000}"/>
    <cellStyle name="Comma 2 3 6 2 2 3 4 2" xfId="25039" xr:uid="{444057C2-DFAB-4A1F-9602-D2D1827D3852}"/>
    <cellStyle name="Comma 2 3 6 2 2 3 5" xfId="25036" xr:uid="{CFACA4A5-0A0C-4A07-8114-5A8917296016}"/>
    <cellStyle name="Comma 2 3 6 2 2 4" xfId="4084" xr:uid="{00000000-0005-0000-0000-0000E60F0000}"/>
    <cellStyle name="Comma 2 3 6 2 2 4 2" xfId="25040" xr:uid="{FD4394AA-1363-4E4E-89ED-7EA0ED0887DF}"/>
    <cellStyle name="Comma 2 3 6 2 2 5" xfId="4085" xr:uid="{00000000-0005-0000-0000-0000E70F0000}"/>
    <cellStyle name="Comma 2 3 6 2 2 5 2" xfId="25041" xr:uid="{60742064-F0A5-4506-9527-AE83DB9B0C87}"/>
    <cellStyle name="Comma 2 3 6 2 2 6" xfId="4086" xr:uid="{00000000-0005-0000-0000-0000E80F0000}"/>
    <cellStyle name="Comma 2 3 6 2 2 6 2" xfId="25042" xr:uid="{6E639B7E-78D0-4279-A9BA-94B1F72978E4}"/>
    <cellStyle name="Comma 2 3 6 2 2 7" xfId="25027" xr:uid="{C04B9D99-5F84-435A-B898-72CAB56A7CB2}"/>
    <cellStyle name="Comma 2 3 6 2 3" xfId="4087" xr:uid="{00000000-0005-0000-0000-0000E90F0000}"/>
    <cellStyle name="Comma 2 3 6 2 3 2" xfId="4088" xr:uid="{00000000-0005-0000-0000-0000EA0F0000}"/>
    <cellStyle name="Comma 2 3 6 2 3 2 2" xfId="4089" xr:uid="{00000000-0005-0000-0000-0000EB0F0000}"/>
    <cellStyle name="Comma 2 3 6 2 3 2 2 2" xfId="4090" xr:uid="{00000000-0005-0000-0000-0000EC0F0000}"/>
    <cellStyle name="Comma 2 3 6 2 3 2 2 2 2" xfId="25046" xr:uid="{023DD57D-13C3-4A40-BCE7-51772EB95712}"/>
    <cellStyle name="Comma 2 3 6 2 3 2 2 3" xfId="4091" xr:uid="{00000000-0005-0000-0000-0000ED0F0000}"/>
    <cellStyle name="Comma 2 3 6 2 3 2 2 3 2" xfId="25047" xr:uid="{510576B8-ACC5-4553-A746-62437E73B88E}"/>
    <cellStyle name="Comma 2 3 6 2 3 2 2 4" xfId="4092" xr:uid="{00000000-0005-0000-0000-0000EE0F0000}"/>
    <cellStyle name="Comma 2 3 6 2 3 2 2 4 2" xfId="25048" xr:uid="{FE377430-FD34-4037-A082-2FF3111AB80A}"/>
    <cellStyle name="Comma 2 3 6 2 3 2 2 5" xfId="25045" xr:uid="{1E342718-6616-4B7C-ABA6-D465A969E79D}"/>
    <cellStyle name="Comma 2 3 6 2 3 2 3" xfId="4093" xr:uid="{00000000-0005-0000-0000-0000EF0F0000}"/>
    <cellStyle name="Comma 2 3 6 2 3 2 3 2" xfId="25049" xr:uid="{48879E71-A1CC-49F6-9A05-9A1B8FC69227}"/>
    <cellStyle name="Comma 2 3 6 2 3 2 4" xfId="4094" xr:uid="{00000000-0005-0000-0000-0000F00F0000}"/>
    <cellStyle name="Comma 2 3 6 2 3 2 4 2" xfId="25050" xr:uid="{BD2713E6-B2BE-42E1-BDFA-CC72876A1049}"/>
    <cellStyle name="Comma 2 3 6 2 3 2 5" xfId="4095" xr:uid="{00000000-0005-0000-0000-0000F10F0000}"/>
    <cellStyle name="Comma 2 3 6 2 3 2 5 2" xfId="25051" xr:uid="{13D475F1-9AA1-4CDE-B8C6-FD2634093FD7}"/>
    <cellStyle name="Comma 2 3 6 2 3 2 6" xfId="25044" xr:uid="{C283C3FE-4916-4A8C-B5AF-EF58DDE43DD7}"/>
    <cellStyle name="Comma 2 3 6 2 3 3" xfId="4096" xr:uid="{00000000-0005-0000-0000-0000F20F0000}"/>
    <cellStyle name="Comma 2 3 6 2 3 3 2" xfId="4097" xr:uid="{00000000-0005-0000-0000-0000F30F0000}"/>
    <cellStyle name="Comma 2 3 6 2 3 3 2 2" xfId="25053" xr:uid="{45507E9F-8A5B-48A6-B623-1D20F0013827}"/>
    <cellStyle name="Comma 2 3 6 2 3 3 3" xfId="4098" xr:uid="{00000000-0005-0000-0000-0000F40F0000}"/>
    <cellStyle name="Comma 2 3 6 2 3 3 3 2" xfId="25054" xr:uid="{E0CDAE8C-1745-423C-8140-0C40856C32B3}"/>
    <cellStyle name="Comma 2 3 6 2 3 3 4" xfId="4099" xr:uid="{00000000-0005-0000-0000-0000F50F0000}"/>
    <cellStyle name="Comma 2 3 6 2 3 3 4 2" xfId="25055" xr:uid="{312D8803-5044-45CC-B91F-B07B57C7C854}"/>
    <cellStyle name="Comma 2 3 6 2 3 3 5" xfId="25052" xr:uid="{79C23112-B1ED-4D06-85FF-A764DB014486}"/>
    <cellStyle name="Comma 2 3 6 2 3 4" xfId="4100" xr:uid="{00000000-0005-0000-0000-0000F60F0000}"/>
    <cellStyle name="Comma 2 3 6 2 3 4 2" xfId="25056" xr:uid="{02428981-5F41-4A5D-8D48-55EAADE8F565}"/>
    <cellStyle name="Comma 2 3 6 2 3 5" xfId="4101" xr:uid="{00000000-0005-0000-0000-0000F70F0000}"/>
    <cellStyle name="Comma 2 3 6 2 3 5 2" xfId="25057" xr:uid="{7EF8DF54-EE43-442D-8E31-DA0E822921FB}"/>
    <cellStyle name="Comma 2 3 6 2 3 6" xfId="4102" xr:uid="{00000000-0005-0000-0000-0000F80F0000}"/>
    <cellStyle name="Comma 2 3 6 2 3 6 2" xfId="25058" xr:uid="{E70CA5D6-48BF-4291-B3E7-56B3E1D7ACCD}"/>
    <cellStyle name="Comma 2 3 6 2 3 7" xfId="25043" xr:uid="{DCCD9C91-2BC8-4F54-AFF6-D89BD88B3A38}"/>
    <cellStyle name="Comma 2 3 6 2 4" xfId="4103" xr:uid="{00000000-0005-0000-0000-0000F90F0000}"/>
    <cellStyle name="Comma 2 3 6 2 4 2" xfId="4104" xr:uid="{00000000-0005-0000-0000-0000FA0F0000}"/>
    <cellStyle name="Comma 2 3 6 2 4 2 2" xfId="4105" xr:uid="{00000000-0005-0000-0000-0000FB0F0000}"/>
    <cellStyle name="Comma 2 3 6 2 4 2 2 2" xfId="25061" xr:uid="{D38A61A6-1C49-4B30-820B-A292E70AEAAC}"/>
    <cellStyle name="Comma 2 3 6 2 4 2 3" xfId="4106" xr:uid="{00000000-0005-0000-0000-0000FC0F0000}"/>
    <cellStyle name="Comma 2 3 6 2 4 2 3 2" xfId="25062" xr:uid="{930AC78A-7496-4832-AF0C-C41824E7A5F2}"/>
    <cellStyle name="Comma 2 3 6 2 4 2 4" xfId="4107" xr:uid="{00000000-0005-0000-0000-0000FD0F0000}"/>
    <cellStyle name="Comma 2 3 6 2 4 2 4 2" xfId="25063" xr:uid="{600C6F5E-0DFB-46F7-8433-B6E188C49309}"/>
    <cellStyle name="Comma 2 3 6 2 4 2 5" xfId="25060" xr:uid="{E178D4AB-1094-469F-9AA6-0369773FB3AF}"/>
    <cellStyle name="Comma 2 3 6 2 4 3" xfId="4108" xr:uid="{00000000-0005-0000-0000-0000FE0F0000}"/>
    <cellStyle name="Comma 2 3 6 2 4 3 2" xfId="25064" xr:uid="{13969D10-B24D-42F4-AB9C-A807BF2FC330}"/>
    <cellStyle name="Comma 2 3 6 2 4 4" xfId="4109" xr:uid="{00000000-0005-0000-0000-0000FF0F0000}"/>
    <cellStyle name="Comma 2 3 6 2 4 4 2" xfId="25065" xr:uid="{0D1D7173-20B0-4386-BE0E-7558266A560F}"/>
    <cellStyle name="Comma 2 3 6 2 4 5" xfId="4110" xr:uid="{00000000-0005-0000-0000-000000100000}"/>
    <cellStyle name="Comma 2 3 6 2 4 5 2" xfId="25066" xr:uid="{79AC4F2E-0DDB-43C2-8BF0-DC99E91FFF0D}"/>
    <cellStyle name="Comma 2 3 6 2 4 6" xfId="25059" xr:uid="{E7FA2B93-D86B-4BA7-8FA7-01E5430593AF}"/>
    <cellStyle name="Comma 2 3 6 2 5" xfId="4111" xr:uid="{00000000-0005-0000-0000-000001100000}"/>
    <cellStyle name="Comma 2 3 6 2 5 2" xfId="4112" xr:uid="{00000000-0005-0000-0000-000002100000}"/>
    <cellStyle name="Comma 2 3 6 2 5 2 2" xfId="25068" xr:uid="{91675BC3-FCE3-4F71-A4E8-C174310643DA}"/>
    <cellStyle name="Comma 2 3 6 2 5 3" xfId="4113" xr:uid="{00000000-0005-0000-0000-000003100000}"/>
    <cellStyle name="Comma 2 3 6 2 5 3 2" xfId="25069" xr:uid="{CA1F083A-58B2-4E06-9A38-B9BC6920C94B}"/>
    <cellStyle name="Comma 2 3 6 2 5 4" xfId="4114" xr:uid="{00000000-0005-0000-0000-000004100000}"/>
    <cellStyle name="Comma 2 3 6 2 5 4 2" xfId="25070" xr:uid="{B0E18D0A-6D7C-4B85-827C-FAAB2BE2574F}"/>
    <cellStyle name="Comma 2 3 6 2 5 5" xfId="25067" xr:uid="{2129D92A-C006-4933-963A-1C343651AE64}"/>
    <cellStyle name="Comma 2 3 6 2 6" xfId="4115" xr:uid="{00000000-0005-0000-0000-000005100000}"/>
    <cellStyle name="Comma 2 3 6 2 6 2" xfId="25071" xr:uid="{5396375A-40B9-4904-917F-4EFBCAD462B6}"/>
    <cellStyle name="Comma 2 3 6 2 7" xfId="4116" xr:uid="{00000000-0005-0000-0000-000006100000}"/>
    <cellStyle name="Comma 2 3 6 2 7 2" xfId="25072" xr:uid="{26947679-BB04-4175-9C6B-FFC2D91755B0}"/>
    <cellStyle name="Comma 2 3 6 2 8" xfId="4117" xr:uid="{00000000-0005-0000-0000-000007100000}"/>
    <cellStyle name="Comma 2 3 6 2 8 2" xfId="25073" xr:uid="{07F71E73-4A6E-4619-ADB4-9F65B220C66B}"/>
    <cellStyle name="Comma 2 3 6 2 9" xfId="25026" xr:uid="{CCF6C18E-8AF2-4095-9E12-5E71E4F5D142}"/>
    <cellStyle name="Comma 2 3 6 3" xfId="4118" xr:uid="{00000000-0005-0000-0000-000008100000}"/>
    <cellStyle name="Comma 2 3 6 3 2" xfId="4119" xr:uid="{00000000-0005-0000-0000-000009100000}"/>
    <cellStyle name="Comma 2 3 6 3 2 2" xfId="4120" xr:uid="{00000000-0005-0000-0000-00000A100000}"/>
    <cellStyle name="Comma 2 3 6 3 2 2 2" xfId="4121" xr:uid="{00000000-0005-0000-0000-00000B100000}"/>
    <cellStyle name="Comma 2 3 6 3 2 2 2 2" xfId="25077" xr:uid="{BE02D820-C7AE-4D0A-B06E-CEC4CDD94275}"/>
    <cellStyle name="Comma 2 3 6 3 2 2 3" xfId="4122" xr:uid="{00000000-0005-0000-0000-00000C100000}"/>
    <cellStyle name="Comma 2 3 6 3 2 2 3 2" xfId="25078" xr:uid="{C53B5C94-BA07-4918-B222-AFC7A2B0E50E}"/>
    <cellStyle name="Comma 2 3 6 3 2 2 4" xfId="4123" xr:uid="{00000000-0005-0000-0000-00000D100000}"/>
    <cellStyle name="Comma 2 3 6 3 2 2 4 2" xfId="25079" xr:uid="{17A48334-53EE-4A7F-9878-8813624B0FA1}"/>
    <cellStyle name="Comma 2 3 6 3 2 2 5" xfId="25076" xr:uid="{1ED38219-E8A5-405A-86F4-E64DC01ED9DE}"/>
    <cellStyle name="Comma 2 3 6 3 2 3" xfId="4124" xr:uid="{00000000-0005-0000-0000-00000E100000}"/>
    <cellStyle name="Comma 2 3 6 3 2 3 2" xfId="25080" xr:uid="{6A5536E8-75CC-4183-8F37-11F9753CADC9}"/>
    <cellStyle name="Comma 2 3 6 3 2 4" xfId="4125" xr:uid="{00000000-0005-0000-0000-00000F100000}"/>
    <cellStyle name="Comma 2 3 6 3 2 4 2" xfId="25081" xr:uid="{63D1F2F2-DD24-4D7E-99D8-46CB5EA10C2E}"/>
    <cellStyle name="Comma 2 3 6 3 2 5" xfId="4126" xr:uid="{00000000-0005-0000-0000-000010100000}"/>
    <cellStyle name="Comma 2 3 6 3 2 5 2" xfId="25082" xr:uid="{493E16DE-0A1F-4CE3-8F3A-45F5F06F0C63}"/>
    <cellStyle name="Comma 2 3 6 3 2 6" xfId="25075" xr:uid="{C45606AD-6E3F-4CBF-8370-AA7D9DCEAB5C}"/>
    <cellStyle name="Comma 2 3 6 3 3" xfId="4127" xr:uid="{00000000-0005-0000-0000-000011100000}"/>
    <cellStyle name="Comma 2 3 6 3 3 2" xfId="4128" xr:uid="{00000000-0005-0000-0000-000012100000}"/>
    <cellStyle name="Comma 2 3 6 3 3 2 2" xfId="25084" xr:uid="{7EB8BAFB-2DF7-4DAE-8BA8-0563296F3066}"/>
    <cellStyle name="Comma 2 3 6 3 3 3" xfId="4129" xr:uid="{00000000-0005-0000-0000-000013100000}"/>
    <cellStyle name="Comma 2 3 6 3 3 3 2" xfId="25085" xr:uid="{5F6E3125-4700-4751-8347-D0A1ECC854A0}"/>
    <cellStyle name="Comma 2 3 6 3 3 4" xfId="4130" xr:uid="{00000000-0005-0000-0000-000014100000}"/>
    <cellStyle name="Comma 2 3 6 3 3 4 2" xfId="25086" xr:uid="{C05C7723-6865-4163-B117-E33A22EEC2E1}"/>
    <cellStyle name="Comma 2 3 6 3 3 5" xfId="25083" xr:uid="{3E89CFA9-FCBF-440D-BAF7-43D0378D0632}"/>
    <cellStyle name="Comma 2 3 6 3 4" xfId="4131" xr:uid="{00000000-0005-0000-0000-000015100000}"/>
    <cellStyle name="Comma 2 3 6 3 4 2" xfId="25087" xr:uid="{26E5AFA8-E428-452F-AE08-2ED9ADEFF701}"/>
    <cellStyle name="Comma 2 3 6 3 5" xfId="4132" xr:uid="{00000000-0005-0000-0000-000016100000}"/>
    <cellStyle name="Comma 2 3 6 3 5 2" xfId="25088" xr:uid="{FAE3001C-40D5-4F14-AC57-5CD7A3106A33}"/>
    <cellStyle name="Comma 2 3 6 3 6" xfId="4133" xr:uid="{00000000-0005-0000-0000-000017100000}"/>
    <cellStyle name="Comma 2 3 6 3 6 2" xfId="25089" xr:uid="{958BA7CF-2566-4CA6-A390-D830AEC3CACC}"/>
    <cellStyle name="Comma 2 3 6 3 7" xfId="25074" xr:uid="{2E6BF6E6-F525-4AD0-BB90-6AA93CBE5EFB}"/>
    <cellStyle name="Comma 2 3 6 4" xfId="4134" xr:uid="{00000000-0005-0000-0000-000018100000}"/>
    <cellStyle name="Comma 2 3 6 4 2" xfId="4135" xr:uid="{00000000-0005-0000-0000-000019100000}"/>
    <cellStyle name="Comma 2 3 6 4 2 2" xfId="4136" xr:uid="{00000000-0005-0000-0000-00001A100000}"/>
    <cellStyle name="Comma 2 3 6 4 2 2 2" xfId="4137" xr:uid="{00000000-0005-0000-0000-00001B100000}"/>
    <cellStyle name="Comma 2 3 6 4 2 2 2 2" xfId="25093" xr:uid="{050E89A1-5C07-4936-B0E1-4CFA7CBC2C84}"/>
    <cellStyle name="Comma 2 3 6 4 2 2 3" xfId="4138" xr:uid="{00000000-0005-0000-0000-00001C100000}"/>
    <cellStyle name="Comma 2 3 6 4 2 2 3 2" xfId="25094" xr:uid="{BB8A1C62-A3BF-4914-B52C-044459228858}"/>
    <cellStyle name="Comma 2 3 6 4 2 2 4" xfId="4139" xr:uid="{00000000-0005-0000-0000-00001D100000}"/>
    <cellStyle name="Comma 2 3 6 4 2 2 4 2" xfId="25095" xr:uid="{3047A22A-896E-4E75-ACB6-BC8A7BA65159}"/>
    <cellStyle name="Comma 2 3 6 4 2 2 5" xfId="25092" xr:uid="{91827E39-09A6-4C00-8C07-0054EF50C89E}"/>
    <cellStyle name="Comma 2 3 6 4 2 3" xfId="4140" xr:uid="{00000000-0005-0000-0000-00001E100000}"/>
    <cellStyle name="Comma 2 3 6 4 2 3 2" xfId="25096" xr:uid="{7E9D6DC1-E5CE-4499-913E-53D303F4D5FE}"/>
    <cellStyle name="Comma 2 3 6 4 2 4" xfId="4141" xr:uid="{00000000-0005-0000-0000-00001F100000}"/>
    <cellStyle name="Comma 2 3 6 4 2 4 2" xfId="25097" xr:uid="{B5FA0555-C65B-4791-A3E0-2D964DA991D4}"/>
    <cellStyle name="Comma 2 3 6 4 2 5" xfId="4142" xr:uid="{00000000-0005-0000-0000-000020100000}"/>
    <cellStyle name="Comma 2 3 6 4 2 5 2" xfId="25098" xr:uid="{F5CA900D-10B1-4A62-857C-DA7B22697AD2}"/>
    <cellStyle name="Comma 2 3 6 4 2 6" xfId="25091" xr:uid="{77774B01-AA5B-48F7-90B5-3BC152353BE4}"/>
    <cellStyle name="Comma 2 3 6 4 3" xfId="4143" xr:uid="{00000000-0005-0000-0000-000021100000}"/>
    <cellStyle name="Comma 2 3 6 4 3 2" xfId="4144" xr:uid="{00000000-0005-0000-0000-000022100000}"/>
    <cellStyle name="Comma 2 3 6 4 3 2 2" xfId="25100" xr:uid="{83CA3E4B-A12F-4EE5-9A07-DA4954DCA9B4}"/>
    <cellStyle name="Comma 2 3 6 4 3 3" xfId="4145" xr:uid="{00000000-0005-0000-0000-000023100000}"/>
    <cellStyle name="Comma 2 3 6 4 3 3 2" xfId="25101" xr:uid="{824B757F-7CDE-4DAB-AB80-B9AAA0B1540B}"/>
    <cellStyle name="Comma 2 3 6 4 3 4" xfId="4146" xr:uid="{00000000-0005-0000-0000-000024100000}"/>
    <cellStyle name="Comma 2 3 6 4 3 4 2" xfId="25102" xr:uid="{0AF2DFA0-0F67-4EDD-B1D3-8D6B20112E78}"/>
    <cellStyle name="Comma 2 3 6 4 3 5" xfId="25099" xr:uid="{D1550E95-7005-45DE-9163-617E9FB428A3}"/>
    <cellStyle name="Comma 2 3 6 4 4" xfId="4147" xr:uid="{00000000-0005-0000-0000-000025100000}"/>
    <cellStyle name="Comma 2 3 6 4 4 2" xfId="25103" xr:uid="{709D5300-6BDB-49C7-81DC-F91B1A191493}"/>
    <cellStyle name="Comma 2 3 6 4 5" xfId="4148" xr:uid="{00000000-0005-0000-0000-000026100000}"/>
    <cellStyle name="Comma 2 3 6 4 5 2" xfId="25104" xr:uid="{1E6C30C9-B8C8-4859-945D-5002F801A2C8}"/>
    <cellStyle name="Comma 2 3 6 4 6" xfId="4149" xr:uid="{00000000-0005-0000-0000-000027100000}"/>
    <cellStyle name="Comma 2 3 6 4 6 2" xfId="25105" xr:uid="{59F04ADF-DFE7-44BD-8C71-E6F53441FB9F}"/>
    <cellStyle name="Comma 2 3 6 4 7" xfId="25090" xr:uid="{E8AAD997-FC0A-4E5C-AD38-47CB9C5180E2}"/>
    <cellStyle name="Comma 2 3 6 5" xfId="4150" xr:uid="{00000000-0005-0000-0000-000028100000}"/>
    <cellStyle name="Comma 2 3 6 5 2" xfId="4151" xr:uid="{00000000-0005-0000-0000-000029100000}"/>
    <cellStyle name="Comma 2 3 6 5 2 2" xfId="4152" xr:uid="{00000000-0005-0000-0000-00002A100000}"/>
    <cellStyle name="Comma 2 3 6 5 2 2 2" xfId="25108" xr:uid="{1E684711-25D4-45C1-ADD3-B90F6D2DA363}"/>
    <cellStyle name="Comma 2 3 6 5 2 3" xfId="4153" xr:uid="{00000000-0005-0000-0000-00002B100000}"/>
    <cellStyle name="Comma 2 3 6 5 2 3 2" xfId="25109" xr:uid="{DC78F846-7C85-441D-BDAC-44904C6A124B}"/>
    <cellStyle name="Comma 2 3 6 5 2 4" xfId="4154" xr:uid="{00000000-0005-0000-0000-00002C100000}"/>
    <cellStyle name="Comma 2 3 6 5 2 4 2" xfId="25110" xr:uid="{CECC7EA1-5D01-4433-9A41-8981446E62E4}"/>
    <cellStyle name="Comma 2 3 6 5 2 5" xfId="25107" xr:uid="{DF896165-A53A-42DF-9219-80CDEC324732}"/>
    <cellStyle name="Comma 2 3 6 5 3" xfId="4155" xr:uid="{00000000-0005-0000-0000-00002D100000}"/>
    <cellStyle name="Comma 2 3 6 5 3 2" xfId="25111" xr:uid="{0C00E73E-69A0-47CB-A23D-B07CE962C0F9}"/>
    <cellStyle name="Comma 2 3 6 5 4" xfId="4156" xr:uid="{00000000-0005-0000-0000-00002E100000}"/>
    <cellStyle name="Comma 2 3 6 5 4 2" xfId="25112" xr:uid="{EBDC35F7-61B3-4A82-A746-8275E51ED20E}"/>
    <cellStyle name="Comma 2 3 6 5 5" xfId="4157" xr:uid="{00000000-0005-0000-0000-00002F100000}"/>
    <cellStyle name="Comma 2 3 6 5 5 2" xfId="25113" xr:uid="{0A79992B-211F-48C9-BBEF-054BCA81C89D}"/>
    <cellStyle name="Comma 2 3 6 5 6" xfId="25106" xr:uid="{B5427DA3-771E-49CD-B731-E075F474CE0D}"/>
    <cellStyle name="Comma 2 3 6 6" xfId="4158" xr:uid="{00000000-0005-0000-0000-000030100000}"/>
    <cellStyle name="Comma 2 3 6 6 2" xfId="4159" xr:uid="{00000000-0005-0000-0000-000031100000}"/>
    <cellStyle name="Comma 2 3 6 6 2 2" xfId="25115" xr:uid="{3E3FBE35-7A55-4266-92B5-4143171EDE81}"/>
    <cellStyle name="Comma 2 3 6 6 3" xfId="4160" xr:uid="{00000000-0005-0000-0000-000032100000}"/>
    <cellStyle name="Comma 2 3 6 6 3 2" xfId="25116" xr:uid="{93ACA264-661B-43CE-8E88-E1359A115D2C}"/>
    <cellStyle name="Comma 2 3 6 6 4" xfId="4161" xr:uid="{00000000-0005-0000-0000-000033100000}"/>
    <cellStyle name="Comma 2 3 6 6 4 2" xfId="25117" xr:uid="{C5B89326-83D9-4F07-8F49-6C7E6C3C31D2}"/>
    <cellStyle name="Comma 2 3 6 6 5" xfId="25114" xr:uid="{883F3DA5-967F-45F4-B659-D8C6E5FCD06F}"/>
    <cellStyle name="Comma 2 3 6 7" xfId="4162" xr:uid="{00000000-0005-0000-0000-000034100000}"/>
    <cellStyle name="Comma 2 3 6 7 2" xfId="25118" xr:uid="{D20FA0A4-10F6-41EA-8C09-70337C35EB51}"/>
    <cellStyle name="Comma 2 3 6 8" xfId="4163" xr:uid="{00000000-0005-0000-0000-000035100000}"/>
    <cellStyle name="Comma 2 3 6 8 2" xfId="25119" xr:uid="{E62997E3-D9E0-4D3C-8F78-81D2BC22F9C5}"/>
    <cellStyle name="Comma 2 3 6 9" xfId="4164" xr:uid="{00000000-0005-0000-0000-000036100000}"/>
    <cellStyle name="Comma 2 3 6 9 2" xfId="25120" xr:uid="{C1E72DFE-BE69-45E7-8F0D-4F9432EB3D08}"/>
    <cellStyle name="Comma 2 3 7" xfId="4165" xr:uid="{00000000-0005-0000-0000-000037100000}"/>
    <cellStyle name="Comma 2 3 7 2" xfId="4166" xr:uid="{00000000-0005-0000-0000-000038100000}"/>
    <cellStyle name="Comma 2 3 7 2 2" xfId="4167" xr:uid="{00000000-0005-0000-0000-000039100000}"/>
    <cellStyle name="Comma 2 3 7 2 2 2" xfId="4168" xr:uid="{00000000-0005-0000-0000-00003A100000}"/>
    <cellStyle name="Comma 2 3 7 2 2 2 2" xfId="4169" xr:uid="{00000000-0005-0000-0000-00003B100000}"/>
    <cellStyle name="Comma 2 3 7 2 2 2 2 2" xfId="25125" xr:uid="{64259637-D760-4357-BF75-16C372345987}"/>
    <cellStyle name="Comma 2 3 7 2 2 2 3" xfId="4170" xr:uid="{00000000-0005-0000-0000-00003C100000}"/>
    <cellStyle name="Comma 2 3 7 2 2 2 3 2" xfId="25126" xr:uid="{D94D3A33-5A5B-400A-A287-2FBB3D435E19}"/>
    <cellStyle name="Comma 2 3 7 2 2 2 4" xfId="4171" xr:uid="{00000000-0005-0000-0000-00003D100000}"/>
    <cellStyle name="Comma 2 3 7 2 2 2 4 2" xfId="25127" xr:uid="{D16F5CF4-845C-4134-B8AF-E5F18DAFB7BB}"/>
    <cellStyle name="Comma 2 3 7 2 2 2 5" xfId="25124" xr:uid="{96EB79E9-53E7-4743-84CF-CEC76805DA98}"/>
    <cellStyle name="Comma 2 3 7 2 2 3" xfId="4172" xr:uid="{00000000-0005-0000-0000-00003E100000}"/>
    <cellStyle name="Comma 2 3 7 2 2 3 2" xfId="25128" xr:uid="{720C88C2-6E4C-4C61-A23F-309B4EBD8A97}"/>
    <cellStyle name="Comma 2 3 7 2 2 4" xfId="4173" xr:uid="{00000000-0005-0000-0000-00003F100000}"/>
    <cellStyle name="Comma 2 3 7 2 2 4 2" xfId="25129" xr:uid="{58092630-20F0-4434-A8BC-65CA67F5EADD}"/>
    <cellStyle name="Comma 2 3 7 2 2 5" xfId="4174" xr:uid="{00000000-0005-0000-0000-000040100000}"/>
    <cellStyle name="Comma 2 3 7 2 2 5 2" xfId="25130" xr:uid="{C8835FC3-17AA-4926-BC76-F9F5501CEE41}"/>
    <cellStyle name="Comma 2 3 7 2 2 6" xfId="25123" xr:uid="{5930D97B-7DD6-4ADB-B956-F2FBD89E621E}"/>
    <cellStyle name="Comma 2 3 7 2 3" xfId="4175" xr:uid="{00000000-0005-0000-0000-000041100000}"/>
    <cellStyle name="Comma 2 3 7 2 3 2" xfId="4176" xr:uid="{00000000-0005-0000-0000-000042100000}"/>
    <cellStyle name="Comma 2 3 7 2 3 2 2" xfId="25132" xr:uid="{F461AA17-86D9-4E55-8C90-66F1B0CEC134}"/>
    <cellStyle name="Comma 2 3 7 2 3 3" xfId="4177" xr:uid="{00000000-0005-0000-0000-000043100000}"/>
    <cellStyle name="Comma 2 3 7 2 3 3 2" xfId="25133" xr:uid="{9CD53AEC-A3F5-4CE8-B44E-11305F95DE9B}"/>
    <cellStyle name="Comma 2 3 7 2 3 4" xfId="4178" xr:uid="{00000000-0005-0000-0000-000044100000}"/>
    <cellStyle name="Comma 2 3 7 2 3 4 2" xfId="25134" xr:uid="{F503C270-437D-4548-950D-F86E570EEB85}"/>
    <cellStyle name="Comma 2 3 7 2 3 5" xfId="25131" xr:uid="{DDCC16AE-3581-43B6-86BA-D915FB2BF7A9}"/>
    <cellStyle name="Comma 2 3 7 2 4" xfId="4179" xr:uid="{00000000-0005-0000-0000-000045100000}"/>
    <cellStyle name="Comma 2 3 7 2 4 2" xfId="25135" xr:uid="{C72FC812-9FFC-4961-866E-D509250AD937}"/>
    <cellStyle name="Comma 2 3 7 2 5" xfId="4180" xr:uid="{00000000-0005-0000-0000-000046100000}"/>
    <cellStyle name="Comma 2 3 7 2 5 2" xfId="25136" xr:uid="{6FAD3931-D258-4F4C-AE29-325A3165E8F3}"/>
    <cellStyle name="Comma 2 3 7 2 6" xfId="4181" xr:uid="{00000000-0005-0000-0000-000047100000}"/>
    <cellStyle name="Comma 2 3 7 2 6 2" xfId="25137" xr:uid="{6D78F861-6911-4A32-9FED-FD3EEECC1406}"/>
    <cellStyle name="Comma 2 3 7 2 7" xfId="25122" xr:uid="{861C6AA7-3222-4E2A-9520-73CB0499D96E}"/>
    <cellStyle name="Comma 2 3 7 3" xfId="4182" xr:uid="{00000000-0005-0000-0000-000048100000}"/>
    <cellStyle name="Comma 2 3 7 3 2" xfId="4183" xr:uid="{00000000-0005-0000-0000-000049100000}"/>
    <cellStyle name="Comma 2 3 7 3 2 2" xfId="4184" xr:uid="{00000000-0005-0000-0000-00004A100000}"/>
    <cellStyle name="Comma 2 3 7 3 2 2 2" xfId="4185" xr:uid="{00000000-0005-0000-0000-00004B100000}"/>
    <cellStyle name="Comma 2 3 7 3 2 2 2 2" xfId="25141" xr:uid="{18E0CFFB-8D3B-4CD8-BD74-330B4BB5230A}"/>
    <cellStyle name="Comma 2 3 7 3 2 2 3" xfId="4186" xr:uid="{00000000-0005-0000-0000-00004C100000}"/>
    <cellStyle name="Comma 2 3 7 3 2 2 3 2" xfId="25142" xr:uid="{59B1FD6F-C876-4659-A042-50E566AD4491}"/>
    <cellStyle name="Comma 2 3 7 3 2 2 4" xfId="4187" xr:uid="{00000000-0005-0000-0000-00004D100000}"/>
    <cellStyle name="Comma 2 3 7 3 2 2 4 2" xfId="25143" xr:uid="{A57E925B-5804-4F08-BFE2-0167804DDF35}"/>
    <cellStyle name="Comma 2 3 7 3 2 2 5" xfId="25140" xr:uid="{739A4A1C-E3CC-4227-9894-9F91EE009D83}"/>
    <cellStyle name="Comma 2 3 7 3 2 3" xfId="4188" xr:uid="{00000000-0005-0000-0000-00004E100000}"/>
    <cellStyle name="Comma 2 3 7 3 2 3 2" xfId="25144" xr:uid="{F34E9D76-F323-4A50-8169-E8A1DBD0D9E5}"/>
    <cellStyle name="Comma 2 3 7 3 2 4" xfId="4189" xr:uid="{00000000-0005-0000-0000-00004F100000}"/>
    <cellStyle name="Comma 2 3 7 3 2 4 2" xfId="25145" xr:uid="{AC5C9852-8C33-4811-9914-8A8E9E67EE71}"/>
    <cellStyle name="Comma 2 3 7 3 2 5" xfId="4190" xr:uid="{00000000-0005-0000-0000-000050100000}"/>
    <cellStyle name="Comma 2 3 7 3 2 5 2" xfId="25146" xr:uid="{32BE6377-A279-43FD-9132-96E2732752F8}"/>
    <cellStyle name="Comma 2 3 7 3 2 6" xfId="25139" xr:uid="{1831B174-96BE-4DFA-870A-079DB390CC2B}"/>
    <cellStyle name="Comma 2 3 7 3 3" xfId="4191" xr:uid="{00000000-0005-0000-0000-000051100000}"/>
    <cellStyle name="Comma 2 3 7 3 3 2" xfId="4192" xr:uid="{00000000-0005-0000-0000-000052100000}"/>
    <cellStyle name="Comma 2 3 7 3 3 2 2" xfId="25148" xr:uid="{F2014AC2-96C7-46FC-A9F7-B84A6788E17B}"/>
    <cellStyle name="Comma 2 3 7 3 3 3" xfId="4193" xr:uid="{00000000-0005-0000-0000-000053100000}"/>
    <cellStyle name="Comma 2 3 7 3 3 3 2" xfId="25149" xr:uid="{24D4116A-86E3-4C94-9BEF-7D95B718919B}"/>
    <cellStyle name="Comma 2 3 7 3 3 4" xfId="4194" xr:uid="{00000000-0005-0000-0000-000054100000}"/>
    <cellStyle name="Comma 2 3 7 3 3 4 2" xfId="25150" xr:uid="{83D49906-7419-42F1-82B0-EFD747D01CD0}"/>
    <cellStyle name="Comma 2 3 7 3 3 5" xfId="25147" xr:uid="{1D7D3CC4-370B-4B85-A576-AB3A50BAD54D}"/>
    <cellStyle name="Comma 2 3 7 3 4" xfId="4195" xr:uid="{00000000-0005-0000-0000-000055100000}"/>
    <cellStyle name="Comma 2 3 7 3 4 2" xfId="25151" xr:uid="{E5E01C42-37B6-4204-958B-3137986DD86C}"/>
    <cellStyle name="Comma 2 3 7 3 5" xfId="4196" xr:uid="{00000000-0005-0000-0000-000056100000}"/>
    <cellStyle name="Comma 2 3 7 3 5 2" xfId="25152" xr:uid="{9EF3FD83-9A7B-4F6F-8077-8CD428156C6A}"/>
    <cellStyle name="Comma 2 3 7 3 6" xfId="4197" xr:uid="{00000000-0005-0000-0000-000057100000}"/>
    <cellStyle name="Comma 2 3 7 3 6 2" xfId="25153" xr:uid="{237DDD6E-0EEA-431B-BC2A-B55674BAD030}"/>
    <cellStyle name="Comma 2 3 7 3 7" xfId="25138" xr:uid="{360F1A05-78D6-4A75-9C9E-730E8DE02520}"/>
    <cellStyle name="Comma 2 3 7 4" xfId="4198" xr:uid="{00000000-0005-0000-0000-000058100000}"/>
    <cellStyle name="Comma 2 3 7 4 2" xfId="4199" xr:uid="{00000000-0005-0000-0000-000059100000}"/>
    <cellStyle name="Comma 2 3 7 4 2 2" xfId="4200" xr:uid="{00000000-0005-0000-0000-00005A100000}"/>
    <cellStyle name="Comma 2 3 7 4 2 2 2" xfId="25156" xr:uid="{A607B905-A26B-4025-A668-1E1EE64F3860}"/>
    <cellStyle name="Comma 2 3 7 4 2 3" xfId="4201" xr:uid="{00000000-0005-0000-0000-00005B100000}"/>
    <cellStyle name="Comma 2 3 7 4 2 3 2" xfId="25157" xr:uid="{CADF28C6-B9F4-440C-BFE1-40397F22B775}"/>
    <cellStyle name="Comma 2 3 7 4 2 4" xfId="4202" xr:uid="{00000000-0005-0000-0000-00005C100000}"/>
    <cellStyle name="Comma 2 3 7 4 2 4 2" xfId="25158" xr:uid="{B0A304A4-634E-41A4-897D-206A011E12E8}"/>
    <cellStyle name="Comma 2 3 7 4 2 5" xfId="25155" xr:uid="{0E38B8B0-6C63-4486-87CD-281C58CC70E0}"/>
    <cellStyle name="Comma 2 3 7 4 3" xfId="4203" xr:uid="{00000000-0005-0000-0000-00005D100000}"/>
    <cellStyle name="Comma 2 3 7 4 3 2" xfId="25159" xr:uid="{0393E4A9-9C01-4BBA-86D5-A9DBA6B0A9D6}"/>
    <cellStyle name="Comma 2 3 7 4 4" xfId="4204" xr:uid="{00000000-0005-0000-0000-00005E100000}"/>
    <cellStyle name="Comma 2 3 7 4 4 2" xfId="25160" xr:uid="{A1DB5E36-A2E0-4723-91CF-3F95E030385F}"/>
    <cellStyle name="Comma 2 3 7 4 5" xfId="4205" xr:uid="{00000000-0005-0000-0000-00005F100000}"/>
    <cellStyle name="Comma 2 3 7 4 5 2" xfId="25161" xr:uid="{6267372A-DDE7-4AC2-8373-0531268CA99B}"/>
    <cellStyle name="Comma 2 3 7 4 6" xfId="25154" xr:uid="{B24CCA1B-236F-4DBA-A8BC-1C7F9A8DD42C}"/>
    <cellStyle name="Comma 2 3 7 5" xfId="4206" xr:uid="{00000000-0005-0000-0000-000060100000}"/>
    <cellStyle name="Comma 2 3 7 5 2" xfId="4207" xr:uid="{00000000-0005-0000-0000-000061100000}"/>
    <cellStyle name="Comma 2 3 7 5 2 2" xfId="25163" xr:uid="{86E29767-8C3E-4397-A385-2C0F3ECA5388}"/>
    <cellStyle name="Comma 2 3 7 5 3" xfId="4208" xr:uid="{00000000-0005-0000-0000-000062100000}"/>
    <cellStyle name="Comma 2 3 7 5 3 2" xfId="25164" xr:uid="{8E90A36B-6F60-4E27-BDAF-2118C6C840F9}"/>
    <cellStyle name="Comma 2 3 7 5 4" xfId="4209" xr:uid="{00000000-0005-0000-0000-000063100000}"/>
    <cellStyle name="Comma 2 3 7 5 4 2" xfId="25165" xr:uid="{5DEE6844-B0FA-4F1F-AAD4-836CFC3D1B31}"/>
    <cellStyle name="Comma 2 3 7 5 5" xfId="25162" xr:uid="{60216815-42C5-4EA1-9522-76AD1E15FB6E}"/>
    <cellStyle name="Comma 2 3 7 6" xfId="4210" xr:uid="{00000000-0005-0000-0000-000064100000}"/>
    <cellStyle name="Comma 2 3 7 6 2" xfId="25166" xr:uid="{2128B4E6-4717-4206-BCED-A8D3D3162356}"/>
    <cellStyle name="Comma 2 3 7 7" xfId="4211" xr:uid="{00000000-0005-0000-0000-000065100000}"/>
    <cellStyle name="Comma 2 3 7 7 2" xfId="25167" xr:uid="{3B2B72CE-66F3-44F3-9698-7AD870854B7A}"/>
    <cellStyle name="Comma 2 3 7 8" xfId="4212" xr:uid="{00000000-0005-0000-0000-000066100000}"/>
    <cellStyle name="Comma 2 3 7 8 2" xfId="25168" xr:uid="{BF5FDFED-0E93-469A-A3C5-4594533E33CA}"/>
    <cellStyle name="Comma 2 3 7 9" xfId="25121" xr:uid="{7089DA0E-011A-4097-9656-C69231A7ED47}"/>
    <cellStyle name="Comma 2 3 8" xfId="4213" xr:uid="{00000000-0005-0000-0000-000067100000}"/>
    <cellStyle name="Comma 2 3 8 2" xfId="4214" xr:uid="{00000000-0005-0000-0000-000068100000}"/>
    <cellStyle name="Comma 2 3 8 2 2" xfId="4215" xr:uid="{00000000-0005-0000-0000-000069100000}"/>
    <cellStyle name="Comma 2 3 8 2 2 2" xfId="4216" xr:uid="{00000000-0005-0000-0000-00006A100000}"/>
    <cellStyle name="Comma 2 3 8 2 2 2 2" xfId="4217" xr:uid="{00000000-0005-0000-0000-00006B100000}"/>
    <cellStyle name="Comma 2 3 8 2 2 2 2 2" xfId="25173" xr:uid="{3A6CBE37-8346-4721-B7D3-E52C2670F1A0}"/>
    <cellStyle name="Comma 2 3 8 2 2 2 3" xfId="4218" xr:uid="{00000000-0005-0000-0000-00006C100000}"/>
    <cellStyle name="Comma 2 3 8 2 2 2 3 2" xfId="25174" xr:uid="{0317DB52-E761-4563-A687-AF75CB8F4E58}"/>
    <cellStyle name="Comma 2 3 8 2 2 2 4" xfId="4219" xr:uid="{00000000-0005-0000-0000-00006D100000}"/>
    <cellStyle name="Comma 2 3 8 2 2 2 4 2" xfId="25175" xr:uid="{41C9D16E-4143-4A2A-9775-8A6497B5BE3F}"/>
    <cellStyle name="Comma 2 3 8 2 2 2 5" xfId="25172" xr:uid="{F4AB888C-5739-4466-834C-DC47E10F3110}"/>
    <cellStyle name="Comma 2 3 8 2 2 3" xfId="4220" xr:uid="{00000000-0005-0000-0000-00006E100000}"/>
    <cellStyle name="Comma 2 3 8 2 2 3 2" xfId="25176" xr:uid="{F6CE221C-E053-40BE-ACA2-9FCD2B98A683}"/>
    <cellStyle name="Comma 2 3 8 2 2 4" xfId="4221" xr:uid="{00000000-0005-0000-0000-00006F100000}"/>
    <cellStyle name="Comma 2 3 8 2 2 4 2" xfId="25177" xr:uid="{93B4FA94-2E31-45A6-830B-24F37B3631D0}"/>
    <cellStyle name="Comma 2 3 8 2 2 5" xfId="4222" xr:uid="{00000000-0005-0000-0000-000070100000}"/>
    <cellStyle name="Comma 2 3 8 2 2 5 2" xfId="25178" xr:uid="{09CF7E17-9113-4FC9-BE90-9E8515EB0C24}"/>
    <cellStyle name="Comma 2 3 8 2 2 6" xfId="25171" xr:uid="{E81B498B-EE06-4839-B917-7A05910B2A97}"/>
    <cellStyle name="Comma 2 3 8 2 3" xfId="4223" xr:uid="{00000000-0005-0000-0000-000071100000}"/>
    <cellStyle name="Comma 2 3 8 2 3 2" xfId="4224" xr:uid="{00000000-0005-0000-0000-000072100000}"/>
    <cellStyle name="Comma 2 3 8 2 3 2 2" xfId="25180" xr:uid="{1A202D62-01FB-49B1-9DBF-C456AA62D630}"/>
    <cellStyle name="Comma 2 3 8 2 3 3" xfId="4225" xr:uid="{00000000-0005-0000-0000-000073100000}"/>
    <cellStyle name="Comma 2 3 8 2 3 3 2" xfId="25181" xr:uid="{595892BD-556C-4507-90D0-6495929A41B3}"/>
    <cellStyle name="Comma 2 3 8 2 3 4" xfId="4226" xr:uid="{00000000-0005-0000-0000-000074100000}"/>
    <cellStyle name="Comma 2 3 8 2 3 4 2" xfId="25182" xr:uid="{2B513EDD-9AC7-40FC-99EF-86FACCBB8A93}"/>
    <cellStyle name="Comma 2 3 8 2 3 5" xfId="25179" xr:uid="{C4A127D0-0244-4FE7-B616-EE72422E42C2}"/>
    <cellStyle name="Comma 2 3 8 2 4" xfId="4227" xr:uid="{00000000-0005-0000-0000-000075100000}"/>
    <cellStyle name="Comma 2 3 8 2 4 2" xfId="25183" xr:uid="{ADD75F25-9772-40E2-BD3E-D0F5633DD81A}"/>
    <cellStyle name="Comma 2 3 8 2 5" xfId="4228" xr:uid="{00000000-0005-0000-0000-000076100000}"/>
    <cellStyle name="Comma 2 3 8 2 5 2" xfId="25184" xr:uid="{6E022A68-5F5E-4902-84D0-6682E7F26562}"/>
    <cellStyle name="Comma 2 3 8 2 6" xfId="4229" xr:uid="{00000000-0005-0000-0000-000077100000}"/>
    <cellStyle name="Comma 2 3 8 2 6 2" xfId="25185" xr:uid="{CEB906B8-E7B5-4CE5-B735-750359E6ADC3}"/>
    <cellStyle name="Comma 2 3 8 2 7" xfId="25170" xr:uid="{8BEA8A0B-128F-4E01-930F-2614B32A3C07}"/>
    <cellStyle name="Comma 2 3 8 3" xfId="4230" xr:uid="{00000000-0005-0000-0000-000078100000}"/>
    <cellStyle name="Comma 2 3 8 3 2" xfId="4231" xr:uid="{00000000-0005-0000-0000-000079100000}"/>
    <cellStyle name="Comma 2 3 8 3 2 2" xfId="4232" xr:uid="{00000000-0005-0000-0000-00007A100000}"/>
    <cellStyle name="Comma 2 3 8 3 2 2 2" xfId="4233" xr:uid="{00000000-0005-0000-0000-00007B100000}"/>
    <cellStyle name="Comma 2 3 8 3 2 2 2 2" xfId="25189" xr:uid="{615BC15E-9B73-47F5-B9CD-D278591D1833}"/>
    <cellStyle name="Comma 2 3 8 3 2 2 3" xfId="4234" xr:uid="{00000000-0005-0000-0000-00007C100000}"/>
    <cellStyle name="Comma 2 3 8 3 2 2 3 2" xfId="25190" xr:uid="{39EF03DA-2578-4F4C-8A1E-B294C1BD843C}"/>
    <cellStyle name="Comma 2 3 8 3 2 2 4" xfId="4235" xr:uid="{00000000-0005-0000-0000-00007D100000}"/>
    <cellStyle name="Comma 2 3 8 3 2 2 4 2" xfId="25191" xr:uid="{C56A70AE-3311-433A-B56D-9347A22BD199}"/>
    <cellStyle name="Comma 2 3 8 3 2 2 5" xfId="25188" xr:uid="{CE6138E1-BD26-482A-9944-F76ED46FAB5A}"/>
    <cellStyle name="Comma 2 3 8 3 2 3" xfId="4236" xr:uid="{00000000-0005-0000-0000-00007E100000}"/>
    <cellStyle name="Comma 2 3 8 3 2 3 2" xfId="25192" xr:uid="{2E2246B4-C1A3-4D3A-B584-41C78C933D3C}"/>
    <cellStyle name="Comma 2 3 8 3 2 4" xfId="4237" xr:uid="{00000000-0005-0000-0000-00007F100000}"/>
    <cellStyle name="Comma 2 3 8 3 2 4 2" xfId="25193" xr:uid="{C04BD521-1CB7-465F-A1EE-F18068905A1B}"/>
    <cellStyle name="Comma 2 3 8 3 2 5" xfId="4238" xr:uid="{00000000-0005-0000-0000-000080100000}"/>
    <cellStyle name="Comma 2 3 8 3 2 5 2" xfId="25194" xr:uid="{C9C17616-E85B-4335-A370-BC0A2E151E67}"/>
    <cellStyle name="Comma 2 3 8 3 2 6" xfId="25187" xr:uid="{E3C2F3BF-2719-4719-A8A7-33FCBFF38965}"/>
    <cellStyle name="Comma 2 3 8 3 3" xfId="4239" xr:uid="{00000000-0005-0000-0000-000081100000}"/>
    <cellStyle name="Comma 2 3 8 3 3 2" xfId="4240" xr:uid="{00000000-0005-0000-0000-000082100000}"/>
    <cellStyle name="Comma 2 3 8 3 3 2 2" xfId="25196" xr:uid="{88E854F7-351C-4C73-8883-A5B0099FF7F9}"/>
    <cellStyle name="Comma 2 3 8 3 3 3" xfId="4241" xr:uid="{00000000-0005-0000-0000-000083100000}"/>
    <cellStyle name="Comma 2 3 8 3 3 3 2" xfId="25197" xr:uid="{E7EFDFD0-1C86-4026-A8BC-B6B1F2F22122}"/>
    <cellStyle name="Comma 2 3 8 3 3 4" xfId="4242" xr:uid="{00000000-0005-0000-0000-000084100000}"/>
    <cellStyle name="Comma 2 3 8 3 3 4 2" xfId="25198" xr:uid="{08355B00-8D86-4A51-B7EA-A34DBA4F5A94}"/>
    <cellStyle name="Comma 2 3 8 3 3 5" xfId="25195" xr:uid="{9B2E42FA-309C-4D6E-973F-8E3A98E13F64}"/>
    <cellStyle name="Comma 2 3 8 3 4" xfId="4243" xr:uid="{00000000-0005-0000-0000-000085100000}"/>
    <cellStyle name="Comma 2 3 8 3 4 2" xfId="25199" xr:uid="{6B20DB46-9EB2-46B6-ABCC-BC1CA747EAE4}"/>
    <cellStyle name="Comma 2 3 8 3 5" xfId="4244" xr:uid="{00000000-0005-0000-0000-000086100000}"/>
    <cellStyle name="Comma 2 3 8 3 5 2" xfId="25200" xr:uid="{3C221542-B222-44DF-B1DD-AFB5DC13EF74}"/>
    <cellStyle name="Comma 2 3 8 3 6" xfId="4245" xr:uid="{00000000-0005-0000-0000-000087100000}"/>
    <cellStyle name="Comma 2 3 8 3 6 2" xfId="25201" xr:uid="{3901D660-02FD-4C92-9EBB-42FF072BA916}"/>
    <cellStyle name="Comma 2 3 8 3 7" xfId="25186" xr:uid="{E9587ADE-F196-4B7A-888D-745E94752B3C}"/>
    <cellStyle name="Comma 2 3 8 4" xfId="4246" xr:uid="{00000000-0005-0000-0000-000088100000}"/>
    <cellStyle name="Comma 2 3 8 4 2" xfId="4247" xr:uid="{00000000-0005-0000-0000-000089100000}"/>
    <cellStyle name="Comma 2 3 8 4 2 2" xfId="4248" xr:uid="{00000000-0005-0000-0000-00008A100000}"/>
    <cellStyle name="Comma 2 3 8 4 2 2 2" xfId="25204" xr:uid="{CDDDB119-3E9A-43CD-BFB7-E8AD7130B973}"/>
    <cellStyle name="Comma 2 3 8 4 2 3" xfId="4249" xr:uid="{00000000-0005-0000-0000-00008B100000}"/>
    <cellStyle name="Comma 2 3 8 4 2 3 2" xfId="25205" xr:uid="{2B41BCE6-6FF1-4102-988C-9B789C12CE31}"/>
    <cellStyle name="Comma 2 3 8 4 2 4" xfId="4250" xr:uid="{00000000-0005-0000-0000-00008C100000}"/>
    <cellStyle name="Comma 2 3 8 4 2 4 2" xfId="25206" xr:uid="{EA4BBDEC-5CA4-48B2-AEF0-50FFD326D42B}"/>
    <cellStyle name="Comma 2 3 8 4 2 5" xfId="25203" xr:uid="{120050A8-8ED0-4984-974F-9C9855E4E297}"/>
    <cellStyle name="Comma 2 3 8 4 3" xfId="4251" xr:uid="{00000000-0005-0000-0000-00008D100000}"/>
    <cellStyle name="Comma 2 3 8 4 3 2" xfId="25207" xr:uid="{A12B1826-A0F3-412A-8C5F-8EB537EA7104}"/>
    <cellStyle name="Comma 2 3 8 4 4" xfId="4252" xr:uid="{00000000-0005-0000-0000-00008E100000}"/>
    <cellStyle name="Comma 2 3 8 4 4 2" xfId="25208" xr:uid="{6D459907-8366-44E2-948C-B8BF4441EEF0}"/>
    <cellStyle name="Comma 2 3 8 4 5" xfId="4253" xr:uid="{00000000-0005-0000-0000-00008F100000}"/>
    <cellStyle name="Comma 2 3 8 4 5 2" xfId="25209" xr:uid="{912EEEB2-A759-41A0-A58B-46ADC00A61E4}"/>
    <cellStyle name="Comma 2 3 8 4 6" xfId="25202" xr:uid="{3D2FF848-3C88-4BF9-88A9-24666911F6A2}"/>
    <cellStyle name="Comma 2 3 8 5" xfId="4254" xr:uid="{00000000-0005-0000-0000-000090100000}"/>
    <cellStyle name="Comma 2 3 8 5 2" xfId="4255" xr:uid="{00000000-0005-0000-0000-000091100000}"/>
    <cellStyle name="Comma 2 3 8 5 2 2" xfId="25211" xr:uid="{C1250EA7-960F-46E7-B951-336E2AE4AF9D}"/>
    <cellStyle name="Comma 2 3 8 5 3" xfId="4256" xr:uid="{00000000-0005-0000-0000-000092100000}"/>
    <cellStyle name="Comma 2 3 8 5 3 2" xfId="25212" xr:uid="{C5AA3864-6FF3-4958-8F36-24A3E73B6C34}"/>
    <cellStyle name="Comma 2 3 8 5 4" xfId="4257" xr:uid="{00000000-0005-0000-0000-000093100000}"/>
    <cellStyle name="Comma 2 3 8 5 4 2" xfId="25213" xr:uid="{AFCA7670-DED8-40AF-984A-69C9E05E5E38}"/>
    <cellStyle name="Comma 2 3 8 5 5" xfId="25210" xr:uid="{895E990F-CCF2-4149-A992-91B463D1F690}"/>
    <cellStyle name="Comma 2 3 8 6" xfId="4258" xr:uid="{00000000-0005-0000-0000-000094100000}"/>
    <cellStyle name="Comma 2 3 8 6 2" xfId="25214" xr:uid="{7307C9C7-FE81-427E-A48F-270627086C5F}"/>
    <cellStyle name="Comma 2 3 8 7" xfId="4259" xr:uid="{00000000-0005-0000-0000-000095100000}"/>
    <cellStyle name="Comma 2 3 8 7 2" xfId="25215" xr:uid="{88698AA6-922D-4DBE-B2AA-57F239D2DC21}"/>
    <cellStyle name="Comma 2 3 8 8" xfId="4260" xr:uid="{00000000-0005-0000-0000-000096100000}"/>
    <cellStyle name="Comma 2 3 8 8 2" xfId="25216" xr:uid="{08BFFB17-F57A-498E-BC1F-3EB6278B53F7}"/>
    <cellStyle name="Comma 2 3 8 9" xfId="25169" xr:uid="{7281B25D-BA10-4118-AD45-1942773750AF}"/>
    <cellStyle name="Comma 2 3 9" xfId="4261" xr:uid="{00000000-0005-0000-0000-000097100000}"/>
    <cellStyle name="Comma 2 3 9 2" xfId="4262" xr:uid="{00000000-0005-0000-0000-000098100000}"/>
    <cellStyle name="Comma 2 3 9 2 2" xfId="4263" xr:uid="{00000000-0005-0000-0000-000099100000}"/>
    <cellStyle name="Comma 2 3 9 2 2 2" xfId="4264" xr:uid="{00000000-0005-0000-0000-00009A100000}"/>
    <cellStyle name="Comma 2 3 9 2 2 2 2" xfId="25220" xr:uid="{3C2F28A1-345D-4755-B7DB-E89D055CE34D}"/>
    <cellStyle name="Comma 2 3 9 2 2 3" xfId="4265" xr:uid="{00000000-0005-0000-0000-00009B100000}"/>
    <cellStyle name="Comma 2 3 9 2 2 3 2" xfId="25221" xr:uid="{3A405D42-A415-4849-B7D8-5C4B8177FBD0}"/>
    <cellStyle name="Comma 2 3 9 2 2 4" xfId="4266" xr:uid="{00000000-0005-0000-0000-00009C100000}"/>
    <cellStyle name="Comma 2 3 9 2 2 4 2" xfId="25222" xr:uid="{77005CBE-8EB4-442B-9ED1-EE259E22748A}"/>
    <cellStyle name="Comma 2 3 9 2 2 5" xfId="25219" xr:uid="{CBDC30DA-75D7-4A2A-8E1B-B3647EBC0E73}"/>
    <cellStyle name="Comma 2 3 9 2 3" xfId="4267" xr:uid="{00000000-0005-0000-0000-00009D100000}"/>
    <cellStyle name="Comma 2 3 9 2 3 2" xfId="25223" xr:uid="{2ACF76CB-62B9-440F-98C2-B6E536514327}"/>
    <cellStyle name="Comma 2 3 9 2 4" xfId="4268" xr:uid="{00000000-0005-0000-0000-00009E100000}"/>
    <cellStyle name="Comma 2 3 9 2 4 2" xfId="25224" xr:uid="{FB4ACB76-3C99-43F5-BB1A-3A872B3125D7}"/>
    <cellStyle name="Comma 2 3 9 2 5" xfId="4269" xr:uid="{00000000-0005-0000-0000-00009F100000}"/>
    <cellStyle name="Comma 2 3 9 2 5 2" xfId="25225" xr:uid="{377EF23C-8E03-4BC8-A52E-8FB2F2FB62D8}"/>
    <cellStyle name="Comma 2 3 9 2 6" xfId="25218" xr:uid="{B29918B5-7C0D-45F1-A544-CFABE9C4CE0F}"/>
    <cellStyle name="Comma 2 3 9 3" xfId="4270" xr:uid="{00000000-0005-0000-0000-0000A0100000}"/>
    <cellStyle name="Comma 2 3 9 3 2" xfId="4271" xr:uid="{00000000-0005-0000-0000-0000A1100000}"/>
    <cellStyle name="Comma 2 3 9 3 2 2" xfId="25227" xr:uid="{2187A65A-278F-4D74-9010-59E23D24C353}"/>
    <cellStyle name="Comma 2 3 9 3 3" xfId="4272" xr:uid="{00000000-0005-0000-0000-0000A2100000}"/>
    <cellStyle name="Comma 2 3 9 3 3 2" xfId="25228" xr:uid="{44D6E533-A0EC-4462-960C-4E72B41FBD5A}"/>
    <cellStyle name="Comma 2 3 9 3 4" xfId="4273" xr:uid="{00000000-0005-0000-0000-0000A3100000}"/>
    <cellStyle name="Comma 2 3 9 3 4 2" xfId="25229" xr:uid="{0BDE100D-08D1-49A6-B253-03DA15F91363}"/>
    <cellStyle name="Comma 2 3 9 3 5" xfId="25226" xr:uid="{F7A15B02-0AB4-4C9C-A873-37DDDCB2DBB2}"/>
    <cellStyle name="Comma 2 3 9 4" xfId="4274" xr:uid="{00000000-0005-0000-0000-0000A4100000}"/>
    <cellStyle name="Comma 2 3 9 4 2" xfId="25230" xr:uid="{754811D3-4C3A-41CB-B20F-E3C651516E76}"/>
    <cellStyle name="Comma 2 3 9 5" xfId="4275" xr:uid="{00000000-0005-0000-0000-0000A5100000}"/>
    <cellStyle name="Comma 2 3 9 5 2" xfId="25231" xr:uid="{6F40677D-5C11-4A4B-8F21-B5C7383108EF}"/>
    <cellStyle name="Comma 2 3 9 6" xfId="4276" xr:uid="{00000000-0005-0000-0000-0000A6100000}"/>
    <cellStyle name="Comma 2 3 9 6 2" xfId="25232" xr:uid="{EEE4A04A-443C-42DB-8A54-5E14718C91B6}"/>
    <cellStyle name="Comma 2 3 9 7" xfId="25217" xr:uid="{C4722F38-EE86-4C33-A833-339FBC412FFB}"/>
    <cellStyle name="Comma 2 30" xfId="4277" xr:uid="{00000000-0005-0000-0000-0000A7100000}"/>
    <cellStyle name="Comma 2 30 2" xfId="25233" xr:uid="{90542644-D4B8-4AF9-9DFB-BD6859D2B9BE}"/>
    <cellStyle name="Comma 2 31" xfId="4278" xr:uid="{00000000-0005-0000-0000-0000A8100000}"/>
    <cellStyle name="Comma 2 31 2" xfId="25234" xr:uid="{364CD19B-50E0-4574-95A4-9E559CDAD040}"/>
    <cellStyle name="Comma 2 32" xfId="4279" xr:uid="{00000000-0005-0000-0000-0000A9100000}"/>
    <cellStyle name="Comma 2 32 2" xfId="25235" xr:uid="{3F8328BB-A3F5-4F1D-B34A-DA2CCBBD5872}"/>
    <cellStyle name="Comma 2 33" xfId="4280" xr:uid="{00000000-0005-0000-0000-0000AA100000}"/>
    <cellStyle name="Comma 2 33 2" xfId="25236" xr:uid="{79791017-8A43-468D-9A50-D870CB80EA6E}"/>
    <cellStyle name="Comma 2 34" xfId="4281" xr:uid="{00000000-0005-0000-0000-0000AB100000}"/>
    <cellStyle name="Comma 2 34 2" xfId="25237" xr:uid="{B78291ED-BD4B-4D1F-91C6-B57F9EAE64D7}"/>
    <cellStyle name="Comma 2 35" xfId="4282" xr:uid="{00000000-0005-0000-0000-0000AC100000}"/>
    <cellStyle name="Comma 2 35 2" xfId="25238" xr:uid="{404F209C-4C75-4FCC-AFF7-3E7FC0CE2261}"/>
    <cellStyle name="Comma 2 36" xfId="4283" xr:uid="{00000000-0005-0000-0000-0000AD100000}"/>
    <cellStyle name="Comma 2 36 2" xfId="25239" xr:uid="{C5C76D2D-1CEF-47AC-8311-64982EC2BF72}"/>
    <cellStyle name="Comma 2 37" xfId="4284" xr:uid="{00000000-0005-0000-0000-0000AE100000}"/>
    <cellStyle name="Comma 2 37 2" xfId="25240" xr:uid="{C51E546A-2C1A-49F6-9196-2F02BF63508B}"/>
    <cellStyle name="Comma 2 38" xfId="4285" xr:uid="{00000000-0005-0000-0000-0000AF100000}"/>
    <cellStyle name="Comma 2 38 2" xfId="25241" xr:uid="{EAB3A879-9332-4842-98D4-4E5FE2EAF8B4}"/>
    <cellStyle name="Comma 2 39" xfId="4286" xr:uid="{00000000-0005-0000-0000-0000B0100000}"/>
    <cellStyle name="Comma 2 39 2" xfId="25242" xr:uid="{49874370-57BB-48BE-81FB-409F07F18963}"/>
    <cellStyle name="Comma 2 4" xfId="4287" xr:uid="{00000000-0005-0000-0000-0000B1100000}"/>
    <cellStyle name="Comma 2 4 10" xfId="4288" xr:uid="{00000000-0005-0000-0000-0000B2100000}"/>
    <cellStyle name="Comma 2 4 10 2" xfId="25244" xr:uid="{408A8FBC-2663-4760-954A-4FA27180B79E}"/>
    <cellStyle name="Comma 2 4 11" xfId="4289" xr:uid="{00000000-0005-0000-0000-0000B3100000}"/>
    <cellStyle name="Comma 2 4 11 2" xfId="4290" xr:uid="{00000000-0005-0000-0000-0000B4100000}"/>
    <cellStyle name="Comma 2 4 11 2 2" xfId="4291" xr:uid="{00000000-0005-0000-0000-0000B5100000}"/>
    <cellStyle name="Comma 2 4 11 2 2 2" xfId="25247" xr:uid="{792970A5-E6CC-4493-9F2D-11813214B27F}"/>
    <cellStyle name="Comma 2 4 11 2 3" xfId="4292" xr:uid="{00000000-0005-0000-0000-0000B6100000}"/>
    <cellStyle name="Comma 2 4 11 2 3 2" xfId="25248" xr:uid="{6C1BC452-6B57-4CD5-A6C5-5AE53F7B8D77}"/>
    <cellStyle name="Comma 2 4 11 2 4" xfId="4293" xr:uid="{00000000-0005-0000-0000-0000B7100000}"/>
    <cellStyle name="Comma 2 4 11 2 4 2" xfId="25249" xr:uid="{625A18E5-33ED-4A06-8090-15FBC7997EF7}"/>
    <cellStyle name="Comma 2 4 11 2 5" xfId="25246" xr:uid="{A815252F-00CC-4675-AA08-62AC49EE0503}"/>
    <cellStyle name="Comma 2 4 11 3" xfId="4294" xr:uid="{00000000-0005-0000-0000-0000B8100000}"/>
    <cellStyle name="Comma 2 4 11 3 2" xfId="25250" xr:uid="{41218469-2684-4F88-83E6-EFC8E5C440EF}"/>
    <cellStyle name="Comma 2 4 11 4" xfId="4295" xr:uid="{00000000-0005-0000-0000-0000B9100000}"/>
    <cellStyle name="Comma 2 4 11 4 2" xfId="25251" xr:uid="{27D457D5-B17D-44B0-8A8B-617F0B42CF99}"/>
    <cellStyle name="Comma 2 4 11 5" xfId="4296" xr:uid="{00000000-0005-0000-0000-0000BA100000}"/>
    <cellStyle name="Comma 2 4 11 5 2" xfId="25252" xr:uid="{61C31FF8-533C-4456-8A0B-7F1845960C00}"/>
    <cellStyle name="Comma 2 4 11 6" xfId="25245" xr:uid="{C3F99D67-FF90-47E5-A10D-30DED1F1AA22}"/>
    <cellStyle name="Comma 2 4 12" xfId="4297" xr:uid="{00000000-0005-0000-0000-0000BB100000}"/>
    <cellStyle name="Comma 2 4 12 2" xfId="4298" xr:uid="{00000000-0005-0000-0000-0000BC100000}"/>
    <cellStyle name="Comma 2 4 12 2 2" xfId="25254" xr:uid="{022FB69C-37FA-4D62-A2F0-15A83DF240FC}"/>
    <cellStyle name="Comma 2 4 12 3" xfId="4299" xr:uid="{00000000-0005-0000-0000-0000BD100000}"/>
    <cellStyle name="Comma 2 4 12 3 2" xfId="25255" xr:uid="{F038351A-F7A0-40B5-B6CF-30E6262124FF}"/>
    <cellStyle name="Comma 2 4 12 4" xfId="4300" xr:uid="{00000000-0005-0000-0000-0000BE100000}"/>
    <cellStyle name="Comma 2 4 12 4 2" xfId="25256" xr:uid="{A29B554D-F99A-43E3-99EA-5BC767C8493A}"/>
    <cellStyle name="Comma 2 4 12 5" xfId="25253" xr:uid="{F3298905-DA09-4A10-98B4-4F628526DC61}"/>
    <cellStyle name="Comma 2 4 13" xfId="4301" xr:uid="{00000000-0005-0000-0000-0000BF100000}"/>
    <cellStyle name="Comma 2 4 13 2" xfId="25257" xr:uid="{E5786C86-FC95-4780-82D5-23FFB396AE29}"/>
    <cellStyle name="Comma 2 4 14" xfId="4302" xr:uid="{00000000-0005-0000-0000-0000C0100000}"/>
    <cellStyle name="Comma 2 4 14 2" xfId="25258" xr:uid="{2C5B8ED0-E293-4D20-93F6-CD5D22BA63C5}"/>
    <cellStyle name="Comma 2 4 15" xfId="4303" xr:uid="{00000000-0005-0000-0000-0000C1100000}"/>
    <cellStyle name="Comma 2 4 15 2" xfId="25259" xr:uid="{0F7051D0-AF7F-44A3-BBED-6B9E17206101}"/>
    <cellStyle name="Comma 2 4 16" xfId="25243" xr:uid="{BBD71882-1D8E-4449-B92A-7BD5DCF75F2C}"/>
    <cellStyle name="Comma 2 4 2" xfId="4304" xr:uid="{00000000-0005-0000-0000-0000C2100000}"/>
    <cellStyle name="Comma 2 4 2 10" xfId="4305" xr:uid="{00000000-0005-0000-0000-0000C3100000}"/>
    <cellStyle name="Comma 2 4 2 10 2" xfId="25261" xr:uid="{7368613E-F7E0-433E-88FB-545F174522B9}"/>
    <cellStyle name="Comma 2 4 2 11" xfId="25260" xr:uid="{044B7F2F-8D45-4DAF-A893-57F69F29EC3B}"/>
    <cellStyle name="Comma 2 4 2 2" xfId="4306" xr:uid="{00000000-0005-0000-0000-0000C4100000}"/>
    <cellStyle name="Comma 2 4 2 2 10" xfId="25262" xr:uid="{1DEBDFF1-1B4B-44C5-B23A-A25965BCD9AB}"/>
    <cellStyle name="Comma 2 4 2 2 2" xfId="4307" xr:uid="{00000000-0005-0000-0000-0000C5100000}"/>
    <cellStyle name="Comma 2 4 2 2 2 2" xfId="4308" xr:uid="{00000000-0005-0000-0000-0000C6100000}"/>
    <cellStyle name="Comma 2 4 2 2 2 2 2" xfId="4309" xr:uid="{00000000-0005-0000-0000-0000C7100000}"/>
    <cellStyle name="Comma 2 4 2 2 2 2 2 2" xfId="4310" xr:uid="{00000000-0005-0000-0000-0000C8100000}"/>
    <cellStyle name="Comma 2 4 2 2 2 2 2 2 2" xfId="25266" xr:uid="{F554967A-AA7F-4D9C-A255-5E973CA63FA7}"/>
    <cellStyle name="Comma 2 4 2 2 2 2 2 3" xfId="4311" xr:uid="{00000000-0005-0000-0000-0000C9100000}"/>
    <cellStyle name="Comma 2 4 2 2 2 2 2 3 2" xfId="25267" xr:uid="{EE58FC18-14A9-4C3B-88E9-7C713D0F027F}"/>
    <cellStyle name="Comma 2 4 2 2 2 2 2 4" xfId="4312" xr:uid="{00000000-0005-0000-0000-0000CA100000}"/>
    <cellStyle name="Comma 2 4 2 2 2 2 2 4 2" xfId="25268" xr:uid="{DAD64E20-445E-499E-B15F-BD087F7EF9F8}"/>
    <cellStyle name="Comma 2 4 2 2 2 2 2 5" xfId="25265" xr:uid="{82D738BD-8E5E-4333-9D8F-11941C8879FB}"/>
    <cellStyle name="Comma 2 4 2 2 2 2 3" xfId="4313" xr:uid="{00000000-0005-0000-0000-0000CB100000}"/>
    <cellStyle name="Comma 2 4 2 2 2 2 3 2" xfId="25269" xr:uid="{9FCC2392-7251-4031-97BD-D5C635C74335}"/>
    <cellStyle name="Comma 2 4 2 2 2 2 4" xfId="4314" xr:uid="{00000000-0005-0000-0000-0000CC100000}"/>
    <cellStyle name="Comma 2 4 2 2 2 2 4 2" xfId="25270" xr:uid="{5F7656BC-BAF5-4547-B859-748601837A96}"/>
    <cellStyle name="Comma 2 4 2 2 2 2 5" xfId="4315" xr:uid="{00000000-0005-0000-0000-0000CD100000}"/>
    <cellStyle name="Comma 2 4 2 2 2 2 5 2" xfId="25271" xr:uid="{4FD38297-E947-4910-9E2A-0D86170E58C3}"/>
    <cellStyle name="Comma 2 4 2 2 2 2 6" xfId="25264" xr:uid="{D6E33AD7-94A1-4FEE-BB53-954AFDE78228}"/>
    <cellStyle name="Comma 2 4 2 2 2 3" xfId="4316" xr:uid="{00000000-0005-0000-0000-0000CE100000}"/>
    <cellStyle name="Comma 2 4 2 2 2 3 2" xfId="4317" xr:uid="{00000000-0005-0000-0000-0000CF100000}"/>
    <cellStyle name="Comma 2 4 2 2 2 3 2 2" xfId="25273" xr:uid="{D04C5A36-D105-4BC3-B070-F78C539BD816}"/>
    <cellStyle name="Comma 2 4 2 2 2 3 3" xfId="4318" xr:uid="{00000000-0005-0000-0000-0000D0100000}"/>
    <cellStyle name="Comma 2 4 2 2 2 3 3 2" xfId="25274" xr:uid="{337DD6F2-2D2B-40DE-9DAC-98D333D210F4}"/>
    <cellStyle name="Comma 2 4 2 2 2 3 4" xfId="4319" xr:uid="{00000000-0005-0000-0000-0000D1100000}"/>
    <cellStyle name="Comma 2 4 2 2 2 3 4 2" xfId="25275" xr:uid="{1B5D8FDC-76A4-4EEC-82F7-C8F0BD4229DC}"/>
    <cellStyle name="Comma 2 4 2 2 2 3 5" xfId="25272" xr:uid="{1AF38E0F-469C-4B54-ACFB-CB16D43C689D}"/>
    <cellStyle name="Comma 2 4 2 2 2 4" xfId="4320" xr:uid="{00000000-0005-0000-0000-0000D2100000}"/>
    <cellStyle name="Comma 2 4 2 2 2 4 2" xfId="25276" xr:uid="{6E0B0711-CD96-46A3-8844-0340A1158398}"/>
    <cellStyle name="Comma 2 4 2 2 2 5" xfId="4321" xr:uid="{00000000-0005-0000-0000-0000D3100000}"/>
    <cellStyle name="Comma 2 4 2 2 2 5 2" xfId="25277" xr:uid="{B298503B-7F49-411A-9DEE-8C8E6BF8493C}"/>
    <cellStyle name="Comma 2 4 2 2 2 6" xfId="4322" xr:uid="{00000000-0005-0000-0000-0000D4100000}"/>
    <cellStyle name="Comma 2 4 2 2 2 6 2" xfId="25278" xr:uid="{F1CB1C38-E215-40EA-B82D-FD60B84F5D3F}"/>
    <cellStyle name="Comma 2 4 2 2 2 7" xfId="25263" xr:uid="{BF3455BE-F19E-46FB-AB03-8B6C4309E55C}"/>
    <cellStyle name="Comma 2 4 2 2 3" xfId="4323" xr:uid="{00000000-0005-0000-0000-0000D5100000}"/>
    <cellStyle name="Comma 2 4 2 2 3 2" xfId="4324" xr:uid="{00000000-0005-0000-0000-0000D6100000}"/>
    <cellStyle name="Comma 2 4 2 2 3 2 2" xfId="4325" xr:uid="{00000000-0005-0000-0000-0000D7100000}"/>
    <cellStyle name="Comma 2 4 2 2 3 2 2 2" xfId="4326" xr:uid="{00000000-0005-0000-0000-0000D8100000}"/>
    <cellStyle name="Comma 2 4 2 2 3 2 2 2 2" xfId="25282" xr:uid="{776D0D2C-6951-4C2F-8F1A-E062BC0DB87D}"/>
    <cellStyle name="Comma 2 4 2 2 3 2 2 3" xfId="4327" xr:uid="{00000000-0005-0000-0000-0000D9100000}"/>
    <cellStyle name="Comma 2 4 2 2 3 2 2 3 2" xfId="25283" xr:uid="{D1550C7F-4E6B-4FC7-8A64-CD912426CC9A}"/>
    <cellStyle name="Comma 2 4 2 2 3 2 2 4" xfId="4328" xr:uid="{00000000-0005-0000-0000-0000DA100000}"/>
    <cellStyle name="Comma 2 4 2 2 3 2 2 4 2" xfId="25284" xr:uid="{0DD17319-0B3F-4B73-8EE9-3BD143B04903}"/>
    <cellStyle name="Comma 2 4 2 2 3 2 2 5" xfId="25281" xr:uid="{BAE41A66-5DD9-44AA-9A2D-4B4F098E349A}"/>
    <cellStyle name="Comma 2 4 2 2 3 2 3" xfId="4329" xr:uid="{00000000-0005-0000-0000-0000DB100000}"/>
    <cellStyle name="Comma 2 4 2 2 3 2 3 2" xfId="25285" xr:uid="{545E6226-7C5C-4069-9FC8-FF0EC0FEB90C}"/>
    <cellStyle name="Comma 2 4 2 2 3 2 4" xfId="4330" xr:uid="{00000000-0005-0000-0000-0000DC100000}"/>
    <cellStyle name="Comma 2 4 2 2 3 2 4 2" xfId="25286" xr:uid="{87B88F1E-5858-4A25-9625-9EBA94207469}"/>
    <cellStyle name="Comma 2 4 2 2 3 2 5" xfId="4331" xr:uid="{00000000-0005-0000-0000-0000DD100000}"/>
    <cellStyle name="Comma 2 4 2 2 3 2 5 2" xfId="25287" xr:uid="{FD713540-41B4-42DB-9475-E7C6F9BE837D}"/>
    <cellStyle name="Comma 2 4 2 2 3 2 6" xfId="25280" xr:uid="{D424ED39-7CF8-4485-B446-90BC0D4A1ABF}"/>
    <cellStyle name="Comma 2 4 2 2 3 3" xfId="4332" xr:uid="{00000000-0005-0000-0000-0000DE100000}"/>
    <cellStyle name="Comma 2 4 2 2 3 3 2" xfId="4333" xr:uid="{00000000-0005-0000-0000-0000DF100000}"/>
    <cellStyle name="Comma 2 4 2 2 3 3 2 2" xfId="25289" xr:uid="{E18AE427-1F8E-4CC2-BD39-27318C5F92C4}"/>
    <cellStyle name="Comma 2 4 2 2 3 3 3" xfId="4334" xr:uid="{00000000-0005-0000-0000-0000E0100000}"/>
    <cellStyle name="Comma 2 4 2 2 3 3 3 2" xfId="25290" xr:uid="{DEE10FFC-A5D0-47C6-8096-EA7685B68EDD}"/>
    <cellStyle name="Comma 2 4 2 2 3 3 4" xfId="4335" xr:uid="{00000000-0005-0000-0000-0000E1100000}"/>
    <cellStyle name="Comma 2 4 2 2 3 3 4 2" xfId="25291" xr:uid="{BC151245-439A-454A-9212-B98DFBFDC736}"/>
    <cellStyle name="Comma 2 4 2 2 3 3 5" xfId="25288" xr:uid="{540FDF18-B50D-48BC-B30E-7DC02C444C94}"/>
    <cellStyle name="Comma 2 4 2 2 3 4" xfId="4336" xr:uid="{00000000-0005-0000-0000-0000E2100000}"/>
    <cellStyle name="Comma 2 4 2 2 3 4 2" xfId="25292" xr:uid="{C7765437-C86D-4E7B-B22B-6F2AE6167597}"/>
    <cellStyle name="Comma 2 4 2 2 3 5" xfId="4337" xr:uid="{00000000-0005-0000-0000-0000E3100000}"/>
    <cellStyle name="Comma 2 4 2 2 3 5 2" xfId="25293" xr:uid="{5A11EF23-E78D-4890-B38D-4E4C281C8F89}"/>
    <cellStyle name="Comma 2 4 2 2 3 6" xfId="4338" xr:uid="{00000000-0005-0000-0000-0000E4100000}"/>
    <cellStyle name="Comma 2 4 2 2 3 6 2" xfId="25294" xr:uid="{D9C0098A-495C-4BF7-B87E-1B21AAD0AC17}"/>
    <cellStyle name="Comma 2 4 2 2 3 7" xfId="25279" xr:uid="{836A0B7B-A38D-45EB-BA5A-AA006E57E10A}"/>
    <cellStyle name="Comma 2 4 2 2 4" xfId="4339" xr:uid="{00000000-0005-0000-0000-0000E5100000}"/>
    <cellStyle name="Comma 2 4 2 2 4 2" xfId="25295" xr:uid="{B69A6207-BF8E-4B73-9B81-05D48DB84695}"/>
    <cellStyle name="Comma 2 4 2 2 5" xfId="4340" xr:uid="{00000000-0005-0000-0000-0000E6100000}"/>
    <cellStyle name="Comma 2 4 2 2 5 2" xfId="4341" xr:uid="{00000000-0005-0000-0000-0000E7100000}"/>
    <cellStyle name="Comma 2 4 2 2 5 2 2" xfId="4342" xr:uid="{00000000-0005-0000-0000-0000E8100000}"/>
    <cellStyle name="Comma 2 4 2 2 5 2 2 2" xfId="25298" xr:uid="{169E375D-9ADE-4D74-93B5-16AF8F21A680}"/>
    <cellStyle name="Comma 2 4 2 2 5 2 3" xfId="4343" xr:uid="{00000000-0005-0000-0000-0000E9100000}"/>
    <cellStyle name="Comma 2 4 2 2 5 2 3 2" xfId="25299" xr:uid="{6990BDAD-A3D1-4BAA-B5BA-F3DCEC229552}"/>
    <cellStyle name="Comma 2 4 2 2 5 2 4" xfId="4344" xr:uid="{00000000-0005-0000-0000-0000EA100000}"/>
    <cellStyle name="Comma 2 4 2 2 5 2 4 2" xfId="25300" xr:uid="{29B2CAB4-F6E3-46EB-BD90-3E59C7D58D8E}"/>
    <cellStyle name="Comma 2 4 2 2 5 2 5" xfId="25297" xr:uid="{B3EC41BD-3751-4CC6-9D0F-6506CAF44B3E}"/>
    <cellStyle name="Comma 2 4 2 2 5 3" xfId="4345" xr:uid="{00000000-0005-0000-0000-0000EB100000}"/>
    <cellStyle name="Comma 2 4 2 2 5 3 2" xfId="25301" xr:uid="{E57375DC-E841-4D63-8A71-C7873C796096}"/>
    <cellStyle name="Comma 2 4 2 2 5 4" xfId="4346" xr:uid="{00000000-0005-0000-0000-0000EC100000}"/>
    <cellStyle name="Comma 2 4 2 2 5 4 2" xfId="25302" xr:uid="{82238E0C-9811-48E0-8811-97E1B4E19D75}"/>
    <cellStyle name="Comma 2 4 2 2 5 5" xfId="4347" xr:uid="{00000000-0005-0000-0000-0000ED100000}"/>
    <cellStyle name="Comma 2 4 2 2 5 5 2" xfId="25303" xr:uid="{42631648-F9CF-4FF0-8F2A-9965FC84D727}"/>
    <cellStyle name="Comma 2 4 2 2 5 6" xfId="25296" xr:uid="{A172ABC5-0B1E-4DBA-8AAC-DD7621CC0FBC}"/>
    <cellStyle name="Comma 2 4 2 2 6" xfId="4348" xr:uid="{00000000-0005-0000-0000-0000EE100000}"/>
    <cellStyle name="Comma 2 4 2 2 6 2" xfId="4349" xr:uid="{00000000-0005-0000-0000-0000EF100000}"/>
    <cellStyle name="Comma 2 4 2 2 6 2 2" xfId="25305" xr:uid="{A824EC32-CB8F-471B-B17C-5745B7EC1AFD}"/>
    <cellStyle name="Comma 2 4 2 2 6 3" xfId="4350" xr:uid="{00000000-0005-0000-0000-0000F0100000}"/>
    <cellStyle name="Comma 2 4 2 2 6 3 2" xfId="25306" xr:uid="{83D85623-38D0-4C42-85A4-A7C2FAF0901D}"/>
    <cellStyle name="Comma 2 4 2 2 6 4" xfId="4351" xr:uid="{00000000-0005-0000-0000-0000F1100000}"/>
    <cellStyle name="Comma 2 4 2 2 6 4 2" xfId="25307" xr:uid="{B2A09DD8-68D5-497B-BDC6-882261D175BD}"/>
    <cellStyle name="Comma 2 4 2 2 6 5" xfId="25304" xr:uid="{77DEC650-3ABD-4928-AD03-06353635691B}"/>
    <cellStyle name="Comma 2 4 2 2 7" xfId="4352" xr:uid="{00000000-0005-0000-0000-0000F2100000}"/>
    <cellStyle name="Comma 2 4 2 2 7 2" xfId="25308" xr:uid="{F71F84AC-AB65-4ED0-B813-625DDEB4416F}"/>
    <cellStyle name="Comma 2 4 2 2 8" xfId="4353" xr:uid="{00000000-0005-0000-0000-0000F3100000}"/>
    <cellStyle name="Comma 2 4 2 2 8 2" xfId="25309" xr:uid="{FDC7A629-6F6D-44F1-B2B6-E1A97BD99337}"/>
    <cellStyle name="Comma 2 4 2 2 9" xfId="4354" xr:uid="{00000000-0005-0000-0000-0000F4100000}"/>
    <cellStyle name="Comma 2 4 2 2 9 2" xfId="25310" xr:uid="{33F408EB-3345-46AE-BAD0-C568E0CE9A18}"/>
    <cellStyle name="Comma 2 4 2 3" xfId="4355" xr:uid="{00000000-0005-0000-0000-0000F5100000}"/>
    <cellStyle name="Comma 2 4 2 3 2" xfId="4356" xr:uid="{00000000-0005-0000-0000-0000F6100000}"/>
    <cellStyle name="Comma 2 4 2 3 2 2" xfId="4357" xr:uid="{00000000-0005-0000-0000-0000F7100000}"/>
    <cellStyle name="Comma 2 4 2 3 2 2 2" xfId="4358" xr:uid="{00000000-0005-0000-0000-0000F8100000}"/>
    <cellStyle name="Comma 2 4 2 3 2 2 2 2" xfId="25314" xr:uid="{9A6783A0-459A-4123-9B44-911332744412}"/>
    <cellStyle name="Comma 2 4 2 3 2 2 3" xfId="4359" xr:uid="{00000000-0005-0000-0000-0000F9100000}"/>
    <cellStyle name="Comma 2 4 2 3 2 2 3 2" xfId="25315" xr:uid="{850AF1D4-ED05-40D8-AEF7-206782E61672}"/>
    <cellStyle name="Comma 2 4 2 3 2 2 4" xfId="4360" xr:uid="{00000000-0005-0000-0000-0000FA100000}"/>
    <cellStyle name="Comma 2 4 2 3 2 2 4 2" xfId="25316" xr:uid="{D43C9E72-3082-44A4-AB15-9E34E4DD93EC}"/>
    <cellStyle name="Comma 2 4 2 3 2 2 5" xfId="25313" xr:uid="{C596FEDA-D0A5-4309-85A6-42E95B98BCBD}"/>
    <cellStyle name="Comma 2 4 2 3 2 3" xfId="4361" xr:uid="{00000000-0005-0000-0000-0000FB100000}"/>
    <cellStyle name="Comma 2 4 2 3 2 3 2" xfId="25317" xr:uid="{3FDE339B-04ED-4AE3-9E35-D48E1013E80F}"/>
    <cellStyle name="Comma 2 4 2 3 2 4" xfId="4362" xr:uid="{00000000-0005-0000-0000-0000FC100000}"/>
    <cellStyle name="Comma 2 4 2 3 2 4 2" xfId="25318" xr:uid="{B2E17EE5-B825-4A8A-BE0B-1482600C68C1}"/>
    <cellStyle name="Comma 2 4 2 3 2 5" xfId="4363" xr:uid="{00000000-0005-0000-0000-0000FD100000}"/>
    <cellStyle name="Comma 2 4 2 3 2 5 2" xfId="25319" xr:uid="{EBECF8CE-A89B-4C58-8B7B-FF9091EDF19E}"/>
    <cellStyle name="Comma 2 4 2 3 2 6" xfId="25312" xr:uid="{3E358BBA-6B21-4B44-9EFC-F28BBB797434}"/>
    <cellStyle name="Comma 2 4 2 3 3" xfId="4364" xr:uid="{00000000-0005-0000-0000-0000FE100000}"/>
    <cellStyle name="Comma 2 4 2 3 3 2" xfId="4365" xr:uid="{00000000-0005-0000-0000-0000FF100000}"/>
    <cellStyle name="Comma 2 4 2 3 3 2 2" xfId="25321" xr:uid="{5807587C-BAA5-41F2-8940-38C15450305F}"/>
    <cellStyle name="Comma 2 4 2 3 3 3" xfId="4366" xr:uid="{00000000-0005-0000-0000-000000110000}"/>
    <cellStyle name="Comma 2 4 2 3 3 3 2" xfId="25322" xr:uid="{E081A00E-8D59-4625-9C72-489CAA418D1B}"/>
    <cellStyle name="Comma 2 4 2 3 3 4" xfId="4367" xr:uid="{00000000-0005-0000-0000-000001110000}"/>
    <cellStyle name="Comma 2 4 2 3 3 4 2" xfId="25323" xr:uid="{EC7E0E65-6889-4893-B7DA-006C8F470811}"/>
    <cellStyle name="Comma 2 4 2 3 3 5" xfId="25320" xr:uid="{E5E068B8-A542-4437-A7F6-E93C84C217D6}"/>
    <cellStyle name="Comma 2 4 2 3 4" xfId="4368" xr:uid="{00000000-0005-0000-0000-000002110000}"/>
    <cellStyle name="Comma 2 4 2 3 4 2" xfId="25324" xr:uid="{BCB54D5D-B2A6-44D2-A8DE-227F81B38923}"/>
    <cellStyle name="Comma 2 4 2 3 5" xfId="4369" xr:uid="{00000000-0005-0000-0000-000003110000}"/>
    <cellStyle name="Comma 2 4 2 3 5 2" xfId="25325" xr:uid="{4AA876CD-7061-4DDF-853B-3F4078AC2087}"/>
    <cellStyle name="Comma 2 4 2 3 6" xfId="4370" xr:uid="{00000000-0005-0000-0000-000004110000}"/>
    <cellStyle name="Comma 2 4 2 3 6 2" xfId="25326" xr:uid="{ADD1C647-782C-41B1-877C-2BDAAB3E117D}"/>
    <cellStyle name="Comma 2 4 2 3 7" xfId="25311" xr:uid="{603DA627-6171-4F9A-A48A-D3EDA4AD6367}"/>
    <cellStyle name="Comma 2 4 2 4" xfId="4371" xr:uid="{00000000-0005-0000-0000-000005110000}"/>
    <cellStyle name="Comma 2 4 2 4 2" xfId="4372" xr:uid="{00000000-0005-0000-0000-000006110000}"/>
    <cellStyle name="Comma 2 4 2 4 2 2" xfId="4373" xr:uid="{00000000-0005-0000-0000-000007110000}"/>
    <cellStyle name="Comma 2 4 2 4 2 2 2" xfId="4374" xr:uid="{00000000-0005-0000-0000-000008110000}"/>
    <cellStyle name="Comma 2 4 2 4 2 2 2 2" xfId="25330" xr:uid="{6A3E7934-CA7D-4DD7-80AD-2AD0EAAFB668}"/>
    <cellStyle name="Comma 2 4 2 4 2 2 3" xfId="4375" xr:uid="{00000000-0005-0000-0000-000009110000}"/>
    <cellStyle name="Comma 2 4 2 4 2 2 3 2" xfId="25331" xr:uid="{CDA13FD2-194A-4DBC-8BA5-3CA80C1BFF40}"/>
    <cellStyle name="Comma 2 4 2 4 2 2 4" xfId="4376" xr:uid="{00000000-0005-0000-0000-00000A110000}"/>
    <cellStyle name="Comma 2 4 2 4 2 2 4 2" xfId="25332" xr:uid="{E39E4768-57A7-4302-BF87-8FBDF0DA8C35}"/>
    <cellStyle name="Comma 2 4 2 4 2 2 5" xfId="25329" xr:uid="{DE3470B9-F6F0-4F0A-B85C-ED1F8E24B50D}"/>
    <cellStyle name="Comma 2 4 2 4 2 3" xfId="4377" xr:uid="{00000000-0005-0000-0000-00000B110000}"/>
    <cellStyle name="Comma 2 4 2 4 2 3 2" xfId="25333" xr:uid="{522D9163-6CD1-431D-8631-D54CB2192639}"/>
    <cellStyle name="Comma 2 4 2 4 2 4" xfId="4378" xr:uid="{00000000-0005-0000-0000-00000C110000}"/>
    <cellStyle name="Comma 2 4 2 4 2 4 2" xfId="25334" xr:uid="{C6955302-D62B-483D-893D-7F1DDBF48B4C}"/>
    <cellStyle name="Comma 2 4 2 4 2 5" xfId="4379" xr:uid="{00000000-0005-0000-0000-00000D110000}"/>
    <cellStyle name="Comma 2 4 2 4 2 5 2" xfId="25335" xr:uid="{F633E089-E831-460D-8311-626543B9DB2D}"/>
    <cellStyle name="Comma 2 4 2 4 2 6" xfId="25328" xr:uid="{17B4BD5B-EDEB-449E-BB3E-2704B11EC294}"/>
    <cellStyle name="Comma 2 4 2 4 3" xfId="4380" xr:uid="{00000000-0005-0000-0000-00000E110000}"/>
    <cellStyle name="Comma 2 4 2 4 3 2" xfId="4381" xr:uid="{00000000-0005-0000-0000-00000F110000}"/>
    <cellStyle name="Comma 2 4 2 4 3 2 2" xfId="25337" xr:uid="{C00CF89A-4766-475B-9F52-B96DADE6C257}"/>
    <cellStyle name="Comma 2 4 2 4 3 3" xfId="4382" xr:uid="{00000000-0005-0000-0000-000010110000}"/>
    <cellStyle name="Comma 2 4 2 4 3 3 2" xfId="25338" xr:uid="{841F7970-BA20-4600-8F68-94FC7B5DBBFD}"/>
    <cellStyle name="Comma 2 4 2 4 3 4" xfId="4383" xr:uid="{00000000-0005-0000-0000-000011110000}"/>
    <cellStyle name="Comma 2 4 2 4 3 4 2" xfId="25339" xr:uid="{15CC8F49-64A1-4838-9259-CDC734F67614}"/>
    <cellStyle name="Comma 2 4 2 4 3 5" xfId="25336" xr:uid="{38D9BFC3-6F0D-4A4A-B2EB-EEE77AD1C720}"/>
    <cellStyle name="Comma 2 4 2 4 4" xfId="4384" xr:uid="{00000000-0005-0000-0000-000012110000}"/>
    <cellStyle name="Comma 2 4 2 4 4 2" xfId="25340" xr:uid="{1CE192D4-2461-477A-B934-E9EAB007AF0A}"/>
    <cellStyle name="Comma 2 4 2 4 5" xfId="4385" xr:uid="{00000000-0005-0000-0000-000013110000}"/>
    <cellStyle name="Comma 2 4 2 4 5 2" xfId="25341" xr:uid="{609214DE-B18A-4CB9-8332-374543EADA54}"/>
    <cellStyle name="Comma 2 4 2 4 6" xfId="4386" xr:uid="{00000000-0005-0000-0000-000014110000}"/>
    <cellStyle name="Comma 2 4 2 4 6 2" xfId="25342" xr:uid="{83186064-D9A6-4C50-9320-EB73D9CC90C0}"/>
    <cellStyle name="Comma 2 4 2 4 7" xfId="25327" xr:uid="{B0193842-2BB7-490E-BC54-31F2BBCCB1F4}"/>
    <cellStyle name="Comma 2 4 2 5" xfId="4387" xr:uid="{00000000-0005-0000-0000-000015110000}"/>
    <cellStyle name="Comma 2 4 2 5 2" xfId="25343" xr:uid="{ED9C5F3D-492D-4D2C-A818-1EF4D1201B0B}"/>
    <cellStyle name="Comma 2 4 2 6" xfId="4388" xr:uid="{00000000-0005-0000-0000-000016110000}"/>
    <cellStyle name="Comma 2 4 2 6 2" xfId="4389" xr:uid="{00000000-0005-0000-0000-000017110000}"/>
    <cellStyle name="Comma 2 4 2 6 2 2" xfId="4390" xr:uid="{00000000-0005-0000-0000-000018110000}"/>
    <cellStyle name="Comma 2 4 2 6 2 2 2" xfId="25346" xr:uid="{F4BCB8D9-36B2-407C-8849-8AA86D363034}"/>
    <cellStyle name="Comma 2 4 2 6 2 3" xfId="4391" xr:uid="{00000000-0005-0000-0000-000019110000}"/>
    <cellStyle name="Comma 2 4 2 6 2 3 2" xfId="25347" xr:uid="{20159A21-9AE4-48F3-80B8-F736CF9B1FD0}"/>
    <cellStyle name="Comma 2 4 2 6 2 4" xfId="4392" xr:uid="{00000000-0005-0000-0000-00001A110000}"/>
    <cellStyle name="Comma 2 4 2 6 2 4 2" xfId="25348" xr:uid="{0C91AB49-59C4-426A-AFC8-379F8D834377}"/>
    <cellStyle name="Comma 2 4 2 6 2 5" xfId="25345" xr:uid="{E02681F8-806E-4CFA-88FC-D5339726C87B}"/>
    <cellStyle name="Comma 2 4 2 6 3" xfId="4393" xr:uid="{00000000-0005-0000-0000-00001B110000}"/>
    <cellStyle name="Comma 2 4 2 6 3 2" xfId="25349" xr:uid="{B9035B26-6AEF-4252-B5AD-56A32F06CD87}"/>
    <cellStyle name="Comma 2 4 2 6 4" xfId="4394" xr:uid="{00000000-0005-0000-0000-00001C110000}"/>
    <cellStyle name="Comma 2 4 2 6 4 2" xfId="25350" xr:uid="{5E17691B-15DE-401B-B931-8EC36CCF7A13}"/>
    <cellStyle name="Comma 2 4 2 6 5" xfId="4395" xr:uid="{00000000-0005-0000-0000-00001D110000}"/>
    <cellStyle name="Comma 2 4 2 6 5 2" xfId="25351" xr:uid="{F424B35D-95C6-41BD-B444-F70A0180640D}"/>
    <cellStyle name="Comma 2 4 2 6 6" xfId="25344" xr:uid="{A5152259-E153-4FC5-8367-4253E07FF38A}"/>
    <cellStyle name="Comma 2 4 2 7" xfId="4396" xr:uid="{00000000-0005-0000-0000-00001E110000}"/>
    <cellStyle name="Comma 2 4 2 7 2" xfId="4397" xr:uid="{00000000-0005-0000-0000-00001F110000}"/>
    <cellStyle name="Comma 2 4 2 7 2 2" xfId="25353" xr:uid="{A0FC776C-412C-434D-A132-95F71EF280DE}"/>
    <cellStyle name="Comma 2 4 2 7 3" xfId="4398" xr:uid="{00000000-0005-0000-0000-000020110000}"/>
    <cellStyle name="Comma 2 4 2 7 3 2" xfId="25354" xr:uid="{76C1B31D-5E11-47B4-8D5B-0909E29C4E46}"/>
    <cellStyle name="Comma 2 4 2 7 4" xfId="4399" xr:uid="{00000000-0005-0000-0000-000021110000}"/>
    <cellStyle name="Comma 2 4 2 7 4 2" xfId="25355" xr:uid="{35A513B4-06DA-41A3-8E2E-82E56EC9CECD}"/>
    <cellStyle name="Comma 2 4 2 7 5" xfId="25352" xr:uid="{F37A1099-458C-4FFB-9045-CD4C40893884}"/>
    <cellStyle name="Comma 2 4 2 8" xfId="4400" xr:uid="{00000000-0005-0000-0000-000022110000}"/>
    <cellStyle name="Comma 2 4 2 8 2" xfId="25356" xr:uid="{795B1E5C-76EC-4765-879D-66C0707819A8}"/>
    <cellStyle name="Comma 2 4 2 9" xfId="4401" xr:uid="{00000000-0005-0000-0000-000023110000}"/>
    <cellStyle name="Comma 2 4 2 9 2" xfId="25357" xr:uid="{E7B0DC7E-4C0A-4B6F-82D1-D6E6CA92E877}"/>
    <cellStyle name="Comma 2 4 3" xfId="4402" xr:uid="{00000000-0005-0000-0000-000024110000}"/>
    <cellStyle name="Comma 2 4 3 10" xfId="25358" xr:uid="{6ECCB15D-A4E1-4CF9-8D4E-D2250EC62FDD}"/>
    <cellStyle name="Comma 2 4 3 2" xfId="4403" xr:uid="{00000000-0005-0000-0000-000025110000}"/>
    <cellStyle name="Comma 2 4 3 2 2" xfId="4404" xr:uid="{00000000-0005-0000-0000-000026110000}"/>
    <cellStyle name="Comma 2 4 3 2 2 2" xfId="4405" xr:uid="{00000000-0005-0000-0000-000027110000}"/>
    <cellStyle name="Comma 2 4 3 2 2 2 2" xfId="4406" xr:uid="{00000000-0005-0000-0000-000028110000}"/>
    <cellStyle name="Comma 2 4 3 2 2 2 2 2" xfId="4407" xr:uid="{00000000-0005-0000-0000-000029110000}"/>
    <cellStyle name="Comma 2 4 3 2 2 2 2 2 2" xfId="25363" xr:uid="{7B07D1FA-7077-42A7-8FBD-F53CF4602201}"/>
    <cellStyle name="Comma 2 4 3 2 2 2 2 3" xfId="4408" xr:uid="{00000000-0005-0000-0000-00002A110000}"/>
    <cellStyle name="Comma 2 4 3 2 2 2 2 3 2" xfId="25364" xr:uid="{9B4D9663-15A8-4B2C-B8F7-30F109403634}"/>
    <cellStyle name="Comma 2 4 3 2 2 2 2 4" xfId="4409" xr:uid="{00000000-0005-0000-0000-00002B110000}"/>
    <cellStyle name="Comma 2 4 3 2 2 2 2 4 2" xfId="25365" xr:uid="{5C0BB309-68F4-45A9-9ABA-18215273AE56}"/>
    <cellStyle name="Comma 2 4 3 2 2 2 2 5" xfId="25362" xr:uid="{4E1B3550-A562-4BC2-BAED-9C18921584BC}"/>
    <cellStyle name="Comma 2 4 3 2 2 2 3" xfId="4410" xr:uid="{00000000-0005-0000-0000-00002C110000}"/>
    <cellStyle name="Comma 2 4 3 2 2 2 3 2" xfId="25366" xr:uid="{115C14AA-1FC0-4E84-8704-1B685A3C2D46}"/>
    <cellStyle name="Comma 2 4 3 2 2 2 4" xfId="4411" xr:uid="{00000000-0005-0000-0000-00002D110000}"/>
    <cellStyle name="Comma 2 4 3 2 2 2 4 2" xfId="25367" xr:uid="{649DE37B-2257-442F-A00B-F7F245B78748}"/>
    <cellStyle name="Comma 2 4 3 2 2 2 5" xfId="4412" xr:uid="{00000000-0005-0000-0000-00002E110000}"/>
    <cellStyle name="Comma 2 4 3 2 2 2 5 2" xfId="25368" xr:uid="{85B04C03-27C8-408E-A88D-288829A0199B}"/>
    <cellStyle name="Comma 2 4 3 2 2 2 6" xfId="25361" xr:uid="{3610E1ED-5B45-4401-A72B-0AC7D1006400}"/>
    <cellStyle name="Comma 2 4 3 2 2 3" xfId="4413" xr:uid="{00000000-0005-0000-0000-00002F110000}"/>
    <cellStyle name="Comma 2 4 3 2 2 3 2" xfId="4414" xr:uid="{00000000-0005-0000-0000-000030110000}"/>
    <cellStyle name="Comma 2 4 3 2 2 3 2 2" xfId="25370" xr:uid="{C323F0BB-AC27-4FD3-9821-2E5164C354C4}"/>
    <cellStyle name="Comma 2 4 3 2 2 3 3" xfId="4415" xr:uid="{00000000-0005-0000-0000-000031110000}"/>
    <cellStyle name="Comma 2 4 3 2 2 3 3 2" xfId="25371" xr:uid="{7660EA08-7002-4C98-B1EC-44464EA3E861}"/>
    <cellStyle name="Comma 2 4 3 2 2 3 4" xfId="4416" xr:uid="{00000000-0005-0000-0000-000032110000}"/>
    <cellStyle name="Comma 2 4 3 2 2 3 4 2" xfId="25372" xr:uid="{34D2E04C-AB3E-49DB-A621-2AE0BF57C124}"/>
    <cellStyle name="Comma 2 4 3 2 2 3 5" xfId="25369" xr:uid="{E9BD3826-C94F-4C76-872B-34B6E28AB0A8}"/>
    <cellStyle name="Comma 2 4 3 2 2 4" xfId="4417" xr:uid="{00000000-0005-0000-0000-000033110000}"/>
    <cellStyle name="Comma 2 4 3 2 2 4 2" xfId="25373" xr:uid="{D51E5766-8D71-477A-9781-35EF9A738A09}"/>
    <cellStyle name="Comma 2 4 3 2 2 5" xfId="4418" xr:uid="{00000000-0005-0000-0000-000034110000}"/>
    <cellStyle name="Comma 2 4 3 2 2 5 2" xfId="25374" xr:uid="{BF2E674D-C1A4-47DD-9F29-666FBA1EEB5E}"/>
    <cellStyle name="Comma 2 4 3 2 2 6" xfId="4419" xr:uid="{00000000-0005-0000-0000-000035110000}"/>
    <cellStyle name="Comma 2 4 3 2 2 6 2" xfId="25375" xr:uid="{69E7A5E8-7B2B-4A88-913D-80D51D511397}"/>
    <cellStyle name="Comma 2 4 3 2 2 7" xfId="25360" xr:uid="{CD120185-A75D-4243-B59F-89B5396FF969}"/>
    <cellStyle name="Comma 2 4 3 2 3" xfId="4420" xr:uid="{00000000-0005-0000-0000-000036110000}"/>
    <cellStyle name="Comma 2 4 3 2 3 2" xfId="4421" xr:uid="{00000000-0005-0000-0000-000037110000}"/>
    <cellStyle name="Comma 2 4 3 2 3 2 2" xfId="4422" xr:uid="{00000000-0005-0000-0000-000038110000}"/>
    <cellStyle name="Comma 2 4 3 2 3 2 2 2" xfId="4423" xr:uid="{00000000-0005-0000-0000-000039110000}"/>
    <cellStyle name="Comma 2 4 3 2 3 2 2 2 2" xfId="25379" xr:uid="{C61849B3-64F8-4441-9DB4-C7112F4F0397}"/>
    <cellStyle name="Comma 2 4 3 2 3 2 2 3" xfId="4424" xr:uid="{00000000-0005-0000-0000-00003A110000}"/>
    <cellStyle name="Comma 2 4 3 2 3 2 2 3 2" xfId="25380" xr:uid="{45959D9D-C901-47C6-92F1-CE584D6136B5}"/>
    <cellStyle name="Comma 2 4 3 2 3 2 2 4" xfId="4425" xr:uid="{00000000-0005-0000-0000-00003B110000}"/>
    <cellStyle name="Comma 2 4 3 2 3 2 2 4 2" xfId="25381" xr:uid="{4B56E12E-49AE-4A38-B09C-AD8F5F622278}"/>
    <cellStyle name="Comma 2 4 3 2 3 2 2 5" xfId="25378" xr:uid="{EC46C583-77F0-4DAC-89D1-D37FC3E8FAD7}"/>
    <cellStyle name="Comma 2 4 3 2 3 2 3" xfId="4426" xr:uid="{00000000-0005-0000-0000-00003C110000}"/>
    <cellStyle name="Comma 2 4 3 2 3 2 3 2" xfId="25382" xr:uid="{9AF1D095-A6D4-4492-B4DE-4A0E8C3BC337}"/>
    <cellStyle name="Comma 2 4 3 2 3 2 4" xfId="4427" xr:uid="{00000000-0005-0000-0000-00003D110000}"/>
    <cellStyle name="Comma 2 4 3 2 3 2 4 2" xfId="25383" xr:uid="{746F49A9-D4AA-4F8A-A0DB-D60ACCB97C03}"/>
    <cellStyle name="Comma 2 4 3 2 3 2 5" xfId="4428" xr:uid="{00000000-0005-0000-0000-00003E110000}"/>
    <cellStyle name="Comma 2 4 3 2 3 2 5 2" xfId="25384" xr:uid="{48AE8146-5269-444B-8CCC-545502CDFC8C}"/>
    <cellStyle name="Comma 2 4 3 2 3 2 6" xfId="25377" xr:uid="{7E0D085E-91A9-4495-9510-46CEE7C113B3}"/>
    <cellStyle name="Comma 2 4 3 2 3 3" xfId="4429" xr:uid="{00000000-0005-0000-0000-00003F110000}"/>
    <cellStyle name="Comma 2 4 3 2 3 3 2" xfId="4430" xr:uid="{00000000-0005-0000-0000-000040110000}"/>
    <cellStyle name="Comma 2 4 3 2 3 3 2 2" xfId="25386" xr:uid="{0A1A4AEF-1578-47C6-81CE-2CA0D2F6530A}"/>
    <cellStyle name="Comma 2 4 3 2 3 3 3" xfId="4431" xr:uid="{00000000-0005-0000-0000-000041110000}"/>
    <cellStyle name="Comma 2 4 3 2 3 3 3 2" xfId="25387" xr:uid="{1C26ED84-6A7F-42DC-9DD1-E96B84124233}"/>
    <cellStyle name="Comma 2 4 3 2 3 3 4" xfId="4432" xr:uid="{00000000-0005-0000-0000-000042110000}"/>
    <cellStyle name="Comma 2 4 3 2 3 3 4 2" xfId="25388" xr:uid="{C412EEDC-292B-42D0-B8C0-BA0F2946D821}"/>
    <cellStyle name="Comma 2 4 3 2 3 3 5" xfId="25385" xr:uid="{2866BA5A-DCE5-4B82-B57A-4EB2D080F856}"/>
    <cellStyle name="Comma 2 4 3 2 3 4" xfId="4433" xr:uid="{00000000-0005-0000-0000-000043110000}"/>
    <cellStyle name="Comma 2 4 3 2 3 4 2" xfId="25389" xr:uid="{F6804527-51FD-4C7E-B34B-0B36F67B731D}"/>
    <cellStyle name="Comma 2 4 3 2 3 5" xfId="4434" xr:uid="{00000000-0005-0000-0000-000044110000}"/>
    <cellStyle name="Comma 2 4 3 2 3 5 2" xfId="25390" xr:uid="{628AE6DB-D0E9-4F0E-8ED5-09851D3114AC}"/>
    <cellStyle name="Comma 2 4 3 2 3 6" xfId="4435" xr:uid="{00000000-0005-0000-0000-000045110000}"/>
    <cellStyle name="Comma 2 4 3 2 3 6 2" xfId="25391" xr:uid="{525093EB-9501-4856-A842-ADCCC6351107}"/>
    <cellStyle name="Comma 2 4 3 2 3 7" xfId="25376" xr:uid="{5DA6220D-87EC-4CC7-9806-BB2EF54B3783}"/>
    <cellStyle name="Comma 2 4 3 2 4" xfId="4436" xr:uid="{00000000-0005-0000-0000-000046110000}"/>
    <cellStyle name="Comma 2 4 3 2 4 2" xfId="4437" xr:uid="{00000000-0005-0000-0000-000047110000}"/>
    <cellStyle name="Comma 2 4 3 2 4 2 2" xfId="4438" xr:uid="{00000000-0005-0000-0000-000048110000}"/>
    <cellStyle name="Comma 2 4 3 2 4 2 2 2" xfId="25394" xr:uid="{9F7F265A-2EA3-4E11-B755-B7A2E727DC9D}"/>
    <cellStyle name="Comma 2 4 3 2 4 2 3" xfId="4439" xr:uid="{00000000-0005-0000-0000-000049110000}"/>
    <cellStyle name="Comma 2 4 3 2 4 2 3 2" xfId="25395" xr:uid="{B4EAD8DD-446C-49A1-AABB-3149DA470E81}"/>
    <cellStyle name="Comma 2 4 3 2 4 2 4" xfId="4440" xr:uid="{00000000-0005-0000-0000-00004A110000}"/>
    <cellStyle name="Comma 2 4 3 2 4 2 4 2" xfId="25396" xr:uid="{E54E5A88-6B07-482E-B751-A63D13955988}"/>
    <cellStyle name="Comma 2 4 3 2 4 2 5" xfId="25393" xr:uid="{EE558DD9-D98C-42BD-9D93-A19FC10D9705}"/>
    <cellStyle name="Comma 2 4 3 2 4 3" xfId="4441" xr:uid="{00000000-0005-0000-0000-00004B110000}"/>
    <cellStyle name="Comma 2 4 3 2 4 3 2" xfId="25397" xr:uid="{1F793223-DB2A-41A6-BC30-25FF427E95D9}"/>
    <cellStyle name="Comma 2 4 3 2 4 4" xfId="4442" xr:uid="{00000000-0005-0000-0000-00004C110000}"/>
    <cellStyle name="Comma 2 4 3 2 4 4 2" xfId="25398" xr:uid="{011FFEAC-9C73-464C-9A23-90C82AAA964A}"/>
    <cellStyle name="Comma 2 4 3 2 4 5" xfId="4443" xr:uid="{00000000-0005-0000-0000-00004D110000}"/>
    <cellStyle name="Comma 2 4 3 2 4 5 2" xfId="25399" xr:uid="{944C36C2-9C99-48D3-9853-3961693A6E5A}"/>
    <cellStyle name="Comma 2 4 3 2 4 6" xfId="25392" xr:uid="{20E9AAD5-8688-4BEF-B3D7-82CC552BCBC3}"/>
    <cellStyle name="Comma 2 4 3 2 5" xfId="4444" xr:uid="{00000000-0005-0000-0000-00004E110000}"/>
    <cellStyle name="Comma 2 4 3 2 5 2" xfId="4445" xr:uid="{00000000-0005-0000-0000-00004F110000}"/>
    <cellStyle name="Comma 2 4 3 2 5 2 2" xfId="25401" xr:uid="{D693BEDB-3F54-4DA2-AA72-E44A9894A840}"/>
    <cellStyle name="Comma 2 4 3 2 5 3" xfId="4446" xr:uid="{00000000-0005-0000-0000-000050110000}"/>
    <cellStyle name="Comma 2 4 3 2 5 3 2" xfId="25402" xr:uid="{EC342F6D-CC62-4E6D-B677-FB512CCBA6EB}"/>
    <cellStyle name="Comma 2 4 3 2 5 4" xfId="4447" xr:uid="{00000000-0005-0000-0000-000051110000}"/>
    <cellStyle name="Comma 2 4 3 2 5 4 2" xfId="25403" xr:uid="{D9336C8B-0A6F-4158-920B-633929803DDF}"/>
    <cellStyle name="Comma 2 4 3 2 5 5" xfId="25400" xr:uid="{390DAD75-2F09-4FE0-8201-73680AF37234}"/>
    <cellStyle name="Comma 2 4 3 2 6" xfId="4448" xr:uid="{00000000-0005-0000-0000-000052110000}"/>
    <cellStyle name="Comma 2 4 3 2 6 2" xfId="25404" xr:uid="{CFF08672-8F82-4688-8DCB-6007D5FA861D}"/>
    <cellStyle name="Comma 2 4 3 2 7" xfId="4449" xr:uid="{00000000-0005-0000-0000-000053110000}"/>
    <cellStyle name="Comma 2 4 3 2 7 2" xfId="25405" xr:uid="{59D1A5BB-AF23-46C7-BFB8-9D5A0FCC66C9}"/>
    <cellStyle name="Comma 2 4 3 2 8" xfId="4450" xr:uid="{00000000-0005-0000-0000-000054110000}"/>
    <cellStyle name="Comma 2 4 3 2 8 2" xfId="25406" xr:uid="{D0918211-5E3C-4946-A354-446C0C93BA05}"/>
    <cellStyle name="Comma 2 4 3 2 9" xfId="25359" xr:uid="{7D4591CB-0175-4A6F-9804-D3EF53677A69}"/>
    <cellStyle name="Comma 2 4 3 3" xfId="4451" xr:uid="{00000000-0005-0000-0000-000055110000}"/>
    <cellStyle name="Comma 2 4 3 3 2" xfId="4452" xr:uid="{00000000-0005-0000-0000-000056110000}"/>
    <cellStyle name="Comma 2 4 3 3 2 2" xfId="4453" xr:uid="{00000000-0005-0000-0000-000057110000}"/>
    <cellStyle name="Comma 2 4 3 3 2 2 2" xfId="4454" xr:uid="{00000000-0005-0000-0000-000058110000}"/>
    <cellStyle name="Comma 2 4 3 3 2 2 2 2" xfId="25410" xr:uid="{B8ABCBC6-D608-4074-BF1E-00E932A9A6CE}"/>
    <cellStyle name="Comma 2 4 3 3 2 2 3" xfId="4455" xr:uid="{00000000-0005-0000-0000-000059110000}"/>
    <cellStyle name="Comma 2 4 3 3 2 2 3 2" xfId="25411" xr:uid="{1D21F219-6E11-4270-AEB5-F8946A8F8730}"/>
    <cellStyle name="Comma 2 4 3 3 2 2 4" xfId="4456" xr:uid="{00000000-0005-0000-0000-00005A110000}"/>
    <cellStyle name="Comma 2 4 3 3 2 2 4 2" xfId="25412" xr:uid="{420E3E45-1F4A-4B3B-B72E-92053A22C11C}"/>
    <cellStyle name="Comma 2 4 3 3 2 2 5" xfId="25409" xr:uid="{3975BAA7-DFF8-4448-BAED-BC39B1DC9996}"/>
    <cellStyle name="Comma 2 4 3 3 2 3" xfId="4457" xr:uid="{00000000-0005-0000-0000-00005B110000}"/>
    <cellStyle name="Comma 2 4 3 3 2 3 2" xfId="25413" xr:uid="{12B113D4-8F5B-41B9-BE7B-C97ACDBC3B7E}"/>
    <cellStyle name="Comma 2 4 3 3 2 4" xfId="4458" xr:uid="{00000000-0005-0000-0000-00005C110000}"/>
    <cellStyle name="Comma 2 4 3 3 2 4 2" xfId="25414" xr:uid="{C2D356DB-177C-417E-B7E7-7AF2E183C503}"/>
    <cellStyle name="Comma 2 4 3 3 2 5" xfId="4459" xr:uid="{00000000-0005-0000-0000-00005D110000}"/>
    <cellStyle name="Comma 2 4 3 3 2 5 2" xfId="25415" xr:uid="{D935F569-C7D2-4E75-8A54-7BB769AB19E3}"/>
    <cellStyle name="Comma 2 4 3 3 2 6" xfId="25408" xr:uid="{5B44E4AF-9B72-410C-B530-F76DCE07C3FF}"/>
    <cellStyle name="Comma 2 4 3 3 3" xfId="4460" xr:uid="{00000000-0005-0000-0000-00005E110000}"/>
    <cellStyle name="Comma 2 4 3 3 3 2" xfId="4461" xr:uid="{00000000-0005-0000-0000-00005F110000}"/>
    <cellStyle name="Comma 2 4 3 3 3 2 2" xfId="25417" xr:uid="{41BA6C81-CFC8-4DBA-96E4-32534D9F6A78}"/>
    <cellStyle name="Comma 2 4 3 3 3 3" xfId="4462" xr:uid="{00000000-0005-0000-0000-000060110000}"/>
    <cellStyle name="Comma 2 4 3 3 3 3 2" xfId="25418" xr:uid="{4B0CDA6F-153D-4686-9B8E-57B16B0F393C}"/>
    <cellStyle name="Comma 2 4 3 3 3 4" xfId="4463" xr:uid="{00000000-0005-0000-0000-000061110000}"/>
    <cellStyle name="Comma 2 4 3 3 3 4 2" xfId="25419" xr:uid="{B969C3E4-8646-4F2F-8F71-0D320FF56352}"/>
    <cellStyle name="Comma 2 4 3 3 3 5" xfId="25416" xr:uid="{D2CDDBFB-E95A-4279-B8EB-A4970299F5A1}"/>
    <cellStyle name="Comma 2 4 3 3 4" xfId="4464" xr:uid="{00000000-0005-0000-0000-000062110000}"/>
    <cellStyle name="Comma 2 4 3 3 4 2" xfId="25420" xr:uid="{CD3BCDB8-C015-412E-B67D-28CA8F157E64}"/>
    <cellStyle name="Comma 2 4 3 3 5" xfId="4465" xr:uid="{00000000-0005-0000-0000-000063110000}"/>
    <cellStyle name="Comma 2 4 3 3 5 2" xfId="25421" xr:uid="{10CF3E68-B681-44F6-B680-3D9347346FBF}"/>
    <cellStyle name="Comma 2 4 3 3 6" xfId="4466" xr:uid="{00000000-0005-0000-0000-000064110000}"/>
    <cellStyle name="Comma 2 4 3 3 6 2" xfId="25422" xr:uid="{C2C98E5F-9E48-48B2-99CE-9217661E2FEB}"/>
    <cellStyle name="Comma 2 4 3 3 7" xfId="25407" xr:uid="{23E3CADA-2613-47BE-B5BC-D41B3351C9BC}"/>
    <cellStyle name="Comma 2 4 3 4" xfId="4467" xr:uid="{00000000-0005-0000-0000-000065110000}"/>
    <cellStyle name="Comma 2 4 3 4 2" xfId="4468" xr:uid="{00000000-0005-0000-0000-000066110000}"/>
    <cellStyle name="Comma 2 4 3 4 2 2" xfId="4469" xr:uid="{00000000-0005-0000-0000-000067110000}"/>
    <cellStyle name="Comma 2 4 3 4 2 2 2" xfId="4470" xr:uid="{00000000-0005-0000-0000-000068110000}"/>
    <cellStyle name="Comma 2 4 3 4 2 2 2 2" xfId="25426" xr:uid="{FE16C874-E25F-4FA7-A66F-37A76BC310DE}"/>
    <cellStyle name="Comma 2 4 3 4 2 2 3" xfId="4471" xr:uid="{00000000-0005-0000-0000-000069110000}"/>
    <cellStyle name="Comma 2 4 3 4 2 2 3 2" xfId="25427" xr:uid="{4AB240F3-474D-4AF0-B320-97E4CE1C64C9}"/>
    <cellStyle name="Comma 2 4 3 4 2 2 4" xfId="4472" xr:uid="{00000000-0005-0000-0000-00006A110000}"/>
    <cellStyle name="Comma 2 4 3 4 2 2 4 2" xfId="25428" xr:uid="{C6D1118A-2C3D-4671-926E-4DE517316310}"/>
    <cellStyle name="Comma 2 4 3 4 2 2 5" xfId="25425" xr:uid="{80424A3C-4504-43DD-82AE-9F7F49DA9A1C}"/>
    <cellStyle name="Comma 2 4 3 4 2 3" xfId="4473" xr:uid="{00000000-0005-0000-0000-00006B110000}"/>
    <cellStyle name="Comma 2 4 3 4 2 3 2" xfId="25429" xr:uid="{F6DC2FD5-D183-4D1D-A2AD-D8CCA305905B}"/>
    <cellStyle name="Comma 2 4 3 4 2 4" xfId="4474" xr:uid="{00000000-0005-0000-0000-00006C110000}"/>
    <cellStyle name="Comma 2 4 3 4 2 4 2" xfId="25430" xr:uid="{E7BE13F5-B4D8-4F19-A665-2FFBC5259FAE}"/>
    <cellStyle name="Comma 2 4 3 4 2 5" xfId="4475" xr:uid="{00000000-0005-0000-0000-00006D110000}"/>
    <cellStyle name="Comma 2 4 3 4 2 5 2" xfId="25431" xr:uid="{31571058-BCBB-4CDB-960E-619DC2F0CC3D}"/>
    <cellStyle name="Comma 2 4 3 4 2 6" xfId="25424" xr:uid="{F92E134D-7364-4FC6-9843-7FE683C004A0}"/>
    <cellStyle name="Comma 2 4 3 4 3" xfId="4476" xr:uid="{00000000-0005-0000-0000-00006E110000}"/>
    <cellStyle name="Comma 2 4 3 4 3 2" xfId="4477" xr:uid="{00000000-0005-0000-0000-00006F110000}"/>
    <cellStyle name="Comma 2 4 3 4 3 2 2" xfId="25433" xr:uid="{C9307FF6-ABC9-4ED6-8296-D1683C117C2F}"/>
    <cellStyle name="Comma 2 4 3 4 3 3" xfId="4478" xr:uid="{00000000-0005-0000-0000-000070110000}"/>
    <cellStyle name="Comma 2 4 3 4 3 3 2" xfId="25434" xr:uid="{9C2DADF2-CC3B-4C32-B7C6-D3D21F3A591C}"/>
    <cellStyle name="Comma 2 4 3 4 3 4" xfId="4479" xr:uid="{00000000-0005-0000-0000-000071110000}"/>
    <cellStyle name="Comma 2 4 3 4 3 4 2" xfId="25435" xr:uid="{9B0C125B-D70B-4AE8-A5F2-186F77691D00}"/>
    <cellStyle name="Comma 2 4 3 4 3 5" xfId="25432" xr:uid="{03BA5214-5066-4CA2-B31A-753692DF11EA}"/>
    <cellStyle name="Comma 2 4 3 4 4" xfId="4480" xr:uid="{00000000-0005-0000-0000-000072110000}"/>
    <cellStyle name="Comma 2 4 3 4 4 2" xfId="25436" xr:uid="{19F2F1E5-979D-4E89-A411-17D49B6211A2}"/>
    <cellStyle name="Comma 2 4 3 4 5" xfId="4481" xr:uid="{00000000-0005-0000-0000-000073110000}"/>
    <cellStyle name="Comma 2 4 3 4 5 2" xfId="25437" xr:uid="{1D24FE54-8982-406C-8C13-881372B94BDC}"/>
    <cellStyle name="Comma 2 4 3 4 6" xfId="4482" xr:uid="{00000000-0005-0000-0000-000074110000}"/>
    <cellStyle name="Comma 2 4 3 4 6 2" xfId="25438" xr:uid="{517DF14A-CC4D-41F8-ACA4-4F1BCD831F2D}"/>
    <cellStyle name="Comma 2 4 3 4 7" xfId="25423" xr:uid="{A1B326AD-61FE-4013-92A2-E43B5894AD26}"/>
    <cellStyle name="Comma 2 4 3 5" xfId="4483" xr:uid="{00000000-0005-0000-0000-000075110000}"/>
    <cellStyle name="Comma 2 4 3 5 2" xfId="4484" xr:uid="{00000000-0005-0000-0000-000076110000}"/>
    <cellStyle name="Comma 2 4 3 5 2 2" xfId="4485" xr:uid="{00000000-0005-0000-0000-000077110000}"/>
    <cellStyle name="Comma 2 4 3 5 2 2 2" xfId="25441" xr:uid="{EE7A9753-FC34-4A30-905F-75DBAE1B2F97}"/>
    <cellStyle name="Comma 2 4 3 5 2 3" xfId="4486" xr:uid="{00000000-0005-0000-0000-000078110000}"/>
    <cellStyle name="Comma 2 4 3 5 2 3 2" xfId="25442" xr:uid="{9AC10EAC-E3D3-4B8A-A1B8-E9E76764EE38}"/>
    <cellStyle name="Comma 2 4 3 5 2 4" xfId="4487" xr:uid="{00000000-0005-0000-0000-000079110000}"/>
    <cellStyle name="Comma 2 4 3 5 2 4 2" xfId="25443" xr:uid="{C5098034-6203-4B05-B6E7-AB701497B96F}"/>
    <cellStyle name="Comma 2 4 3 5 2 5" xfId="25440" xr:uid="{5BF386D6-4116-46A1-8F7B-610490045EE5}"/>
    <cellStyle name="Comma 2 4 3 5 3" xfId="4488" xr:uid="{00000000-0005-0000-0000-00007A110000}"/>
    <cellStyle name="Comma 2 4 3 5 3 2" xfId="25444" xr:uid="{9D531209-A78C-4D42-924A-DC1AD1463218}"/>
    <cellStyle name="Comma 2 4 3 5 4" xfId="4489" xr:uid="{00000000-0005-0000-0000-00007B110000}"/>
    <cellStyle name="Comma 2 4 3 5 4 2" xfId="25445" xr:uid="{543BFFA2-C43C-479F-BD07-2D928657DD31}"/>
    <cellStyle name="Comma 2 4 3 5 5" xfId="4490" xr:uid="{00000000-0005-0000-0000-00007C110000}"/>
    <cellStyle name="Comma 2 4 3 5 5 2" xfId="25446" xr:uid="{B70A11FB-5C8F-44E8-99CA-5FCBA8F36DE9}"/>
    <cellStyle name="Comma 2 4 3 5 6" xfId="25439" xr:uid="{CE734889-A02A-473C-AE29-763DCD4DA26C}"/>
    <cellStyle name="Comma 2 4 3 6" xfId="4491" xr:uid="{00000000-0005-0000-0000-00007D110000}"/>
    <cellStyle name="Comma 2 4 3 6 2" xfId="4492" xr:uid="{00000000-0005-0000-0000-00007E110000}"/>
    <cellStyle name="Comma 2 4 3 6 2 2" xfId="25448" xr:uid="{9766A4FE-B287-4AFB-B648-B39B062C525D}"/>
    <cellStyle name="Comma 2 4 3 6 3" xfId="4493" xr:uid="{00000000-0005-0000-0000-00007F110000}"/>
    <cellStyle name="Comma 2 4 3 6 3 2" xfId="25449" xr:uid="{F8A06487-9802-49ED-8024-96E7E463A0CE}"/>
    <cellStyle name="Comma 2 4 3 6 4" xfId="4494" xr:uid="{00000000-0005-0000-0000-000080110000}"/>
    <cellStyle name="Comma 2 4 3 6 4 2" xfId="25450" xr:uid="{FDEA6A5A-EBC9-46A7-B0DC-0597E48040B5}"/>
    <cellStyle name="Comma 2 4 3 6 5" xfId="25447" xr:uid="{0A8C48E1-2662-452E-A3D7-83C719ECA461}"/>
    <cellStyle name="Comma 2 4 3 7" xfId="4495" xr:uid="{00000000-0005-0000-0000-000081110000}"/>
    <cellStyle name="Comma 2 4 3 7 2" xfId="25451" xr:uid="{2052D03A-614B-4C75-B568-0FFBB7E9D7B4}"/>
    <cellStyle name="Comma 2 4 3 8" xfId="4496" xr:uid="{00000000-0005-0000-0000-000082110000}"/>
    <cellStyle name="Comma 2 4 3 8 2" xfId="25452" xr:uid="{C2D2AED9-9327-4D03-8393-B506BF493CAF}"/>
    <cellStyle name="Comma 2 4 3 9" xfId="4497" xr:uid="{00000000-0005-0000-0000-000083110000}"/>
    <cellStyle name="Comma 2 4 3 9 2" xfId="25453" xr:uid="{383B9AA4-52E3-4890-8184-275F38D2ED5B}"/>
    <cellStyle name="Comma 2 4 4" xfId="4498" xr:uid="{00000000-0005-0000-0000-000084110000}"/>
    <cellStyle name="Comma 2 4 4 2" xfId="25454" xr:uid="{300E7D51-E555-41D7-B59C-050F25C5205B}"/>
    <cellStyle name="Comma 2 4 5" xfId="4499" xr:uid="{00000000-0005-0000-0000-000085110000}"/>
    <cellStyle name="Comma 2 4 5 10" xfId="25455" xr:uid="{538C0F3E-5F19-4053-89DA-2470B52FE567}"/>
    <cellStyle name="Comma 2 4 5 2" xfId="4500" xr:uid="{00000000-0005-0000-0000-000086110000}"/>
    <cellStyle name="Comma 2 4 5 2 2" xfId="4501" xr:uid="{00000000-0005-0000-0000-000087110000}"/>
    <cellStyle name="Comma 2 4 5 2 2 2" xfId="4502" xr:uid="{00000000-0005-0000-0000-000088110000}"/>
    <cellStyle name="Comma 2 4 5 2 2 2 2" xfId="4503" xr:uid="{00000000-0005-0000-0000-000089110000}"/>
    <cellStyle name="Comma 2 4 5 2 2 2 2 2" xfId="4504" xr:uid="{00000000-0005-0000-0000-00008A110000}"/>
    <cellStyle name="Comma 2 4 5 2 2 2 2 2 2" xfId="25460" xr:uid="{D39510B0-ADFF-4C1C-AD61-2C9841939A5D}"/>
    <cellStyle name="Comma 2 4 5 2 2 2 2 3" xfId="4505" xr:uid="{00000000-0005-0000-0000-00008B110000}"/>
    <cellStyle name="Comma 2 4 5 2 2 2 2 3 2" xfId="25461" xr:uid="{2FB860DA-2A70-4EE7-9AA3-D92812ABC973}"/>
    <cellStyle name="Comma 2 4 5 2 2 2 2 4" xfId="4506" xr:uid="{00000000-0005-0000-0000-00008C110000}"/>
    <cellStyle name="Comma 2 4 5 2 2 2 2 4 2" xfId="25462" xr:uid="{7909BC39-C1FC-4376-8CF7-2BB171C84FDB}"/>
    <cellStyle name="Comma 2 4 5 2 2 2 2 5" xfId="25459" xr:uid="{92A0BFD7-AF0A-4FA6-A48D-8E3C8437F108}"/>
    <cellStyle name="Comma 2 4 5 2 2 2 3" xfId="4507" xr:uid="{00000000-0005-0000-0000-00008D110000}"/>
    <cellStyle name="Comma 2 4 5 2 2 2 3 2" xfId="25463" xr:uid="{0ECB6910-C48D-4506-AD55-0F2788B82F0D}"/>
    <cellStyle name="Comma 2 4 5 2 2 2 4" xfId="4508" xr:uid="{00000000-0005-0000-0000-00008E110000}"/>
    <cellStyle name="Comma 2 4 5 2 2 2 4 2" xfId="25464" xr:uid="{8F83F63D-4F3F-4EB8-9F7C-5CD0E8B9800E}"/>
    <cellStyle name="Comma 2 4 5 2 2 2 5" xfId="4509" xr:uid="{00000000-0005-0000-0000-00008F110000}"/>
    <cellStyle name="Comma 2 4 5 2 2 2 5 2" xfId="25465" xr:uid="{0688CB10-4074-42C0-8D6E-615EF4B23CBC}"/>
    <cellStyle name="Comma 2 4 5 2 2 2 6" xfId="25458" xr:uid="{DB461CC8-33D4-4133-BCF1-C14863F29E0A}"/>
    <cellStyle name="Comma 2 4 5 2 2 3" xfId="4510" xr:uid="{00000000-0005-0000-0000-000090110000}"/>
    <cellStyle name="Comma 2 4 5 2 2 3 2" xfId="4511" xr:uid="{00000000-0005-0000-0000-000091110000}"/>
    <cellStyle name="Comma 2 4 5 2 2 3 2 2" xfId="25467" xr:uid="{E150082C-91F5-4D4F-98D9-92E55C322F13}"/>
    <cellStyle name="Comma 2 4 5 2 2 3 3" xfId="4512" xr:uid="{00000000-0005-0000-0000-000092110000}"/>
    <cellStyle name="Comma 2 4 5 2 2 3 3 2" xfId="25468" xr:uid="{19190AE6-030E-4312-885D-BCA557A18968}"/>
    <cellStyle name="Comma 2 4 5 2 2 3 4" xfId="4513" xr:uid="{00000000-0005-0000-0000-000093110000}"/>
    <cellStyle name="Comma 2 4 5 2 2 3 4 2" xfId="25469" xr:uid="{0FB48441-CA31-49C0-AD98-0292C150CA27}"/>
    <cellStyle name="Comma 2 4 5 2 2 3 5" xfId="25466" xr:uid="{2E510EE2-E279-4477-92B4-F77611EBA91A}"/>
    <cellStyle name="Comma 2 4 5 2 2 4" xfId="4514" xr:uid="{00000000-0005-0000-0000-000094110000}"/>
    <cellStyle name="Comma 2 4 5 2 2 4 2" xfId="25470" xr:uid="{9B8602ED-9F13-4329-AF0D-8A57729B1B94}"/>
    <cellStyle name="Comma 2 4 5 2 2 5" xfId="4515" xr:uid="{00000000-0005-0000-0000-000095110000}"/>
    <cellStyle name="Comma 2 4 5 2 2 5 2" xfId="25471" xr:uid="{78F67B82-2FCD-41DA-BB2F-8759CC3A201B}"/>
    <cellStyle name="Comma 2 4 5 2 2 6" xfId="4516" xr:uid="{00000000-0005-0000-0000-000096110000}"/>
    <cellStyle name="Comma 2 4 5 2 2 6 2" xfId="25472" xr:uid="{32569CF3-3025-45A5-A728-E7CEFF9D7040}"/>
    <cellStyle name="Comma 2 4 5 2 2 7" xfId="25457" xr:uid="{529112BA-884C-4B37-99B9-4A4BA13A4946}"/>
    <cellStyle name="Comma 2 4 5 2 3" xfId="4517" xr:uid="{00000000-0005-0000-0000-000097110000}"/>
    <cellStyle name="Comma 2 4 5 2 3 2" xfId="4518" xr:uid="{00000000-0005-0000-0000-000098110000}"/>
    <cellStyle name="Comma 2 4 5 2 3 2 2" xfId="4519" xr:uid="{00000000-0005-0000-0000-000099110000}"/>
    <cellStyle name="Comma 2 4 5 2 3 2 2 2" xfId="4520" xr:uid="{00000000-0005-0000-0000-00009A110000}"/>
    <cellStyle name="Comma 2 4 5 2 3 2 2 2 2" xfId="25476" xr:uid="{178110D9-3467-4204-9156-E1B7C2B38798}"/>
    <cellStyle name="Comma 2 4 5 2 3 2 2 3" xfId="4521" xr:uid="{00000000-0005-0000-0000-00009B110000}"/>
    <cellStyle name="Comma 2 4 5 2 3 2 2 3 2" xfId="25477" xr:uid="{5F7F69D9-CA2D-4CF8-813F-04ACAC9004ED}"/>
    <cellStyle name="Comma 2 4 5 2 3 2 2 4" xfId="4522" xr:uid="{00000000-0005-0000-0000-00009C110000}"/>
    <cellStyle name="Comma 2 4 5 2 3 2 2 4 2" xfId="25478" xr:uid="{29674378-AAAD-43E0-80C1-1045A6C599C4}"/>
    <cellStyle name="Comma 2 4 5 2 3 2 2 5" xfId="25475" xr:uid="{46A63877-C89E-41D1-98E4-F8D60C1AC042}"/>
    <cellStyle name="Comma 2 4 5 2 3 2 3" xfId="4523" xr:uid="{00000000-0005-0000-0000-00009D110000}"/>
    <cellStyle name="Comma 2 4 5 2 3 2 3 2" xfId="25479" xr:uid="{6B398432-9DE1-4CF1-B75C-495AC0DFF50A}"/>
    <cellStyle name="Comma 2 4 5 2 3 2 4" xfId="4524" xr:uid="{00000000-0005-0000-0000-00009E110000}"/>
    <cellStyle name="Comma 2 4 5 2 3 2 4 2" xfId="25480" xr:uid="{1DF905A4-C001-449D-84BF-0E58FF354AD3}"/>
    <cellStyle name="Comma 2 4 5 2 3 2 5" xfId="4525" xr:uid="{00000000-0005-0000-0000-00009F110000}"/>
    <cellStyle name="Comma 2 4 5 2 3 2 5 2" xfId="25481" xr:uid="{F6BFF30C-BBCF-4343-8FE7-B7060D6277F6}"/>
    <cellStyle name="Comma 2 4 5 2 3 2 6" xfId="25474" xr:uid="{80DC8ED6-33EB-4BE5-B0F2-094D6ABB1DC2}"/>
    <cellStyle name="Comma 2 4 5 2 3 3" xfId="4526" xr:uid="{00000000-0005-0000-0000-0000A0110000}"/>
    <cellStyle name="Comma 2 4 5 2 3 3 2" xfId="4527" xr:uid="{00000000-0005-0000-0000-0000A1110000}"/>
    <cellStyle name="Comma 2 4 5 2 3 3 2 2" xfId="25483" xr:uid="{EE421482-20EF-4204-A8C5-1D6D63EEA9E7}"/>
    <cellStyle name="Comma 2 4 5 2 3 3 3" xfId="4528" xr:uid="{00000000-0005-0000-0000-0000A2110000}"/>
    <cellStyle name="Comma 2 4 5 2 3 3 3 2" xfId="25484" xr:uid="{EB2900BA-2942-456A-BF4E-C6BFE954FB19}"/>
    <cellStyle name="Comma 2 4 5 2 3 3 4" xfId="4529" xr:uid="{00000000-0005-0000-0000-0000A3110000}"/>
    <cellStyle name="Comma 2 4 5 2 3 3 4 2" xfId="25485" xr:uid="{29A9EBAF-E700-4DF9-9ACB-294167AF723A}"/>
    <cellStyle name="Comma 2 4 5 2 3 3 5" xfId="25482" xr:uid="{CEB0C3CA-5D8F-4A97-AC97-7DBB781D0755}"/>
    <cellStyle name="Comma 2 4 5 2 3 4" xfId="4530" xr:uid="{00000000-0005-0000-0000-0000A4110000}"/>
    <cellStyle name="Comma 2 4 5 2 3 4 2" xfId="25486" xr:uid="{0F4F35D0-D3C2-46C1-8C2E-8D344862A75E}"/>
    <cellStyle name="Comma 2 4 5 2 3 5" xfId="4531" xr:uid="{00000000-0005-0000-0000-0000A5110000}"/>
    <cellStyle name="Comma 2 4 5 2 3 5 2" xfId="25487" xr:uid="{324EBA8A-A31C-452B-9E1D-BC5F057E4DD5}"/>
    <cellStyle name="Comma 2 4 5 2 3 6" xfId="4532" xr:uid="{00000000-0005-0000-0000-0000A6110000}"/>
    <cellStyle name="Comma 2 4 5 2 3 6 2" xfId="25488" xr:uid="{52D5344E-9976-4B6A-8192-37F7C3BCD7FA}"/>
    <cellStyle name="Comma 2 4 5 2 3 7" xfId="25473" xr:uid="{1ADAB236-CB10-4361-A7C4-8DD33C0FEF80}"/>
    <cellStyle name="Comma 2 4 5 2 4" xfId="4533" xr:uid="{00000000-0005-0000-0000-0000A7110000}"/>
    <cellStyle name="Comma 2 4 5 2 4 2" xfId="4534" xr:uid="{00000000-0005-0000-0000-0000A8110000}"/>
    <cellStyle name="Comma 2 4 5 2 4 2 2" xfId="4535" xr:uid="{00000000-0005-0000-0000-0000A9110000}"/>
    <cellStyle name="Comma 2 4 5 2 4 2 2 2" xfId="25491" xr:uid="{3148C345-B168-4EBD-A865-9FFDA13F44DD}"/>
    <cellStyle name="Comma 2 4 5 2 4 2 3" xfId="4536" xr:uid="{00000000-0005-0000-0000-0000AA110000}"/>
    <cellStyle name="Comma 2 4 5 2 4 2 3 2" xfId="25492" xr:uid="{8C1ACFA2-571F-4BA8-B836-32117CFEBD99}"/>
    <cellStyle name="Comma 2 4 5 2 4 2 4" xfId="4537" xr:uid="{00000000-0005-0000-0000-0000AB110000}"/>
    <cellStyle name="Comma 2 4 5 2 4 2 4 2" xfId="25493" xr:uid="{9DE58AD6-A664-46D4-BABF-6F72E7CB7AE5}"/>
    <cellStyle name="Comma 2 4 5 2 4 2 5" xfId="25490" xr:uid="{7742C01B-E23D-4FF3-BC30-D368FE86DC5E}"/>
    <cellStyle name="Comma 2 4 5 2 4 3" xfId="4538" xr:uid="{00000000-0005-0000-0000-0000AC110000}"/>
    <cellStyle name="Comma 2 4 5 2 4 3 2" xfId="25494" xr:uid="{D41CCCB0-C34A-47AB-904E-3484B043AA95}"/>
    <cellStyle name="Comma 2 4 5 2 4 4" xfId="4539" xr:uid="{00000000-0005-0000-0000-0000AD110000}"/>
    <cellStyle name="Comma 2 4 5 2 4 4 2" xfId="25495" xr:uid="{18CC9D69-17A4-4D28-B63F-59ED47100401}"/>
    <cellStyle name="Comma 2 4 5 2 4 5" xfId="4540" xr:uid="{00000000-0005-0000-0000-0000AE110000}"/>
    <cellStyle name="Comma 2 4 5 2 4 5 2" xfId="25496" xr:uid="{D1F11689-A01A-43EE-90CC-5AC3C8380EB6}"/>
    <cellStyle name="Comma 2 4 5 2 4 6" xfId="25489" xr:uid="{59938F3A-29A7-40B8-8CF1-15DD5D4F7DA9}"/>
    <cellStyle name="Comma 2 4 5 2 5" xfId="4541" xr:uid="{00000000-0005-0000-0000-0000AF110000}"/>
    <cellStyle name="Comma 2 4 5 2 5 2" xfId="4542" xr:uid="{00000000-0005-0000-0000-0000B0110000}"/>
    <cellStyle name="Comma 2 4 5 2 5 2 2" xfId="25498" xr:uid="{B2AF0E7E-FEFE-42D5-9D73-D609300580C5}"/>
    <cellStyle name="Comma 2 4 5 2 5 3" xfId="4543" xr:uid="{00000000-0005-0000-0000-0000B1110000}"/>
    <cellStyle name="Comma 2 4 5 2 5 3 2" xfId="25499" xr:uid="{E0EB82A4-9A1F-4E9F-8DE0-23C4EB966311}"/>
    <cellStyle name="Comma 2 4 5 2 5 4" xfId="4544" xr:uid="{00000000-0005-0000-0000-0000B2110000}"/>
    <cellStyle name="Comma 2 4 5 2 5 4 2" xfId="25500" xr:uid="{C5D1B8A3-B90B-43A3-9315-C8EC6BBE3227}"/>
    <cellStyle name="Comma 2 4 5 2 5 5" xfId="25497" xr:uid="{D18BADC8-AD5F-4B46-B50E-1C427659AFD5}"/>
    <cellStyle name="Comma 2 4 5 2 6" xfId="4545" xr:uid="{00000000-0005-0000-0000-0000B3110000}"/>
    <cellStyle name="Comma 2 4 5 2 6 2" xfId="25501" xr:uid="{60A2950B-818F-4859-86FD-F7D037900D68}"/>
    <cellStyle name="Comma 2 4 5 2 7" xfId="4546" xr:uid="{00000000-0005-0000-0000-0000B4110000}"/>
    <cellStyle name="Comma 2 4 5 2 7 2" xfId="25502" xr:uid="{FF19549C-85EB-4259-B03A-26267823EECB}"/>
    <cellStyle name="Comma 2 4 5 2 8" xfId="4547" xr:uid="{00000000-0005-0000-0000-0000B5110000}"/>
    <cellStyle name="Comma 2 4 5 2 8 2" xfId="25503" xr:uid="{6B53CF26-F76F-4AD7-B166-355BDE8F0481}"/>
    <cellStyle name="Comma 2 4 5 2 9" xfId="25456" xr:uid="{96E5F9B0-8D1E-4EED-BCCC-28AFB9D1AC3D}"/>
    <cellStyle name="Comma 2 4 5 3" xfId="4548" xr:uid="{00000000-0005-0000-0000-0000B6110000}"/>
    <cellStyle name="Comma 2 4 5 3 2" xfId="4549" xr:uid="{00000000-0005-0000-0000-0000B7110000}"/>
    <cellStyle name="Comma 2 4 5 3 2 2" xfId="4550" xr:uid="{00000000-0005-0000-0000-0000B8110000}"/>
    <cellStyle name="Comma 2 4 5 3 2 2 2" xfId="4551" xr:uid="{00000000-0005-0000-0000-0000B9110000}"/>
    <cellStyle name="Comma 2 4 5 3 2 2 2 2" xfId="25507" xr:uid="{C239F476-FA2E-42E9-90DB-E90CF85DCBE2}"/>
    <cellStyle name="Comma 2 4 5 3 2 2 3" xfId="4552" xr:uid="{00000000-0005-0000-0000-0000BA110000}"/>
    <cellStyle name="Comma 2 4 5 3 2 2 3 2" xfId="25508" xr:uid="{A60635CA-F9F9-482D-BC6C-CBB6FE6A9D87}"/>
    <cellStyle name="Comma 2 4 5 3 2 2 4" xfId="4553" xr:uid="{00000000-0005-0000-0000-0000BB110000}"/>
    <cellStyle name="Comma 2 4 5 3 2 2 4 2" xfId="25509" xr:uid="{A0C066CB-4674-4F46-9387-B94E5E940A5C}"/>
    <cellStyle name="Comma 2 4 5 3 2 2 5" xfId="25506" xr:uid="{2C028B5E-1202-4E8C-8A5E-820A2B9A868E}"/>
    <cellStyle name="Comma 2 4 5 3 2 3" xfId="4554" xr:uid="{00000000-0005-0000-0000-0000BC110000}"/>
    <cellStyle name="Comma 2 4 5 3 2 3 2" xfId="25510" xr:uid="{D206AD78-70B1-4C15-9048-C9F32CD2A784}"/>
    <cellStyle name="Comma 2 4 5 3 2 4" xfId="4555" xr:uid="{00000000-0005-0000-0000-0000BD110000}"/>
    <cellStyle name="Comma 2 4 5 3 2 4 2" xfId="25511" xr:uid="{37613FB0-50EC-4429-9989-3BDA248D9C3E}"/>
    <cellStyle name="Comma 2 4 5 3 2 5" xfId="4556" xr:uid="{00000000-0005-0000-0000-0000BE110000}"/>
    <cellStyle name="Comma 2 4 5 3 2 5 2" xfId="25512" xr:uid="{88E5E4B1-C680-40B4-9C3F-6C1B614ED632}"/>
    <cellStyle name="Comma 2 4 5 3 2 6" xfId="25505" xr:uid="{909620DE-B4DF-430E-9D6F-7089BBD648E2}"/>
    <cellStyle name="Comma 2 4 5 3 3" xfId="4557" xr:uid="{00000000-0005-0000-0000-0000BF110000}"/>
    <cellStyle name="Comma 2 4 5 3 3 2" xfId="4558" xr:uid="{00000000-0005-0000-0000-0000C0110000}"/>
    <cellStyle name="Comma 2 4 5 3 3 2 2" xfId="25514" xr:uid="{D09A7EAB-813D-45A3-A89A-8055E5B5D356}"/>
    <cellStyle name="Comma 2 4 5 3 3 3" xfId="4559" xr:uid="{00000000-0005-0000-0000-0000C1110000}"/>
    <cellStyle name="Comma 2 4 5 3 3 3 2" xfId="25515" xr:uid="{7375FBB7-AB48-4BBE-8695-BCB33FE7582D}"/>
    <cellStyle name="Comma 2 4 5 3 3 4" xfId="4560" xr:uid="{00000000-0005-0000-0000-0000C2110000}"/>
    <cellStyle name="Comma 2 4 5 3 3 4 2" xfId="25516" xr:uid="{B812E82A-FA0D-4FE6-BE3E-4F4FA42BB815}"/>
    <cellStyle name="Comma 2 4 5 3 3 5" xfId="25513" xr:uid="{8FD1E25C-2386-4340-B3A3-0D10044FF6E0}"/>
    <cellStyle name="Comma 2 4 5 3 4" xfId="4561" xr:uid="{00000000-0005-0000-0000-0000C3110000}"/>
    <cellStyle name="Comma 2 4 5 3 4 2" xfId="25517" xr:uid="{81067382-CC32-4382-BCF6-891C64DBA5C7}"/>
    <cellStyle name="Comma 2 4 5 3 5" xfId="4562" xr:uid="{00000000-0005-0000-0000-0000C4110000}"/>
    <cellStyle name="Comma 2 4 5 3 5 2" xfId="25518" xr:uid="{F04B66DC-5525-43B4-A751-34BB97235941}"/>
    <cellStyle name="Comma 2 4 5 3 6" xfId="4563" xr:uid="{00000000-0005-0000-0000-0000C5110000}"/>
    <cellStyle name="Comma 2 4 5 3 6 2" xfId="25519" xr:uid="{F2A16EB9-281D-4208-907A-A7E9C6D8DC1C}"/>
    <cellStyle name="Comma 2 4 5 3 7" xfId="25504" xr:uid="{EDE8038F-5EE5-4F70-B594-991A88E4D602}"/>
    <cellStyle name="Comma 2 4 5 4" xfId="4564" xr:uid="{00000000-0005-0000-0000-0000C6110000}"/>
    <cellStyle name="Comma 2 4 5 4 2" xfId="4565" xr:uid="{00000000-0005-0000-0000-0000C7110000}"/>
    <cellStyle name="Comma 2 4 5 4 2 2" xfId="4566" xr:uid="{00000000-0005-0000-0000-0000C8110000}"/>
    <cellStyle name="Comma 2 4 5 4 2 2 2" xfId="4567" xr:uid="{00000000-0005-0000-0000-0000C9110000}"/>
    <cellStyle name="Comma 2 4 5 4 2 2 2 2" xfId="25523" xr:uid="{F68FA08C-6619-400E-B968-D57E2F29AA8E}"/>
    <cellStyle name="Comma 2 4 5 4 2 2 3" xfId="4568" xr:uid="{00000000-0005-0000-0000-0000CA110000}"/>
    <cellStyle name="Comma 2 4 5 4 2 2 3 2" xfId="25524" xr:uid="{B649D7F4-8AE2-4EF4-8B10-492B928748AA}"/>
    <cellStyle name="Comma 2 4 5 4 2 2 4" xfId="4569" xr:uid="{00000000-0005-0000-0000-0000CB110000}"/>
    <cellStyle name="Comma 2 4 5 4 2 2 4 2" xfId="25525" xr:uid="{5012F1AE-E36B-455A-A75B-78A22F9468A4}"/>
    <cellStyle name="Comma 2 4 5 4 2 2 5" xfId="25522" xr:uid="{96BB03FF-3DA2-4BF1-A1DA-5E9CC8BBADE1}"/>
    <cellStyle name="Comma 2 4 5 4 2 3" xfId="4570" xr:uid="{00000000-0005-0000-0000-0000CC110000}"/>
    <cellStyle name="Comma 2 4 5 4 2 3 2" xfId="25526" xr:uid="{A2F9CB9B-C1E2-4628-B59A-4E909534905C}"/>
    <cellStyle name="Comma 2 4 5 4 2 4" xfId="4571" xr:uid="{00000000-0005-0000-0000-0000CD110000}"/>
    <cellStyle name="Comma 2 4 5 4 2 4 2" xfId="25527" xr:uid="{C3C92387-69BF-4EA0-B754-EF6B5D101586}"/>
    <cellStyle name="Comma 2 4 5 4 2 5" xfId="4572" xr:uid="{00000000-0005-0000-0000-0000CE110000}"/>
    <cellStyle name="Comma 2 4 5 4 2 5 2" xfId="25528" xr:uid="{E2AC915B-F562-4F2F-96A7-6ED968B5906F}"/>
    <cellStyle name="Comma 2 4 5 4 2 6" xfId="25521" xr:uid="{CBE89100-C3E9-47E2-AAD1-45ED8B8F5F56}"/>
    <cellStyle name="Comma 2 4 5 4 3" xfId="4573" xr:uid="{00000000-0005-0000-0000-0000CF110000}"/>
    <cellStyle name="Comma 2 4 5 4 3 2" xfId="4574" xr:uid="{00000000-0005-0000-0000-0000D0110000}"/>
    <cellStyle name="Comma 2 4 5 4 3 2 2" xfId="25530" xr:uid="{52984355-D1BD-41EE-9E98-5D2EAE269323}"/>
    <cellStyle name="Comma 2 4 5 4 3 3" xfId="4575" xr:uid="{00000000-0005-0000-0000-0000D1110000}"/>
    <cellStyle name="Comma 2 4 5 4 3 3 2" xfId="25531" xr:uid="{A577445A-86C5-435A-874C-29263DEE973D}"/>
    <cellStyle name="Comma 2 4 5 4 3 4" xfId="4576" xr:uid="{00000000-0005-0000-0000-0000D2110000}"/>
    <cellStyle name="Comma 2 4 5 4 3 4 2" xfId="25532" xr:uid="{63EB46EF-B4AC-451F-813D-65534B7BD436}"/>
    <cellStyle name="Comma 2 4 5 4 3 5" xfId="25529" xr:uid="{94A548F8-0D72-4C45-A725-EAA85321042C}"/>
    <cellStyle name="Comma 2 4 5 4 4" xfId="4577" xr:uid="{00000000-0005-0000-0000-0000D3110000}"/>
    <cellStyle name="Comma 2 4 5 4 4 2" xfId="25533" xr:uid="{1793D647-D15F-4354-B35D-1724F06D9205}"/>
    <cellStyle name="Comma 2 4 5 4 5" xfId="4578" xr:uid="{00000000-0005-0000-0000-0000D4110000}"/>
    <cellStyle name="Comma 2 4 5 4 5 2" xfId="25534" xr:uid="{03A29D86-8FBE-4C88-A26C-F0D28276A5CB}"/>
    <cellStyle name="Comma 2 4 5 4 6" xfId="4579" xr:uid="{00000000-0005-0000-0000-0000D5110000}"/>
    <cellStyle name="Comma 2 4 5 4 6 2" xfId="25535" xr:uid="{0137F67B-C14A-470D-AA91-AED8E2AE4072}"/>
    <cellStyle name="Comma 2 4 5 4 7" xfId="25520" xr:uid="{B491F920-789D-4825-A246-BF5C5205812B}"/>
    <cellStyle name="Comma 2 4 5 5" xfId="4580" xr:uid="{00000000-0005-0000-0000-0000D6110000}"/>
    <cellStyle name="Comma 2 4 5 5 2" xfId="4581" xr:uid="{00000000-0005-0000-0000-0000D7110000}"/>
    <cellStyle name="Comma 2 4 5 5 2 2" xfId="4582" xr:uid="{00000000-0005-0000-0000-0000D8110000}"/>
    <cellStyle name="Comma 2 4 5 5 2 2 2" xfId="25538" xr:uid="{2417F7B7-8684-4C0E-B002-C658CFB77CD5}"/>
    <cellStyle name="Comma 2 4 5 5 2 3" xfId="4583" xr:uid="{00000000-0005-0000-0000-0000D9110000}"/>
    <cellStyle name="Comma 2 4 5 5 2 3 2" xfId="25539" xr:uid="{EC9A3F4B-FD53-4694-839A-97D399F1999B}"/>
    <cellStyle name="Comma 2 4 5 5 2 4" xfId="4584" xr:uid="{00000000-0005-0000-0000-0000DA110000}"/>
    <cellStyle name="Comma 2 4 5 5 2 4 2" xfId="25540" xr:uid="{3BA998B3-6AE6-4621-9DAB-997C9075E32A}"/>
    <cellStyle name="Comma 2 4 5 5 2 5" xfId="25537" xr:uid="{633E95F6-0012-48CB-BF7B-42FD9F80C79E}"/>
    <cellStyle name="Comma 2 4 5 5 3" xfId="4585" xr:uid="{00000000-0005-0000-0000-0000DB110000}"/>
    <cellStyle name="Comma 2 4 5 5 3 2" xfId="25541" xr:uid="{BEE16860-E82F-4D39-A1A8-276ED253B02C}"/>
    <cellStyle name="Comma 2 4 5 5 4" xfId="4586" xr:uid="{00000000-0005-0000-0000-0000DC110000}"/>
    <cellStyle name="Comma 2 4 5 5 4 2" xfId="25542" xr:uid="{6E70839E-0D1D-4736-ADC7-302E96E7DB55}"/>
    <cellStyle name="Comma 2 4 5 5 5" xfId="4587" xr:uid="{00000000-0005-0000-0000-0000DD110000}"/>
    <cellStyle name="Comma 2 4 5 5 5 2" xfId="25543" xr:uid="{4B38D4FA-F1CD-414F-A7AD-080C9434101E}"/>
    <cellStyle name="Comma 2 4 5 5 6" xfId="25536" xr:uid="{F41039D6-752E-44F4-8D4B-9653308E6733}"/>
    <cellStyle name="Comma 2 4 5 6" xfId="4588" xr:uid="{00000000-0005-0000-0000-0000DE110000}"/>
    <cellStyle name="Comma 2 4 5 6 2" xfId="4589" xr:uid="{00000000-0005-0000-0000-0000DF110000}"/>
    <cellStyle name="Comma 2 4 5 6 2 2" xfId="25545" xr:uid="{A16C2F6D-AD02-4145-96DE-1D36A6439011}"/>
    <cellStyle name="Comma 2 4 5 6 3" xfId="4590" xr:uid="{00000000-0005-0000-0000-0000E0110000}"/>
    <cellStyle name="Comma 2 4 5 6 3 2" xfId="25546" xr:uid="{7B834051-B132-4910-BD80-8EB99613EC29}"/>
    <cellStyle name="Comma 2 4 5 6 4" xfId="4591" xr:uid="{00000000-0005-0000-0000-0000E1110000}"/>
    <cellStyle name="Comma 2 4 5 6 4 2" xfId="25547" xr:uid="{B3D509F0-FA48-4C6C-9941-62A57D045D14}"/>
    <cellStyle name="Comma 2 4 5 6 5" xfId="25544" xr:uid="{A88F6EC8-C6C7-4397-B6F4-88DA123EF1BF}"/>
    <cellStyle name="Comma 2 4 5 7" xfId="4592" xr:uid="{00000000-0005-0000-0000-0000E2110000}"/>
    <cellStyle name="Comma 2 4 5 7 2" xfId="25548" xr:uid="{E67E9EDE-0454-4820-8684-71074D35F565}"/>
    <cellStyle name="Comma 2 4 5 8" xfId="4593" xr:uid="{00000000-0005-0000-0000-0000E3110000}"/>
    <cellStyle name="Comma 2 4 5 8 2" xfId="25549" xr:uid="{A37A6F19-ABD0-4B14-BF29-DF357FA7BD6C}"/>
    <cellStyle name="Comma 2 4 5 9" xfId="4594" xr:uid="{00000000-0005-0000-0000-0000E4110000}"/>
    <cellStyle name="Comma 2 4 5 9 2" xfId="25550" xr:uid="{BB37E325-A3E0-4BB0-BDE3-0322984CEFB3}"/>
    <cellStyle name="Comma 2 4 6" xfId="4595" xr:uid="{00000000-0005-0000-0000-0000E5110000}"/>
    <cellStyle name="Comma 2 4 6 2" xfId="4596" xr:uid="{00000000-0005-0000-0000-0000E6110000}"/>
    <cellStyle name="Comma 2 4 6 2 2" xfId="4597" xr:uid="{00000000-0005-0000-0000-0000E7110000}"/>
    <cellStyle name="Comma 2 4 6 2 2 2" xfId="4598" xr:uid="{00000000-0005-0000-0000-0000E8110000}"/>
    <cellStyle name="Comma 2 4 6 2 2 2 2" xfId="4599" xr:uid="{00000000-0005-0000-0000-0000E9110000}"/>
    <cellStyle name="Comma 2 4 6 2 2 2 2 2" xfId="25555" xr:uid="{943286FD-AE6E-478A-A4DB-55C818CA941F}"/>
    <cellStyle name="Comma 2 4 6 2 2 2 3" xfId="4600" xr:uid="{00000000-0005-0000-0000-0000EA110000}"/>
    <cellStyle name="Comma 2 4 6 2 2 2 3 2" xfId="25556" xr:uid="{EABAA355-4201-4901-9778-12E8A2BAA191}"/>
    <cellStyle name="Comma 2 4 6 2 2 2 4" xfId="4601" xr:uid="{00000000-0005-0000-0000-0000EB110000}"/>
    <cellStyle name="Comma 2 4 6 2 2 2 4 2" xfId="25557" xr:uid="{D725BC87-7C18-4B91-B385-FF1141E8263A}"/>
    <cellStyle name="Comma 2 4 6 2 2 2 5" xfId="25554" xr:uid="{5205FA9F-6A7E-48B1-BDD3-AA2A4108F880}"/>
    <cellStyle name="Comma 2 4 6 2 2 3" xfId="4602" xr:uid="{00000000-0005-0000-0000-0000EC110000}"/>
    <cellStyle name="Comma 2 4 6 2 2 3 2" xfId="25558" xr:uid="{1CC274EC-0A64-4153-B66E-56FECE3DF506}"/>
    <cellStyle name="Comma 2 4 6 2 2 4" xfId="4603" xr:uid="{00000000-0005-0000-0000-0000ED110000}"/>
    <cellStyle name="Comma 2 4 6 2 2 4 2" xfId="25559" xr:uid="{72756AFB-FE4F-4286-B57C-65697D331973}"/>
    <cellStyle name="Comma 2 4 6 2 2 5" xfId="4604" xr:uid="{00000000-0005-0000-0000-0000EE110000}"/>
    <cellStyle name="Comma 2 4 6 2 2 5 2" xfId="25560" xr:uid="{300C34DB-0DD6-4053-B029-73FABA26DFC0}"/>
    <cellStyle name="Comma 2 4 6 2 2 6" xfId="25553" xr:uid="{D5BF8466-58AD-4894-8A24-52F48280A659}"/>
    <cellStyle name="Comma 2 4 6 2 3" xfId="4605" xr:uid="{00000000-0005-0000-0000-0000EF110000}"/>
    <cellStyle name="Comma 2 4 6 2 3 2" xfId="4606" xr:uid="{00000000-0005-0000-0000-0000F0110000}"/>
    <cellStyle name="Comma 2 4 6 2 3 2 2" xfId="25562" xr:uid="{AB38931A-E673-47C8-996D-07C36BDD8BAD}"/>
    <cellStyle name="Comma 2 4 6 2 3 3" xfId="4607" xr:uid="{00000000-0005-0000-0000-0000F1110000}"/>
    <cellStyle name="Comma 2 4 6 2 3 3 2" xfId="25563" xr:uid="{ED3377EC-6017-4428-80AA-AB27D6F5F98E}"/>
    <cellStyle name="Comma 2 4 6 2 3 4" xfId="4608" xr:uid="{00000000-0005-0000-0000-0000F2110000}"/>
    <cellStyle name="Comma 2 4 6 2 3 4 2" xfId="25564" xr:uid="{BDCDB402-69C7-4C58-8BB9-0CEF4B22DAAC}"/>
    <cellStyle name="Comma 2 4 6 2 3 5" xfId="25561" xr:uid="{DA3AF1D9-9B54-4021-A8E4-1863033AAA82}"/>
    <cellStyle name="Comma 2 4 6 2 4" xfId="4609" xr:uid="{00000000-0005-0000-0000-0000F3110000}"/>
    <cellStyle name="Comma 2 4 6 2 4 2" xfId="25565" xr:uid="{C95FA9F0-8B78-42B1-B8EA-10632851A5F2}"/>
    <cellStyle name="Comma 2 4 6 2 5" xfId="4610" xr:uid="{00000000-0005-0000-0000-0000F4110000}"/>
    <cellStyle name="Comma 2 4 6 2 5 2" xfId="25566" xr:uid="{FA1EC13C-3D25-4DC4-A1FF-DA948CDE3C34}"/>
    <cellStyle name="Comma 2 4 6 2 6" xfId="4611" xr:uid="{00000000-0005-0000-0000-0000F5110000}"/>
    <cellStyle name="Comma 2 4 6 2 6 2" xfId="25567" xr:uid="{072B4BD4-E996-4C1E-A7C5-A099CD59B3DB}"/>
    <cellStyle name="Comma 2 4 6 2 7" xfId="25552" xr:uid="{B0F37747-5EB1-4ED5-8D6C-FF8295CF2F19}"/>
    <cellStyle name="Comma 2 4 6 3" xfId="4612" xr:uid="{00000000-0005-0000-0000-0000F6110000}"/>
    <cellStyle name="Comma 2 4 6 3 2" xfId="4613" xr:uid="{00000000-0005-0000-0000-0000F7110000}"/>
    <cellStyle name="Comma 2 4 6 3 2 2" xfId="4614" xr:uid="{00000000-0005-0000-0000-0000F8110000}"/>
    <cellStyle name="Comma 2 4 6 3 2 2 2" xfId="4615" xr:uid="{00000000-0005-0000-0000-0000F9110000}"/>
    <cellStyle name="Comma 2 4 6 3 2 2 2 2" xfId="25571" xr:uid="{C769B0F9-661E-4580-9680-B24866D10356}"/>
    <cellStyle name="Comma 2 4 6 3 2 2 3" xfId="4616" xr:uid="{00000000-0005-0000-0000-0000FA110000}"/>
    <cellStyle name="Comma 2 4 6 3 2 2 3 2" xfId="25572" xr:uid="{4B120654-D995-4E28-9252-80854CFB7091}"/>
    <cellStyle name="Comma 2 4 6 3 2 2 4" xfId="4617" xr:uid="{00000000-0005-0000-0000-0000FB110000}"/>
    <cellStyle name="Comma 2 4 6 3 2 2 4 2" xfId="25573" xr:uid="{E81BD644-CBA8-43BA-9118-4302AE782A2A}"/>
    <cellStyle name="Comma 2 4 6 3 2 2 5" xfId="25570" xr:uid="{7284489B-E748-45F5-BD53-75FBB57E6B28}"/>
    <cellStyle name="Comma 2 4 6 3 2 3" xfId="4618" xr:uid="{00000000-0005-0000-0000-0000FC110000}"/>
    <cellStyle name="Comma 2 4 6 3 2 3 2" xfId="25574" xr:uid="{5D4641B8-A2C7-427C-9C2E-DDBFF4DF2A29}"/>
    <cellStyle name="Comma 2 4 6 3 2 4" xfId="4619" xr:uid="{00000000-0005-0000-0000-0000FD110000}"/>
    <cellStyle name="Comma 2 4 6 3 2 4 2" xfId="25575" xr:uid="{7BA94D1C-C691-47B3-9431-63E94C83732B}"/>
    <cellStyle name="Comma 2 4 6 3 2 5" xfId="4620" xr:uid="{00000000-0005-0000-0000-0000FE110000}"/>
    <cellStyle name="Comma 2 4 6 3 2 5 2" xfId="25576" xr:uid="{D663F016-3E7E-4AA1-A4AE-87A86B534AB8}"/>
    <cellStyle name="Comma 2 4 6 3 2 6" xfId="25569" xr:uid="{9D448D94-4638-4043-961D-ACFB1D090E39}"/>
    <cellStyle name="Comma 2 4 6 3 3" xfId="4621" xr:uid="{00000000-0005-0000-0000-0000FF110000}"/>
    <cellStyle name="Comma 2 4 6 3 3 2" xfId="4622" xr:uid="{00000000-0005-0000-0000-000000120000}"/>
    <cellStyle name="Comma 2 4 6 3 3 2 2" xfId="25578" xr:uid="{FAE89B21-1E8C-499E-AA98-46CC18A63025}"/>
    <cellStyle name="Comma 2 4 6 3 3 3" xfId="4623" xr:uid="{00000000-0005-0000-0000-000001120000}"/>
    <cellStyle name="Comma 2 4 6 3 3 3 2" xfId="25579" xr:uid="{25E509AF-5BAF-4179-8A73-93EEFE986AA1}"/>
    <cellStyle name="Comma 2 4 6 3 3 4" xfId="4624" xr:uid="{00000000-0005-0000-0000-000002120000}"/>
    <cellStyle name="Comma 2 4 6 3 3 4 2" xfId="25580" xr:uid="{0F233F8A-619A-4EA7-A2AE-0E20E3F4A876}"/>
    <cellStyle name="Comma 2 4 6 3 3 5" xfId="25577" xr:uid="{4B46CD7B-CD0C-45AD-A208-15D59D7FD082}"/>
    <cellStyle name="Comma 2 4 6 3 4" xfId="4625" xr:uid="{00000000-0005-0000-0000-000003120000}"/>
    <cellStyle name="Comma 2 4 6 3 4 2" xfId="25581" xr:uid="{E56A9A90-C483-46C6-A71F-EFEAE783DA89}"/>
    <cellStyle name="Comma 2 4 6 3 5" xfId="4626" xr:uid="{00000000-0005-0000-0000-000004120000}"/>
    <cellStyle name="Comma 2 4 6 3 5 2" xfId="25582" xr:uid="{CDB933B9-681C-4A42-8A57-F779D9F0868D}"/>
    <cellStyle name="Comma 2 4 6 3 6" xfId="4627" xr:uid="{00000000-0005-0000-0000-000005120000}"/>
    <cellStyle name="Comma 2 4 6 3 6 2" xfId="25583" xr:uid="{495C302E-1080-474A-AF75-4867F821566D}"/>
    <cellStyle name="Comma 2 4 6 3 7" xfId="25568" xr:uid="{42143597-F514-4C1B-AAED-138AA8F0D61A}"/>
    <cellStyle name="Comma 2 4 6 4" xfId="4628" xr:uid="{00000000-0005-0000-0000-000006120000}"/>
    <cellStyle name="Comma 2 4 6 4 2" xfId="4629" xr:uid="{00000000-0005-0000-0000-000007120000}"/>
    <cellStyle name="Comma 2 4 6 4 2 2" xfId="4630" xr:uid="{00000000-0005-0000-0000-000008120000}"/>
    <cellStyle name="Comma 2 4 6 4 2 2 2" xfId="25586" xr:uid="{D26E213C-6B3B-488E-97D6-EB990C674AE3}"/>
    <cellStyle name="Comma 2 4 6 4 2 3" xfId="4631" xr:uid="{00000000-0005-0000-0000-000009120000}"/>
    <cellStyle name="Comma 2 4 6 4 2 3 2" xfId="25587" xr:uid="{56FD1DB5-B2FF-4057-95B4-407B5DEBAB5E}"/>
    <cellStyle name="Comma 2 4 6 4 2 4" xfId="4632" xr:uid="{00000000-0005-0000-0000-00000A120000}"/>
    <cellStyle name="Comma 2 4 6 4 2 4 2" xfId="25588" xr:uid="{AE8CA354-123D-4642-B6D0-5909456541CD}"/>
    <cellStyle name="Comma 2 4 6 4 2 5" xfId="25585" xr:uid="{E67B575F-7D8E-49D8-AFE8-56E07456E01F}"/>
    <cellStyle name="Comma 2 4 6 4 3" xfId="4633" xr:uid="{00000000-0005-0000-0000-00000B120000}"/>
    <cellStyle name="Comma 2 4 6 4 3 2" xfId="25589" xr:uid="{01595A78-10DC-4DBC-851F-3552925A50BC}"/>
    <cellStyle name="Comma 2 4 6 4 4" xfId="4634" xr:uid="{00000000-0005-0000-0000-00000C120000}"/>
    <cellStyle name="Comma 2 4 6 4 4 2" xfId="25590" xr:uid="{D7B16C3E-8EA6-4AB2-ADB0-00E890522E68}"/>
    <cellStyle name="Comma 2 4 6 4 5" xfId="4635" xr:uid="{00000000-0005-0000-0000-00000D120000}"/>
    <cellStyle name="Comma 2 4 6 4 5 2" xfId="25591" xr:uid="{7E74A403-FC63-45F1-A85C-E9970EA9FACF}"/>
    <cellStyle name="Comma 2 4 6 4 6" xfId="25584" xr:uid="{7418A10B-66D0-4798-BDFF-62A071255E0A}"/>
    <cellStyle name="Comma 2 4 6 5" xfId="4636" xr:uid="{00000000-0005-0000-0000-00000E120000}"/>
    <cellStyle name="Comma 2 4 6 5 2" xfId="4637" xr:uid="{00000000-0005-0000-0000-00000F120000}"/>
    <cellStyle name="Comma 2 4 6 5 2 2" xfId="25593" xr:uid="{429476BD-1B20-4118-96C3-7C7162139A98}"/>
    <cellStyle name="Comma 2 4 6 5 3" xfId="4638" xr:uid="{00000000-0005-0000-0000-000010120000}"/>
    <cellStyle name="Comma 2 4 6 5 3 2" xfId="25594" xr:uid="{0388FB21-22FB-42A8-8D30-F4D91E5B1E49}"/>
    <cellStyle name="Comma 2 4 6 5 4" xfId="4639" xr:uid="{00000000-0005-0000-0000-000011120000}"/>
    <cellStyle name="Comma 2 4 6 5 4 2" xfId="25595" xr:uid="{693AB3EB-152C-401D-BF94-60C52BB28571}"/>
    <cellStyle name="Comma 2 4 6 5 5" xfId="25592" xr:uid="{1156971D-461D-488F-BE72-1E6592B1DD97}"/>
    <cellStyle name="Comma 2 4 6 6" xfId="4640" xr:uid="{00000000-0005-0000-0000-000012120000}"/>
    <cellStyle name="Comma 2 4 6 6 2" xfId="25596" xr:uid="{97DA32F4-08C4-4042-BFA4-1547BE58FCFC}"/>
    <cellStyle name="Comma 2 4 6 7" xfId="4641" xr:uid="{00000000-0005-0000-0000-000013120000}"/>
    <cellStyle name="Comma 2 4 6 7 2" xfId="25597" xr:uid="{F374AB78-45BD-4426-96B9-3B90FB514F1A}"/>
    <cellStyle name="Comma 2 4 6 8" xfId="4642" xr:uid="{00000000-0005-0000-0000-000014120000}"/>
    <cellStyle name="Comma 2 4 6 8 2" xfId="25598" xr:uid="{989EC356-199C-4F24-B621-8DC6AEABB495}"/>
    <cellStyle name="Comma 2 4 6 9" xfId="25551" xr:uid="{C799149C-422D-4354-9A62-0EC1E1D85FE1}"/>
    <cellStyle name="Comma 2 4 7" xfId="4643" xr:uid="{00000000-0005-0000-0000-000015120000}"/>
    <cellStyle name="Comma 2 4 7 2" xfId="4644" xr:uid="{00000000-0005-0000-0000-000016120000}"/>
    <cellStyle name="Comma 2 4 7 2 2" xfId="4645" xr:uid="{00000000-0005-0000-0000-000017120000}"/>
    <cellStyle name="Comma 2 4 7 2 2 2" xfId="4646" xr:uid="{00000000-0005-0000-0000-000018120000}"/>
    <cellStyle name="Comma 2 4 7 2 2 2 2" xfId="4647" xr:uid="{00000000-0005-0000-0000-000019120000}"/>
    <cellStyle name="Comma 2 4 7 2 2 2 2 2" xfId="25603" xr:uid="{764960DD-566C-4367-BC90-1EEA0F553131}"/>
    <cellStyle name="Comma 2 4 7 2 2 2 3" xfId="4648" xr:uid="{00000000-0005-0000-0000-00001A120000}"/>
    <cellStyle name="Comma 2 4 7 2 2 2 3 2" xfId="25604" xr:uid="{0DB674D8-2C82-4575-89F3-128838D93FAF}"/>
    <cellStyle name="Comma 2 4 7 2 2 2 4" xfId="4649" xr:uid="{00000000-0005-0000-0000-00001B120000}"/>
    <cellStyle name="Comma 2 4 7 2 2 2 4 2" xfId="25605" xr:uid="{F395499C-5F0B-4977-B2CB-B486BC1D6F4A}"/>
    <cellStyle name="Comma 2 4 7 2 2 2 5" xfId="25602" xr:uid="{1A1C24EC-BC53-40C6-B90E-BDDFF0421555}"/>
    <cellStyle name="Comma 2 4 7 2 2 3" xfId="4650" xr:uid="{00000000-0005-0000-0000-00001C120000}"/>
    <cellStyle name="Comma 2 4 7 2 2 3 2" xfId="25606" xr:uid="{ADB2F897-0A1C-4E74-81BB-27188CC74FFE}"/>
    <cellStyle name="Comma 2 4 7 2 2 4" xfId="4651" xr:uid="{00000000-0005-0000-0000-00001D120000}"/>
    <cellStyle name="Comma 2 4 7 2 2 4 2" xfId="25607" xr:uid="{BA766E26-10CC-4AC3-8C0A-7928F844586E}"/>
    <cellStyle name="Comma 2 4 7 2 2 5" xfId="4652" xr:uid="{00000000-0005-0000-0000-00001E120000}"/>
    <cellStyle name="Comma 2 4 7 2 2 5 2" xfId="25608" xr:uid="{E0A24829-011E-4655-AE84-5BAC331FB267}"/>
    <cellStyle name="Comma 2 4 7 2 2 6" xfId="25601" xr:uid="{AEC2462F-C927-42BA-A5F6-4B65637322DA}"/>
    <cellStyle name="Comma 2 4 7 2 3" xfId="4653" xr:uid="{00000000-0005-0000-0000-00001F120000}"/>
    <cellStyle name="Comma 2 4 7 2 3 2" xfId="4654" xr:uid="{00000000-0005-0000-0000-000020120000}"/>
    <cellStyle name="Comma 2 4 7 2 3 2 2" xfId="25610" xr:uid="{203B48F7-3A5C-4C77-85EF-10FBAF8ADEC3}"/>
    <cellStyle name="Comma 2 4 7 2 3 3" xfId="4655" xr:uid="{00000000-0005-0000-0000-000021120000}"/>
    <cellStyle name="Comma 2 4 7 2 3 3 2" xfId="25611" xr:uid="{9A687014-6B4A-4B00-B026-6E44D53234C4}"/>
    <cellStyle name="Comma 2 4 7 2 3 4" xfId="4656" xr:uid="{00000000-0005-0000-0000-000022120000}"/>
    <cellStyle name="Comma 2 4 7 2 3 4 2" xfId="25612" xr:uid="{2C3782BC-DC8B-44A5-B126-0ABE4489D99A}"/>
    <cellStyle name="Comma 2 4 7 2 3 5" xfId="25609" xr:uid="{FB4752B3-6032-4C46-87A1-67F6C8925087}"/>
    <cellStyle name="Comma 2 4 7 2 4" xfId="4657" xr:uid="{00000000-0005-0000-0000-000023120000}"/>
    <cellStyle name="Comma 2 4 7 2 4 2" xfId="25613" xr:uid="{65E59809-FCF0-443B-B9DF-2DF980BDC64E}"/>
    <cellStyle name="Comma 2 4 7 2 5" xfId="4658" xr:uid="{00000000-0005-0000-0000-000024120000}"/>
    <cellStyle name="Comma 2 4 7 2 5 2" xfId="25614" xr:uid="{D8884502-3AA3-46C8-92C7-EDEADA20F4B0}"/>
    <cellStyle name="Comma 2 4 7 2 6" xfId="4659" xr:uid="{00000000-0005-0000-0000-000025120000}"/>
    <cellStyle name="Comma 2 4 7 2 6 2" xfId="25615" xr:uid="{B95F717F-58F2-4972-B65B-E3D1E46AE42A}"/>
    <cellStyle name="Comma 2 4 7 2 7" xfId="25600" xr:uid="{2C22E47A-2382-4041-8755-0970DEE37534}"/>
    <cellStyle name="Comma 2 4 7 3" xfId="4660" xr:uid="{00000000-0005-0000-0000-000026120000}"/>
    <cellStyle name="Comma 2 4 7 3 2" xfId="4661" xr:uid="{00000000-0005-0000-0000-000027120000}"/>
    <cellStyle name="Comma 2 4 7 3 2 2" xfId="4662" xr:uid="{00000000-0005-0000-0000-000028120000}"/>
    <cellStyle name="Comma 2 4 7 3 2 2 2" xfId="4663" xr:uid="{00000000-0005-0000-0000-000029120000}"/>
    <cellStyle name="Comma 2 4 7 3 2 2 2 2" xfId="25619" xr:uid="{F85F3559-2762-4E38-AC4E-CB672E6409EB}"/>
    <cellStyle name="Comma 2 4 7 3 2 2 3" xfId="4664" xr:uid="{00000000-0005-0000-0000-00002A120000}"/>
    <cellStyle name="Comma 2 4 7 3 2 2 3 2" xfId="25620" xr:uid="{A87535C1-FB99-435F-BA44-8D1BD5468726}"/>
    <cellStyle name="Comma 2 4 7 3 2 2 4" xfId="4665" xr:uid="{00000000-0005-0000-0000-00002B120000}"/>
    <cellStyle name="Comma 2 4 7 3 2 2 4 2" xfId="25621" xr:uid="{15399C77-ACEB-42C5-9EEF-973DDDD6E1B5}"/>
    <cellStyle name="Comma 2 4 7 3 2 2 5" xfId="25618" xr:uid="{7AFCA91F-6395-4499-9471-8AFFD5C412A8}"/>
    <cellStyle name="Comma 2 4 7 3 2 3" xfId="4666" xr:uid="{00000000-0005-0000-0000-00002C120000}"/>
    <cellStyle name="Comma 2 4 7 3 2 3 2" xfId="25622" xr:uid="{60DF93A9-0612-4EC0-B4F9-FC96744DFC6A}"/>
    <cellStyle name="Comma 2 4 7 3 2 4" xfId="4667" xr:uid="{00000000-0005-0000-0000-00002D120000}"/>
    <cellStyle name="Comma 2 4 7 3 2 4 2" xfId="25623" xr:uid="{FB61A0C1-C3BD-4754-8C6F-674E57C232AD}"/>
    <cellStyle name="Comma 2 4 7 3 2 5" xfId="4668" xr:uid="{00000000-0005-0000-0000-00002E120000}"/>
    <cellStyle name="Comma 2 4 7 3 2 5 2" xfId="25624" xr:uid="{151B8954-F073-45B3-ABD2-CA2682A2A9BD}"/>
    <cellStyle name="Comma 2 4 7 3 2 6" xfId="25617" xr:uid="{0C9FEF23-EC68-4484-BE51-B7A42FCF742E}"/>
    <cellStyle name="Comma 2 4 7 3 3" xfId="4669" xr:uid="{00000000-0005-0000-0000-00002F120000}"/>
    <cellStyle name="Comma 2 4 7 3 3 2" xfId="4670" xr:uid="{00000000-0005-0000-0000-000030120000}"/>
    <cellStyle name="Comma 2 4 7 3 3 2 2" xfId="25626" xr:uid="{006931EA-B6BE-47E1-BBAF-C8D289A3F87E}"/>
    <cellStyle name="Comma 2 4 7 3 3 3" xfId="4671" xr:uid="{00000000-0005-0000-0000-000031120000}"/>
    <cellStyle name="Comma 2 4 7 3 3 3 2" xfId="25627" xr:uid="{990C3564-D666-4FC7-A143-B759390C8E79}"/>
    <cellStyle name="Comma 2 4 7 3 3 4" xfId="4672" xr:uid="{00000000-0005-0000-0000-000032120000}"/>
    <cellStyle name="Comma 2 4 7 3 3 4 2" xfId="25628" xr:uid="{7D6DECB0-7BB2-4A97-8FB8-D0837B3BF888}"/>
    <cellStyle name="Comma 2 4 7 3 3 5" xfId="25625" xr:uid="{258CD0B5-1676-467C-B926-17CF38922A5C}"/>
    <cellStyle name="Comma 2 4 7 3 4" xfId="4673" xr:uid="{00000000-0005-0000-0000-000033120000}"/>
    <cellStyle name="Comma 2 4 7 3 4 2" xfId="25629" xr:uid="{97CADCBE-47CD-4F18-9C3A-833A3EA79BAA}"/>
    <cellStyle name="Comma 2 4 7 3 5" xfId="4674" xr:uid="{00000000-0005-0000-0000-000034120000}"/>
    <cellStyle name="Comma 2 4 7 3 5 2" xfId="25630" xr:uid="{F2616232-4324-4DFF-A55D-41C876BCACDE}"/>
    <cellStyle name="Comma 2 4 7 3 6" xfId="4675" xr:uid="{00000000-0005-0000-0000-000035120000}"/>
    <cellStyle name="Comma 2 4 7 3 6 2" xfId="25631" xr:uid="{B80405C7-7E50-43D3-9FB6-EC450D6801C8}"/>
    <cellStyle name="Comma 2 4 7 3 7" xfId="25616" xr:uid="{526E5B3C-3A2A-48ED-994A-AD0DBE199D74}"/>
    <cellStyle name="Comma 2 4 7 4" xfId="4676" xr:uid="{00000000-0005-0000-0000-000036120000}"/>
    <cellStyle name="Comma 2 4 7 4 2" xfId="4677" xr:uid="{00000000-0005-0000-0000-000037120000}"/>
    <cellStyle name="Comma 2 4 7 4 2 2" xfId="4678" xr:uid="{00000000-0005-0000-0000-000038120000}"/>
    <cellStyle name="Comma 2 4 7 4 2 2 2" xfId="25634" xr:uid="{714D48A3-C3A6-48AD-8005-6E809EBC6346}"/>
    <cellStyle name="Comma 2 4 7 4 2 3" xfId="4679" xr:uid="{00000000-0005-0000-0000-000039120000}"/>
    <cellStyle name="Comma 2 4 7 4 2 3 2" xfId="25635" xr:uid="{EF07CED5-F730-493F-806B-A9692E4E148E}"/>
    <cellStyle name="Comma 2 4 7 4 2 4" xfId="4680" xr:uid="{00000000-0005-0000-0000-00003A120000}"/>
    <cellStyle name="Comma 2 4 7 4 2 4 2" xfId="25636" xr:uid="{80668E12-5A98-45FE-8159-F064D9214461}"/>
    <cellStyle name="Comma 2 4 7 4 2 5" xfId="25633" xr:uid="{FC54D962-630C-413F-A1B2-04350928B876}"/>
    <cellStyle name="Comma 2 4 7 4 3" xfId="4681" xr:uid="{00000000-0005-0000-0000-00003B120000}"/>
    <cellStyle name="Comma 2 4 7 4 3 2" xfId="25637" xr:uid="{CBF3748D-12B7-4B65-BBB8-C13E5CE5C5E0}"/>
    <cellStyle name="Comma 2 4 7 4 4" xfId="4682" xr:uid="{00000000-0005-0000-0000-00003C120000}"/>
    <cellStyle name="Comma 2 4 7 4 4 2" xfId="25638" xr:uid="{B6C7F694-5192-4287-9BEE-4144DB4C9ED0}"/>
    <cellStyle name="Comma 2 4 7 4 5" xfId="4683" xr:uid="{00000000-0005-0000-0000-00003D120000}"/>
    <cellStyle name="Comma 2 4 7 4 5 2" xfId="25639" xr:uid="{1FA95731-B38B-47E7-9867-DE4C5EB30BC7}"/>
    <cellStyle name="Comma 2 4 7 4 6" xfId="25632" xr:uid="{69D0882F-A776-47E3-983C-B357B2E32AF4}"/>
    <cellStyle name="Comma 2 4 7 5" xfId="4684" xr:uid="{00000000-0005-0000-0000-00003E120000}"/>
    <cellStyle name="Comma 2 4 7 5 2" xfId="4685" xr:uid="{00000000-0005-0000-0000-00003F120000}"/>
    <cellStyle name="Comma 2 4 7 5 2 2" xfId="25641" xr:uid="{EFD38BFF-4C40-43D7-A41D-C7BE7BD2465E}"/>
    <cellStyle name="Comma 2 4 7 5 3" xfId="4686" xr:uid="{00000000-0005-0000-0000-000040120000}"/>
    <cellStyle name="Comma 2 4 7 5 3 2" xfId="25642" xr:uid="{9039A10F-869D-4892-B2B2-46A1725EB7B4}"/>
    <cellStyle name="Comma 2 4 7 5 4" xfId="4687" xr:uid="{00000000-0005-0000-0000-000041120000}"/>
    <cellStyle name="Comma 2 4 7 5 4 2" xfId="25643" xr:uid="{1CE2F400-D8E2-42FF-B6EE-1166C6FB6578}"/>
    <cellStyle name="Comma 2 4 7 5 5" xfId="25640" xr:uid="{5B303AD3-B7C0-4E40-AEB0-50A42D728D36}"/>
    <cellStyle name="Comma 2 4 7 6" xfId="4688" xr:uid="{00000000-0005-0000-0000-000042120000}"/>
    <cellStyle name="Comma 2 4 7 6 2" xfId="25644" xr:uid="{4C1F3716-8F0F-487C-B541-39443770D151}"/>
    <cellStyle name="Comma 2 4 7 7" xfId="4689" xr:uid="{00000000-0005-0000-0000-000043120000}"/>
    <cellStyle name="Comma 2 4 7 7 2" xfId="25645" xr:uid="{C670B526-6B90-4352-824A-B2451DE2D9EE}"/>
    <cellStyle name="Comma 2 4 7 8" xfId="4690" xr:uid="{00000000-0005-0000-0000-000044120000}"/>
    <cellStyle name="Comma 2 4 7 8 2" xfId="25646" xr:uid="{CD5684BE-24F2-4A86-B27C-6B562E4B9596}"/>
    <cellStyle name="Comma 2 4 7 9" xfId="25599" xr:uid="{2FC19D81-9F88-4E60-99F4-DB6BEA47EF5D}"/>
    <cellStyle name="Comma 2 4 8" xfId="4691" xr:uid="{00000000-0005-0000-0000-000045120000}"/>
    <cellStyle name="Comma 2 4 8 2" xfId="4692" xr:uid="{00000000-0005-0000-0000-000046120000}"/>
    <cellStyle name="Comma 2 4 8 2 2" xfId="4693" xr:uid="{00000000-0005-0000-0000-000047120000}"/>
    <cellStyle name="Comma 2 4 8 2 2 2" xfId="4694" xr:uid="{00000000-0005-0000-0000-000048120000}"/>
    <cellStyle name="Comma 2 4 8 2 2 2 2" xfId="25650" xr:uid="{4B36443A-F2FF-4B7D-8025-C179C538A50B}"/>
    <cellStyle name="Comma 2 4 8 2 2 3" xfId="4695" xr:uid="{00000000-0005-0000-0000-000049120000}"/>
    <cellStyle name="Comma 2 4 8 2 2 3 2" xfId="25651" xr:uid="{CF8B1A29-80C1-476A-8D3D-4EAB455F92E5}"/>
    <cellStyle name="Comma 2 4 8 2 2 4" xfId="4696" xr:uid="{00000000-0005-0000-0000-00004A120000}"/>
    <cellStyle name="Comma 2 4 8 2 2 4 2" xfId="25652" xr:uid="{600DAFC1-5355-4B7B-A950-40B3381A9374}"/>
    <cellStyle name="Comma 2 4 8 2 2 5" xfId="25649" xr:uid="{34577287-D4B1-4D6E-AE9B-3B4D11300988}"/>
    <cellStyle name="Comma 2 4 8 2 3" xfId="4697" xr:uid="{00000000-0005-0000-0000-00004B120000}"/>
    <cellStyle name="Comma 2 4 8 2 3 2" xfId="25653" xr:uid="{F3C3C6BC-5FAD-45F4-B6B3-3D098A6B52AA}"/>
    <cellStyle name="Comma 2 4 8 2 4" xfId="4698" xr:uid="{00000000-0005-0000-0000-00004C120000}"/>
    <cellStyle name="Comma 2 4 8 2 4 2" xfId="25654" xr:uid="{CC601D27-EBB9-4C65-B649-9E483F7AF004}"/>
    <cellStyle name="Comma 2 4 8 2 5" xfId="4699" xr:uid="{00000000-0005-0000-0000-00004D120000}"/>
    <cellStyle name="Comma 2 4 8 2 5 2" xfId="25655" xr:uid="{9524B69E-2D36-45E6-980D-570A453FF832}"/>
    <cellStyle name="Comma 2 4 8 2 6" xfId="25648" xr:uid="{A1F25B66-A48C-48C1-BB62-ED738A96605F}"/>
    <cellStyle name="Comma 2 4 8 3" xfId="4700" xr:uid="{00000000-0005-0000-0000-00004E120000}"/>
    <cellStyle name="Comma 2 4 8 3 2" xfId="4701" xr:uid="{00000000-0005-0000-0000-00004F120000}"/>
    <cellStyle name="Comma 2 4 8 3 2 2" xfId="25657" xr:uid="{16A73F0E-7467-47F5-91D0-8E51127DC300}"/>
    <cellStyle name="Comma 2 4 8 3 3" xfId="4702" xr:uid="{00000000-0005-0000-0000-000050120000}"/>
    <cellStyle name="Comma 2 4 8 3 3 2" xfId="25658" xr:uid="{9197A8F4-FC23-45F8-BA64-7C55221626B4}"/>
    <cellStyle name="Comma 2 4 8 3 4" xfId="4703" xr:uid="{00000000-0005-0000-0000-000051120000}"/>
    <cellStyle name="Comma 2 4 8 3 4 2" xfId="25659" xr:uid="{7E655D18-56D8-41A0-A837-A1F6BB778F60}"/>
    <cellStyle name="Comma 2 4 8 3 5" xfId="25656" xr:uid="{1367AE17-8E46-4944-A2BA-9A404F0D4BB6}"/>
    <cellStyle name="Comma 2 4 8 4" xfId="4704" xr:uid="{00000000-0005-0000-0000-000052120000}"/>
    <cellStyle name="Comma 2 4 8 4 2" xfId="25660" xr:uid="{91C2DA27-7D6D-4722-906B-73DA1824EB0D}"/>
    <cellStyle name="Comma 2 4 8 5" xfId="4705" xr:uid="{00000000-0005-0000-0000-000053120000}"/>
    <cellStyle name="Comma 2 4 8 5 2" xfId="25661" xr:uid="{6FD72E50-EFF5-437D-9697-D3D1CA25D971}"/>
    <cellStyle name="Comma 2 4 8 6" xfId="4706" xr:uid="{00000000-0005-0000-0000-000054120000}"/>
    <cellStyle name="Comma 2 4 8 6 2" xfId="25662" xr:uid="{4FACECDD-3F22-4768-9880-E9BEF141EEBA}"/>
    <cellStyle name="Comma 2 4 8 7" xfId="25647" xr:uid="{E6D2156B-2C01-45FD-A8BB-DD36D7C121D8}"/>
    <cellStyle name="Comma 2 4 9" xfId="4707" xr:uid="{00000000-0005-0000-0000-000055120000}"/>
    <cellStyle name="Comma 2 4 9 2" xfId="4708" xr:uid="{00000000-0005-0000-0000-000056120000}"/>
    <cellStyle name="Comma 2 4 9 2 2" xfId="4709" xr:uid="{00000000-0005-0000-0000-000057120000}"/>
    <cellStyle name="Comma 2 4 9 2 2 2" xfId="4710" xr:uid="{00000000-0005-0000-0000-000058120000}"/>
    <cellStyle name="Comma 2 4 9 2 2 2 2" xfId="25666" xr:uid="{82E92074-6662-4AE3-91B2-EC5A3877308C}"/>
    <cellStyle name="Comma 2 4 9 2 2 3" xfId="4711" xr:uid="{00000000-0005-0000-0000-000059120000}"/>
    <cellStyle name="Comma 2 4 9 2 2 3 2" xfId="25667" xr:uid="{151CD175-7551-4EBF-BC2D-ACD23C19B2A5}"/>
    <cellStyle name="Comma 2 4 9 2 2 4" xfId="4712" xr:uid="{00000000-0005-0000-0000-00005A120000}"/>
    <cellStyle name="Comma 2 4 9 2 2 4 2" xfId="25668" xr:uid="{3697C669-C0C3-459B-9184-D48ED4E42DE6}"/>
    <cellStyle name="Comma 2 4 9 2 2 5" xfId="25665" xr:uid="{0EA62791-3BCA-4CC9-A85C-679F02273604}"/>
    <cellStyle name="Comma 2 4 9 2 3" xfId="4713" xr:uid="{00000000-0005-0000-0000-00005B120000}"/>
    <cellStyle name="Comma 2 4 9 2 3 2" xfId="25669" xr:uid="{4584A779-0687-4664-97A0-400E7E8D1B86}"/>
    <cellStyle name="Comma 2 4 9 2 4" xfId="4714" xr:uid="{00000000-0005-0000-0000-00005C120000}"/>
    <cellStyle name="Comma 2 4 9 2 4 2" xfId="25670" xr:uid="{5E37707C-9901-4E47-AD64-7F0AC3F06D64}"/>
    <cellStyle name="Comma 2 4 9 2 5" xfId="4715" xr:uid="{00000000-0005-0000-0000-00005D120000}"/>
    <cellStyle name="Comma 2 4 9 2 5 2" xfId="25671" xr:uid="{82D7A433-7657-4549-8D3F-C0D29E78C979}"/>
    <cellStyle name="Comma 2 4 9 2 6" xfId="25664" xr:uid="{4B63755B-AEE8-47FA-A634-59DF0BDDAC4C}"/>
    <cellStyle name="Comma 2 4 9 3" xfId="4716" xr:uid="{00000000-0005-0000-0000-00005E120000}"/>
    <cellStyle name="Comma 2 4 9 3 2" xfId="4717" xr:uid="{00000000-0005-0000-0000-00005F120000}"/>
    <cellStyle name="Comma 2 4 9 3 2 2" xfId="25673" xr:uid="{764D91DD-43C0-465E-A99B-C79AA000D590}"/>
    <cellStyle name="Comma 2 4 9 3 3" xfId="4718" xr:uid="{00000000-0005-0000-0000-000060120000}"/>
    <cellStyle name="Comma 2 4 9 3 3 2" xfId="25674" xr:uid="{718A292E-2598-4AE9-8F7A-E6839D0D0AD7}"/>
    <cellStyle name="Comma 2 4 9 3 4" xfId="4719" xr:uid="{00000000-0005-0000-0000-000061120000}"/>
    <cellStyle name="Comma 2 4 9 3 4 2" xfId="25675" xr:uid="{A38D1BA0-5B9C-43F0-99F9-B80AB7E15DA6}"/>
    <cellStyle name="Comma 2 4 9 3 5" xfId="25672" xr:uid="{B9FF6242-5661-4ECB-B9E9-1735DDDAEE4D}"/>
    <cellStyle name="Comma 2 4 9 4" xfId="4720" xr:uid="{00000000-0005-0000-0000-000062120000}"/>
    <cellStyle name="Comma 2 4 9 4 2" xfId="25676" xr:uid="{93E35F45-280F-4583-85E6-FBC9E966E7A5}"/>
    <cellStyle name="Comma 2 4 9 5" xfId="4721" xr:uid="{00000000-0005-0000-0000-000063120000}"/>
    <cellStyle name="Comma 2 4 9 5 2" xfId="25677" xr:uid="{515A1B3B-55D2-4590-8C40-3DAEF5268DA6}"/>
    <cellStyle name="Comma 2 4 9 6" xfId="4722" xr:uid="{00000000-0005-0000-0000-000064120000}"/>
    <cellStyle name="Comma 2 4 9 6 2" xfId="25678" xr:uid="{1B61009B-2647-4341-A0F2-FDD2AE82D434}"/>
    <cellStyle name="Comma 2 4 9 7" xfId="25663" xr:uid="{F6B37611-C978-4639-ABFE-D98BA6FA68E5}"/>
    <cellStyle name="Comma 2 40" xfId="4723" xr:uid="{00000000-0005-0000-0000-000065120000}"/>
    <cellStyle name="Comma 2 40 2" xfId="25679" xr:uid="{1B87A708-E465-4585-8EB4-D23EC95F54C4}"/>
    <cellStyle name="Comma 2 41" xfId="4724" xr:uid="{00000000-0005-0000-0000-000066120000}"/>
    <cellStyle name="Comma 2 41 2" xfId="25680" xr:uid="{9FE88D57-89A3-43C6-A726-44CA54746FB7}"/>
    <cellStyle name="Comma 2 42" xfId="4725" xr:uid="{00000000-0005-0000-0000-000067120000}"/>
    <cellStyle name="Comma 2 42 2" xfId="25681" xr:uid="{3FBBDF73-3A94-4264-87B2-92AD1A3EFEB7}"/>
    <cellStyle name="Comma 2 43" xfId="4726" xr:uid="{00000000-0005-0000-0000-000068120000}"/>
    <cellStyle name="Comma 2 43 2" xfId="25682" xr:uid="{3C0ACC15-8265-4A0D-ABC2-4EC1736664F3}"/>
    <cellStyle name="Comma 2 44" xfId="4727" xr:uid="{00000000-0005-0000-0000-000069120000}"/>
    <cellStyle name="Comma 2 44 2" xfId="25683" xr:uid="{AB17E937-77F1-45FA-B23C-1F2924C6EF69}"/>
    <cellStyle name="Comma 2 45" xfId="4728" xr:uid="{00000000-0005-0000-0000-00006A120000}"/>
    <cellStyle name="Comma 2 45 2" xfId="25684" xr:uid="{93475932-1248-4898-9008-C66AFCD95126}"/>
    <cellStyle name="Comma 2 46" xfId="4729" xr:uid="{00000000-0005-0000-0000-00006B120000}"/>
    <cellStyle name="Comma 2 46 2" xfId="25685" xr:uid="{067F0EB5-70D4-4F97-B15A-756E45BDA595}"/>
    <cellStyle name="Comma 2 47" xfId="4730" xr:uid="{00000000-0005-0000-0000-00006C120000}"/>
    <cellStyle name="Comma 2 47 2" xfId="25686" xr:uid="{B80EA4E6-D7DB-4454-977F-CC32B07F5C04}"/>
    <cellStyle name="Comma 2 48" xfId="4731" xr:uid="{00000000-0005-0000-0000-00006D120000}"/>
    <cellStyle name="Comma 2 48 2" xfId="25687" xr:uid="{71AC92CC-8ACA-4375-A45D-35D3BA37BD5F}"/>
    <cellStyle name="Comma 2 49" xfId="4732" xr:uid="{00000000-0005-0000-0000-00006E120000}"/>
    <cellStyle name="Comma 2 49 2" xfId="25688" xr:uid="{D02FE87A-3B36-4443-B367-811008ECAC62}"/>
    <cellStyle name="Comma 2 5" xfId="4733" xr:uid="{00000000-0005-0000-0000-00006F120000}"/>
    <cellStyle name="Comma 2 5 10" xfId="4734" xr:uid="{00000000-0005-0000-0000-000070120000}"/>
    <cellStyle name="Comma 2 5 10 2" xfId="25690" xr:uid="{41088513-0269-4AA0-AE6F-999C4D2953D9}"/>
    <cellStyle name="Comma 2 5 11" xfId="4735" xr:uid="{00000000-0005-0000-0000-000071120000}"/>
    <cellStyle name="Comma 2 5 11 2" xfId="25691" xr:uid="{92CF19D0-1A56-4A34-9AC3-2DF2FF3825C1}"/>
    <cellStyle name="Comma 2 5 12" xfId="25689" xr:uid="{DB6D2F35-7957-4FA6-B7A8-FF6D0071F78F}"/>
    <cellStyle name="Comma 2 5 2" xfId="4736" xr:uid="{00000000-0005-0000-0000-000072120000}"/>
    <cellStyle name="Comma 2 5 2 2" xfId="4737" xr:uid="{00000000-0005-0000-0000-000073120000}"/>
    <cellStyle name="Comma 2 5 2 2 2" xfId="25693" xr:uid="{913F6ACF-A5B3-420F-869D-0DB763A05A74}"/>
    <cellStyle name="Comma 2 5 2 3" xfId="4738" xr:uid="{00000000-0005-0000-0000-000074120000}"/>
    <cellStyle name="Comma 2 5 2 3 2" xfId="25694" xr:uid="{97B04D15-E183-4D12-A190-AB2940A443D6}"/>
    <cellStyle name="Comma 2 5 2 4" xfId="25692" xr:uid="{58D2878F-3C5F-4A82-B3A1-C2A5CC629987}"/>
    <cellStyle name="Comma 2 5 3" xfId="4739" xr:uid="{00000000-0005-0000-0000-000075120000}"/>
    <cellStyle name="Comma 2 5 3 2" xfId="4740" xr:uid="{00000000-0005-0000-0000-000076120000}"/>
    <cellStyle name="Comma 2 5 3 2 2" xfId="4741" xr:uid="{00000000-0005-0000-0000-000077120000}"/>
    <cellStyle name="Comma 2 5 3 2 2 2" xfId="4742" xr:uid="{00000000-0005-0000-0000-000078120000}"/>
    <cellStyle name="Comma 2 5 3 2 2 2 2" xfId="4743" xr:uid="{00000000-0005-0000-0000-000079120000}"/>
    <cellStyle name="Comma 2 5 3 2 2 2 2 2" xfId="25699" xr:uid="{E35A4738-6291-4943-9DFB-A99998261F57}"/>
    <cellStyle name="Comma 2 5 3 2 2 2 3" xfId="4744" xr:uid="{00000000-0005-0000-0000-00007A120000}"/>
    <cellStyle name="Comma 2 5 3 2 2 2 3 2" xfId="25700" xr:uid="{46B8530D-20A4-44BF-9A18-46FC4FCEC077}"/>
    <cellStyle name="Comma 2 5 3 2 2 2 4" xfId="4745" xr:uid="{00000000-0005-0000-0000-00007B120000}"/>
    <cellStyle name="Comma 2 5 3 2 2 2 4 2" xfId="25701" xr:uid="{D9B6D60D-DFD8-4462-8B82-E048FA882EB7}"/>
    <cellStyle name="Comma 2 5 3 2 2 2 5" xfId="25698" xr:uid="{792C57B7-E74C-483A-AD62-09CE3396F43F}"/>
    <cellStyle name="Comma 2 5 3 2 2 3" xfId="4746" xr:uid="{00000000-0005-0000-0000-00007C120000}"/>
    <cellStyle name="Comma 2 5 3 2 2 3 2" xfId="25702" xr:uid="{C3DA5C7E-ADF7-4703-9FC1-734DE64AF5C2}"/>
    <cellStyle name="Comma 2 5 3 2 2 4" xfId="4747" xr:uid="{00000000-0005-0000-0000-00007D120000}"/>
    <cellStyle name="Comma 2 5 3 2 2 4 2" xfId="25703" xr:uid="{C92A0F08-4321-4FB9-A9A4-D140B0C0A28A}"/>
    <cellStyle name="Comma 2 5 3 2 2 5" xfId="4748" xr:uid="{00000000-0005-0000-0000-00007E120000}"/>
    <cellStyle name="Comma 2 5 3 2 2 5 2" xfId="25704" xr:uid="{F0CD0A6F-7466-4CB9-B236-8D5904E67D5B}"/>
    <cellStyle name="Comma 2 5 3 2 2 6" xfId="25697" xr:uid="{BA418EF8-F1A6-476E-ACF7-3A1614469CBC}"/>
    <cellStyle name="Comma 2 5 3 2 3" xfId="4749" xr:uid="{00000000-0005-0000-0000-00007F120000}"/>
    <cellStyle name="Comma 2 5 3 2 3 2" xfId="4750" xr:uid="{00000000-0005-0000-0000-000080120000}"/>
    <cellStyle name="Comma 2 5 3 2 3 2 2" xfId="25706" xr:uid="{988C916F-0D96-472B-A765-D844BF9232A1}"/>
    <cellStyle name="Comma 2 5 3 2 3 3" xfId="4751" xr:uid="{00000000-0005-0000-0000-000081120000}"/>
    <cellStyle name="Comma 2 5 3 2 3 3 2" xfId="25707" xr:uid="{B2F8B64A-1C1E-4CEE-9867-D74CA2EFD024}"/>
    <cellStyle name="Comma 2 5 3 2 3 4" xfId="4752" xr:uid="{00000000-0005-0000-0000-000082120000}"/>
    <cellStyle name="Comma 2 5 3 2 3 4 2" xfId="25708" xr:uid="{F98306B5-0BB7-4801-99AA-755B2FF0EC0B}"/>
    <cellStyle name="Comma 2 5 3 2 3 5" xfId="25705" xr:uid="{6E17EADF-0A32-48F2-91E6-98B40CAB0A99}"/>
    <cellStyle name="Comma 2 5 3 2 4" xfId="4753" xr:uid="{00000000-0005-0000-0000-000083120000}"/>
    <cellStyle name="Comma 2 5 3 2 4 2" xfId="25709" xr:uid="{E82845FF-D1A3-4007-AE67-F8A1BB08DF78}"/>
    <cellStyle name="Comma 2 5 3 2 5" xfId="4754" xr:uid="{00000000-0005-0000-0000-000084120000}"/>
    <cellStyle name="Comma 2 5 3 2 5 2" xfId="25710" xr:uid="{1F897CDE-4FF8-42EA-8406-82879C0B984D}"/>
    <cellStyle name="Comma 2 5 3 2 6" xfId="4755" xr:uid="{00000000-0005-0000-0000-000085120000}"/>
    <cellStyle name="Comma 2 5 3 2 6 2" xfId="25711" xr:uid="{52ED67CA-0B4F-46F7-9A47-8A550D166FA3}"/>
    <cellStyle name="Comma 2 5 3 2 7" xfId="25696" xr:uid="{72FBC750-0677-4670-B246-EAF555A09B6E}"/>
    <cellStyle name="Comma 2 5 3 3" xfId="4756" xr:uid="{00000000-0005-0000-0000-000086120000}"/>
    <cellStyle name="Comma 2 5 3 3 2" xfId="4757" xr:uid="{00000000-0005-0000-0000-000087120000}"/>
    <cellStyle name="Comma 2 5 3 3 2 2" xfId="4758" xr:uid="{00000000-0005-0000-0000-000088120000}"/>
    <cellStyle name="Comma 2 5 3 3 2 2 2" xfId="4759" xr:uid="{00000000-0005-0000-0000-000089120000}"/>
    <cellStyle name="Comma 2 5 3 3 2 2 2 2" xfId="25715" xr:uid="{F8EB0C2D-D2BC-46D4-9C8A-5DAE2012D6BF}"/>
    <cellStyle name="Comma 2 5 3 3 2 2 3" xfId="4760" xr:uid="{00000000-0005-0000-0000-00008A120000}"/>
    <cellStyle name="Comma 2 5 3 3 2 2 3 2" xfId="25716" xr:uid="{66A14FC6-5743-4EBE-884D-511C6ECC312D}"/>
    <cellStyle name="Comma 2 5 3 3 2 2 4" xfId="4761" xr:uid="{00000000-0005-0000-0000-00008B120000}"/>
    <cellStyle name="Comma 2 5 3 3 2 2 4 2" xfId="25717" xr:uid="{0C77655C-8693-4300-86C8-056765FF9A66}"/>
    <cellStyle name="Comma 2 5 3 3 2 2 5" xfId="25714" xr:uid="{9076FB0A-B089-45FA-A87B-CDE383384F24}"/>
    <cellStyle name="Comma 2 5 3 3 2 3" xfId="4762" xr:uid="{00000000-0005-0000-0000-00008C120000}"/>
    <cellStyle name="Comma 2 5 3 3 2 3 2" xfId="25718" xr:uid="{1CCDD542-B34F-473B-8D03-3163D95495C8}"/>
    <cellStyle name="Comma 2 5 3 3 2 4" xfId="4763" xr:uid="{00000000-0005-0000-0000-00008D120000}"/>
    <cellStyle name="Comma 2 5 3 3 2 4 2" xfId="25719" xr:uid="{3895259E-A15D-434C-9A32-DFDF468E005F}"/>
    <cellStyle name="Comma 2 5 3 3 2 5" xfId="4764" xr:uid="{00000000-0005-0000-0000-00008E120000}"/>
    <cellStyle name="Comma 2 5 3 3 2 5 2" xfId="25720" xr:uid="{7EBB5A09-1DA3-4CDE-94AF-D4FBA21AA606}"/>
    <cellStyle name="Comma 2 5 3 3 2 6" xfId="25713" xr:uid="{D17DB848-08FC-43BC-A080-47880FF23BD3}"/>
    <cellStyle name="Comma 2 5 3 3 3" xfId="4765" xr:uid="{00000000-0005-0000-0000-00008F120000}"/>
    <cellStyle name="Comma 2 5 3 3 3 2" xfId="4766" xr:uid="{00000000-0005-0000-0000-000090120000}"/>
    <cellStyle name="Comma 2 5 3 3 3 2 2" xfId="25722" xr:uid="{4CABF149-7B7E-4884-AE95-75629E4E28D0}"/>
    <cellStyle name="Comma 2 5 3 3 3 3" xfId="4767" xr:uid="{00000000-0005-0000-0000-000091120000}"/>
    <cellStyle name="Comma 2 5 3 3 3 3 2" xfId="25723" xr:uid="{90A81A40-0536-4395-95FF-EB1911099D25}"/>
    <cellStyle name="Comma 2 5 3 3 3 4" xfId="4768" xr:uid="{00000000-0005-0000-0000-000092120000}"/>
    <cellStyle name="Comma 2 5 3 3 3 4 2" xfId="25724" xr:uid="{1E755868-68C8-412B-9B3D-BD9F10B5A21D}"/>
    <cellStyle name="Comma 2 5 3 3 3 5" xfId="25721" xr:uid="{E0EAA1B0-6157-4244-9559-792A59844F43}"/>
    <cellStyle name="Comma 2 5 3 3 4" xfId="4769" xr:uid="{00000000-0005-0000-0000-000093120000}"/>
    <cellStyle name="Comma 2 5 3 3 4 2" xfId="25725" xr:uid="{1B18118E-1D0B-4645-9099-7026EB401927}"/>
    <cellStyle name="Comma 2 5 3 3 5" xfId="4770" xr:uid="{00000000-0005-0000-0000-000094120000}"/>
    <cellStyle name="Comma 2 5 3 3 5 2" xfId="25726" xr:uid="{659672B1-22A4-4C76-8227-61C09F0D17F6}"/>
    <cellStyle name="Comma 2 5 3 3 6" xfId="4771" xr:uid="{00000000-0005-0000-0000-000095120000}"/>
    <cellStyle name="Comma 2 5 3 3 6 2" xfId="25727" xr:uid="{3F1768D1-5AFD-440F-948C-4E52A4F9DB67}"/>
    <cellStyle name="Comma 2 5 3 3 7" xfId="25712" xr:uid="{C3764498-0A3A-417F-8755-BA8772D5B389}"/>
    <cellStyle name="Comma 2 5 3 4" xfId="4772" xr:uid="{00000000-0005-0000-0000-000096120000}"/>
    <cellStyle name="Comma 2 5 3 4 2" xfId="4773" xr:uid="{00000000-0005-0000-0000-000097120000}"/>
    <cellStyle name="Comma 2 5 3 4 2 2" xfId="4774" xr:uid="{00000000-0005-0000-0000-000098120000}"/>
    <cellStyle name="Comma 2 5 3 4 2 2 2" xfId="25730" xr:uid="{C93964AA-B7A9-4D1B-8664-B0B3648777CE}"/>
    <cellStyle name="Comma 2 5 3 4 2 3" xfId="4775" xr:uid="{00000000-0005-0000-0000-000099120000}"/>
    <cellStyle name="Comma 2 5 3 4 2 3 2" xfId="25731" xr:uid="{3296E6C1-C311-414E-A0F8-947CC72F0F49}"/>
    <cellStyle name="Comma 2 5 3 4 2 4" xfId="4776" xr:uid="{00000000-0005-0000-0000-00009A120000}"/>
    <cellStyle name="Comma 2 5 3 4 2 4 2" xfId="25732" xr:uid="{E0C4C7B8-6604-4ECC-9831-95A02DF22AA3}"/>
    <cellStyle name="Comma 2 5 3 4 2 5" xfId="25729" xr:uid="{44AEAFE4-14A3-4FB2-A5A4-369E6AB49287}"/>
    <cellStyle name="Comma 2 5 3 4 3" xfId="4777" xr:uid="{00000000-0005-0000-0000-00009B120000}"/>
    <cellStyle name="Comma 2 5 3 4 3 2" xfId="25733" xr:uid="{50E2E555-ECF5-43C5-848F-AA3ED6571500}"/>
    <cellStyle name="Comma 2 5 3 4 4" xfId="4778" xr:uid="{00000000-0005-0000-0000-00009C120000}"/>
    <cellStyle name="Comma 2 5 3 4 4 2" xfId="25734" xr:uid="{B5BC4B7B-ECDE-4289-A56D-93E0F1645105}"/>
    <cellStyle name="Comma 2 5 3 4 5" xfId="4779" xr:uid="{00000000-0005-0000-0000-00009D120000}"/>
    <cellStyle name="Comma 2 5 3 4 5 2" xfId="25735" xr:uid="{4AC212FF-101D-4D0E-AA37-4158FF472AA5}"/>
    <cellStyle name="Comma 2 5 3 4 6" xfId="25728" xr:uid="{0C645937-342A-430C-BB13-E5737013D4DE}"/>
    <cellStyle name="Comma 2 5 3 5" xfId="4780" xr:uid="{00000000-0005-0000-0000-00009E120000}"/>
    <cellStyle name="Comma 2 5 3 5 2" xfId="4781" xr:uid="{00000000-0005-0000-0000-00009F120000}"/>
    <cellStyle name="Comma 2 5 3 5 2 2" xfId="25737" xr:uid="{6A476622-43DF-462B-ABC0-6C85FF5A6AE8}"/>
    <cellStyle name="Comma 2 5 3 5 3" xfId="4782" xr:uid="{00000000-0005-0000-0000-0000A0120000}"/>
    <cellStyle name="Comma 2 5 3 5 3 2" xfId="25738" xr:uid="{2460A740-39AC-4C82-B1FD-C43849C1C118}"/>
    <cellStyle name="Comma 2 5 3 5 4" xfId="4783" xr:uid="{00000000-0005-0000-0000-0000A1120000}"/>
    <cellStyle name="Comma 2 5 3 5 4 2" xfId="25739" xr:uid="{760FBE4B-4F6D-46E4-9CFE-98074DDBE754}"/>
    <cellStyle name="Comma 2 5 3 5 5" xfId="25736" xr:uid="{D5927D9D-CF8D-487B-B1EC-AC1A7447A837}"/>
    <cellStyle name="Comma 2 5 3 6" xfId="4784" xr:uid="{00000000-0005-0000-0000-0000A2120000}"/>
    <cellStyle name="Comma 2 5 3 6 2" xfId="25740" xr:uid="{E6C8FCAC-14C6-4162-9969-9CBC41C326A6}"/>
    <cellStyle name="Comma 2 5 3 7" xfId="4785" xr:uid="{00000000-0005-0000-0000-0000A3120000}"/>
    <cellStyle name="Comma 2 5 3 7 2" xfId="25741" xr:uid="{C3B3B557-4DD0-4C5A-9B28-5DB6916196EA}"/>
    <cellStyle name="Comma 2 5 3 8" xfId="4786" xr:uid="{00000000-0005-0000-0000-0000A4120000}"/>
    <cellStyle name="Comma 2 5 3 8 2" xfId="25742" xr:uid="{1B5AC0D9-EF31-47A1-AAC1-77BEDD5F6E81}"/>
    <cellStyle name="Comma 2 5 3 9" xfId="25695" xr:uid="{B0630FC8-A315-48E8-B848-630A2C3EC344}"/>
    <cellStyle name="Comma 2 5 4" xfId="4787" xr:uid="{00000000-0005-0000-0000-0000A5120000}"/>
    <cellStyle name="Comma 2 5 4 2" xfId="4788" xr:uid="{00000000-0005-0000-0000-0000A6120000}"/>
    <cellStyle name="Comma 2 5 4 2 2" xfId="4789" xr:uid="{00000000-0005-0000-0000-0000A7120000}"/>
    <cellStyle name="Comma 2 5 4 2 2 2" xfId="4790" xr:uid="{00000000-0005-0000-0000-0000A8120000}"/>
    <cellStyle name="Comma 2 5 4 2 2 2 2" xfId="25746" xr:uid="{1E707684-9423-4020-8BCA-E70546626376}"/>
    <cellStyle name="Comma 2 5 4 2 2 3" xfId="4791" xr:uid="{00000000-0005-0000-0000-0000A9120000}"/>
    <cellStyle name="Comma 2 5 4 2 2 3 2" xfId="25747" xr:uid="{AA8356FC-0CF4-4FB6-B8C7-4A8602F7A59C}"/>
    <cellStyle name="Comma 2 5 4 2 2 4" xfId="4792" xr:uid="{00000000-0005-0000-0000-0000AA120000}"/>
    <cellStyle name="Comma 2 5 4 2 2 4 2" xfId="25748" xr:uid="{54279910-F0A6-4150-BFCF-08A2377C1A12}"/>
    <cellStyle name="Comma 2 5 4 2 2 5" xfId="25745" xr:uid="{A9D4DC81-E4C7-4F4A-819B-5F44F83B23DE}"/>
    <cellStyle name="Comma 2 5 4 2 3" xfId="4793" xr:uid="{00000000-0005-0000-0000-0000AB120000}"/>
    <cellStyle name="Comma 2 5 4 2 3 2" xfId="25749" xr:uid="{7CD383A4-8098-4101-B816-7E97B5C5C766}"/>
    <cellStyle name="Comma 2 5 4 2 4" xfId="4794" xr:uid="{00000000-0005-0000-0000-0000AC120000}"/>
    <cellStyle name="Comma 2 5 4 2 4 2" xfId="25750" xr:uid="{16054777-EC5D-488F-95FB-A7DE39994714}"/>
    <cellStyle name="Comma 2 5 4 2 5" xfId="4795" xr:uid="{00000000-0005-0000-0000-0000AD120000}"/>
    <cellStyle name="Comma 2 5 4 2 5 2" xfId="25751" xr:uid="{5F3D2C73-4B92-440B-9F34-3CD38306E9A3}"/>
    <cellStyle name="Comma 2 5 4 2 6" xfId="25744" xr:uid="{57B258CD-E0FA-4EE2-A667-842A67325C99}"/>
    <cellStyle name="Comma 2 5 4 3" xfId="4796" xr:uid="{00000000-0005-0000-0000-0000AE120000}"/>
    <cellStyle name="Comma 2 5 4 3 2" xfId="4797" xr:uid="{00000000-0005-0000-0000-0000AF120000}"/>
    <cellStyle name="Comma 2 5 4 3 2 2" xfId="25753" xr:uid="{22431CB5-4316-4953-BE77-3D03CE7E9EE1}"/>
    <cellStyle name="Comma 2 5 4 3 3" xfId="4798" xr:uid="{00000000-0005-0000-0000-0000B0120000}"/>
    <cellStyle name="Comma 2 5 4 3 3 2" xfId="25754" xr:uid="{252946B8-37FD-4B59-8F69-1BBD09A32E77}"/>
    <cellStyle name="Comma 2 5 4 3 4" xfId="4799" xr:uid="{00000000-0005-0000-0000-0000B1120000}"/>
    <cellStyle name="Comma 2 5 4 3 4 2" xfId="25755" xr:uid="{9A69739E-9D0E-48CC-A7CA-D0819C5ECE6C}"/>
    <cellStyle name="Comma 2 5 4 3 5" xfId="25752" xr:uid="{79B57E32-194D-4DE0-8A5F-12C222147687}"/>
    <cellStyle name="Comma 2 5 4 4" xfId="4800" xr:uid="{00000000-0005-0000-0000-0000B2120000}"/>
    <cellStyle name="Comma 2 5 4 4 2" xfId="25756" xr:uid="{32623EFB-816A-48C4-8BDD-8B74C0F54310}"/>
    <cellStyle name="Comma 2 5 4 5" xfId="4801" xr:uid="{00000000-0005-0000-0000-0000B3120000}"/>
    <cellStyle name="Comma 2 5 4 5 2" xfId="25757" xr:uid="{41EE6EC9-FD8E-42F5-A34F-884CB72A6C7A}"/>
    <cellStyle name="Comma 2 5 4 6" xfId="4802" xr:uid="{00000000-0005-0000-0000-0000B4120000}"/>
    <cellStyle name="Comma 2 5 4 6 2" xfId="25758" xr:uid="{9654423A-7DF0-481B-B44C-5B4C68DE6A9A}"/>
    <cellStyle name="Comma 2 5 4 7" xfId="25743" xr:uid="{CD1464D9-3D06-42E9-9816-8A8C1D5B6CD9}"/>
    <cellStyle name="Comma 2 5 5" xfId="4803" xr:uid="{00000000-0005-0000-0000-0000B5120000}"/>
    <cellStyle name="Comma 2 5 5 2" xfId="4804" xr:uid="{00000000-0005-0000-0000-0000B6120000}"/>
    <cellStyle name="Comma 2 5 5 2 2" xfId="4805" xr:uid="{00000000-0005-0000-0000-0000B7120000}"/>
    <cellStyle name="Comma 2 5 5 2 2 2" xfId="4806" xr:uid="{00000000-0005-0000-0000-0000B8120000}"/>
    <cellStyle name="Comma 2 5 5 2 2 2 2" xfId="25762" xr:uid="{92CCCB82-D0F9-499D-9F72-9F84798F8D2E}"/>
    <cellStyle name="Comma 2 5 5 2 2 3" xfId="4807" xr:uid="{00000000-0005-0000-0000-0000B9120000}"/>
    <cellStyle name="Comma 2 5 5 2 2 3 2" xfId="25763" xr:uid="{94E70CC2-3099-4047-84FD-92ED441F1F7C}"/>
    <cellStyle name="Comma 2 5 5 2 2 4" xfId="4808" xr:uid="{00000000-0005-0000-0000-0000BA120000}"/>
    <cellStyle name="Comma 2 5 5 2 2 4 2" xfId="25764" xr:uid="{27091671-3B61-40CE-AEA8-F72E5554A90F}"/>
    <cellStyle name="Comma 2 5 5 2 2 5" xfId="25761" xr:uid="{447C39F0-4B3D-4859-89C7-BF69F7BB07F5}"/>
    <cellStyle name="Comma 2 5 5 2 3" xfId="4809" xr:uid="{00000000-0005-0000-0000-0000BB120000}"/>
    <cellStyle name="Comma 2 5 5 2 3 2" xfId="25765" xr:uid="{F96009A8-05B9-4AB6-A264-1CF2FCEE2D00}"/>
    <cellStyle name="Comma 2 5 5 2 4" xfId="4810" xr:uid="{00000000-0005-0000-0000-0000BC120000}"/>
    <cellStyle name="Comma 2 5 5 2 4 2" xfId="25766" xr:uid="{F4B621CD-7C1E-410B-B311-6BF53DE170BF}"/>
    <cellStyle name="Comma 2 5 5 2 5" xfId="4811" xr:uid="{00000000-0005-0000-0000-0000BD120000}"/>
    <cellStyle name="Comma 2 5 5 2 5 2" xfId="25767" xr:uid="{751D34AF-4DF7-40F5-ACC7-7EF974B2ABBA}"/>
    <cellStyle name="Comma 2 5 5 2 6" xfId="25760" xr:uid="{B7C1BA38-EFB2-4BC3-A520-EBEE15DA7EDE}"/>
    <cellStyle name="Comma 2 5 5 3" xfId="4812" xr:uid="{00000000-0005-0000-0000-0000BE120000}"/>
    <cellStyle name="Comma 2 5 5 3 2" xfId="4813" xr:uid="{00000000-0005-0000-0000-0000BF120000}"/>
    <cellStyle name="Comma 2 5 5 3 2 2" xfId="25769" xr:uid="{898AFE70-77FD-4596-951A-695D04305767}"/>
    <cellStyle name="Comma 2 5 5 3 3" xfId="4814" xr:uid="{00000000-0005-0000-0000-0000C0120000}"/>
    <cellStyle name="Comma 2 5 5 3 3 2" xfId="25770" xr:uid="{CB022172-D6AE-453B-ABCF-CD286B33D793}"/>
    <cellStyle name="Comma 2 5 5 3 4" xfId="4815" xr:uid="{00000000-0005-0000-0000-0000C1120000}"/>
    <cellStyle name="Comma 2 5 5 3 4 2" xfId="25771" xr:uid="{08134B42-A17E-4962-8F74-79C1FE2149A0}"/>
    <cellStyle name="Comma 2 5 5 3 5" xfId="25768" xr:uid="{0D8A3700-0367-40EC-9668-B13BFF873955}"/>
    <cellStyle name="Comma 2 5 5 4" xfId="4816" xr:uid="{00000000-0005-0000-0000-0000C2120000}"/>
    <cellStyle name="Comma 2 5 5 4 2" xfId="25772" xr:uid="{A2E8E7A8-05FE-4029-8C5A-3BF718090207}"/>
    <cellStyle name="Comma 2 5 5 5" xfId="4817" xr:uid="{00000000-0005-0000-0000-0000C3120000}"/>
    <cellStyle name="Comma 2 5 5 5 2" xfId="25773" xr:uid="{ECC9E721-2585-482E-A952-40428AF0E14F}"/>
    <cellStyle name="Comma 2 5 5 6" xfId="4818" xr:uid="{00000000-0005-0000-0000-0000C4120000}"/>
    <cellStyle name="Comma 2 5 5 6 2" xfId="25774" xr:uid="{62AE0AA7-4C34-4572-BA4C-F6DA29AFDE5C}"/>
    <cellStyle name="Comma 2 5 5 7" xfId="25759" xr:uid="{CBF36033-1A83-4E9F-B942-F78A45C807FF}"/>
    <cellStyle name="Comma 2 5 6" xfId="4819" xr:uid="{00000000-0005-0000-0000-0000C5120000}"/>
    <cellStyle name="Comma 2 5 6 2" xfId="25775" xr:uid="{C2FA4A7D-6727-4CD4-B5F6-66E53ED030FE}"/>
    <cellStyle name="Comma 2 5 7" xfId="4820" xr:uid="{00000000-0005-0000-0000-0000C6120000}"/>
    <cellStyle name="Comma 2 5 7 2" xfId="4821" xr:uid="{00000000-0005-0000-0000-0000C7120000}"/>
    <cellStyle name="Comma 2 5 7 2 2" xfId="4822" xr:uid="{00000000-0005-0000-0000-0000C8120000}"/>
    <cellStyle name="Comma 2 5 7 2 2 2" xfId="25778" xr:uid="{0EE9AF6E-3E66-476C-8B94-7C97F9F16D8A}"/>
    <cellStyle name="Comma 2 5 7 2 3" xfId="4823" xr:uid="{00000000-0005-0000-0000-0000C9120000}"/>
    <cellStyle name="Comma 2 5 7 2 3 2" xfId="25779" xr:uid="{D2AA7989-8C5D-4EE1-9F6F-16D7FC765A39}"/>
    <cellStyle name="Comma 2 5 7 2 4" xfId="4824" xr:uid="{00000000-0005-0000-0000-0000CA120000}"/>
    <cellStyle name="Comma 2 5 7 2 4 2" xfId="25780" xr:uid="{BC1C0332-536F-48AD-914A-9DEF0E618F14}"/>
    <cellStyle name="Comma 2 5 7 2 5" xfId="25777" xr:uid="{838A0EC9-BA16-484F-AE5F-C2D9DA97011A}"/>
    <cellStyle name="Comma 2 5 7 3" xfId="4825" xr:uid="{00000000-0005-0000-0000-0000CB120000}"/>
    <cellStyle name="Comma 2 5 7 3 2" xfId="25781" xr:uid="{F415C203-7BFF-48E5-AA4A-FCE920283A63}"/>
    <cellStyle name="Comma 2 5 7 4" xfId="4826" xr:uid="{00000000-0005-0000-0000-0000CC120000}"/>
    <cellStyle name="Comma 2 5 7 4 2" xfId="25782" xr:uid="{4EDF28D8-5BA2-47D6-8DF8-C4349FECC7EC}"/>
    <cellStyle name="Comma 2 5 7 5" xfId="4827" xr:uid="{00000000-0005-0000-0000-0000CD120000}"/>
    <cellStyle name="Comma 2 5 7 5 2" xfId="25783" xr:uid="{2998B04C-54FC-41D2-8D35-0EF0DE84C9A8}"/>
    <cellStyle name="Comma 2 5 7 6" xfId="25776" xr:uid="{D9170066-A90C-49B4-A2CF-04A17B4F42E1}"/>
    <cellStyle name="Comma 2 5 8" xfId="4828" xr:uid="{00000000-0005-0000-0000-0000CE120000}"/>
    <cellStyle name="Comma 2 5 8 2" xfId="4829" xr:uid="{00000000-0005-0000-0000-0000CF120000}"/>
    <cellStyle name="Comma 2 5 8 2 2" xfId="25785" xr:uid="{55333DC2-B5F8-4B7C-93D0-58DC9BB77C0F}"/>
    <cellStyle name="Comma 2 5 8 3" xfId="4830" xr:uid="{00000000-0005-0000-0000-0000D0120000}"/>
    <cellStyle name="Comma 2 5 8 3 2" xfId="25786" xr:uid="{0DD6632C-2187-4E2A-BB0D-4F0B49317E47}"/>
    <cellStyle name="Comma 2 5 8 4" xfId="4831" xr:uid="{00000000-0005-0000-0000-0000D1120000}"/>
    <cellStyle name="Comma 2 5 8 4 2" xfId="25787" xr:uid="{CE01554D-2C5D-4154-88CB-C2DB3059B047}"/>
    <cellStyle name="Comma 2 5 8 5" xfId="25784" xr:uid="{868A1998-64E5-4C57-809C-9711820A6A57}"/>
    <cellStyle name="Comma 2 5 9" xfId="4832" xr:uid="{00000000-0005-0000-0000-0000D2120000}"/>
    <cellStyle name="Comma 2 5 9 2" xfId="25788" xr:uid="{296CB263-E27B-4707-988D-E38BF7625E48}"/>
    <cellStyle name="Comma 2 50" xfId="4833" xr:uid="{00000000-0005-0000-0000-0000D3120000}"/>
    <cellStyle name="Comma 2 50 2" xfId="25789" xr:uid="{7AD45A18-3819-40AF-BDC4-1E3D7281C1BF}"/>
    <cellStyle name="Comma 2 51" xfId="4834" xr:uid="{00000000-0005-0000-0000-0000D4120000}"/>
    <cellStyle name="Comma 2 51 2" xfId="25790" xr:uid="{6E4A9ACD-45B0-4E98-A95D-65A1885CC99D}"/>
    <cellStyle name="Comma 2 52" xfId="4835" xr:uid="{00000000-0005-0000-0000-0000D5120000}"/>
    <cellStyle name="Comma 2 52 2" xfId="25791" xr:uid="{0214FF7F-8EA3-4B8C-A6FE-3E61D41869BF}"/>
    <cellStyle name="Comma 2 53" xfId="4836" xr:uid="{00000000-0005-0000-0000-0000D6120000}"/>
    <cellStyle name="Comma 2 53 2" xfId="25792" xr:uid="{7FC74699-C02C-4A44-B44D-7BCED60E8B2B}"/>
    <cellStyle name="Comma 2 54" xfId="4837" xr:uid="{00000000-0005-0000-0000-0000D7120000}"/>
    <cellStyle name="Comma 2 54 2" xfId="25793" xr:uid="{80E05219-3967-46B9-AA25-D171E1DE5DF5}"/>
    <cellStyle name="Comma 2 55" xfId="4838" xr:uid="{00000000-0005-0000-0000-0000D8120000}"/>
    <cellStyle name="Comma 2 55 2" xfId="25794" xr:uid="{54151E79-CF5E-4664-B7C3-F49A19D28537}"/>
    <cellStyle name="Comma 2 56" xfId="4839" xr:uid="{00000000-0005-0000-0000-0000D9120000}"/>
    <cellStyle name="Comma 2 56 2" xfId="25795" xr:uid="{A5317385-998E-4F30-BB72-34F76F4F864E}"/>
    <cellStyle name="Comma 2 57" xfId="4840" xr:uid="{00000000-0005-0000-0000-0000DA120000}"/>
    <cellStyle name="Comma 2 57 2" xfId="25796" xr:uid="{DB33F744-02C1-43E6-977C-B79B7987D2E9}"/>
    <cellStyle name="Comma 2 58" xfId="4841" xr:uid="{00000000-0005-0000-0000-0000DB120000}"/>
    <cellStyle name="Comma 2 58 2" xfId="25797" xr:uid="{4A2DB331-FE58-4A83-990F-00B6C2BAA403}"/>
    <cellStyle name="Comma 2 59" xfId="4842" xr:uid="{00000000-0005-0000-0000-0000DC120000}"/>
    <cellStyle name="Comma 2 59 2" xfId="25798" xr:uid="{5F74B61E-10A1-404F-BCBD-C866FA2189D3}"/>
    <cellStyle name="Comma 2 6" xfId="4843" xr:uid="{00000000-0005-0000-0000-0000DD120000}"/>
    <cellStyle name="Comma 2 6 10" xfId="4844" xr:uid="{00000000-0005-0000-0000-0000DE120000}"/>
    <cellStyle name="Comma 2 6 10 2" xfId="25800" xr:uid="{0D9AB740-F71E-4E13-A616-BF1C45FDD72E}"/>
    <cellStyle name="Comma 2 6 11" xfId="4845" xr:uid="{00000000-0005-0000-0000-0000DF120000}"/>
    <cellStyle name="Comma 2 6 11 2" xfId="25801" xr:uid="{59DF01F4-2C9C-4E37-B5C5-1D4E3354367F}"/>
    <cellStyle name="Comma 2 6 12" xfId="25799" xr:uid="{0775C1F5-B6F2-46F8-9B0D-136BD76C1953}"/>
    <cellStyle name="Comma 2 6 2" xfId="4846" xr:uid="{00000000-0005-0000-0000-0000E0120000}"/>
    <cellStyle name="Comma 2 6 2 2" xfId="4847" xr:uid="{00000000-0005-0000-0000-0000E1120000}"/>
    <cellStyle name="Comma 2 6 2 2 2" xfId="25803" xr:uid="{53B6A692-2F1E-4939-AE29-F8D5D3F167AF}"/>
    <cellStyle name="Comma 2 6 2 3" xfId="4848" xr:uid="{00000000-0005-0000-0000-0000E2120000}"/>
    <cellStyle name="Comma 2 6 2 3 2" xfId="25804" xr:uid="{9412A783-333F-4DBC-9281-3CC7FA3B5108}"/>
    <cellStyle name="Comma 2 6 2 4" xfId="25802" xr:uid="{C6F572AF-4C19-4F8D-A14C-1F256A5BC5A0}"/>
    <cellStyle name="Comma 2 6 3" xfId="4849" xr:uid="{00000000-0005-0000-0000-0000E3120000}"/>
    <cellStyle name="Comma 2 6 3 2" xfId="4850" xr:uid="{00000000-0005-0000-0000-0000E4120000}"/>
    <cellStyle name="Comma 2 6 3 2 2" xfId="4851" xr:uid="{00000000-0005-0000-0000-0000E5120000}"/>
    <cellStyle name="Comma 2 6 3 2 2 2" xfId="4852" xr:uid="{00000000-0005-0000-0000-0000E6120000}"/>
    <cellStyle name="Comma 2 6 3 2 2 2 2" xfId="4853" xr:uid="{00000000-0005-0000-0000-0000E7120000}"/>
    <cellStyle name="Comma 2 6 3 2 2 2 2 2" xfId="25809" xr:uid="{C3DD192C-E6E6-40C3-899F-8DA94C100730}"/>
    <cellStyle name="Comma 2 6 3 2 2 2 3" xfId="4854" xr:uid="{00000000-0005-0000-0000-0000E8120000}"/>
    <cellStyle name="Comma 2 6 3 2 2 2 3 2" xfId="25810" xr:uid="{45883225-E287-4DC0-BAF2-BD5BDCCB0E4B}"/>
    <cellStyle name="Comma 2 6 3 2 2 2 4" xfId="4855" xr:uid="{00000000-0005-0000-0000-0000E9120000}"/>
    <cellStyle name="Comma 2 6 3 2 2 2 4 2" xfId="25811" xr:uid="{E5F1BE45-72E5-4A29-A41F-5E2A6D62B4B2}"/>
    <cellStyle name="Comma 2 6 3 2 2 2 5" xfId="25808" xr:uid="{5A27679C-8C9D-433D-9F65-707DF74C1747}"/>
    <cellStyle name="Comma 2 6 3 2 2 3" xfId="4856" xr:uid="{00000000-0005-0000-0000-0000EA120000}"/>
    <cellStyle name="Comma 2 6 3 2 2 3 2" xfId="25812" xr:uid="{53C23E7C-319D-4CFC-9424-4EC5CED3F4F1}"/>
    <cellStyle name="Comma 2 6 3 2 2 4" xfId="4857" xr:uid="{00000000-0005-0000-0000-0000EB120000}"/>
    <cellStyle name="Comma 2 6 3 2 2 4 2" xfId="25813" xr:uid="{51C477A6-D2F6-49C6-BD50-8FC03057DEF7}"/>
    <cellStyle name="Comma 2 6 3 2 2 5" xfId="4858" xr:uid="{00000000-0005-0000-0000-0000EC120000}"/>
    <cellStyle name="Comma 2 6 3 2 2 5 2" xfId="25814" xr:uid="{2DFA6B52-9D28-416E-81EA-341B53CA8E78}"/>
    <cellStyle name="Comma 2 6 3 2 2 6" xfId="25807" xr:uid="{2C9DC3D5-3C88-4D80-B6BA-39783D02688C}"/>
    <cellStyle name="Comma 2 6 3 2 3" xfId="4859" xr:uid="{00000000-0005-0000-0000-0000ED120000}"/>
    <cellStyle name="Comma 2 6 3 2 3 2" xfId="4860" xr:uid="{00000000-0005-0000-0000-0000EE120000}"/>
    <cellStyle name="Comma 2 6 3 2 3 2 2" xfId="25816" xr:uid="{FA6AC941-DAAE-4BE0-8040-C991FF7014BF}"/>
    <cellStyle name="Comma 2 6 3 2 3 3" xfId="4861" xr:uid="{00000000-0005-0000-0000-0000EF120000}"/>
    <cellStyle name="Comma 2 6 3 2 3 3 2" xfId="25817" xr:uid="{39630CCD-A75D-4637-BE79-660DC507E439}"/>
    <cellStyle name="Comma 2 6 3 2 3 4" xfId="4862" xr:uid="{00000000-0005-0000-0000-0000F0120000}"/>
    <cellStyle name="Comma 2 6 3 2 3 4 2" xfId="25818" xr:uid="{25D5A4FB-0D0C-41E0-9352-1F92D5BB870C}"/>
    <cellStyle name="Comma 2 6 3 2 3 5" xfId="25815" xr:uid="{C255CE14-169A-4065-8ED7-7AD6D1BB0049}"/>
    <cellStyle name="Comma 2 6 3 2 4" xfId="4863" xr:uid="{00000000-0005-0000-0000-0000F1120000}"/>
    <cellStyle name="Comma 2 6 3 2 4 2" xfId="25819" xr:uid="{772CF2BD-A934-4F37-ACC7-FCAE2609D98D}"/>
    <cellStyle name="Comma 2 6 3 2 5" xfId="4864" xr:uid="{00000000-0005-0000-0000-0000F2120000}"/>
    <cellStyle name="Comma 2 6 3 2 5 2" xfId="25820" xr:uid="{A3FC3F95-26D2-47AF-9252-F3FD16FF5AE6}"/>
    <cellStyle name="Comma 2 6 3 2 6" xfId="4865" xr:uid="{00000000-0005-0000-0000-0000F3120000}"/>
    <cellStyle name="Comma 2 6 3 2 6 2" xfId="25821" xr:uid="{E6FBBF17-7A96-4173-AE76-03E5BA865A3F}"/>
    <cellStyle name="Comma 2 6 3 2 7" xfId="25806" xr:uid="{417F96CE-A611-459F-BB4B-F17551988AF2}"/>
    <cellStyle name="Comma 2 6 3 3" xfId="4866" xr:uid="{00000000-0005-0000-0000-0000F4120000}"/>
    <cellStyle name="Comma 2 6 3 3 2" xfId="4867" xr:uid="{00000000-0005-0000-0000-0000F5120000}"/>
    <cellStyle name="Comma 2 6 3 3 2 2" xfId="4868" xr:uid="{00000000-0005-0000-0000-0000F6120000}"/>
    <cellStyle name="Comma 2 6 3 3 2 2 2" xfId="4869" xr:uid="{00000000-0005-0000-0000-0000F7120000}"/>
    <cellStyle name="Comma 2 6 3 3 2 2 2 2" xfId="25825" xr:uid="{E4030383-ACBD-4FDC-A158-008A3821475A}"/>
    <cellStyle name="Comma 2 6 3 3 2 2 3" xfId="4870" xr:uid="{00000000-0005-0000-0000-0000F8120000}"/>
    <cellStyle name="Comma 2 6 3 3 2 2 3 2" xfId="25826" xr:uid="{57753507-4C2C-4A08-8217-8151FB3DF080}"/>
    <cellStyle name="Comma 2 6 3 3 2 2 4" xfId="4871" xr:uid="{00000000-0005-0000-0000-0000F9120000}"/>
    <cellStyle name="Comma 2 6 3 3 2 2 4 2" xfId="25827" xr:uid="{6462CC73-4E50-4755-B489-2490535043AF}"/>
    <cellStyle name="Comma 2 6 3 3 2 2 5" xfId="25824" xr:uid="{350B627C-C8E4-47F0-9F5E-85C912F727B6}"/>
    <cellStyle name="Comma 2 6 3 3 2 3" xfId="4872" xr:uid="{00000000-0005-0000-0000-0000FA120000}"/>
    <cellStyle name="Comma 2 6 3 3 2 3 2" xfId="25828" xr:uid="{B8038041-56D9-4F4F-9BC6-EDFA0935ED76}"/>
    <cellStyle name="Comma 2 6 3 3 2 4" xfId="4873" xr:uid="{00000000-0005-0000-0000-0000FB120000}"/>
    <cellStyle name="Comma 2 6 3 3 2 4 2" xfId="25829" xr:uid="{146081F3-ED0C-42C8-811E-E99DF6ABEE47}"/>
    <cellStyle name="Comma 2 6 3 3 2 5" xfId="4874" xr:uid="{00000000-0005-0000-0000-0000FC120000}"/>
    <cellStyle name="Comma 2 6 3 3 2 5 2" xfId="25830" xr:uid="{B0C71BE9-61B2-4BAB-883B-B18E4F34350B}"/>
    <cellStyle name="Comma 2 6 3 3 2 6" xfId="25823" xr:uid="{F446CCB0-2DE5-4D9B-B030-D8CDF6FAE236}"/>
    <cellStyle name="Comma 2 6 3 3 3" xfId="4875" xr:uid="{00000000-0005-0000-0000-0000FD120000}"/>
    <cellStyle name="Comma 2 6 3 3 3 2" xfId="4876" xr:uid="{00000000-0005-0000-0000-0000FE120000}"/>
    <cellStyle name="Comma 2 6 3 3 3 2 2" xfId="25832" xr:uid="{5E25111C-5243-48C8-8F78-AFFD02E58F5C}"/>
    <cellStyle name="Comma 2 6 3 3 3 3" xfId="4877" xr:uid="{00000000-0005-0000-0000-0000FF120000}"/>
    <cellStyle name="Comma 2 6 3 3 3 3 2" xfId="25833" xr:uid="{9F947DB4-5666-465A-8106-F877FCDF3CC5}"/>
    <cellStyle name="Comma 2 6 3 3 3 4" xfId="4878" xr:uid="{00000000-0005-0000-0000-000000130000}"/>
    <cellStyle name="Comma 2 6 3 3 3 4 2" xfId="25834" xr:uid="{3449BF46-B8B9-41A5-A893-03A0C424607E}"/>
    <cellStyle name="Comma 2 6 3 3 3 5" xfId="25831" xr:uid="{F3EB828D-244B-4F4A-8641-677BA6B6316B}"/>
    <cellStyle name="Comma 2 6 3 3 4" xfId="4879" xr:uid="{00000000-0005-0000-0000-000001130000}"/>
    <cellStyle name="Comma 2 6 3 3 4 2" xfId="25835" xr:uid="{DE44C451-C62D-46C6-8E6B-AE0C91FAA988}"/>
    <cellStyle name="Comma 2 6 3 3 5" xfId="4880" xr:uid="{00000000-0005-0000-0000-000002130000}"/>
    <cellStyle name="Comma 2 6 3 3 5 2" xfId="25836" xr:uid="{0CD3279A-84C1-4B6E-B7FE-2186C40BB61F}"/>
    <cellStyle name="Comma 2 6 3 3 6" xfId="4881" xr:uid="{00000000-0005-0000-0000-000003130000}"/>
    <cellStyle name="Comma 2 6 3 3 6 2" xfId="25837" xr:uid="{CF7994C6-030B-4E86-AEE5-7ADCF3C04487}"/>
    <cellStyle name="Comma 2 6 3 3 7" xfId="25822" xr:uid="{B10144DB-1A1F-4443-98F3-0C52B63FE42C}"/>
    <cellStyle name="Comma 2 6 3 4" xfId="4882" xr:uid="{00000000-0005-0000-0000-000004130000}"/>
    <cellStyle name="Comma 2 6 3 4 2" xfId="4883" xr:uid="{00000000-0005-0000-0000-000005130000}"/>
    <cellStyle name="Comma 2 6 3 4 2 2" xfId="4884" xr:uid="{00000000-0005-0000-0000-000006130000}"/>
    <cellStyle name="Comma 2 6 3 4 2 2 2" xfId="25840" xr:uid="{0D589B71-D46A-4F43-9D27-BA5D24CBD585}"/>
    <cellStyle name="Comma 2 6 3 4 2 3" xfId="4885" xr:uid="{00000000-0005-0000-0000-000007130000}"/>
    <cellStyle name="Comma 2 6 3 4 2 3 2" xfId="25841" xr:uid="{68962077-1B86-49F8-8317-14C55A09FB1E}"/>
    <cellStyle name="Comma 2 6 3 4 2 4" xfId="4886" xr:uid="{00000000-0005-0000-0000-000008130000}"/>
    <cellStyle name="Comma 2 6 3 4 2 4 2" xfId="25842" xr:uid="{1DFB61C1-1634-4CA0-9F33-E63DB373BB7C}"/>
    <cellStyle name="Comma 2 6 3 4 2 5" xfId="25839" xr:uid="{3E1FAD1D-2336-485B-85CE-660FFD0CECC4}"/>
    <cellStyle name="Comma 2 6 3 4 3" xfId="4887" xr:uid="{00000000-0005-0000-0000-000009130000}"/>
    <cellStyle name="Comma 2 6 3 4 3 2" xfId="25843" xr:uid="{DBC8B05B-2536-4C63-90D2-F89E65206395}"/>
    <cellStyle name="Comma 2 6 3 4 4" xfId="4888" xr:uid="{00000000-0005-0000-0000-00000A130000}"/>
    <cellStyle name="Comma 2 6 3 4 4 2" xfId="25844" xr:uid="{7D1874B0-0B28-4A92-A3F9-F43A013F05B3}"/>
    <cellStyle name="Comma 2 6 3 4 5" xfId="4889" xr:uid="{00000000-0005-0000-0000-00000B130000}"/>
    <cellStyle name="Comma 2 6 3 4 5 2" xfId="25845" xr:uid="{30E0B53B-3172-4654-9988-C2EBD83AE08C}"/>
    <cellStyle name="Comma 2 6 3 4 6" xfId="25838" xr:uid="{E78C1C12-CAFB-43AC-B571-2D8A464F4AFD}"/>
    <cellStyle name="Comma 2 6 3 5" xfId="4890" xr:uid="{00000000-0005-0000-0000-00000C130000}"/>
    <cellStyle name="Comma 2 6 3 5 2" xfId="4891" xr:uid="{00000000-0005-0000-0000-00000D130000}"/>
    <cellStyle name="Comma 2 6 3 5 2 2" xfId="25847" xr:uid="{30892F40-F0E1-4C6E-8F7E-53E15F3D5B62}"/>
    <cellStyle name="Comma 2 6 3 5 3" xfId="4892" xr:uid="{00000000-0005-0000-0000-00000E130000}"/>
    <cellStyle name="Comma 2 6 3 5 3 2" xfId="25848" xr:uid="{C7287C9F-7263-4CBD-9719-8F7C02591222}"/>
    <cellStyle name="Comma 2 6 3 5 4" xfId="4893" xr:uid="{00000000-0005-0000-0000-00000F130000}"/>
    <cellStyle name="Comma 2 6 3 5 4 2" xfId="25849" xr:uid="{0D7F96EC-CDAC-431B-AB6B-EF7F57F5FECD}"/>
    <cellStyle name="Comma 2 6 3 5 5" xfId="25846" xr:uid="{5A4D9F60-6DEE-4252-ADC6-F63D0932F5C2}"/>
    <cellStyle name="Comma 2 6 3 6" xfId="4894" xr:uid="{00000000-0005-0000-0000-000010130000}"/>
    <cellStyle name="Comma 2 6 3 6 2" xfId="25850" xr:uid="{C70C0981-DC42-483B-9054-5E24795BF54C}"/>
    <cellStyle name="Comma 2 6 3 7" xfId="4895" xr:uid="{00000000-0005-0000-0000-000011130000}"/>
    <cellStyle name="Comma 2 6 3 7 2" xfId="25851" xr:uid="{2CA05C4D-8954-46ED-AEA3-ABA4EEA94BAB}"/>
    <cellStyle name="Comma 2 6 3 8" xfId="4896" xr:uid="{00000000-0005-0000-0000-000012130000}"/>
    <cellStyle name="Comma 2 6 3 8 2" xfId="25852" xr:uid="{2206000B-980D-4239-9090-BD81D042C736}"/>
    <cellStyle name="Comma 2 6 3 9" xfId="25805" xr:uid="{1809C913-3008-4293-9EF2-3FAAEEA2AC99}"/>
    <cellStyle name="Comma 2 6 4" xfId="4897" xr:uid="{00000000-0005-0000-0000-000013130000}"/>
    <cellStyle name="Comma 2 6 4 2" xfId="4898" xr:uid="{00000000-0005-0000-0000-000014130000}"/>
    <cellStyle name="Comma 2 6 4 2 2" xfId="4899" xr:uid="{00000000-0005-0000-0000-000015130000}"/>
    <cellStyle name="Comma 2 6 4 2 2 2" xfId="4900" xr:uid="{00000000-0005-0000-0000-000016130000}"/>
    <cellStyle name="Comma 2 6 4 2 2 2 2" xfId="25856" xr:uid="{39B14B54-CD44-4518-AA77-948C1125AE6E}"/>
    <cellStyle name="Comma 2 6 4 2 2 3" xfId="4901" xr:uid="{00000000-0005-0000-0000-000017130000}"/>
    <cellStyle name="Comma 2 6 4 2 2 3 2" xfId="25857" xr:uid="{A9276903-8F7B-428D-9F84-E13CC6A17050}"/>
    <cellStyle name="Comma 2 6 4 2 2 4" xfId="4902" xr:uid="{00000000-0005-0000-0000-000018130000}"/>
    <cellStyle name="Comma 2 6 4 2 2 4 2" xfId="25858" xr:uid="{CAACAFC0-5DC0-48DD-92C0-C23CC8C0DD8E}"/>
    <cellStyle name="Comma 2 6 4 2 2 5" xfId="25855" xr:uid="{4A3206C2-FC2E-4BE5-BE42-D8EABE6D811D}"/>
    <cellStyle name="Comma 2 6 4 2 3" xfId="4903" xr:uid="{00000000-0005-0000-0000-000019130000}"/>
    <cellStyle name="Comma 2 6 4 2 3 2" xfId="25859" xr:uid="{A07C20B9-1B30-4836-83E8-734F1356B6F1}"/>
    <cellStyle name="Comma 2 6 4 2 4" xfId="4904" xr:uid="{00000000-0005-0000-0000-00001A130000}"/>
    <cellStyle name="Comma 2 6 4 2 4 2" xfId="25860" xr:uid="{3D94E1DB-BC4E-4AAC-939E-1D85E2927E93}"/>
    <cellStyle name="Comma 2 6 4 2 5" xfId="4905" xr:uid="{00000000-0005-0000-0000-00001B130000}"/>
    <cellStyle name="Comma 2 6 4 2 5 2" xfId="25861" xr:uid="{2AAF2393-336D-4D5D-8517-13087E74B5B6}"/>
    <cellStyle name="Comma 2 6 4 2 6" xfId="25854" xr:uid="{E8C17453-374A-4760-A542-07FEDD33D6FB}"/>
    <cellStyle name="Comma 2 6 4 3" xfId="4906" xr:uid="{00000000-0005-0000-0000-00001C130000}"/>
    <cellStyle name="Comma 2 6 4 3 2" xfId="4907" xr:uid="{00000000-0005-0000-0000-00001D130000}"/>
    <cellStyle name="Comma 2 6 4 3 2 2" xfId="25863" xr:uid="{1636FCC2-CCBD-4113-A771-7B56335B624D}"/>
    <cellStyle name="Comma 2 6 4 3 3" xfId="4908" xr:uid="{00000000-0005-0000-0000-00001E130000}"/>
    <cellStyle name="Comma 2 6 4 3 3 2" xfId="25864" xr:uid="{50C5DD73-BD80-40CA-8EB1-A3826E2FBD65}"/>
    <cellStyle name="Comma 2 6 4 3 4" xfId="4909" xr:uid="{00000000-0005-0000-0000-00001F130000}"/>
    <cellStyle name="Comma 2 6 4 3 4 2" xfId="25865" xr:uid="{A2925449-3A3D-4901-AB54-4FB71FD04B61}"/>
    <cellStyle name="Comma 2 6 4 3 5" xfId="25862" xr:uid="{51A476EC-8577-4B24-AAD6-639BD78EC8DC}"/>
    <cellStyle name="Comma 2 6 4 4" xfId="4910" xr:uid="{00000000-0005-0000-0000-000020130000}"/>
    <cellStyle name="Comma 2 6 4 4 2" xfId="25866" xr:uid="{9D391DC2-1088-4484-9996-8A64FA09AF64}"/>
    <cellStyle name="Comma 2 6 4 5" xfId="4911" xr:uid="{00000000-0005-0000-0000-000021130000}"/>
    <cellStyle name="Comma 2 6 4 5 2" xfId="25867" xr:uid="{8703BA25-87B4-4029-84CA-97B5A30932EE}"/>
    <cellStyle name="Comma 2 6 4 6" xfId="4912" xr:uid="{00000000-0005-0000-0000-000022130000}"/>
    <cellStyle name="Comma 2 6 4 6 2" xfId="25868" xr:uid="{7768C030-355C-4084-92D6-4EDBFAE9DFDD}"/>
    <cellStyle name="Comma 2 6 4 7" xfId="25853" xr:uid="{D675BD1C-97D5-466E-912D-9F43636E8C5B}"/>
    <cellStyle name="Comma 2 6 5" xfId="4913" xr:uid="{00000000-0005-0000-0000-000023130000}"/>
    <cellStyle name="Comma 2 6 5 2" xfId="4914" xr:uid="{00000000-0005-0000-0000-000024130000}"/>
    <cellStyle name="Comma 2 6 5 2 2" xfId="4915" xr:uid="{00000000-0005-0000-0000-000025130000}"/>
    <cellStyle name="Comma 2 6 5 2 2 2" xfId="4916" xr:uid="{00000000-0005-0000-0000-000026130000}"/>
    <cellStyle name="Comma 2 6 5 2 2 2 2" xfId="25872" xr:uid="{C277C749-F411-4E7D-8860-BA90B415E189}"/>
    <cellStyle name="Comma 2 6 5 2 2 3" xfId="4917" xr:uid="{00000000-0005-0000-0000-000027130000}"/>
    <cellStyle name="Comma 2 6 5 2 2 3 2" xfId="25873" xr:uid="{EF69EA8B-21F2-4346-AC17-D4A1F81BA8AF}"/>
    <cellStyle name="Comma 2 6 5 2 2 4" xfId="4918" xr:uid="{00000000-0005-0000-0000-000028130000}"/>
    <cellStyle name="Comma 2 6 5 2 2 4 2" xfId="25874" xr:uid="{61B67BC0-7014-40E8-B13F-4448F5AE5824}"/>
    <cellStyle name="Comma 2 6 5 2 2 5" xfId="25871" xr:uid="{C2CE30C2-97FC-402A-849F-8B19AA44D58A}"/>
    <cellStyle name="Comma 2 6 5 2 3" xfId="4919" xr:uid="{00000000-0005-0000-0000-000029130000}"/>
    <cellStyle name="Comma 2 6 5 2 3 2" xfId="25875" xr:uid="{58623383-97A3-40BC-AEA4-145B801184E8}"/>
    <cellStyle name="Comma 2 6 5 2 4" xfId="4920" xr:uid="{00000000-0005-0000-0000-00002A130000}"/>
    <cellStyle name="Comma 2 6 5 2 4 2" xfId="25876" xr:uid="{937A2F4E-16AE-4275-8F02-3E20612BDCD3}"/>
    <cellStyle name="Comma 2 6 5 2 5" xfId="4921" xr:uid="{00000000-0005-0000-0000-00002B130000}"/>
    <cellStyle name="Comma 2 6 5 2 5 2" xfId="25877" xr:uid="{5D0D4D4C-9358-4D42-B42E-A510AF61FE3E}"/>
    <cellStyle name="Comma 2 6 5 2 6" xfId="25870" xr:uid="{33196A0E-3515-4F92-A78F-A5A3D7772843}"/>
    <cellStyle name="Comma 2 6 5 3" xfId="4922" xr:uid="{00000000-0005-0000-0000-00002C130000}"/>
    <cellStyle name="Comma 2 6 5 3 2" xfId="4923" xr:uid="{00000000-0005-0000-0000-00002D130000}"/>
    <cellStyle name="Comma 2 6 5 3 2 2" xfId="25879" xr:uid="{FCD9A7D0-511B-41FA-B71B-5A47C368AB40}"/>
    <cellStyle name="Comma 2 6 5 3 3" xfId="4924" xr:uid="{00000000-0005-0000-0000-00002E130000}"/>
    <cellStyle name="Comma 2 6 5 3 3 2" xfId="25880" xr:uid="{4CD2768F-673A-4487-A6DC-ADC765254E54}"/>
    <cellStyle name="Comma 2 6 5 3 4" xfId="4925" xr:uid="{00000000-0005-0000-0000-00002F130000}"/>
    <cellStyle name="Comma 2 6 5 3 4 2" xfId="25881" xr:uid="{9BDCB81F-D311-4B11-8BAA-39B283FFF8DA}"/>
    <cellStyle name="Comma 2 6 5 3 5" xfId="25878" xr:uid="{A9640583-00F8-4F37-8877-01BC197EB388}"/>
    <cellStyle name="Comma 2 6 5 4" xfId="4926" xr:uid="{00000000-0005-0000-0000-000030130000}"/>
    <cellStyle name="Comma 2 6 5 4 2" xfId="25882" xr:uid="{0E36208B-BCF3-4BD9-9862-B2286A00DD74}"/>
    <cellStyle name="Comma 2 6 5 5" xfId="4927" xr:uid="{00000000-0005-0000-0000-000031130000}"/>
    <cellStyle name="Comma 2 6 5 5 2" xfId="25883" xr:uid="{47849986-CAF2-407C-B31B-78AB7FF3EBC0}"/>
    <cellStyle name="Comma 2 6 5 6" xfId="4928" xr:uid="{00000000-0005-0000-0000-000032130000}"/>
    <cellStyle name="Comma 2 6 5 6 2" xfId="25884" xr:uid="{661E1010-AC1C-4D11-83A5-A635AA42E145}"/>
    <cellStyle name="Comma 2 6 5 7" xfId="25869" xr:uid="{78D85175-3A3C-477A-B557-D41FEBA5DEF2}"/>
    <cellStyle name="Comma 2 6 6" xfId="4929" xr:uid="{00000000-0005-0000-0000-000033130000}"/>
    <cellStyle name="Comma 2 6 6 2" xfId="25885" xr:uid="{A46CB3AB-519D-4205-A240-708858A271B7}"/>
    <cellStyle name="Comma 2 6 7" xfId="4930" xr:uid="{00000000-0005-0000-0000-000034130000}"/>
    <cellStyle name="Comma 2 6 7 2" xfId="4931" xr:uid="{00000000-0005-0000-0000-000035130000}"/>
    <cellStyle name="Comma 2 6 7 2 2" xfId="4932" xr:uid="{00000000-0005-0000-0000-000036130000}"/>
    <cellStyle name="Comma 2 6 7 2 2 2" xfId="25888" xr:uid="{C5D81565-E5FC-4F93-A36F-D25190281104}"/>
    <cellStyle name="Comma 2 6 7 2 3" xfId="4933" xr:uid="{00000000-0005-0000-0000-000037130000}"/>
    <cellStyle name="Comma 2 6 7 2 3 2" xfId="25889" xr:uid="{EF0B9034-B0F3-41D4-8FC6-6F6E8C331930}"/>
    <cellStyle name="Comma 2 6 7 2 4" xfId="4934" xr:uid="{00000000-0005-0000-0000-000038130000}"/>
    <cellStyle name="Comma 2 6 7 2 4 2" xfId="25890" xr:uid="{0DA4721D-E2CA-46AF-BD63-D4B8567669D8}"/>
    <cellStyle name="Comma 2 6 7 2 5" xfId="25887" xr:uid="{8849D8D7-9ACB-47BB-B5F0-A0C5FB52C341}"/>
    <cellStyle name="Comma 2 6 7 3" xfId="4935" xr:uid="{00000000-0005-0000-0000-000039130000}"/>
    <cellStyle name="Comma 2 6 7 3 2" xfId="25891" xr:uid="{A8268B82-6DE9-4AD7-8B10-0DBB06331F39}"/>
    <cellStyle name="Comma 2 6 7 4" xfId="4936" xr:uid="{00000000-0005-0000-0000-00003A130000}"/>
    <cellStyle name="Comma 2 6 7 4 2" xfId="25892" xr:uid="{E2C90F65-C1A8-4842-A718-DE298AC7DE9E}"/>
    <cellStyle name="Comma 2 6 7 5" xfId="4937" xr:uid="{00000000-0005-0000-0000-00003B130000}"/>
    <cellStyle name="Comma 2 6 7 5 2" xfId="25893" xr:uid="{2BF30548-9944-4D5F-BAD1-173AA5AEF5AA}"/>
    <cellStyle name="Comma 2 6 7 6" xfId="25886" xr:uid="{93EB7F78-F409-4D36-A77B-23470D510661}"/>
    <cellStyle name="Comma 2 6 8" xfId="4938" xr:uid="{00000000-0005-0000-0000-00003C130000}"/>
    <cellStyle name="Comma 2 6 8 2" xfId="4939" xr:uid="{00000000-0005-0000-0000-00003D130000}"/>
    <cellStyle name="Comma 2 6 8 2 2" xfId="25895" xr:uid="{1550A1A7-0A8B-4E37-B280-5A998E4F5A8F}"/>
    <cellStyle name="Comma 2 6 8 3" xfId="4940" xr:uid="{00000000-0005-0000-0000-00003E130000}"/>
    <cellStyle name="Comma 2 6 8 3 2" xfId="25896" xr:uid="{2F330DA2-A42E-4262-AA3A-B776FFC72194}"/>
    <cellStyle name="Comma 2 6 8 4" xfId="4941" xr:uid="{00000000-0005-0000-0000-00003F130000}"/>
    <cellStyle name="Comma 2 6 8 4 2" xfId="25897" xr:uid="{25467D6A-DB00-474C-A03C-C5C4C7407563}"/>
    <cellStyle name="Comma 2 6 8 5" xfId="25894" xr:uid="{20818024-2DBF-4736-8500-75595A3872C2}"/>
    <cellStyle name="Comma 2 6 9" xfId="4942" xr:uid="{00000000-0005-0000-0000-000040130000}"/>
    <cellStyle name="Comma 2 6 9 2" xfId="25898" xr:uid="{CB1365FE-964B-41EC-99E0-3C01591E2740}"/>
    <cellStyle name="Comma 2 60" xfId="4943" xr:uid="{00000000-0005-0000-0000-000041130000}"/>
    <cellStyle name="Comma 2 60 2" xfId="25899" xr:uid="{DCDB8294-DB28-435C-9F6A-1E0A017C8B10}"/>
    <cellStyle name="Comma 2 61" xfId="4944" xr:uid="{00000000-0005-0000-0000-000042130000}"/>
    <cellStyle name="Comma 2 61 2" xfId="25900" xr:uid="{D9C32E71-0E06-4FF8-A45F-11A24F7D2CCF}"/>
    <cellStyle name="Comma 2 62" xfId="4945" xr:uid="{00000000-0005-0000-0000-000043130000}"/>
    <cellStyle name="Comma 2 62 2" xfId="25901" xr:uid="{051A7329-F37F-48FA-82D0-4BFE0832FD0E}"/>
    <cellStyle name="Comma 2 63" xfId="4946" xr:uid="{00000000-0005-0000-0000-000044130000}"/>
    <cellStyle name="Comma 2 63 2" xfId="25902" xr:uid="{473CFCB6-7F92-4EDE-815D-57AB2386C907}"/>
    <cellStyle name="Comma 2 64" xfId="4947" xr:uid="{00000000-0005-0000-0000-000045130000}"/>
    <cellStyle name="Comma 2 64 2" xfId="25903" xr:uid="{30DC9EC0-D366-4C6E-BF50-EAD567DC97B3}"/>
    <cellStyle name="Comma 2 65" xfId="4948" xr:uid="{00000000-0005-0000-0000-000046130000}"/>
    <cellStyle name="Comma 2 65 2" xfId="25904" xr:uid="{6D494AEF-E8F1-4B04-BB09-7E6BCBF35B8B}"/>
    <cellStyle name="Comma 2 66" xfId="4949" xr:uid="{00000000-0005-0000-0000-000047130000}"/>
    <cellStyle name="Comma 2 66 2" xfId="25905" xr:uid="{E4A1AC40-5B27-4CC6-B689-F50DA156BC1B}"/>
    <cellStyle name="Comma 2 67" xfId="4950" xr:uid="{00000000-0005-0000-0000-000048130000}"/>
    <cellStyle name="Comma 2 67 2" xfId="25906" xr:uid="{7F5B4734-30F7-4312-9248-F84B0D4A8D50}"/>
    <cellStyle name="Comma 2 68" xfId="4951" xr:uid="{00000000-0005-0000-0000-000049130000}"/>
    <cellStyle name="Comma 2 68 2" xfId="25907" xr:uid="{6F0DE6F9-0214-44EC-9939-FB07112E5855}"/>
    <cellStyle name="Comma 2 69" xfId="4952" xr:uid="{00000000-0005-0000-0000-00004A130000}"/>
    <cellStyle name="Comma 2 69 2" xfId="25908" xr:uid="{A9C14618-35F0-428B-B3BD-F9F2F4DBDFF4}"/>
    <cellStyle name="Comma 2 7" xfId="4953" xr:uid="{00000000-0005-0000-0000-00004B130000}"/>
    <cellStyle name="Comma 2 7 2" xfId="4954" xr:uid="{00000000-0005-0000-0000-00004C130000}"/>
    <cellStyle name="Comma 2 7 2 2" xfId="4955" xr:uid="{00000000-0005-0000-0000-00004D130000}"/>
    <cellStyle name="Comma 2 7 2 2 2" xfId="4956" xr:uid="{00000000-0005-0000-0000-00004E130000}"/>
    <cellStyle name="Comma 2 7 2 2 2 2" xfId="25912" xr:uid="{4A43A73A-EABA-4866-8F28-A6880A1CA4A2}"/>
    <cellStyle name="Comma 2 7 2 2 3" xfId="4957" xr:uid="{00000000-0005-0000-0000-00004F130000}"/>
    <cellStyle name="Comma 2 7 2 2 3 2" xfId="25913" xr:uid="{7B3A1A3E-9714-4F16-8F31-4EEB4176C508}"/>
    <cellStyle name="Comma 2 7 2 2 4" xfId="4958" xr:uid="{00000000-0005-0000-0000-000050130000}"/>
    <cellStyle name="Comma 2 7 2 2 4 2" xfId="25914" xr:uid="{4E04ED69-841F-4174-B614-705673DFCD14}"/>
    <cellStyle name="Comma 2 7 2 2 5" xfId="25911" xr:uid="{163DC07A-AE8F-43F8-A7C2-9BC3D7FC89FF}"/>
    <cellStyle name="Comma 2 7 2 3" xfId="4959" xr:uid="{00000000-0005-0000-0000-000051130000}"/>
    <cellStyle name="Comma 2 7 2 3 2" xfId="4960" xr:uid="{00000000-0005-0000-0000-000052130000}"/>
    <cellStyle name="Comma 2 7 2 3 2 2" xfId="25916" xr:uid="{E905F87D-08C2-4036-BAD1-9642C21A8E4E}"/>
    <cellStyle name="Comma 2 7 2 3 3" xfId="4961" xr:uid="{00000000-0005-0000-0000-000053130000}"/>
    <cellStyle name="Comma 2 7 2 3 3 2" xfId="25917" xr:uid="{5F926EEE-BE0B-4941-9239-11B7F1B9BD4C}"/>
    <cellStyle name="Comma 2 7 2 3 4" xfId="4962" xr:uid="{00000000-0005-0000-0000-000054130000}"/>
    <cellStyle name="Comma 2 7 2 3 4 2" xfId="25918" xr:uid="{FB6E5816-1FC5-401B-B148-A20F787538D4}"/>
    <cellStyle name="Comma 2 7 2 3 5" xfId="25915" xr:uid="{2A3EA728-E2C0-49F1-8D8D-896DB01D3045}"/>
    <cellStyle name="Comma 2 7 2 4" xfId="4963" xr:uid="{00000000-0005-0000-0000-000055130000}"/>
    <cellStyle name="Comma 2 7 2 4 2" xfId="4964" xr:uid="{00000000-0005-0000-0000-000056130000}"/>
    <cellStyle name="Comma 2 7 2 4 2 2" xfId="25920" xr:uid="{3BC303E3-5E28-4EC5-AF10-93C3E86BCBFC}"/>
    <cellStyle name="Comma 2 7 2 4 3" xfId="4965" xr:uid="{00000000-0005-0000-0000-000057130000}"/>
    <cellStyle name="Comma 2 7 2 4 3 2" xfId="25921" xr:uid="{8FE0B2B1-CFED-445B-8782-7E6ED2D12133}"/>
    <cellStyle name="Comma 2 7 2 4 4" xfId="4966" xr:uid="{00000000-0005-0000-0000-000058130000}"/>
    <cellStyle name="Comma 2 7 2 4 4 2" xfId="25922" xr:uid="{F5F4141E-29DE-46C5-8ACE-5CB14EDBE5B3}"/>
    <cellStyle name="Comma 2 7 2 4 5" xfId="25919" xr:uid="{8FA1A5C1-1183-4DFB-9473-A507CA17196E}"/>
    <cellStyle name="Comma 2 7 2 5" xfId="4967" xr:uid="{00000000-0005-0000-0000-000059130000}"/>
    <cellStyle name="Comma 2 7 2 5 2" xfId="25923" xr:uid="{72E4B42A-E4DE-4DAC-BC83-38D365F61565}"/>
    <cellStyle name="Comma 2 7 2 6" xfId="4968" xr:uid="{00000000-0005-0000-0000-00005A130000}"/>
    <cellStyle name="Comma 2 7 2 6 2" xfId="25924" xr:uid="{BDB34512-BF84-4A7E-BB72-A8CC51D9DAF1}"/>
    <cellStyle name="Comma 2 7 2 7" xfId="25910" xr:uid="{1DCB83BA-72F3-4D02-953F-05645662C45F}"/>
    <cellStyle name="Comma 2 7 3" xfId="4969" xr:uid="{00000000-0005-0000-0000-00005B130000}"/>
    <cellStyle name="Comma 2 7 3 2" xfId="25925" xr:uid="{8895D175-EF31-4F9E-B1BC-ABB0C89319A9}"/>
    <cellStyle name="Comma 2 7 4" xfId="4970" xr:uid="{00000000-0005-0000-0000-00005C130000}"/>
    <cellStyle name="Comma 2 7 4 2" xfId="25926" xr:uid="{777AA2DD-64D2-415F-959E-074CED564962}"/>
    <cellStyle name="Comma 2 7 5" xfId="4971" xr:uid="{00000000-0005-0000-0000-00005D130000}"/>
    <cellStyle name="Comma 2 7 5 2" xfId="25927" xr:uid="{A7DA4F24-1102-42A1-9CAE-27AF3A3E18E3}"/>
    <cellStyle name="Comma 2 7 6" xfId="4972" xr:uid="{00000000-0005-0000-0000-00005E130000}"/>
    <cellStyle name="Comma 2 7 6 2" xfId="25928" xr:uid="{F9DD7FE3-2D28-4573-9802-71C4E33CBE30}"/>
    <cellStyle name="Comma 2 7 7" xfId="4973" xr:uid="{00000000-0005-0000-0000-00005F130000}"/>
    <cellStyle name="Comma 2 7 7 2" xfId="4974" xr:uid="{00000000-0005-0000-0000-000060130000}"/>
    <cellStyle name="Comma 2 7 7 2 2" xfId="25930" xr:uid="{032D43C4-AF84-4CA7-BE06-BD25CF6E0C74}"/>
    <cellStyle name="Comma 2 7 7 3" xfId="4975" xr:uid="{00000000-0005-0000-0000-000061130000}"/>
    <cellStyle name="Comma 2 7 7 3 2" xfId="25931" xr:uid="{690061A8-F391-4D86-A9E4-12AF6F4777C3}"/>
    <cellStyle name="Comma 2 7 7 4" xfId="4976" xr:uid="{00000000-0005-0000-0000-000062130000}"/>
    <cellStyle name="Comma 2 7 7 4 2" xfId="25932" xr:uid="{BB1D9D9A-D35B-4116-B848-6ADA14A14E99}"/>
    <cellStyle name="Comma 2 7 7 5" xfId="25929" xr:uid="{0174F6C1-F781-407E-8E6C-A1E8DBE7E93C}"/>
    <cellStyle name="Comma 2 7 8" xfId="25909" xr:uid="{BBFE9BAB-B3D1-4BEA-8455-681EC9262B36}"/>
    <cellStyle name="Comma 2 70" xfId="4977" xr:uid="{00000000-0005-0000-0000-000063130000}"/>
    <cellStyle name="Comma 2 70 2" xfId="25933" xr:uid="{38528AFD-7135-4AE5-AD49-097C7C4A5D91}"/>
    <cellStyle name="Comma 2 71" xfId="4978" xr:uid="{00000000-0005-0000-0000-000064130000}"/>
    <cellStyle name="Comma 2 71 2" xfId="25934" xr:uid="{C11E9716-C117-488F-B4BF-C7893C61CD47}"/>
    <cellStyle name="Comma 2 72" xfId="4979" xr:uid="{00000000-0005-0000-0000-000065130000}"/>
    <cellStyle name="Comma 2 72 2" xfId="25935" xr:uid="{B23E3587-BFC5-4373-870F-A1D6CF38FE96}"/>
    <cellStyle name="Comma 2 73" xfId="4980" xr:uid="{00000000-0005-0000-0000-000066130000}"/>
    <cellStyle name="Comma 2 73 2" xfId="25936" xr:uid="{EEB902BA-396F-4069-A727-E74BC4023B49}"/>
    <cellStyle name="Comma 2 74" xfId="4981" xr:uid="{00000000-0005-0000-0000-000067130000}"/>
    <cellStyle name="Comma 2 74 2" xfId="25937" xr:uid="{821BFE91-CF44-41AD-8755-29218358B728}"/>
    <cellStyle name="Comma 2 75" xfId="4982" xr:uid="{00000000-0005-0000-0000-000068130000}"/>
    <cellStyle name="Comma 2 75 2" xfId="25938" xr:uid="{DAACD390-7669-4091-BC10-6F671C4ADE5D}"/>
    <cellStyle name="Comma 2 76" xfId="4983" xr:uid="{00000000-0005-0000-0000-000069130000}"/>
    <cellStyle name="Comma 2 76 2" xfId="25939" xr:uid="{C73EFC1D-EFE0-4EF3-B22A-37C2039DF59A}"/>
    <cellStyle name="Comma 2 77" xfId="4984" xr:uid="{00000000-0005-0000-0000-00006A130000}"/>
    <cellStyle name="Comma 2 77 2" xfId="25940" xr:uid="{709A7A09-B41D-4DB1-913E-EB044D964F2B}"/>
    <cellStyle name="Comma 2 78" xfId="4985" xr:uid="{00000000-0005-0000-0000-00006B130000}"/>
    <cellStyle name="Comma 2 78 2" xfId="25941" xr:uid="{1E0E0487-3728-4984-8BED-684BDD4BCDA7}"/>
    <cellStyle name="Comma 2 79" xfId="4986" xr:uid="{00000000-0005-0000-0000-00006C130000}"/>
    <cellStyle name="Comma 2 79 2" xfId="25942" xr:uid="{CAC339F7-32DE-446C-8733-208C1F4C6A9B}"/>
    <cellStyle name="Comma 2 8" xfId="4987" xr:uid="{00000000-0005-0000-0000-00006D130000}"/>
    <cellStyle name="Comma 2 8 2" xfId="4988" xr:uid="{00000000-0005-0000-0000-00006E130000}"/>
    <cellStyle name="Comma 2 8 2 2" xfId="4989" xr:uid="{00000000-0005-0000-0000-00006F130000}"/>
    <cellStyle name="Comma 2 8 2 2 2" xfId="25945" xr:uid="{B93423AF-D63D-43B3-AC9A-E7ABD5E5FAB8}"/>
    <cellStyle name="Comma 2 8 2 3" xfId="4990" xr:uid="{00000000-0005-0000-0000-000070130000}"/>
    <cellStyle name="Comma 2 8 2 3 2" xfId="25946" xr:uid="{0AABB84D-66A0-4674-8213-D3D67F2422DD}"/>
    <cellStyle name="Comma 2 8 2 4" xfId="25944" xr:uid="{6DF9F3FF-F51C-4091-9F8C-DFDEBD79218A}"/>
    <cellStyle name="Comma 2 8 3" xfId="4991" xr:uid="{00000000-0005-0000-0000-000071130000}"/>
    <cellStyle name="Comma 2 8 3 2" xfId="4992" xr:uid="{00000000-0005-0000-0000-000072130000}"/>
    <cellStyle name="Comma 2 8 3 2 2" xfId="25948" xr:uid="{D38851C0-E79F-4734-BC4B-B82D03A674FE}"/>
    <cellStyle name="Comma 2 8 3 3" xfId="25947" xr:uid="{85394032-1DC0-4976-8FB9-200BF2C68632}"/>
    <cellStyle name="Comma 2 8 4" xfId="4993" xr:uid="{00000000-0005-0000-0000-000073130000}"/>
    <cellStyle name="Comma 2 8 4 2" xfId="25949" xr:uid="{45B27100-ECCA-4C9E-9297-B2EB5E971E2A}"/>
    <cellStyle name="Comma 2 8 5" xfId="4994" xr:uid="{00000000-0005-0000-0000-000074130000}"/>
    <cellStyle name="Comma 2 8 5 2" xfId="25950" xr:uid="{F1E370BB-1BD4-4AD1-AD66-F3EB0DB5202F}"/>
    <cellStyle name="Comma 2 8 6" xfId="4995" xr:uid="{00000000-0005-0000-0000-000075130000}"/>
    <cellStyle name="Comma 2 8 6 2" xfId="4996" xr:uid="{00000000-0005-0000-0000-000076130000}"/>
    <cellStyle name="Comma 2 8 6 2 2" xfId="25952" xr:uid="{EC49CFF6-F301-404F-82EE-B58BADACDF9E}"/>
    <cellStyle name="Comma 2 8 6 3" xfId="4997" xr:uid="{00000000-0005-0000-0000-000077130000}"/>
    <cellStyle name="Comma 2 8 6 3 2" xfId="25953" xr:uid="{5BD2F6C6-81BD-4060-ABB7-7E83CEBB61C4}"/>
    <cellStyle name="Comma 2 8 6 4" xfId="4998" xr:uid="{00000000-0005-0000-0000-000078130000}"/>
    <cellStyle name="Comma 2 8 6 4 2" xfId="25954" xr:uid="{808BA6B8-A3DE-44AC-9903-42BA14D982E7}"/>
    <cellStyle name="Comma 2 8 6 5" xfId="25951" xr:uid="{BF23A92A-0B5A-4589-939C-F520381458CF}"/>
    <cellStyle name="Comma 2 8 7" xfId="25943" xr:uid="{C679CBBC-68DB-48F7-BA27-B51F91A237C7}"/>
    <cellStyle name="Comma 2 80" xfId="4999" xr:uid="{00000000-0005-0000-0000-000079130000}"/>
    <cellStyle name="Comma 2 80 2" xfId="25955" xr:uid="{DA1B174A-4CCE-4513-BABA-25DFDA7F9EE6}"/>
    <cellStyle name="Comma 2 81" xfId="5000" xr:uid="{00000000-0005-0000-0000-00007A130000}"/>
    <cellStyle name="Comma 2 81 2" xfId="25956" xr:uid="{95132509-A9ED-4109-BFC8-69DCBCB3D5B7}"/>
    <cellStyle name="Comma 2 82" xfId="5001" xr:uid="{00000000-0005-0000-0000-00007B130000}"/>
    <cellStyle name="Comma 2 82 2" xfId="25957" xr:uid="{73FB3EE7-42AA-4781-A93C-736AFFC96574}"/>
    <cellStyle name="Comma 2 83" xfId="5002" xr:uid="{00000000-0005-0000-0000-00007C130000}"/>
    <cellStyle name="Comma 2 83 2" xfId="25958" xr:uid="{A3102FD4-4F99-4985-9DD1-57EC4AC74A73}"/>
    <cellStyle name="Comma 2 84" xfId="5003" xr:uid="{00000000-0005-0000-0000-00007D130000}"/>
    <cellStyle name="Comma 2 84 2" xfId="25959" xr:uid="{5FC113D1-7CDA-4687-8E21-714F7FC26905}"/>
    <cellStyle name="Comma 2 85" xfId="5004" xr:uid="{00000000-0005-0000-0000-00007E130000}"/>
    <cellStyle name="Comma 2 85 2" xfId="25960" xr:uid="{384A4A36-FC40-4AA6-84B6-743E8EE67F72}"/>
    <cellStyle name="Comma 2 86" xfId="5005" xr:uid="{00000000-0005-0000-0000-00007F130000}"/>
    <cellStyle name="Comma 2 86 2" xfId="25961" xr:uid="{81A73753-21BE-4BD4-8D40-1D87206EDFDE}"/>
    <cellStyle name="Comma 2 87" xfId="5006" xr:uid="{00000000-0005-0000-0000-000080130000}"/>
    <cellStyle name="Comma 2 87 2" xfId="25962" xr:uid="{5371FB32-EBC5-43D3-9701-E4F96C419AC8}"/>
    <cellStyle name="Comma 2 88" xfId="5007" xr:uid="{00000000-0005-0000-0000-000081130000}"/>
    <cellStyle name="Comma 2 88 2" xfId="25963" xr:uid="{FE0C4939-0E9D-466F-9790-C8DAC78FCBC7}"/>
    <cellStyle name="Comma 2 89" xfId="5008" xr:uid="{00000000-0005-0000-0000-000082130000}"/>
    <cellStyle name="Comma 2 89 2" xfId="25964" xr:uid="{6A23BFF6-6013-4116-9629-9CD6F3EC741B}"/>
    <cellStyle name="Comma 2 9" xfId="5009" xr:uid="{00000000-0005-0000-0000-000083130000}"/>
    <cellStyle name="Comma 2 9 2" xfId="5010" xr:uid="{00000000-0005-0000-0000-000084130000}"/>
    <cellStyle name="Comma 2 9 2 2" xfId="5011" xr:uid="{00000000-0005-0000-0000-000085130000}"/>
    <cellStyle name="Comma 2 9 2 2 2" xfId="25967" xr:uid="{9D27457A-C02D-4D56-AE6E-37BD15F50AA0}"/>
    <cellStyle name="Comma 2 9 2 3" xfId="25966" xr:uid="{7D860E7C-4C57-48B5-A9D6-16646A1D418D}"/>
    <cellStyle name="Comma 2 9 3" xfId="5012" xr:uid="{00000000-0005-0000-0000-000086130000}"/>
    <cellStyle name="Comma 2 9 3 2" xfId="25968" xr:uid="{F1A9CD81-8E39-476D-BCA6-C35FD14FB6C3}"/>
    <cellStyle name="Comma 2 9 4" xfId="5013" xr:uid="{00000000-0005-0000-0000-000087130000}"/>
    <cellStyle name="Comma 2 9 4 2" xfId="25969" xr:uid="{D5DBC402-8F43-4161-ABE8-9AF99F8F7BD3}"/>
    <cellStyle name="Comma 2 9 5" xfId="5014" xr:uid="{00000000-0005-0000-0000-000088130000}"/>
    <cellStyle name="Comma 2 9 5 2" xfId="5015" xr:uid="{00000000-0005-0000-0000-000089130000}"/>
    <cellStyle name="Comma 2 9 5 2 2" xfId="25971" xr:uid="{3D37F65E-54EA-4E35-ADFF-9D5BB442F694}"/>
    <cellStyle name="Comma 2 9 5 3" xfId="5016" xr:uid="{00000000-0005-0000-0000-00008A130000}"/>
    <cellStyle name="Comma 2 9 5 3 2" xfId="25972" xr:uid="{F69213CD-5F34-48A3-BD93-471452C220E7}"/>
    <cellStyle name="Comma 2 9 5 4" xfId="5017" xr:uid="{00000000-0005-0000-0000-00008B130000}"/>
    <cellStyle name="Comma 2 9 5 4 2" xfId="25973" xr:uid="{78BCDA57-2F43-4EC4-BABE-1F8F5CE538DA}"/>
    <cellStyle name="Comma 2 9 5 5" xfId="25970" xr:uid="{EAD9D21E-A2E0-4372-9A69-829683946EFD}"/>
    <cellStyle name="Comma 2 9 6" xfId="25965" xr:uid="{40591881-9122-4A51-AEAB-0D245F0E3EF2}"/>
    <cellStyle name="Comma 2 90" xfId="5018" xr:uid="{00000000-0005-0000-0000-00008C130000}"/>
    <cellStyle name="Comma 2 90 2" xfId="25974" xr:uid="{12E78676-761D-4169-B5CD-C641AAEA7C4E}"/>
    <cellStyle name="Comma 2 91" xfId="5019" xr:uid="{00000000-0005-0000-0000-00008D130000}"/>
    <cellStyle name="Comma 2 91 2" xfId="25975" xr:uid="{F6EFCF50-EB6F-4BF3-B808-DE14835A2F15}"/>
    <cellStyle name="Comma 2 92" xfId="5020" xr:uid="{00000000-0005-0000-0000-00008E130000}"/>
    <cellStyle name="Comma 2 92 2" xfId="25976" xr:uid="{3B28D02F-B6F5-4340-BDC8-7D9E0658E511}"/>
    <cellStyle name="Comma 2 93" xfId="5021" xr:uid="{00000000-0005-0000-0000-00008F130000}"/>
    <cellStyle name="Comma 2 93 2" xfId="25977" xr:uid="{8D63A3BE-F055-44E9-8B25-97BEDF01690F}"/>
    <cellStyle name="Comma 2 94" xfId="5022" xr:uid="{00000000-0005-0000-0000-000090130000}"/>
    <cellStyle name="Comma 2 94 2" xfId="25978" xr:uid="{3D3F2F7A-9E9D-4679-BF58-C5D69AE443F8}"/>
    <cellStyle name="Comma 2 95" xfId="5023" xr:uid="{00000000-0005-0000-0000-000091130000}"/>
    <cellStyle name="Comma 2 95 2" xfId="25979" xr:uid="{56B8AFCC-035E-4ACE-9147-AB3F3BEC746D}"/>
    <cellStyle name="Comma 2 96" xfId="5024" xr:uid="{00000000-0005-0000-0000-000092130000}"/>
    <cellStyle name="Comma 2 96 2" xfId="25980" xr:uid="{A8B28E23-0485-44E4-8927-83232924458C}"/>
    <cellStyle name="Comma 2 97" xfId="5025" xr:uid="{00000000-0005-0000-0000-000093130000}"/>
    <cellStyle name="Comma 2 97 2" xfId="25981" xr:uid="{0DCE1692-74A1-4179-AA6A-498305D3B4A9}"/>
    <cellStyle name="Comma 2 98" xfId="5026" xr:uid="{00000000-0005-0000-0000-000094130000}"/>
    <cellStyle name="Comma 2 98 2" xfId="25982" xr:uid="{2AF0E231-85F5-4EB3-BBF8-0956DDCA906E}"/>
    <cellStyle name="Comma 2 99" xfId="5027" xr:uid="{00000000-0005-0000-0000-000095130000}"/>
    <cellStyle name="Comma 2 99 2" xfId="25983" xr:uid="{41B01A0B-30DE-4E0A-8E59-07C719F0E26E}"/>
    <cellStyle name="Comma 20" xfId="5028" xr:uid="{00000000-0005-0000-0000-000096130000}"/>
    <cellStyle name="Comma 20 10" xfId="5029" xr:uid="{00000000-0005-0000-0000-000097130000}"/>
    <cellStyle name="Comma 20 10 2" xfId="25985" xr:uid="{E2F03555-0C29-4545-8B1F-946660F540FA}"/>
    <cellStyle name="Comma 20 11" xfId="5030" xr:uid="{00000000-0005-0000-0000-000098130000}"/>
    <cellStyle name="Comma 20 11 2" xfId="25986" xr:uid="{0A0D4637-0BD9-4DED-A959-C63116DE0F71}"/>
    <cellStyle name="Comma 20 12" xfId="5031" xr:uid="{00000000-0005-0000-0000-000099130000}"/>
    <cellStyle name="Comma 20 12 2" xfId="25987" xr:uid="{29F2D4D9-8F90-4363-81AF-EA2F0CFBE88D}"/>
    <cellStyle name="Comma 20 13" xfId="25984" xr:uid="{3C62AAB0-153D-4C56-8D33-C5172E26711F}"/>
    <cellStyle name="Comma 20 2" xfId="5032" xr:uid="{00000000-0005-0000-0000-00009A130000}"/>
    <cellStyle name="Comma 20 2 2" xfId="5033" xr:uid="{00000000-0005-0000-0000-00009B130000}"/>
    <cellStyle name="Comma 20 2 2 2" xfId="25989" xr:uid="{3360F59C-1381-43BC-9357-D9B5DE4E4095}"/>
    <cellStyle name="Comma 20 2 3" xfId="5034" xr:uid="{00000000-0005-0000-0000-00009C130000}"/>
    <cellStyle name="Comma 20 2 3 2" xfId="25990" xr:uid="{606E76C8-6AE1-4B16-AAAC-EDCB80A157E4}"/>
    <cellStyle name="Comma 20 2 4" xfId="5035" xr:uid="{00000000-0005-0000-0000-00009D130000}"/>
    <cellStyle name="Comma 20 2 4 2" xfId="25991" xr:uid="{ADC64700-7D56-4432-A39B-5815F1E72C28}"/>
    <cellStyle name="Comma 20 2 5" xfId="5036" xr:uid="{00000000-0005-0000-0000-00009E130000}"/>
    <cellStyle name="Comma 20 2 5 2" xfId="25992" xr:uid="{A7D17C24-0246-4B41-8AAC-9464FA41896E}"/>
    <cellStyle name="Comma 20 2 6" xfId="5037" xr:uid="{00000000-0005-0000-0000-00009F130000}"/>
    <cellStyle name="Comma 20 2 6 2" xfId="25993" xr:uid="{B745D628-593D-42A4-BBAE-640416B70B24}"/>
    <cellStyle name="Comma 20 2 7" xfId="5038" xr:uid="{00000000-0005-0000-0000-0000A0130000}"/>
    <cellStyle name="Comma 20 2 7 2" xfId="25994" xr:uid="{1B1A55F7-D810-4FD1-A661-76802B4B01C6}"/>
    <cellStyle name="Comma 20 2 8" xfId="25988" xr:uid="{B148699E-F327-4258-8881-5BC3790C6813}"/>
    <cellStyle name="Comma 20 3" xfId="5039" xr:uid="{00000000-0005-0000-0000-0000A1130000}"/>
    <cellStyle name="Comma 20 3 2" xfId="5040" xr:uid="{00000000-0005-0000-0000-0000A2130000}"/>
    <cellStyle name="Comma 20 3 2 2" xfId="25996" xr:uid="{D34BDC51-0CCF-4459-8CB2-894862DD456F}"/>
    <cellStyle name="Comma 20 3 3" xfId="5041" xr:uid="{00000000-0005-0000-0000-0000A3130000}"/>
    <cellStyle name="Comma 20 3 3 2" xfId="25997" xr:uid="{4179F7A2-8520-44E0-9B2F-64F7FE9D28B0}"/>
    <cellStyle name="Comma 20 3 4" xfId="5042" xr:uid="{00000000-0005-0000-0000-0000A4130000}"/>
    <cellStyle name="Comma 20 3 4 2" xfId="25998" xr:uid="{BAA1C127-D266-47A7-B17C-58AEF3C2E6B1}"/>
    <cellStyle name="Comma 20 3 5" xfId="5043" xr:uid="{00000000-0005-0000-0000-0000A5130000}"/>
    <cellStyle name="Comma 20 3 5 2" xfId="25999" xr:uid="{06DE4CB7-511A-49B5-B70C-05A0FE716F0D}"/>
    <cellStyle name="Comma 20 3 6" xfId="5044" xr:uid="{00000000-0005-0000-0000-0000A6130000}"/>
    <cellStyle name="Comma 20 3 6 2" xfId="26000" xr:uid="{70C2F22D-3343-4F15-9F42-18B53727E221}"/>
    <cellStyle name="Comma 20 3 7" xfId="25995" xr:uid="{B5915C69-3AC2-4F15-8922-29AAB896269A}"/>
    <cellStyle name="Comma 20 4" xfId="5045" xr:uid="{00000000-0005-0000-0000-0000A7130000}"/>
    <cellStyle name="Comma 20 4 2" xfId="5046" xr:uid="{00000000-0005-0000-0000-0000A8130000}"/>
    <cellStyle name="Comma 20 4 2 2" xfId="26002" xr:uid="{63DDE382-F34D-42A2-BADB-7333EC9CB345}"/>
    <cellStyle name="Comma 20 4 3" xfId="5047" xr:uid="{00000000-0005-0000-0000-0000A9130000}"/>
    <cellStyle name="Comma 20 4 3 2" xfId="26003" xr:uid="{49F4A461-B903-4862-9560-6F7EB5F098EB}"/>
    <cellStyle name="Comma 20 4 4" xfId="5048" xr:uid="{00000000-0005-0000-0000-0000AA130000}"/>
    <cellStyle name="Comma 20 4 4 2" xfId="26004" xr:uid="{02AD60AC-757C-4501-8A4B-17717ECE1431}"/>
    <cellStyle name="Comma 20 4 5" xfId="5049" xr:uid="{00000000-0005-0000-0000-0000AB130000}"/>
    <cellStyle name="Comma 20 4 5 2" xfId="26005" xr:uid="{4358E7D5-A3F6-4EBA-BFA7-CDC54AE57655}"/>
    <cellStyle name="Comma 20 4 6" xfId="5050" xr:uid="{00000000-0005-0000-0000-0000AC130000}"/>
    <cellStyle name="Comma 20 4 6 2" xfId="26006" xr:uid="{B8D75307-90D3-402C-BEF4-53E87CFBC9E5}"/>
    <cellStyle name="Comma 20 4 7" xfId="26001" xr:uid="{B95A76F2-BB54-406E-97CE-EA917E1A6117}"/>
    <cellStyle name="Comma 20 5" xfId="5051" xr:uid="{00000000-0005-0000-0000-0000AD130000}"/>
    <cellStyle name="Comma 20 5 2" xfId="5052" xr:uid="{00000000-0005-0000-0000-0000AE130000}"/>
    <cellStyle name="Comma 20 5 2 2" xfId="26008" xr:uid="{957678F9-3AB1-4814-8722-C3AA1AB972E6}"/>
    <cellStyle name="Comma 20 5 3" xfId="5053" xr:uid="{00000000-0005-0000-0000-0000AF130000}"/>
    <cellStyle name="Comma 20 5 3 2" xfId="26009" xr:uid="{C1557700-2D2D-4EFF-A83F-0618AE4B6EC7}"/>
    <cellStyle name="Comma 20 5 4" xfId="5054" xr:uid="{00000000-0005-0000-0000-0000B0130000}"/>
    <cellStyle name="Comma 20 5 4 2" xfId="26010" xr:uid="{61D043CC-246B-457E-B8AD-33CF4BBB930A}"/>
    <cellStyle name="Comma 20 5 5" xfId="5055" xr:uid="{00000000-0005-0000-0000-0000B1130000}"/>
    <cellStyle name="Comma 20 5 5 2" xfId="26011" xr:uid="{535961C7-318E-47CA-82D1-D770FA402D1C}"/>
    <cellStyle name="Comma 20 5 6" xfId="5056" xr:uid="{00000000-0005-0000-0000-0000B2130000}"/>
    <cellStyle name="Comma 20 5 6 2" xfId="26012" xr:uid="{61B1E5FA-1E37-47B1-9B1E-271D49EB86AC}"/>
    <cellStyle name="Comma 20 5 7" xfId="26007" xr:uid="{B22619DE-B2A8-4639-A0ED-A0B16C25E002}"/>
    <cellStyle name="Comma 20 6" xfId="5057" xr:uid="{00000000-0005-0000-0000-0000B3130000}"/>
    <cellStyle name="Comma 20 6 2" xfId="26013" xr:uid="{2C08A79B-7A8E-4DA7-807A-45D3C8CF74AF}"/>
    <cellStyle name="Comma 20 7" xfId="5058" xr:uid="{00000000-0005-0000-0000-0000B4130000}"/>
    <cellStyle name="Comma 20 7 2" xfId="26014" xr:uid="{50BB41DC-2BA6-4970-9640-616057FE81D2}"/>
    <cellStyle name="Comma 20 8" xfId="5059" xr:uid="{00000000-0005-0000-0000-0000B5130000}"/>
    <cellStyle name="Comma 20 8 2" xfId="26015" xr:uid="{8371DEC4-CBFD-41B1-B243-ECB51A4265F5}"/>
    <cellStyle name="Comma 20 9" xfId="5060" xr:uid="{00000000-0005-0000-0000-0000B6130000}"/>
    <cellStyle name="Comma 20 9 2" xfId="26016" xr:uid="{AD029E77-28FD-4ECD-BB0A-AE766DE93511}"/>
    <cellStyle name="Comma 21" xfId="5061" xr:uid="{00000000-0005-0000-0000-0000B7130000}"/>
    <cellStyle name="Comma 21 2" xfId="5062" xr:uid="{00000000-0005-0000-0000-0000B8130000}"/>
    <cellStyle name="Comma 21 2 2" xfId="5063" xr:uid="{00000000-0005-0000-0000-0000B9130000}"/>
    <cellStyle name="Comma 21 2 2 2" xfId="26019" xr:uid="{21CB1BC0-1706-440F-9F86-8F404B16CEBA}"/>
    <cellStyle name="Comma 21 2 3" xfId="26018" xr:uid="{12EF2340-CC43-4497-87CD-1624E669B313}"/>
    <cellStyle name="Comma 21 3" xfId="5064" xr:uid="{00000000-0005-0000-0000-0000BA130000}"/>
    <cellStyle name="Comma 21 3 2" xfId="26020" xr:uid="{1324125E-281E-40D5-8AB1-5017B3487E0A}"/>
    <cellStyle name="Comma 21 4" xfId="26017" xr:uid="{86E5B242-4BC0-4590-BAFC-5174FBF5E567}"/>
    <cellStyle name="Comma 22" xfId="5065" xr:uid="{00000000-0005-0000-0000-0000BB130000}"/>
    <cellStyle name="Comma 22 2" xfId="5066" xr:uid="{00000000-0005-0000-0000-0000BC130000}"/>
    <cellStyle name="Comma 22 2 2" xfId="5067" xr:uid="{00000000-0005-0000-0000-0000BD130000}"/>
    <cellStyle name="Comma 22 2 2 2" xfId="26023" xr:uid="{6F5B3ED9-4F8E-477B-9D91-4B2B4244E06A}"/>
    <cellStyle name="Comma 22 2 3" xfId="26022" xr:uid="{5DA95F7E-8FD5-4522-B28A-E125281C74A5}"/>
    <cellStyle name="Comma 22 3" xfId="5068" xr:uid="{00000000-0005-0000-0000-0000BE130000}"/>
    <cellStyle name="Comma 22 3 2" xfId="26024" xr:uid="{EB24E8FE-F551-41DD-BE50-1CF030BA6CB0}"/>
    <cellStyle name="Comma 22 4" xfId="26021" xr:uid="{4CD7AA42-8E4E-492F-9D35-1F0B2FF74AE4}"/>
    <cellStyle name="Comma 23" xfId="5069" xr:uid="{00000000-0005-0000-0000-0000BF130000}"/>
    <cellStyle name="Comma 23 2" xfId="5070" xr:uid="{00000000-0005-0000-0000-0000C0130000}"/>
    <cellStyle name="Comma 23 2 2" xfId="26026" xr:uid="{57C5975C-C9BD-4E13-96CE-FE98D87B5F3E}"/>
    <cellStyle name="Comma 23 3" xfId="26025" xr:uid="{7885B365-DDCD-440A-A8B4-06476A1F94E3}"/>
    <cellStyle name="Comma 24" xfId="5071" xr:uid="{00000000-0005-0000-0000-0000C1130000}"/>
    <cellStyle name="Comma 24 2" xfId="5072" xr:uid="{00000000-0005-0000-0000-0000C2130000}"/>
    <cellStyle name="Comma 24 2 2" xfId="26028" xr:uid="{03063870-7014-4428-9899-0E3B93813B2B}"/>
    <cellStyle name="Comma 24 3" xfId="26027" xr:uid="{BE1FBFCB-E5F3-460B-A8C8-A2665818DEF4}"/>
    <cellStyle name="Comma 25" xfId="5073" xr:uid="{00000000-0005-0000-0000-0000C3130000}"/>
    <cellStyle name="Comma 25 2" xfId="5074" xr:uid="{00000000-0005-0000-0000-0000C4130000}"/>
    <cellStyle name="Comma 25 2 2" xfId="26030" xr:uid="{3CE4ECF6-F2CE-470E-9EB0-1B806670F0A1}"/>
    <cellStyle name="Comma 25 3" xfId="26029" xr:uid="{D2C2D333-5E0C-4581-AD7D-0213E9BEDFFC}"/>
    <cellStyle name="Comma 26" xfId="5075" xr:uid="{00000000-0005-0000-0000-0000C5130000}"/>
    <cellStyle name="Comma 26 2" xfId="5076" xr:uid="{00000000-0005-0000-0000-0000C6130000}"/>
    <cellStyle name="Comma 26 2 2" xfId="5077" xr:uid="{00000000-0005-0000-0000-0000C7130000}"/>
    <cellStyle name="Comma 26 2 2 2" xfId="26033" xr:uid="{9239239B-481E-4A88-B798-76696954C69F}"/>
    <cellStyle name="Comma 26 2 3" xfId="26032" xr:uid="{743F84EB-6A76-4293-9E00-D04673142A62}"/>
    <cellStyle name="Comma 26 3" xfId="5078" xr:uid="{00000000-0005-0000-0000-0000C8130000}"/>
    <cellStyle name="Comma 26 3 2" xfId="26034" xr:uid="{48E37374-A9F4-4C01-9670-E6956EB79780}"/>
    <cellStyle name="Comma 26 4" xfId="5079" xr:uid="{00000000-0005-0000-0000-0000C9130000}"/>
    <cellStyle name="Comma 26 4 2" xfId="26035" xr:uid="{27AB42C4-DE68-40D0-A3E3-4641FF5169A9}"/>
    <cellStyle name="Comma 26 5" xfId="26031" xr:uid="{CB1F7399-930B-402E-986F-20ECD952E8FC}"/>
    <cellStyle name="Comma 27" xfId="5080" xr:uid="{00000000-0005-0000-0000-0000CA130000}"/>
    <cellStyle name="Comma 27 2" xfId="5081" xr:uid="{00000000-0005-0000-0000-0000CB130000}"/>
    <cellStyle name="Comma 27 2 2" xfId="5082" xr:uid="{00000000-0005-0000-0000-0000CC130000}"/>
    <cellStyle name="Comma 27 2 2 2" xfId="26038" xr:uid="{0BCC180A-6862-425A-BA62-5EC0D0E28051}"/>
    <cellStyle name="Comma 27 2 3" xfId="26037" xr:uid="{9E02C294-B941-4C62-9F4F-CDB799F1E067}"/>
    <cellStyle name="Comma 27 3" xfId="5083" xr:uid="{00000000-0005-0000-0000-0000CD130000}"/>
    <cellStyle name="Comma 27 3 2" xfId="26039" xr:uid="{CCA8AE2E-26AD-4211-A43B-8D2E5600A8B2}"/>
    <cellStyle name="Comma 27 4" xfId="5084" xr:uid="{00000000-0005-0000-0000-0000CE130000}"/>
    <cellStyle name="Comma 27 4 2" xfId="26040" xr:uid="{55C75A83-9714-43CE-AEAF-70A546256A77}"/>
    <cellStyle name="Comma 27 5" xfId="26036" xr:uid="{35C64712-95CF-4CD5-B76E-EAD6EF293501}"/>
    <cellStyle name="Comma 28" xfId="5085" xr:uid="{00000000-0005-0000-0000-0000CF130000}"/>
    <cellStyle name="Comma 28 2" xfId="5086" xr:uid="{00000000-0005-0000-0000-0000D0130000}"/>
    <cellStyle name="Comma 28 2 2" xfId="5087" xr:uid="{00000000-0005-0000-0000-0000D1130000}"/>
    <cellStyle name="Comma 28 2 2 2" xfId="26043" xr:uid="{CAF960B7-68D3-4AEB-B603-A621B1164E13}"/>
    <cellStyle name="Comma 28 2 3" xfId="26042" xr:uid="{C38D8BEE-8987-481E-AB15-2B72829E5E51}"/>
    <cellStyle name="Comma 28 3" xfId="5088" xr:uid="{00000000-0005-0000-0000-0000D2130000}"/>
    <cellStyle name="Comma 28 3 2" xfId="26044" xr:uid="{BAED45BD-94BF-48C6-9EA1-41B6F201CB92}"/>
    <cellStyle name="Comma 28 4" xfId="5089" xr:uid="{00000000-0005-0000-0000-0000D3130000}"/>
    <cellStyle name="Comma 28 4 2" xfId="26045" xr:uid="{C057476C-1978-4887-9DAD-F0B27D909437}"/>
    <cellStyle name="Comma 28 5" xfId="26041" xr:uid="{4F0AD973-45C7-4C5A-BABD-74067212F448}"/>
    <cellStyle name="Comma 29" xfId="5090" xr:uid="{00000000-0005-0000-0000-0000D4130000}"/>
    <cellStyle name="Comma 29 2" xfId="5091" xr:uid="{00000000-0005-0000-0000-0000D5130000}"/>
    <cellStyle name="Comma 29 2 2" xfId="5092" xr:uid="{00000000-0005-0000-0000-0000D6130000}"/>
    <cellStyle name="Comma 29 2 2 2" xfId="26048" xr:uid="{DF82CD9F-553B-48A8-96C0-4CD3A0138620}"/>
    <cellStyle name="Comma 29 2 3" xfId="26047" xr:uid="{17489542-4088-4892-9AF2-FDD192883B7B}"/>
    <cellStyle name="Comma 29 3" xfId="5093" xr:uid="{00000000-0005-0000-0000-0000D7130000}"/>
    <cellStyle name="Comma 29 3 2" xfId="26049" xr:uid="{BA4ADC59-CC28-42C1-9704-ED95D9C44E44}"/>
    <cellStyle name="Comma 29 4" xfId="5094" xr:uid="{00000000-0005-0000-0000-0000D8130000}"/>
    <cellStyle name="Comma 29 4 2" xfId="26050" xr:uid="{DE534671-DFEF-4E65-89EA-32AC5DCC98C5}"/>
    <cellStyle name="Comma 29 5" xfId="26046" xr:uid="{76D7B933-1E1E-4BCE-BCDC-13AFF9CE1F9B}"/>
    <cellStyle name="Comma 3" xfId="2" xr:uid="{00000000-0005-0000-0000-0000D9130000}"/>
    <cellStyle name="Comma 3 10" xfId="5095" xr:uid="{00000000-0005-0000-0000-0000DA130000}"/>
    <cellStyle name="Comma 3 10 2" xfId="5096" xr:uid="{00000000-0005-0000-0000-0000DB130000}"/>
    <cellStyle name="Comma 3 10 2 2" xfId="26053" xr:uid="{D1A13DD5-184B-4135-85F2-1C1E00123778}"/>
    <cellStyle name="Comma 3 10 3" xfId="5097" xr:uid="{00000000-0005-0000-0000-0000DC130000}"/>
    <cellStyle name="Comma 3 10 3 2" xfId="26054" xr:uid="{934E122F-AC6C-4DD3-8486-F6ECB1B419D5}"/>
    <cellStyle name="Comma 3 10 4" xfId="5098" xr:uid="{00000000-0005-0000-0000-0000DD130000}"/>
    <cellStyle name="Comma 3 10 4 2" xfId="26055" xr:uid="{88245FAD-5C22-4CC2-BF88-01B51E5D03E1}"/>
    <cellStyle name="Comma 3 10 5" xfId="26052" xr:uid="{53763FBD-212E-40FF-83EF-759B86A529AD}"/>
    <cellStyle name="Comma 3 11" xfId="5099" xr:uid="{00000000-0005-0000-0000-0000DE130000}"/>
    <cellStyle name="Comma 3 11 2" xfId="5100" xr:uid="{00000000-0005-0000-0000-0000DF130000}"/>
    <cellStyle name="Comma 3 11 2 2" xfId="26057" xr:uid="{5BA54458-9B1E-40ED-B557-B8161CA34BA7}"/>
    <cellStyle name="Comma 3 11 3" xfId="26056" xr:uid="{F0FD770B-17B3-4B84-82B1-C1CBB3742E23}"/>
    <cellStyle name="Comma 3 12" xfId="5101" xr:uid="{00000000-0005-0000-0000-0000E0130000}"/>
    <cellStyle name="Comma 3 12 2" xfId="5102" xr:uid="{00000000-0005-0000-0000-0000E1130000}"/>
    <cellStyle name="Comma 3 12 2 2" xfId="26059" xr:uid="{2BDF768C-64A0-4508-9632-C3C9D8C3795F}"/>
    <cellStyle name="Comma 3 12 3" xfId="26058" xr:uid="{81A4FD62-2438-4966-8634-A6E71E1E8A60}"/>
    <cellStyle name="Comma 3 13" xfId="5103" xr:uid="{00000000-0005-0000-0000-0000E2130000}"/>
    <cellStyle name="Comma 3 13 2" xfId="5104" xr:uid="{00000000-0005-0000-0000-0000E3130000}"/>
    <cellStyle name="Comma 3 13 2 2" xfId="26061" xr:uid="{DC69763A-EAE8-4599-8DCB-334EC0738B0C}"/>
    <cellStyle name="Comma 3 13 3" xfId="26060" xr:uid="{02479AE0-82B3-4028-9D22-EF4F06DEB834}"/>
    <cellStyle name="Comma 3 14" xfId="5105" xr:uid="{00000000-0005-0000-0000-0000E4130000}"/>
    <cellStyle name="Comma 3 14 2" xfId="5106" xr:uid="{00000000-0005-0000-0000-0000E5130000}"/>
    <cellStyle name="Comma 3 14 2 2" xfId="26063" xr:uid="{8C769CA2-014B-4375-8C77-DFF60252B489}"/>
    <cellStyle name="Comma 3 14 3" xfId="26062" xr:uid="{EB323E9B-8E78-46ED-B38B-7A6E22A1C856}"/>
    <cellStyle name="Comma 3 15" xfId="5107" xr:uid="{00000000-0005-0000-0000-0000E6130000}"/>
    <cellStyle name="Comma 3 15 2" xfId="5108" xr:uid="{00000000-0005-0000-0000-0000E7130000}"/>
    <cellStyle name="Comma 3 15 2 2" xfId="26065" xr:uid="{E48BE8C3-F769-4AFC-9087-2D6ABFA24482}"/>
    <cellStyle name="Comma 3 15 3" xfId="26064" xr:uid="{2654BE2C-5924-498B-B89E-7CA1217D5595}"/>
    <cellStyle name="Comma 3 16" xfId="5109" xr:uid="{00000000-0005-0000-0000-0000E8130000}"/>
    <cellStyle name="Comma 3 16 2" xfId="5110" xr:uid="{00000000-0005-0000-0000-0000E9130000}"/>
    <cellStyle name="Comma 3 16 2 2" xfId="26067" xr:uid="{09C9462E-9DB9-46A9-90F9-A1F7B620A779}"/>
    <cellStyle name="Comma 3 16 3" xfId="26066" xr:uid="{5C1C9CF7-4594-404F-B0F6-B5BE45929A74}"/>
    <cellStyle name="Comma 3 17" xfId="5111" xr:uid="{00000000-0005-0000-0000-0000EA130000}"/>
    <cellStyle name="Comma 3 17 2" xfId="5112" xr:uid="{00000000-0005-0000-0000-0000EB130000}"/>
    <cellStyle name="Comma 3 17 2 2" xfId="26069" xr:uid="{6D47DBA0-B5F0-412B-8C91-9865C6B5DBBA}"/>
    <cellStyle name="Comma 3 17 3" xfId="26068" xr:uid="{831E35B8-4D3E-4D04-BBC3-FC9CDBCAB94D}"/>
    <cellStyle name="Comma 3 18" xfId="5113" xr:uid="{00000000-0005-0000-0000-0000EC130000}"/>
    <cellStyle name="Comma 3 18 2" xfId="5114" xr:uid="{00000000-0005-0000-0000-0000ED130000}"/>
    <cellStyle name="Comma 3 18 2 2" xfId="26071" xr:uid="{D1676609-F21B-4CBA-A775-B296A3D5D45B}"/>
    <cellStyle name="Comma 3 18 3" xfId="26070" xr:uid="{446FFFE0-8F01-4EEE-83B1-0E7FD67D5D65}"/>
    <cellStyle name="Comma 3 19" xfId="5115" xr:uid="{00000000-0005-0000-0000-0000EE130000}"/>
    <cellStyle name="Comma 3 19 2" xfId="5116" xr:uid="{00000000-0005-0000-0000-0000EF130000}"/>
    <cellStyle name="Comma 3 19 2 2" xfId="26073" xr:uid="{6C5BF26D-739D-42DF-BCC8-87893C4D9128}"/>
    <cellStyle name="Comma 3 19 3" xfId="26072" xr:uid="{EF453610-C90B-46C9-B0AD-63E7952642B4}"/>
    <cellStyle name="Comma 3 2" xfId="5117" xr:uid="{00000000-0005-0000-0000-0000F0130000}"/>
    <cellStyle name="Comma 3 2 2" xfId="5118" xr:uid="{00000000-0005-0000-0000-0000F1130000}"/>
    <cellStyle name="Comma 3 2 2 2" xfId="5119" xr:uid="{00000000-0005-0000-0000-0000F2130000}"/>
    <cellStyle name="Comma 3 2 2 2 2" xfId="5120" xr:uid="{00000000-0005-0000-0000-0000F3130000}"/>
    <cellStyle name="Comma 3 2 2 2 2 2" xfId="26077" xr:uid="{D90BE9A6-1D22-4634-981D-B5A16DFBC568}"/>
    <cellStyle name="Comma 3 2 2 2 3" xfId="26076" xr:uid="{8641D23F-9340-45F6-AD7E-39AED3244F76}"/>
    <cellStyle name="Comma 3 2 2 3" xfId="5121" xr:uid="{00000000-0005-0000-0000-0000F4130000}"/>
    <cellStyle name="Comma 3 2 2 3 2" xfId="5122" xr:uid="{00000000-0005-0000-0000-0000F5130000}"/>
    <cellStyle name="Comma 3 2 2 3 2 2" xfId="26079" xr:uid="{EBC3EC87-6B1C-4D44-AF8F-3E0D928C69EB}"/>
    <cellStyle name="Comma 3 2 2 3 3" xfId="26078" xr:uid="{0D58A0F4-95BA-45EC-A19F-DAD4DAD29FD9}"/>
    <cellStyle name="Comma 3 2 2 4" xfId="26075" xr:uid="{705FFD6C-3DAC-4091-BCEE-92E559CAB1B7}"/>
    <cellStyle name="Comma 3 2 3" xfId="5123" xr:uid="{00000000-0005-0000-0000-0000F6130000}"/>
    <cellStyle name="Comma 3 2 3 2" xfId="5124" xr:uid="{00000000-0005-0000-0000-0000F7130000}"/>
    <cellStyle name="Comma 3 2 3 2 2" xfId="26081" xr:uid="{22FFA4FD-2F51-4920-88F8-392B8343353A}"/>
    <cellStyle name="Comma 3 2 3 3" xfId="26080" xr:uid="{9F15CE6B-7189-41F8-A14A-2F10F802C459}"/>
    <cellStyle name="Comma 3 2 4" xfId="5125" xr:uid="{00000000-0005-0000-0000-0000F8130000}"/>
    <cellStyle name="Comma 3 2 4 2" xfId="26082" xr:uid="{A9C12E99-DAEC-4822-B27A-1FC70CE599C3}"/>
    <cellStyle name="Comma 3 2 5" xfId="5126" xr:uid="{00000000-0005-0000-0000-0000F9130000}"/>
    <cellStyle name="Comma 3 2 5 2" xfId="5127" xr:uid="{00000000-0005-0000-0000-0000FA130000}"/>
    <cellStyle name="Comma 3 2 5 2 2" xfId="5128" xr:uid="{00000000-0005-0000-0000-0000FB130000}"/>
    <cellStyle name="Comma 3 2 5 2 2 2" xfId="5129" xr:uid="{00000000-0005-0000-0000-0000FC130000}"/>
    <cellStyle name="Comma 3 2 5 2 2 2 2" xfId="26086" xr:uid="{464AD8E9-83DA-4C1C-BCED-E34BD722387F}"/>
    <cellStyle name="Comma 3 2 5 2 2 3" xfId="5130" xr:uid="{00000000-0005-0000-0000-0000FD130000}"/>
    <cellStyle name="Comma 3 2 5 2 2 3 2" xfId="26087" xr:uid="{208B89A5-9F7C-4131-A68D-7B27BDBA63E4}"/>
    <cellStyle name="Comma 3 2 5 2 2 4" xfId="5131" xr:uid="{00000000-0005-0000-0000-0000FE130000}"/>
    <cellStyle name="Comma 3 2 5 2 2 4 2" xfId="26088" xr:uid="{D0948831-F296-413B-A64D-345EF3E9AE3D}"/>
    <cellStyle name="Comma 3 2 5 2 2 5" xfId="26085" xr:uid="{A110D501-5870-4AFA-B9EA-3F55B85613FF}"/>
    <cellStyle name="Comma 3 2 5 2 3" xfId="5132" xr:uid="{00000000-0005-0000-0000-0000FF130000}"/>
    <cellStyle name="Comma 3 2 5 2 3 2" xfId="26089" xr:uid="{867B87EC-6854-412D-BB1B-801E9288A23C}"/>
    <cellStyle name="Comma 3 2 5 2 4" xfId="5133" xr:uid="{00000000-0005-0000-0000-000000140000}"/>
    <cellStyle name="Comma 3 2 5 2 4 2" xfId="26090" xr:uid="{64FB4701-B1E3-4473-BACC-BC1D9FB7B798}"/>
    <cellStyle name="Comma 3 2 5 2 5" xfId="5134" xr:uid="{00000000-0005-0000-0000-000001140000}"/>
    <cellStyle name="Comma 3 2 5 2 5 2" xfId="26091" xr:uid="{99570232-48E3-4AE3-A4D3-FF2FA2AD53E0}"/>
    <cellStyle name="Comma 3 2 5 2 6" xfId="26084" xr:uid="{77983790-0DA9-4A23-A084-6066782B91E9}"/>
    <cellStyle name="Comma 3 2 5 3" xfId="5135" xr:uid="{00000000-0005-0000-0000-000002140000}"/>
    <cellStyle name="Comma 3 2 5 3 2" xfId="5136" xr:uid="{00000000-0005-0000-0000-000003140000}"/>
    <cellStyle name="Comma 3 2 5 3 2 2" xfId="26093" xr:uid="{8AF65585-6726-4406-98BF-104ED0CFB0A8}"/>
    <cellStyle name="Comma 3 2 5 3 3" xfId="5137" xr:uid="{00000000-0005-0000-0000-000004140000}"/>
    <cellStyle name="Comma 3 2 5 3 3 2" xfId="26094" xr:uid="{0A491230-C565-4217-97E4-BF4BD85D9F21}"/>
    <cellStyle name="Comma 3 2 5 3 4" xfId="5138" xr:uid="{00000000-0005-0000-0000-000005140000}"/>
    <cellStyle name="Comma 3 2 5 3 4 2" xfId="26095" xr:uid="{0EAF3789-5B1E-45BA-8789-008766E8AD0E}"/>
    <cellStyle name="Comma 3 2 5 3 5" xfId="26092" xr:uid="{116A29E3-E287-4E44-930C-BB1A4520543A}"/>
    <cellStyle name="Comma 3 2 5 4" xfId="5139" xr:uid="{00000000-0005-0000-0000-000006140000}"/>
    <cellStyle name="Comma 3 2 5 4 2" xfId="26096" xr:uid="{E55E2304-0855-4735-8857-179C667980AD}"/>
    <cellStyle name="Comma 3 2 5 5" xfId="5140" xr:uid="{00000000-0005-0000-0000-000007140000}"/>
    <cellStyle name="Comma 3 2 5 5 2" xfId="26097" xr:uid="{613A18CE-F781-41D0-A7B4-102ED7E146BF}"/>
    <cellStyle name="Comma 3 2 5 6" xfId="5141" xr:uid="{00000000-0005-0000-0000-000008140000}"/>
    <cellStyle name="Comma 3 2 5 6 2" xfId="26098" xr:uid="{209B07D6-D85E-494B-ACA1-9747E2ED47E7}"/>
    <cellStyle name="Comma 3 2 5 7" xfId="26083" xr:uid="{D092EB72-C1A8-400C-BA67-CDE0500A519A}"/>
    <cellStyle name="Comma 3 2 6" xfId="5142" xr:uid="{00000000-0005-0000-0000-000009140000}"/>
    <cellStyle name="Comma 3 2 6 2" xfId="26099" xr:uid="{79299B68-F473-473D-9E7C-DFF1092FE3B8}"/>
    <cellStyle name="Comma 3 2 7" xfId="26074" xr:uid="{3437D522-FCA4-450F-B90D-1FD1B04973A4}"/>
    <cellStyle name="Comma 3 20" xfId="5143" xr:uid="{00000000-0005-0000-0000-00000A140000}"/>
    <cellStyle name="Comma 3 20 2" xfId="5144" xr:uid="{00000000-0005-0000-0000-00000B140000}"/>
    <cellStyle name="Comma 3 20 2 2" xfId="26101" xr:uid="{8C41982A-7AF2-4B3A-A91C-C9AD40618C32}"/>
    <cellStyle name="Comma 3 20 3" xfId="26100" xr:uid="{D5C47ED3-4E72-432F-954E-36D1251B54ED}"/>
    <cellStyle name="Comma 3 21" xfId="5145" xr:uid="{00000000-0005-0000-0000-00000C140000}"/>
    <cellStyle name="Comma 3 21 2" xfId="5146" xr:uid="{00000000-0005-0000-0000-00000D140000}"/>
    <cellStyle name="Comma 3 21 2 2" xfId="26103" xr:uid="{355D609D-B4A6-4EF4-A7BD-A4B447C5E435}"/>
    <cellStyle name="Comma 3 21 3" xfId="26102" xr:uid="{A283065C-D736-48EA-BE7F-DC2F8B2CB9CE}"/>
    <cellStyle name="Comma 3 22" xfId="5147" xr:uid="{00000000-0005-0000-0000-00000E140000}"/>
    <cellStyle name="Comma 3 22 2" xfId="5148" xr:uid="{00000000-0005-0000-0000-00000F140000}"/>
    <cellStyle name="Comma 3 22 2 2" xfId="26105" xr:uid="{B306A411-577B-46C8-A24E-91256995F5C8}"/>
    <cellStyle name="Comma 3 22 3" xfId="26104" xr:uid="{15260011-3E27-48B3-B717-F001D8E22CD2}"/>
    <cellStyle name="Comma 3 23" xfId="5149" xr:uid="{00000000-0005-0000-0000-000010140000}"/>
    <cellStyle name="Comma 3 23 2" xfId="5150" xr:uid="{00000000-0005-0000-0000-000011140000}"/>
    <cellStyle name="Comma 3 23 2 2" xfId="26107" xr:uid="{054B99EB-B4B5-4B97-9068-CF98D23E4DB9}"/>
    <cellStyle name="Comma 3 23 3" xfId="26106" xr:uid="{AA3B8716-CBE1-4A40-835B-AB13CA7FE4E8}"/>
    <cellStyle name="Comma 3 24" xfId="5151" xr:uid="{00000000-0005-0000-0000-000012140000}"/>
    <cellStyle name="Comma 3 24 2" xfId="5152" xr:uid="{00000000-0005-0000-0000-000013140000}"/>
    <cellStyle name="Comma 3 24 2 2" xfId="26109" xr:uid="{8D0FEC73-6C29-41BB-AA7C-5146CB2465E4}"/>
    <cellStyle name="Comma 3 24 3" xfId="26108" xr:uid="{3F96DD7F-56DB-4C95-9148-1FF6D19D98D1}"/>
    <cellStyle name="Comma 3 25" xfId="5153" xr:uid="{00000000-0005-0000-0000-000014140000}"/>
    <cellStyle name="Comma 3 25 2" xfId="5154" xr:uid="{00000000-0005-0000-0000-000015140000}"/>
    <cellStyle name="Comma 3 25 2 2" xfId="26111" xr:uid="{2ACE95A2-9EF8-435F-85B4-95E01770E685}"/>
    <cellStyle name="Comma 3 25 3" xfId="26110" xr:uid="{6F534D5A-3B69-481A-8E03-5898A2EB3A48}"/>
    <cellStyle name="Comma 3 26" xfId="5155" xr:uid="{00000000-0005-0000-0000-000016140000}"/>
    <cellStyle name="Comma 3 26 2" xfId="5156" xr:uid="{00000000-0005-0000-0000-000017140000}"/>
    <cellStyle name="Comma 3 26 2 2" xfId="26113" xr:uid="{64BACC94-F073-4E86-A9E2-FA7830A6BEEC}"/>
    <cellStyle name="Comma 3 26 3" xfId="26112" xr:uid="{3122C3F4-133B-42F9-A0A0-7C29044E9B93}"/>
    <cellStyle name="Comma 3 27" xfId="5157" xr:uid="{00000000-0005-0000-0000-000018140000}"/>
    <cellStyle name="Comma 3 27 2" xfId="5158" xr:uid="{00000000-0005-0000-0000-000019140000}"/>
    <cellStyle name="Comma 3 27 2 2" xfId="26115" xr:uid="{421ADF4E-F409-41F3-B187-1E77F4194FB7}"/>
    <cellStyle name="Comma 3 27 3" xfId="26114" xr:uid="{A2F0024E-2933-442B-8A15-765C8455F7FD}"/>
    <cellStyle name="Comma 3 28" xfId="5159" xr:uid="{00000000-0005-0000-0000-00001A140000}"/>
    <cellStyle name="Comma 3 28 2" xfId="5160" xr:uid="{00000000-0005-0000-0000-00001B140000}"/>
    <cellStyle name="Comma 3 28 2 2" xfId="26117" xr:uid="{419C00F2-08A7-420F-ADD0-6E70CDB94EFE}"/>
    <cellStyle name="Comma 3 28 3" xfId="26116" xr:uid="{50F6E679-CA62-46DE-A2C6-69C8BCB81CC9}"/>
    <cellStyle name="Comma 3 29" xfId="5161" xr:uid="{00000000-0005-0000-0000-00001C140000}"/>
    <cellStyle name="Comma 3 29 2" xfId="5162" xr:uid="{00000000-0005-0000-0000-00001D140000}"/>
    <cellStyle name="Comma 3 29 2 2" xfId="26119" xr:uid="{A9CD6DF5-F59D-4BBD-96FA-7B39AAC87D0C}"/>
    <cellStyle name="Comma 3 29 3" xfId="26118" xr:uid="{AB4A42EC-2622-4C70-8062-2182FBCF479A}"/>
    <cellStyle name="Comma 3 3" xfId="5163" xr:uid="{00000000-0005-0000-0000-00001E140000}"/>
    <cellStyle name="Comma 3 3 2" xfId="5164" xr:uid="{00000000-0005-0000-0000-00001F140000}"/>
    <cellStyle name="Comma 3 3 2 2" xfId="26121" xr:uid="{D0BDDB4F-7F6B-4499-9D7A-6550EB13769E}"/>
    <cellStyle name="Comma 3 3 3" xfId="5165" xr:uid="{00000000-0005-0000-0000-000020140000}"/>
    <cellStyle name="Comma 3 3 3 2" xfId="26122" xr:uid="{6FE45B98-61AE-49DB-8899-BFB9CA7D1D8D}"/>
    <cellStyle name="Comma 3 3 4" xfId="5166" xr:uid="{00000000-0005-0000-0000-000021140000}"/>
    <cellStyle name="Comma 3 3 4 2" xfId="26123" xr:uid="{2955F0F4-815A-4562-A7CB-A49F04546EFA}"/>
    <cellStyle name="Comma 3 3 5" xfId="26120" xr:uid="{4D6F93EC-6F28-4F2F-9855-67A6D18B3E83}"/>
    <cellStyle name="Comma 3 30" xfId="5167" xr:uid="{00000000-0005-0000-0000-000022140000}"/>
    <cellStyle name="Comma 3 30 2" xfId="5168" xr:uid="{00000000-0005-0000-0000-000023140000}"/>
    <cellStyle name="Comma 3 30 2 2" xfId="26125" xr:uid="{0FA0D19E-D47E-4D1E-94BE-0BF3079A91B4}"/>
    <cellStyle name="Comma 3 30 3" xfId="26124" xr:uid="{9FA85808-9DB3-44D9-B3CE-D0DDA947F59F}"/>
    <cellStyle name="Comma 3 31" xfId="5169" xr:uid="{00000000-0005-0000-0000-000024140000}"/>
    <cellStyle name="Comma 3 31 2" xfId="5170" xr:uid="{00000000-0005-0000-0000-000025140000}"/>
    <cellStyle name="Comma 3 31 2 2" xfId="26127" xr:uid="{9B5A191E-F318-44BF-9B41-E552B8845FE1}"/>
    <cellStyle name="Comma 3 31 3" xfId="26126" xr:uid="{5DFF675E-3A80-4AC3-9B57-A7CF8F75606E}"/>
    <cellStyle name="Comma 3 32" xfId="5171" xr:uid="{00000000-0005-0000-0000-000026140000}"/>
    <cellStyle name="Comma 3 32 2" xfId="5172" xr:uid="{00000000-0005-0000-0000-000027140000}"/>
    <cellStyle name="Comma 3 32 2 2" xfId="26129" xr:uid="{6F8593E1-C79D-4A21-A3F5-A92AE8CD9F5A}"/>
    <cellStyle name="Comma 3 32 3" xfId="26128" xr:uid="{AECAECF0-3505-4D95-815A-669FD03089E7}"/>
    <cellStyle name="Comma 3 33" xfId="5173" xr:uid="{00000000-0005-0000-0000-000028140000}"/>
    <cellStyle name="Comma 3 33 2" xfId="5174" xr:uid="{00000000-0005-0000-0000-000029140000}"/>
    <cellStyle name="Comma 3 33 2 2" xfId="26131" xr:uid="{A712E9E9-65A2-4AEA-8C3E-E369DB5649DE}"/>
    <cellStyle name="Comma 3 33 3" xfId="26130" xr:uid="{0C3E3C57-1CD7-4CE3-8917-625A0CE0D9E9}"/>
    <cellStyle name="Comma 3 34" xfId="5175" xr:uid="{00000000-0005-0000-0000-00002A140000}"/>
    <cellStyle name="Comma 3 34 2" xfId="5176" xr:uid="{00000000-0005-0000-0000-00002B140000}"/>
    <cellStyle name="Comma 3 34 2 2" xfId="26133" xr:uid="{C73BAB2B-6F10-4B98-BED7-A572AD8B1522}"/>
    <cellStyle name="Comma 3 34 3" xfId="26132" xr:uid="{ADF1F2AD-5AC9-462D-8F64-B2BA26F923CE}"/>
    <cellStyle name="Comma 3 35" xfId="5177" xr:uid="{00000000-0005-0000-0000-00002C140000}"/>
    <cellStyle name="Comma 3 35 2" xfId="5178" xr:uid="{00000000-0005-0000-0000-00002D140000}"/>
    <cellStyle name="Comma 3 35 2 2" xfId="26135" xr:uid="{33A2F8F6-F11E-4E1F-8434-BB9BC2BAF3AE}"/>
    <cellStyle name="Comma 3 35 3" xfId="26134" xr:uid="{A2E3FE88-969C-49B6-9E4F-F8EA50AB28B1}"/>
    <cellStyle name="Comma 3 36" xfId="5179" xr:uid="{00000000-0005-0000-0000-00002E140000}"/>
    <cellStyle name="Comma 3 36 2" xfId="5180" xr:uid="{00000000-0005-0000-0000-00002F140000}"/>
    <cellStyle name="Comma 3 36 2 2" xfId="26137" xr:uid="{7C50B44D-77B5-47A1-977D-E144872AE3FF}"/>
    <cellStyle name="Comma 3 36 3" xfId="26136" xr:uid="{B148ABE5-B8C3-42E7-B9A7-B7193239F9EF}"/>
    <cellStyle name="Comma 3 37" xfId="5181" xr:uid="{00000000-0005-0000-0000-000030140000}"/>
    <cellStyle name="Comma 3 37 2" xfId="5182" xr:uid="{00000000-0005-0000-0000-000031140000}"/>
    <cellStyle name="Comma 3 37 2 2" xfId="26139" xr:uid="{0011D4B0-2F94-41CB-BBA9-FC8A113F2D6E}"/>
    <cellStyle name="Comma 3 37 3" xfId="26138" xr:uid="{DFAE4F6E-939A-4AA8-BC32-75912220CF5E}"/>
    <cellStyle name="Comma 3 38" xfId="5183" xr:uid="{00000000-0005-0000-0000-000032140000}"/>
    <cellStyle name="Comma 3 38 2" xfId="5184" xr:uid="{00000000-0005-0000-0000-000033140000}"/>
    <cellStyle name="Comma 3 38 2 2" xfId="26141" xr:uid="{D497D894-A1C0-40D4-8073-DB06567D1CB7}"/>
    <cellStyle name="Comma 3 38 3" xfId="26140" xr:uid="{9B9FD484-17D1-48AB-8667-C7905E8ED711}"/>
    <cellStyle name="Comma 3 39" xfId="5185" xr:uid="{00000000-0005-0000-0000-000034140000}"/>
    <cellStyle name="Comma 3 39 2" xfId="5186" xr:uid="{00000000-0005-0000-0000-000035140000}"/>
    <cellStyle name="Comma 3 39 2 2" xfId="26143" xr:uid="{73B71593-D6EC-47B0-B51A-E363E8778D18}"/>
    <cellStyle name="Comma 3 39 3" xfId="26142" xr:uid="{9322AEA3-1A2A-41A5-887E-31826375B1C5}"/>
    <cellStyle name="Comma 3 4" xfId="5187" xr:uid="{00000000-0005-0000-0000-000036140000}"/>
    <cellStyle name="Comma 3 4 2" xfId="5188" xr:uid="{00000000-0005-0000-0000-000037140000}"/>
    <cellStyle name="Comma 3 4 2 2" xfId="26145" xr:uid="{6F0B5F45-82DA-4A42-80D2-B8F2A0464D9B}"/>
    <cellStyle name="Comma 3 4 3" xfId="5189" xr:uid="{00000000-0005-0000-0000-000038140000}"/>
    <cellStyle name="Comma 3 4 3 2" xfId="26146" xr:uid="{395C5725-0193-4807-BD66-457A234A833E}"/>
    <cellStyle name="Comma 3 4 4" xfId="26144" xr:uid="{0F209FFB-96D0-41F3-B999-04A3DF10810E}"/>
    <cellStyle name="Comma 3 40" xfId="5190" xr:uid="{00000000-0005-0000-0000-000039140000}"/>
    <cellStyle name="Comma 3 40 2" xfId="5191" xr:uid="{00000000-0005-0000-0000-00003A140000}"/>
    <cellStyle name="Comma 3 40 2 2" xfId="26148" xr:uid="{E999F28E-4F57-4B00-9516-495EB5539EFC}"/>
    <cellStyle name="Comma 3 40 3" xfId="26147" xr:uid="{E381EAAD-F34F-47C7-B7CB-6A9892B713A6}"/>
    <cellStyle name="Comma 3 41" xfId="5192" xr:uid="{00000000-0005-0000-0000-00003B140000}"/>
    <cellStyle name="Comma 3 41 2" xfId="5193" xr:uid="{00000000-0005-0000-0000-00003C140000}"/>
    <cellStyle name="Comma 3 41 2 2" xfId="26150" xr:uid="{5C27B824-F70F-41FA-B560-8F39BF3743EE}"/>
    <cellStyle name="Comma 3 41 3" xfId="26149" xr:uid="{253AF59F-D3EB-4175-858D-6F491FA78195}"/>
    <cellStyle name="Comma 3 42" xfId="5194" xr:uid="{00000000-0005-0000-0000-00003D140000}"/>
    <cellStyle name="Comma 3 42 2" xfId="5195" xr:uid="{00000000-0005-0000-0000-00003E140000}"/>
    <cellStyle name="Comma 3 42 2 2" xfId="26152" xr:uid="{79D1784C-6992-4415-A8E5-9425152EAFD4}"/>
    <cellStyle name="Comma 3 42 3" xfId="26151" xr:uid="{33C7FE69-B4FB-4D5A-BC95-35825C73EDD3}"/>
    <cellStyle name="Comma 3 43" xfId="5196" xr:uid="{00000000-0005-0000-0000-00003F140000}"/>
    <cellStyle name="Comma 3 43 2" xfId="5197" xr:uid="{00000000-0005-0000-0000-000040140000}"/>
    <cellStyle name="Comma 3 43 2 2" xfId="26154" xr:uid="{B630CFA9-3A8F-4736-8CEA-CD35BC9D25B3}"/>
    <cellStyle name="Comma 3 43 3" xfId="26153" xr:uid="{977638D2-8FE9-49BD-A126-B6700D4762E8}"/>
    <cellStyle name="Comma 3 44" xfId="5198" xr:uid="{00000000-0005-0000-0000-000041140000}"/>
    <cellStyle name="Comma 3 44 2" xfId="5199" xr:uid="{00000000-0005-0000-0000-000042140000}"/>
    <cellStyle name="Comma 3 44 2 2" xfId="26156" xr:uid="{AB8DF33A-9BF2-476E-8741-1A4CF7D967AA}"/>
    <cellStyle name="Comma 3 44 3" xfId="26155" xr:uid="{4313BA90-77F3-4EE7-BBB9-A95D539D31AC}"/>
    <cellStyle name="Comma 3 45" xfId="5200" xr:uid="{00000000-0005-0000-0000-000043140000}"/>
    <cellStyle name="Comma 3 45 2" xfId="5201" xr:uid="{00000000-0005-0000-0000-000044140000}"/>
    <cellStyle name="Comma 3 45 2 2" xfId="26158" xr:uid="{7AB5CD1C-E659-4DEA-9538-CC81B52F0C13}"/>
    <cellStyle name="Comma 3 45 3" xfId="26157" xr:uid="{71A21589-8F2B-4573-B67A-54CA39494772}"/>
    <cellStyle name="Comma 3 46" xfId="5202" xr:uid="{00000000-0005-0000-0000-000045140000}"/>
    <cellStyle name="Comma 3 46 2" xfId="5203" xr:uid="{00000000-0005-0000-0000-000046140000}"/>
    <cellStyle name="Comma 3 46 2 2" xfId="26160" xr:uid="{D3BE2EE7-A25B-4DEC-BE0D-6BE9A6FE4DB1}"/>
    <cellStyle name="Comma 3 46 3" xfId="26159" xr:uid="{795335EE-7B2F-40B6-9082-6F56DDA7744B}"/>
    <cellStyle name="Comma 3 47" xfId="5204" xr:uid="{00000000-0005-0000-0000-000047140000}"/>
    <cellStyle name="Comma 3 47 2" xfId="5205" xr:uid="{00000000-0005-0000-0000-000048140000}"/>
    <cellStyle name="Comma 3 47 2 2" xfId="26162" xr:uid="{0A91D484-19EA-4863-AB28-40125693B8E3}"/>
    <cellStyle name="Comma 3 47 3" xfId="26161" xr:uid="{B363EEAA-8F70-4C47-9280-BE5728BC0012}"/>
    <cellStyle name="Comma 3 48" xfId="5206" xr:uid="{00000000-0005-0000-0000-000049140000}"/>
    <cellStyle name="Comma 3 48 2" xfId="5207" xr:uid="{00000000-0005-0000-0000-00004A140000}"/>
    <cellStyle name="Comma 3 48 2 2" xfId="26164" xr:uid="{2FDE18F7-3FBC-4DB0-8A90-44BDF93D6165}"/>
    <cellStyle name="Comma 3 48 3" xfId="26163" xr:uid="{E0A11790-F1EC-4FC7-A760-A9B81576FA10}"/>
    <cellStyle name="Comma 3 49" xfId="5208" xr:uid="{00000000-0005-0000-0000-00004B140000}"/>
    <cellStyle name="Comma 3 49 2" xfId="5209" xr:uid="{00000000-0005-0000-0000-00004C140000}"/>
    <cellStyle name="Comma 3 49 2 2" xfId="26166" xr:uid="{83C93B83-75AC-4701-A918-A5F6B396BD26}"/>
    <cellStyle name="Comma 3 49 3" xfId="26165" xr:uid="{4B838CF8-329C-45DA-8F65-EB977426B998}"/>
    <cellStyle name="Comma 3 5" xfId="5210" xr:uid="{00000000-0005-0000-0000-00004D140000}"/>
    <cellStyle name="Comma 3 5 2" xfId="5211" xr:uid="{00000000-0005-0000-0000-00004E140000}"/>
    <cellStyle name="Comma 3 5 2 2" xfId="26168" xr:uid="{2B0CC8EF-39BD-4B21-ADC0-0BEF24DBD521}"/>
    <cellStyle name="Comma 3 5 3" xfId="5212" xr:uid="{00000000-0005-0000-0000-00004F140000}"/>
    <cellStyle name="Comma 3 5 3 2" xfId="26169" xr:uid="{B5387FD0-0CCF-4EA0-A3DF-3E1756268485}"/>
    <cellStyle name="Comma 3 5 4" xfId="26167" xr:uid="{DBABBF03-A439-4A52-A25B-F9BC37310812}"/>
    <cellStyle name="Comma 3 50" xfId="5213" xr:uid="{00000000-0005-0000-0000-000050140000}"/>
    <cellStyle name="Comma 3 50 2" xfId="5214" xr:uid="{00000000-0005-0000-0000-000051140000}"/>
    <cellStyle name="Comma 3 50 2 2" xfId="26171" xr:uid="{C361A166-2AE8-4B28-B81C-606138B8F9D2}"/>
    <cellStyle name="Comma 3 50 3" xfId="26170" xr:uid="{F5CED9DE-A5F5-4903-8DFA-613E57ED2EBE}"/>
    <cellStyle name="Comma 3 51" xfId="5215" xr:uid="{00000000-0005-0000-0000-000052140000}"/>
    <cellStyle name="Comma 3 51 2" xfId="5216" xr:uid="{00000000-0005-0000-0000-000053140000}"/>
    <cellStyle name="Comma 3 51 2 2" xfId="5217" xr:uid="{00000000-0005-0000-0000-000054140000}"/>
    <cellStyle name="Comma 3 51 2 2 2" xfId="26174" xr:uid="{0BC35BD9-B1D7-4DFF-85F2-F6552F4283C0}"/>
    <cellStyle name="Comma 3 51 2 3" xfId="26173" xr:uid="{5EA33D3F-CF9D-4BC8-B097-01648DA0D6FC}"/>
    <cellStyle name="Comma 3 51 3" xfId="26172" xr:uid="{B5C96BC7-C762-4AC0-893F-B4DD5A3D944B}"/>
    <cellStyle name="Comma 3 52" xfId="5218" xr:uid="{00000000-0005-0000-0000-000055140000}"/>
    <cellStyle name="Comma 3 52 2" xfId="5219" xr:uid="{00000000-0005-0000-0000-000056140000}"/>
    <cellStyle name="Comma 3 52 2 2" xfId="5220" xr:uid="{00000000-0005-0000-0000-000057140000}"/>
    <cellStyle name="Comma 3 52 2 2 2" xfId="5221" xr:uid="{00000000-0005-0000-0000-000058140000}"/>
    <cellStyle name="Comma 3 52 2 2 2 2" xfId="5222" xr:uid="{00000000-0005-0000-0000-000059140000}"/>
    <cellStyle name="Comma 3 52 2 2 2 2 2" xfId="26179" xr:uid="{0A3084B6-BA94-4FC2-B21C-B8553918C967}"/>
    <cellStyle name="Comma 3 52 2 2 2 3" xfId="5223" xr:uid="{00000000-0005-0000-0000-00005A140000}"/>
    <cellStyle name="Comma 3 52 2 2 2 3 2" xfId="26180" xr:uid="{ED751548-6DB3-45F9-A359-89E14FB97CB2}"/>
    <cellStyle name="Comma 3 52 2 2 2 4" xfId="5224" xr:uid="{00000000-0005-0000-0000-00005B140000}"/>
    <cellStyle name="Comma 3 52 2 2 2 4 2" xfId="26181" xr:uid="{D7E3DBF5-F782-411B-9F8B-5F48C8EDE5BB}"/>
    <cellStyle name="Comma 3 52 2 2 2 5" xfId="26178" xr:uid="{32634EAE-7118-4296-BCDF-2AAD0B604752}"/>
    <cellStyle name="Comma 3 52 2 2 3" xfId="5225" xr:uid="{00000000-0005-0000-0000-00005C140000}"/>
    <cellStyle name="Comma 3 52 2 2 3 2" xfId="26182" xr:uid="{BBA19AE1-6197-4883-B98B-233B82D6FD9B}"/>
    <cellStyle name="Comma 3 52 2 2 4" xfId="5226" xr:uid="{00000000-0005-0000-0000-00005D140000}"/>
    <cellStyle name="Comma 3 52 2 2 4 2" xfId="26183" xr:uid="{5D80C004-F758-4289-BB60-9CDD0876767B}"/>
    <cellStyle name="Comma 3 52 2 2 5" xfId="5227" xr:uid="{00000000-0005-0000-0000-00005E140000}"/>
    <cellStyle name="Comma 3 52 2 2 5 2" xfId="26184" xr:uid="{CAC08E76-53BB-40F9-B4D9-B3E05130780F}"/>
    <cellStyle name="Comma 3 52 2 2 6" xfId="26177" xr:uid="{03D8100F-4F97-4C5A-AF89-9ED4C7C8373D}"/>
    <cellStyle name="Comma 3 52 2 3" xfId="5228" xr:uid="{00000000-0005-0000-0000-00005F140000}"/>
    <cellStyle name="Comma 3 52 2 3 2" xfId="26185" xr:uid="{E7A06A6C-9145-410E-BF0B-523D7878610F}"/>
    <cellStyle name="Comma 3 52 2 4" xfId="5229" xr:uid="{00000000-0005-0000-0000-000060140000}"/>
    <cellStyle name="Comma 3 52 2 4 2" xfId="5230" xr:uid="{00000000-0005-0000-0000-000061140000}"/>
    <cellStyle name="Comma 3 52 2 4 2 2" xfId="26187" xr:uid="{2C060A7B-3822-4B75-96E7-13E0E5E6609D}"/>
    <cellStyle name="Comma 3 52 2 4 3" xfId="5231" xr:uid="{00000000-0005-0000-0000-000062140000}"/>
    <cellStyle name="Comma 3 52 2 4 3 2" xfId="26188" xr:uid="{D83D4265-C3BF-4BD2-A173-E73EF780D890}"/>
    <cellStyle name="Comma 3 52 2 4 4" xfId="5232" xr:uid="{00000000-0005-0000-0000-000063140000}"/>
    <cellStyle name="Comma 3 52 2 4 4 2" xfId="26189" xr:uid="{63128A74-9DA4-42CA-A99E-75389362FE9A}"/>
    <cellStyle name="Comma 3 52 2 4 5" xfId="26186" xr:uid="{E9B6CC55-64E1-44DD-8FCA-7103CA0549BA}"/>
    <cellStyle name="Comma 3 52 2 5" xfId="5233" xr:uid="{00000000-0005-0000-0000-000064140000}"/>
    <cellStyle name="Comma 3 52 2 5 2" xfId="26190" xr:uid="{79FE8813-3E93-4856-B82B-23B3346D9EE5}"/>
    <cellStyle name="Comma 3 52 2 6" xfId="5234" xr:uid="{00000000-0005-0000-0000-000065140000}"/>
    <cellStyle name="Comma 3 52 2 6 2" xfId="26191" xr:uid="{F90E15E6-498A-4595-9C94-AD85113B4314}"/>
    <cellStyle name="Comma 3 52 2 7" xfId="5235" xr:uid="{00000000-0005-0000-0000-000066140000}"/>
    <cellStyle name="Comma 3 52 2 7 2" xfId="26192" xr:uid="{4B2499DB-A67D-4AAE-AB2A-AB7501BBAFD6}"/>
    <cellStyle name="Comma 3 52 2 8" xfId="26176" xr:uid="{C4B08F6C-C1F7-4BFC-B54B-182C6863A9BB}"/>
    <cellStyle name="Comma 3 52 3" xfId="26175" xr:uid="{908F1408-1635-41B4-AF48-CAA1663C9384}"/>
    <cellStyle name="Comma 3 53" xfId="5236" xr:uid="{00000000-0005-0000-0000-000067140000}"/>
    <cellStyle name="Comma 3 53 2" xfId="5237" xr:uid="{00000000-0005-0000-0000-000068140000}"/>
    <cellStyle name="Comma 3 53 2 2" xfId="26194" xr:uid="{5F60A99B-012E-4AEF-A8C6-2ABECD5E25E1}"/>
    <cellStyle name="Comma 3 53 3" xfId="26193" xr:uid="{AC893E43-F9B9-4B6D-A0CD-D9EDD829A2C2}"/>
    <cellStyle name="Comma 3 54" xfId="5238" xr:uid="{00000000-0005-0000-0000-000069140000}"/>
    <cellStyle name="Comma 3 54 2" xfId="5239" xr:uid="{00000000-0005-0000-0000-00006A140000}"/>
    <cellStyle name="Comma 3 54 2 2" xfId="26196" xr:uid="{8FC53B71-21B3-4071-9137-6256AE2B4348}"/>
    <cellStyle name="Comma 3 54 3" xfId="26195" xr:uid="{230A034C-68EF-4022-A667-FD05CB490513}"/>
    <cellStyle name="Comma 3 55" xfId="5240" xr:uid="{00000000-0005-0000-0000-00006B140000}"/>
    <cellStyle name="Comma 3 55 2" xfId="5241" xr:uid="{00000000-0005-0000-0000-00006C140000}"/>
    <cellStyle name="Comma 3 55 2 2" xfId="26198" xr:uid="{EE3A2795-044A-4B85-96EC-A03DAB5B60BF}"/>
    <cellStyle name="Comma 3 55 3" xfId="26197" xr:uid="{574505C2-BE1E-444F-95F6-C0953F75FEF1}"/>
    <cellStyle name="Comma 3 56" xfId="5242" xr:uid="{00000000-0005-0000-0000-00006D140000}"/>
    <cellStyle name="Comma 3 56 2" xfId="5243" xr:uid="{00000000-0005-0000-0000-00006E140000}"/>
    <cellStyle name="Comma 3 56 2 2" xfId="26200" xr:uid="{2CC1D10E-AD44-4A27-92BB-B58736416771}"/>
    <cellStyle name="Comma 3 56 3" xfId="26199" xr:uid="{B51C4F5A-BC6B-4C54-B9F0-B373C42C1F9E}"/>
    <cellStyle name="Comma 3 57" xfId="5244" xr:uid="{00000000-0005-0000-0000-00006F140000}"/>
    <cellStyle name="Comma 3 57 2" xfId="5245" xr:uid="{00000000-0005-0000-0000-000070140000}"/>
    <cellStyle name="Comma 3 57 2 2" xfId="26202" xr:uid="{1D2C08B5-0D5E-4EB3-A3B0-98985FBB7805}"/>
    <cellStyle name="Comma 3 57 3" xfId="26201" xr:uid="{B0D86A6F-D1AC-4BB4-BFE1-5BEDBFD7F9AF}"/>
    <cellStyle name="Comma 3 58" xfId="5246" xr:uid="{00000000-0005-0000-0000-000071140000}"/>
    <cellStyle name="Comma 3 58 2" xfId="5247" xr:uid="{00000000-0005-0000-0000-000072140000}"/>
    <cellStyle name="Comma 3 58 2 2" xfId="26204" xr:uid="{803C206B-EBED-4971-8988-91A4425FDE80}"/>
    <cellStyle name="Comma 3 58 3" xfId="26203" xr:uid="{6AD77698-85B3-4913-ABD2-5B07C93E8692}"/>
    <cellStyle name="Comma 3 59" xfId="5248" xr:uid="{00000000-0005-0000-0000-000073140000}"/>
    <cellStyle name="Comma 3 59 2" xfId="5249" xr:uid="{00000000-0005-0000-0000-000074140000}"/>
    <cellStyle name="Comma 3 59 2 2" xfId="26206" xr:uid="{499F66BE-A1F6-4E9D-B081-DD56D62812D4}"/>
    <cellStyle name="Comma 3 59 3" xfId="26205" xr:uid="{9F69A1CB-969E-44A3-BDC1-4930A2C2EC8C}"/>
    <cellStyle name="Comma 3 6" xfId="5250" xr:uid="{00000000-0005-0000-0000-000075140000}"/>
    <cellStyle name="Comma 3 6 2" xfId="5251" xr:uid="{00000000-0005-0000-0000-000076140000}"/>
    <cellStyle name="Comma 3 6 2 2" xfId="26208" xr:uid="{636BF6BC-2067-4B64-B018-6BDF1FF4594F}"/>
    <cellStyle name="Comma 3 6 3" xfId="5252" xr:uid="{00000000-0005-0000-0000-000077140000}"/>
    <cellStyle name="Comma 3 6 3 2" xfId="26209" xr:uid="{958D2C1F-D1D1-4D0F-B4DE-945935699FF6}"/>
    <cellStyle name="Comma 3 6 4" xfId="26207" xr:uid="{EE6F8144-A507-49B8-983C-2A2698582BD5}"/>
    <cellStyle name="Comma 3 60" xfId="5253" xr:uid="{00000000-0005-0000-0000-000078140000}"/>
    <cellStyle name="Comma 3 60 2" xfId="5254" xr:uid="{00000000-0005-0000-0000-000079140000}"/>
    <cellStyle name="Comma 3 60 2 2" xfId="26211" xr:uid="{B1E9D9E5-84B2-4422-8CFB-0F673841B521}"/>
    <cellStyle name="Comma 3 60 3" xfId="26210" xr:uid="{C0FB9FB5-F000-4173-8DDF-B1806D0DCFA4}"/>
    <cellStyle name="Comma 3 61" xfId="5255" xr:uid="{00000000-0005-0000-0000-00007A140000}"/>
    <cellStyle name="Comma 3 61 2" xfId="5256" xr:uid="{00000000-0005-0000-0000-00007B140000}"/>
    <cellStyle name="Comma 3 61 2 2" xfId="26213" xr:uid="{B4778D1E-3C71-4A76-85F1-1C2D554B1E24}"/>
    <cellStyle name="Comma 3 61 3" xfId="26212" xr:uid="{AF93B3E0-CA8B-4100-9CE3-E9D01486B3B5}"/>
    <cellStyle name="Comma 3 62" xfId="5257" xr:uid="{00000000-0005-0000-0000-00007C140000}"/>
    <cellStyle name="Comma 3 62 2" xfId="5258" xr:uid="{00000000-0005-0000-0000-00007D140000}"/>
    <cellStyle name="Comma 3 62 2 2" xfId="26215" xr:uid="{297ED4E9-A3DB-426F-AEE3-CC9D74AFF89F}"/>
    <cellStyle name="Comma 3 62 3" xfId="26214" xr:uid="{B8AF3206-86F9-46B2-B378-1A25459B5DE0}"/>
    <cellStyle name="Comma 3 63" xfId="5259" xr:uid="{00000000-0005-0000-0000-00007E140000}"/>
    <cellStyle name="Comma 3 63 2" xfId="5260" xr:uid="{00000000-0005-0000-0000-00007F140000}"/>
    <cellStyle name="Comma 3 63 2 2" xfId="26217" xr:uid="{5140BAA9-6852-4B8E-827F-08411FB8DEBE}"/>
    <cellStyle name="Comma 3 63 3" xfId="26216" xr:uid="{6CE56D7A-C75D-4891-8678-10D14EC4E8C6}"/>
    <cellStyle name="Comma 3 64" xfId="5261" xr:uid="{00000000-0005-0000-0000-000080140000}"/>
    <cellStyle name="Comma 3 64 2" xfId="5262" xr:uid="{00000000-0005-0000-0000-000081140000}"/>
    <cellStyle name="Comma 3 64 2 2" xfId="26219" xr:uid="{582EB928-9862-4640-B2B8-C2A9D52FEFB5}"/>
    <cellStyle name="Comma 3 64 3" xfId="26218" xr:uid="{FBCF881B-7D2C-43C3-B834-E0A2ABF21900}"/>
    <cellStyle name="Comma 3 65" xfId="5263" xr:uid="{00000000-0005-0000-0000-000082140000}"/>
    <cellStyle name="Comma 3 65 2" xfId="5264" xr:uid="{00000000-0005-0000-0000-000083140000}"/>
    <cellStyle name="Comma 3 65 2 2" xfId="26221" xr:uid="{D2161734-E624-4E38-B50B-F29F2F176081}"/>
    <cellStyle name="Comma 3 65 3" xfId="26220" xr:uid="{CC7D136E-7685-454B-BB00-918286D70A90}"/>
    <cellStyle name="Comma 3 66" xfId="5265" xr:uid="{00000000-0005-0000-0000-000084140000}"/>
    <cellStyle name="Comma 3 66 2" xfId="5266" xr:uid="{00000000-0005-0000-0000-000085140000}"/>
    <cellStyle name="Comma 3 66 2 2" xfId="26223" xr:uid="{8DD86DA8-867F-4F24-AF6B-4B37855D1B95}"/>
    <cellStyle name="Comma 3 66 3" xfId="26222" xr:uid="{1F35481F-23EC-488A-954B-5DBFD704A076}"/>
    <cellStyle name="Comma 3 67" xfId="5267" xr:uid="{00000000-0005-0000-0000-000086140000}"/>
    <cellStyle name="Comma 3 67 2" xfId="5268" xr:uid="{00000000-0005-0000-0000-000087140000}"/>
    <cellStyle name="Comma 3 67 2 2" xfId="26225" xr:uid="{38A90518-30A5-47D9-A1D0-8C667D321E57}"/>
    <cellStyle name="Comma 3 67 3" xfId="26224" xr:uid="{5BB42C4F-0182-4E4C-B971-17A303040124}"/>
    <cellStyle name="Comma 3 68" xfId="5269" xr:uid="{00000000-0005-0000-0000-000088140000}"/>
    <cellStyle name="Comma 3 68 2" xfId="5270" xr:uid="{00000000-0005-0000-0000-000089140000}"/>
    <cellStyle name="Comma 3 68 2 2" xfId="26227" xr:uid="{C27D5FE2-52D6-47BB-94E7-735D9F91F27E}"/>
    <cellStyle name="Comma 3 68 3" xfId="26226" xr:uid="{3F04CE7B-B9F2-40CA-AC04-C216B7DF41F4}"/>
    <cellStyle name="Comma 3 69" xfId="5271" xr:uid="{00000000-0005-0000-0000-00008A140000}"/>
    <cellStyle name="Comma 3 69 2" xfId="5272" xr:uid="{00000000-0005-0000-0000-00008B140000}"/>
    <cellStyle name="Comma 3 69 2 2" xfId="26229" xr:uid="{4423A923-8C07-4208-8FBE-3DB66FC1FC74}"/>
    <cellStyle name="Comma 3 69 3" xfId="26228" xr:uid="{2D950F1A-3040-48F8-8BCB-9C7AED425412}"/>
    <cellStyle name="Comma 3 7" xfId="5273" xr:uid="{00000000-0005-0000-0000-00008C140000}"/>
    <cellStyle name="Comma 3 7 2" xfId="5274" xr:uid="{00000000-0005-0000-0000-00008D140000}"/>
    <cellStyle name="Comma 3 7 2 2" xfId="26231" xr:uid="{C94A546E-FB0C-4CE0-B9BA-A92CBBF01406}"/>
    <cellStyle name="Comma 3 7 3" xfId="5275" xr:uid="{00000000-0005-0000-0000-00008E140000}"/>
    <cellStyle name="Comma 3 7 3 2" xfId="26232" xr:uid="{0CA850B8-6F85-4156-87EE-BEE64C92293B}"/>
    <cellStyle name="Comma 3 7 4" xfId="5276" xr:uid="{00000000-0005-0000-0000-00008F140000}"/>
    <cellStyle name="Comma 3 7 4 2" xfId="26233" xr:uid="{1BC65DB1-3D8A-418C-A8F5-F66DE784E68B}"/>
    <cellStyle name="Comma 3 7 5" xfId="26230" xr:uid="{225963BF-9F95-40E9-AD6B-C84F86418F7E}"/>
    <cellStyle name="Comma 3 70" xfId="5277" xr:uid="{00000000-0005-0000-0000-000090140000}"/>
    <cellStyle name="Comma 3 70 2" xfId="5278" xr:uid="{00000000-0005-0000-0000-000091140000}"/>
    <cellStyle name="Comma 3 70 2 2" xfId="26235" xr:uid="{6C94ECC1-640C-4ADD-8541-29B1DD108202}"/>
    <cellStyle name="Comma 3 70 3" xfId="26234" xr:uid="{4FE9F51A-5215-4A54-B781-2A973C9A61CF}"/>
    <cellStyle name="Comma 3 71" xfId="5279" xr:uid="{00000000-0005-0000-0000-000092140000}"/>
    <cellStyle name="Comma 3 71 2" xfId="5280" xr:uid="{00000000-0005-0000-0000-000093140000}"/>
    <cellStyle name="Comma 3 71 2 2" xfId="26237" xr:uid="{3840A753-C900-4B96-9DB7-CDD68A5BAD9A}"/>
    <cellStyle name="Comma 3 71 3" xfId="26236" xr:uid="{3BB47C88-32E4-42BD-9612-9261573034C2}"/>
    <cellStyle name="Comma 3 72" xfId="5281" xr:uid="{00000000-0005-0000-0000-000094140000}"/>
    <cellStyle name="Comma 3 72 2" xfId="5282" xr:uid="{00000000-0005-0000-0000-000095140000}"/>
    <cellStyle name="Comma 3 72 2 2" xfId="26239" xr:uid="{EAE5FCB5-E678-4CB0-A732-66305F574ECD}"/>
    <cellStyle name="Comma 3 72 3" xfId="26238" xr:uid="{32C05E14-8C9F-4457-BB50-0B217900F231}"/>
    <cellStyle name="Comma 3 73" xfId="5283" xr:uid="{00000000-0005-0000-0000-000096140000}"/>
    <cellStyle name="Comma 3 73 2" xfId="5284" xr:uid="{00000000-0005-0000-0000-000097140000}"/>
    <cellStyle name="Comma 3 73 2 2" xfId="26241" xr:uid="{EC42425D-0E0A-4530-9E4C-6540656F7A68}"/>
    <cellStyle name="Comma 3 73 3" xfId="26240" xr:uid="{6676EFEA-37C7-405E-A89C-73CCF437D58F}"/>
    <cellStyle name="Comma 3 74" xfId="5285" xr:uid="{00000000-0005-0000-0000-000098140000}"/>
    <cellStyle name="Comma 3 74 2" xfId="5286" xr:uid="{00000000-0005-0000-0000-000099140000}"/>
    <cellStyle name="Comma 3 74 2 2" xfId="26243" xr:uid="{E0D2D391-960C-4DE0-8628-F749596B7C95}"/>
    <cellStyle name="Comma 3 74 3" xfId="26242" xr:uid="{E68AF961-C856-4C32-8104-6FF436233BCD}"/>
    <cellStyle name="Comma 3 75" xfId="5287" xr:uid="{00000000-0005-0000-0000-00009A140000}"/>
    <cellStyle name="Comma 3 75 2" xfId="5288" xr:uid="{00000000-0005-0000-0000-00009B140000}"/>
    <cellStyle name="Comma 3 75 2 2" xfId="26245" xr:uid="{4438DC00-8057-4D24-878A-656AC7DFD3FA}"/>
    <cellStyle name="Comma 3 75 3" xfId="26244" xr:uid="{DFD06389-53F6-49A3-9463-D5593512861F}"/>
    <cellStyle name="Comma 3 76" xfId="5289" xr:uid="{00000000-0005-0000-0000-00009C140000}"/>
    <cellStyle name="Comma 3 76 2" xfId="5290" xr:uid="{00000000-0005-0000-0000-00009D140000}"/>
    <cellStyle name="Comma 3 76 2 2" xfId="26247" xr:uid="{941E25AD-2A60-45A6-8B10-01589C725841}"/>
    <cellStyle name="Comma 3 76 3" xfId="26246" xr:uid="{5311B45C-1592-4DD6-8FA4-3259A68816D0}"/>
    <cellStyle name="Comma 3 77" xfId="5291" xr:uid="{00000000-0005-0000-0000-00009E140000}"/>
    <cellStyle name="Comma 3 77 2" xfId="5292" xr:uid="{00000000-0005-0000-0000-00009F140000}"/>
    <cellStyle name="Comma 3 77 2 2" xfId="26249" xr:uid="{7398F831-742C-4F2B-84F1-0D304B21AA87}"/>
    <cellStyle name="Comma 3 77 3" xfId="26248" xr:uid="{B2AEE274-E8CC-4A8D-BA05-B0B6D9BD88EA}"/>
    <cellStyle name="Comma 3 78" xfId="5293" xr:uid="{00000000-0005-0000-0000-0000A0140000}"/>
    <cellStyle name="Comma 3 78 2" xfId="5294" xr:uid="{00000000-0005-0000-0000-0000A1140000}"/>
    <cellStyle name="Comma 3 78 2 2" xfId="26251" xr:uid="{8DB7AFE1-DB72-4B53-AD40-539A82A464FD}"/>
    <cellStyle name="Comma 3 78 3" xfId="26250" xr:uid="{4F8FC1DB-F3FD-4463-BB16-C8264FCB66E6}"/>
    <cellStyle name="Comma 3 79" xfId="5295" xr:uid="{00000000-0005-0000-0000-0000A2140000}"/>
    <cellStyle name="Comma 3 79 2" xfId="5296" xr:uid="{00000000-0005-0000-0000-0000A3140000}"/>
    <cellStyle name="Comma 3 79 2 2" xfId="26253" xr:uid="{33757D85-91AE-4767-926B-9C67C580FD56}"/>
    <cellStyle name="Comma 3 79 3" xfId="26252" xr:uid="{867548A8-EA02-441E-ADF8-F7733D593A85}"/>
    <cellStyle name="Comma 3 8" xfId="5297" xr:uid="{00000000-0005-0000-0000-0000A4140000}"/>
    <cellStyle name="Comma 3 8 2" xfId="5298" xr:uid="{00000000-0005-0000-0000-0000A5140000}"/>
    <cellStyle name="Comma 3 8 2 2" xfId="26255" xr:uid="{4DA2E2A3-7758-4870-BEB7-7A30F2CD5904}"/>
    <cellStyle name="Comma 3 8 3" xfId="5299" xr:uid="{00000000-0005-0000-0000-0000A6140000}"/>
    <cellStyle name="Comma 3 8 3 2" xfId="26256" xr:uid="{5075B129-4F1C-45AD-97CC-2FCC14423714}"/>
    <cellStyle name="Comma 3 8 4" xfId="5300" xr:uid="{00000000-0005-0000-0000-0000A7140000}"/>
    <cellStyle name="Comma 3 8 4 2" xfId="26257" xr:uid="{435CEA8C-B195-45BD-9AD3-7B32B0B6665E}"/>
    <cellStyle name="Comma 3 8 5" xfId="26254" xr:uid="{8575B53A-8FF0-4497-8628-77EF00799E5E}"/>
    <cellStyle name="Comma 3 80" xfId="5301" xr:uid="{00000000-0005-0000-0000-0000A8140000}"/>
    <cellStyle name="Comma 3 80 2" xfId="5302" xr:uid="{00000000-0005-0000-0000-0000A9140000}"/>
    <cellStyle name="Comma 3 80 2 2" xfId="26259" xr:uid="{4C49961F-8D8C-4886-8032-DBFE03B1C75E}"/>
    <cellStyle name="Comma 3 80 3" xfId="26258" xr:uid="{455B0EF3-DCC2-4F8A-BBFB-68F36EE5B30E}"/>
    <cellStyle name="Comma 3 81" xfId="5303" xr:uid="{00000000-0005-0000-0000-0000AA140000}"/>
    <cellStyle name="Comma 3 81 2" xfId="5304" xr:uid="{00000000-0005-0000-0000-0000AB140000}"/>
    <cellStyle name="Comma 3 81 2 2" xfId="26261" xr:uid="{DB797995-E9E5-42CA-A721-7A2E9474A110}"/>
    <cellStyle name="Comma 3 81 3" xfId="26260" xr:uid="{9C6FABE3-FC78-46CA-AE20-5FC55C4E9080}"/>
    <cellStyle name="Comma 3 82" xfId="5305" xr:uid="{00000000-0005-0000-0000-0000AC140000}"/>
    <cellStyle name="Comma 3 82 2" xfId="5306" xr:uid="{00000000-0005-0000-0000-0000AD140000}"/>
    <cellStyle name="Comma 3 82 2 2" xfId="26263" xr:uid="{CFFAC28E-FD43-44AD-AF8A-DA3DF5FCAEE7}"/>
    <cellStyle name="Comma 3 82 3" xfId="26262" xr:uid="{FBED3C83-C2DE-453A-BBFE-846FC4BEB414}"/>
    <cellStyle name="Comma 3 83" xfId="5307" xr:uid="{00000000-0005-0000-0000-0000AE140000}"/>
    <cellStyle name="Comma 3 83 2" xfId="26264" xr:uid="{C062AF3A-2005-44CC-93A3-BCDB6BA69F32}"/>
    <cellStyle name="Comma 3 84" xfId="5308" xr:uid="{00000000-0005-0000-0000-0000AF140000}"/>
    <cellStyle name="Comma 3 84 2" xfId="26265" xr:uid="{18790E2F-CDF6-4C16-BA89-28AD10EDD653}"/>
    <cellStyle name="Comma 3 85" xfId="26266" xr:uid="{D17F985B-27CA-4FDD-B24A-FFBCC08D8414}"/>
    <cellStyle name="Comma 3 86" xfId="26051" xr:uid="{B4483F2E-5A29-433F-9E21-6D28E2DE2414}"/>
    <cellStyle name="Comma 3 9" xfId="5309" xr:uid="{00000000-0005-0000-0000-0000B0140000}"/>
    <cellStyle name="Comma 3 9 2" xfId="5310" xr:uid="{00000000-0005-0000-0000-0000B1140000}"/>
    <cellStyle name="Comma 3 9 2 2" xfId="5311" xr:uid="{00000000-0005-0000-0000-0000B2140000}"/>
    <cellStyle name="Comma 3 9 2 2 2" xfId="26269" xr:uid="{85E6B644-5D01-4A8A-855F-ABE8BC855B04}"/>
    <cellStyle name="Comma 3 9 2 3" xfId="26268" xr:uid="{37A1C817-4178-4AA2-9917-7B4E9C289F07}"/>
    <cellStyle name="Comma 3 9 3" xfId="26267" xr:uid="{1B0527B7-E2ED-495A-AF0A-FD03EF849495}"/>
    <cellStyle name="Comma 30" xfId="5312" xr:uid="{00000000-0005-0000-0000-0000B3140000}"/>
    <cellStyle name="Comma 30 2" xfId="5313" xr:uid="{00000000-0005-0000-0000-0000B4140000}"/>
    <cellStyle name="Comma 30 2 2" xfId="26271" xr:uid="{03FCE7F6-AA70-4D7E-ABE0-247C55930ECC}"/>
    <cellStyle name="Comma 30 3" xfId="26270" xr:uid="{17EFD41A-E19F-4669-B910-8F9C65ED45AD}"/>
    <cellStyle name="Comma 31" xfId="5314" xr:uid="{00000000-0005-0000-0000-0000B5140000}"/>
    <cellStyle name="Comma 31 2" xfId="5315" xr:uid="{00000000-0005-0000-0000-0000B6140000}"/>
    <cellStyle name="Comma 31 2 2" xfId="5316" xr:uid="{00000000-0005-0000-0000-0000B7140000}"/>
    <cellStyle name="Comma 31 2 2 2" xfId="26274" xr:uid="{A85B5687-D044-4166-81DC-AF3B4D74491D}"/>
    <cellStyle name="Comma 31 2 3" xfId="26273" xr:uid="{E386D696-7A15-4435-B782-51C24E7517FD}"/>
    <cellStyle name="Comma 31 3" xfId="5317" xr:uid="{00000000-0005-0000-0000-0000B8140000}"/>
    <cellStyle name="Comma 31 3 2" xfId="26275" xr:uid="{1FDCBB04-041D-4FA2-9C94-51F4CDC02C2B}"/>
    <cellStyle name="Comma 31 4" xfId="26272" xr:uid="{39A796A3-985D-4714-8051-E60769AAB207}"/>
    <cellStyle name="Comma 32" xfId="5318" xr:uid="{00000000-0005-0000-0000-0000B9140000}"/>
    <cellStyle name="Comma 32 2" xfId="5319" xr:uid="{00000000-0005-0000-0000-0000BA140000}"/>
    <cellStyle name="Comma 32 2 2" xfId="26277" xr:uid="{985AA2D9-A38E-477B-B4B4-5E6609CD51B8}"/>
    <cellStyle name="Comma 32 3" xfId="26276" xr:uid="{B11776EF-FC59-4538-996D-312791E84A87}"/>
    <cellStyle name="Comma 33" xfId="5320" xr:uid="{00000000-0005-0000-0000-0000BB140000}"/>
    <cellStyle name="Comma 33 2" xfId="5321" xr:uid="{00000000-0005-0000-0000-0000BC140000}"/>
    <cellStyle name="Comma 33 2 2" xfId="26279" xr:uid="{10624E9A-FC68-4149-B74B-92BDA835BEF1}"/>
    <cellStyle name="Comma 33 3" xfId="26278" xr:uid="{A4566B56-BCC8-49CE-802D-A447B3F3CEA4}"/>
    <cellStyle name="Comma 34" xfId="5322" xr:uid="{00000000-0005-0000-0000-0000BD140000}"/>
    <cellStyle name="Comma 34 10" xfId="5323" xr:uid="{00000000-0005-0000-0000-0000BE140000}"/>
    <cellStyle name="Comma 34 10 2" xfId="26281" xr:uid="{24399CAE-F6B3-4AAD-9910-E626AA660DA0}"/>
    <cellStyle name="Comma 34 11" xfId="26280" xr:uid="{6EB9985B-7AB5-4D74-8F59-CD744CC4D07F}"/>
    <cellStyle name="Comma 34 2" xfId="5324" xr:uid="{00000000-0005-0000-0000-0000BF140000}"/>
    <cellStyle name="Comma 34 2 10" xfId="26282" xr:uid="{57469BB9-7542-4EC2-A8F2-E99AEEAB34EE}"/>
    <cellStyle name="Comma 34 2 2" xfId="5325" xr:uid="{00000000-0005-0000-0000-0000C0140000}"/>
    <cellStyle name="Comma 34 2 2 2" xfId="5326" xr:uid="{00000000-0005-0000-0000-0000C1140000}"/>
    <cellStyle name="Comma 34 2 2 2 2" xfId="5327" xr:uid="{00000000-0005-0000-0000-0000C2140000}"/>
    <cellStyle name="Comma 34 2 2 2 2 2" xfId="5328" xr:uid="{00000000-0005-0000-0000-0000C3140000}"/>
    <cellStyle name="Comma 34 2 2 2 2 2 2" xfId="26286" xr:uid="{7295D292-2E10-43D9-B75D-69412FC61BCD}"/>
    <cellStyle name="Comma 34 2 2 2 2 3" xfId="5329" xr:uid="{00000000-0005-0000-0000-0000C4140000}"/>
    <cellStyle name="Comma 34 2 2 2 2 3 2" xfId="26287" xr:uid="{1AF6093F-E18D-4ABA-8109-AB7AC265FEAE}"/>
    <cellStyle name="Comma 34 2 2 2 2 4" xfId="5330" xr:uid="{00000000-0005-0000-0000-0000C5140000}"/>
    <cellStyle name="Comma 34 2 2 2 2 4 2" xfId="26288" xr:uid="{E1F5ECA6-5257-4B69-9652-6F04147F4FC2}"/>
    <cellStyle name="Comma 34 2 2 2 2 5" xfId="26285" xr:uid="{34DDE384-F213-4176-809A-E1A114274545}"/>
    <cellStyle name="Comma 34 2 2 2 3" xfId="5331" xr:uid="{00000000-0005-0000-0000-0000C6140000}"/>
    <cellStyle name="Comma 34 2 2 2 3 2" xfId="26289" xr:uid="{CCFA327B-D783-4ABF-AAF6-706B7D13C4C3}"/>
    <cellStyle name="Comma 34 2 2 2 4" xfId="5332" xr:uid="{00000000-0005-0000-0000-0000C7140000}"/>
    <cellStyle name="Comma 34 2 2 2 4 2" xfId="26290" xr:uid="{7C1C0874-4F75-46CB-AF49-90921065832D}"/>
    <cellStyle name="Comma 34 2 2 2 5" xfId="5333" xr:uid="{00000000-0005-0000-0000-0000C8140000}"/>
    <cellStyle name="Comma 34 2 2 2 5 2" xfId="26291" xr:uid="{BF261F2D-039F-4A2A-A843-B7697DF9C6D6}"/>
    <cellStyle name="Comma 34 2 2 2 6" xfId="26284" xr:uid="{F6E175FE-5EF5-4C11-821A-350CBE0639A2}"/>
    <cellStyle name="Comma 34 2 2 3" xfId="5334" xr:uid="{00000000-0005-0000-0000-0000C9140000}"/>
    <cellStyle name="Comma 34 2 2 3 2" xfId="26292" xr:uid="{2A6B495F-16CD-416C-82ED-1E5AF1096BC4}"/>
    <cellStyle name="Comma 34 2 2 4" xfId="5335" xr:uid="{00000000-0005-0000-0000-0000CA140000}"/>
    <cellStyle name="Comma 34 2 2 4 2" xfId="5336" xr:uid="{00000000-0005-0000-0000-0000CB140000}"/>
    <cellStyle name="Comma 34 2 2 4 2 2" xfId="26294" xr:uid="{A3A74E64-59B9-4A5F-828D-9609B4AC6222}"/>
    <cellStyle name="Comma 34 2 2 4 3" xfId="5337" xr:uid="{00000000-0005-0000-0000-0000CC140000}"/>
    <cellStyle name="Comma 34 2 2 4 3 2" xfId="26295" xr:uid="{BE66401C-9212-45C2-B173-28EE836F7A6F}"/>
    <cellStyle name="Comma 34 2 2 4 4" xfId="5338" xr:uid="{00000000-0005-0000-0000-0000CD140000}"/>
    <cellStyle name="Comma 34 2 2 4 4 2" xfId="26296" xr:uid="{90A30C0E-6A78-4C2F-82CD-C1529CE02C75}"/>
    <cellStyle name="Comma 34 2 2 4 5" xfId="26293" xr:uid="{ECE8C190-A860-449A-AC18-14E81A4842CF}"/>
    <cellStyle name="Comma 34 2 2 5" xfId="5339" xr:uid="{00000000-0005-0000-0000-0000CE140000}"/>
    <cellStyle name="Comma 34 2 2 5 2" xfId="26297" xr:uid="{AD3BA304-DEC0-46E9-A629-D4C3A6C8589D}"/>
    <cellStyle name="Comma 34 2 2 6" xfId="5340" xr:uid="{00000000-0005-0000-0000-0000CF140000}"/>
    <cellStyle name="Comma 34 2 2 6 2" xfId="26298" xr:uid="{CB97085A-AC21-4ED7-AED9-95ABEFB307F5}"/>
    <cellStyle name="Comma 34 2 2 7" xfId="5341" xr:uid="{00000000-0005-0000-0000-0000D0140000}"/>
    <cellStyle name="Comma 34 2 2 7 2" xfId="26299" xr:uid="{EBF1F27A-2D08-47D8-A574-2650E4F333AC}"/>
    <cellStyle name="Comma 34 2 2 8" xfId="26283" xr:uid="{57FD63DC-A59D-4F02-914A-1D3FD72349EA}"/>
    <cellStyle name="Comma 34 2 3" xfId="5342" xr:uid="{00000000-0005-0000-0000-0000D1140000}"/>
    <cellStyle name="Comma 34 2 3 2" xfId="5343" xr:uid="{00000000-0005-0000-0000-0000D2140000}"/>
    <cellStyle name="Comma 34 2 3 2 2" xfId="5344" xr:uid="{00000000-0005-0000-0000-0000D3140000}"/>
    <cellStyle name="Comma 34 2 3 2 2 2" xfId="5345" xr:uid="{00000000-0005-0000-0000-0000D4140000}"/>
    <cellStyle name="Comma 34 2 3 2 2 2 2" xfId="26303" xr:uid="{5349E704-7E18-4365-BC2C-153FC3189DD2}"/>
    <cellStyle name="Comma 34 2 3 2 2 3" xfId="5346" xr:uid="{00000000-0005-0000-0000-0000D5140000}"/>
    <cellStyle name="Comma 34 2 3 2 2 3 2" xfId="26304" xr:uid="{1A98B3C2-5F87-4DF7-8341-7B6C5D1A7D6F}"/>
    <cellStyle name="Comma 34 2 3 2 2 4" xfId="5347" xr:uid="{00000000-0005-0000-0000-0000D6140000}"/>
    <cellStyle name="Comma 34 2 3 2 2 4 2" xfId="26305" xr:uid="{74B5E8E7-9C1C-4621-8283-FB6761B93FE6}"/>
    <cellStyle name="Comma 34 2 3 2 2 5" xfId="26302" xr:uid="{F094A308-8C69-4066-8B4E-335B4BCA4232}"/>
    <cellStyle name="Comma 34 2 3 2 3" xfId="5348" xr:uid="{00000000-0005-0000-0000-0000D7140000}"/>
    <cellStyle name="Comma 34 2 3 2 3 2" xfId="26306" xr:uid="{E0B09751-2468-4C55-ACBB-2730AA5C52FF}"/>
    <cellStyle name="Comma 34 2 3 2 4" xfId="5349" xr:uid="{00000000-0005-0000-0000-0000D8140000}"/>
    <cellStyle name="Comma 34 2 3 2 4 2" xfId="26307" xr:uid="{29A32739-0029-4F0E-9AAE-F3A5B19DDC19}"/>
    <cellStyle name="Comma 34 2 3 2 5" xfId="5350" xr:uid="{00000000-0005-0000-0000-0000D9140000}"/>
    <cellStyle name="Comma 34 2 3 2 5 2" xfId="26308" xr:uid="{29F38E19-540F-4DCB-BEB5-0B6C558EC76C}"/>
    <cellStyle name="Comma 34 2 3 2 6" xfId="26301" xr:uid="{C9967EEF-CF5B-4296-BB0C-E4A7676AF9D7}"/>
    <cellStyle name="Comma 34 2 3 3" xfId="5351" xr:uid="{00000000-0005-0000-0000-0000DA140000}"/>
    <cellStyle name="Comma 34 2 3 3 2" xfId="5352" xr:uid="{00000000-0005-0000-0000-0000DB140000}"/>
    <cellStyle name="Comma 34 2 3 3 2 2" xfId="26310" xr:uid="{2868429B-5A3D-491B-8186-840087DA7ADD}"/>
    <cellStyle name="Comma 34 2 3 3 3" xfId="5353" xr:uid="{00000000-0005-0000-0000-0000DC140000}"/>
    <cellStyle name="Comma 34 2 3 3 3 2" xfId="26311" xr:uid="{258908D0-097B-4239-A04A-E8A456A6CF38}"/>
    <cellStyle name="Comma 34 2 3 3 4" xfId="5354" xr:uid="{00000000-0005-0000-0000-0000DD140000}"/>
    <cellStyle name="Comma 34 2 3 3 4 2" xfId="26312" xr:uid="{B3198F5C-CB27-460C-8B43-8BA5F83C6535}"/>
    <cellStyle name="Comma 34 2 3 3 5" xfId="26309" xr:uid="{329C3B20-80A2-4140-A4C3-D1C73F8E0ED3}"/>
    <cellStyle name="Comma 34 2 3 4" xfId="5355" xr:uid="{00000000-0005-0000-0000-0000DE140000}"/>
    <cellStyle name="Comma 34 2 3 4 2" xfId="26313" xr:uid="{BF7A0554-C7AC-411B-B45F-2D9259806F89}"/>
    <cellStyle name="Comma 34 2 3 5" xfId="5356" xr:uid="{00000000-0005-0000-0000-0000DF140000}"/>
    <cellStyle name="Comma 34 2 3 5 2" xfId="26314" xr:uid="{75B26EBD-3395-4202-9FC9-7E5838A79B45}"/>
    <cellStyle name="Comma 34 2 3 6" xfId="5357" xr:uid="{00000000-0005-0000-0000-0000E0140000}"/>
    <cellStyle name="Comma 34 2 3 6 2" xfId="26315" xr:uid="{AE37AF9C-DEDF-4309-9EFB-771201B6D049}"/>
    <cellStyle name="Comma 34 2 3 7" xfId="26300" xr:uid="{06C9F076-F7B4-4590-AFC0-A81205D4456C}"/>
    <cellStyle name="Comma 34 2 4" xfId="5358" xr:uid="{00000000-0005-0000-0000-0000E1140000}"/>
    <cellStyle name="Comma 34 2 4 2" xfId="5359" xr:uid="{00000000-0005-0000-0000-0000E2140000}"/>
    <cellStyle name="Comma 34 2 4 2 2" xfId="5360" xr:uid="{00000000-0005-0000-0000-0000E3140000}"/>
    <cellStyle name="Comma 34 2 4 2 2 2" xfId="26318" xr:uid="{9B63B23E-4B60-4A5B-B225-47F4737A1676}"/>
    <cellStyle name="Comma 34 2 4 2 3" xfId="5361" xr:uid="{00000000-0005-0000-0000-0000E4140000}"/>
    <cellStyle name="Comma 34 2 4 2 3 2" xfId="26319" xr:uid="{FEACF83B-11F3-4063-935C-EF971293CF3C}"/>
    <cellStyle name="Comma 34 2 4 2 4" xfId="5362" xr:uid="{00000000-0005-0000-0000-0000E5140000}"/>
    <cellStyle name="Comma 34 2 4 2 4 2" xfId="26320" xr:uid="{72ED2E7C-25A2-42E6-978E-46F2E7272F55}"/>
    <cellStyle name="Comma 34 2 4 2 5" xfId="26317" xr:uid="{E93A475D-AF2B-4096-94E0-D366399C8E83}"/>
    <cellStyle name="Comma 34 2 4 3" xfId="5363" xr:uid="{00000000-0005-0000-0000-0000E6140000}"/>
    <cellStyle name="Comma 34 2 4 3 2" xfId="26321" xr:uid="{B6AC419E-6439-40C0-9052-5BC22920C02D}"/>
    <cellStyle name="Comma 34 2 4 4" xfId="5364" xr:uid="{00000000-0005-0000-0000-0000E7140000}"/>
    <cellStyle name="Comma 34 2 4 4 2" xfId="26322" xr:uid="{FD8B85FC-5A59-454B-999A-F96486212F0E}"/>
    <cellStyle name="Comma 34 2 4 5" xfId="5365" xr:uid="{00000000-0005-0000-0000-0000E8140000}"/>
    <cellStyle name="Comma 34 2 4 5 2" xfId="26323" xr:uid="{A69CB36A-4C08-444A-9724-88C8025FD406}"/>
    <cellStyle name="Comma 34 2 4 6" xfId="26316" xr:uid="{3473854C-A56D-48DF-AC40-AFA3C5ACA6EC}"/>
    <cellStyle name="Comma 34 2 5" xfId="5366" xr:uid="{00000000-0005-0000-0000-0000E9140000}"/>
    <cellStyle name="Comma 34 2 5 2" xfId="26324" xr:uid="{E1871CFA-6EDD-43AB-B252-8474999DB757}"/>
    <cellStyle name="Comma 34 2 6" xfId="5367" xr:uid="{00000000-0005-0000-0000-0000EA140000}"/>
    <cellStyle name="Comma 34 2 6 2" xfId="5368" xr:uid="{00000000-0005-0000-0000-0000EB140000}"/>
    <cellStyle name="Comma 34 2 6 2 2" xfId="26326" xr:uid="{022092BF-53F9-49C9-924C-66553D715B3B}"/>
    <cellStyle name="Comma 34 2 6 3" xfId="5369" xr:uid="{00000000-0005-0000-0000-0000EC140000}"/>
    <cellStyle name="Comma 34 2 6 3 2" xfId="26327" xr:uid="{3EF9894C-9574-4D98-8686-98C9E65276B0}"/>
    <cellStyle name="Comma 34 2 6 4" xfId="5370" xr:uid="{00000000-0005-0000-0000-0000ED140000}"/>
    <cellStyle name="Comma 34 2 6 4 2" xfId="26328" xr:uid="{B634158C-288B-4BD2-80CE-5D9179ECFA81}"/>
    <cellStyle name="Comma 34 2 6 5" xfId="26325" xr:uid="{4E4CFAC8-A5C3-42C0-BB4B-5590E82F08F5}"/>
    <cellStyle name="Comma 34 2 7" xfId="5371" xr:uid="{00000000-0005-0000-0000-0000EE140000}"/>
    <cellStyle name="Comma 34 2 7 2" xfId="26329" xr:uid="{812B5FD5-F7FD-460B-93D3-CEC2A2270F4B}"/>
    <cellStyle name="Comma 34 2 8" xfId="5372" xr:uid="{00000000-0005-0000-0000-0000EF140000}"/>
    <cellStyle name="Comma 34 2 8 2" xfId="26330" xr:uid="{DD69BC28-1768-4370-AFE8-05A3B1870E25}"/>
    <cellStyle name="Comma 34 2 9" xfId="5373" xr:uid="{00000000-0005-0000-0000-0000F0140000}"/>
    <cellStyle name="Comma 34 2 9 2" xfId="26331" xr:uid="{A0825B42-DD8C-47D8-9559-4FE72009229C}"/>
    <cellStyle name="Comma 34 3" xfId="5374" xr:uid="{00000000-0005-0000-0000-0000F1140000}"/>
    <cellStyle name="Comma 34 3 2" xfId="5375" xr:uid="{00000000-0005-0000-0000-0000F2140000}"/>
    <cellStyle name="Comma 34 3 2 2" xfId="5376" xr:uid="{00000000-0005-0000-0000-0000F3140000}"/>
    <cellStyle name="Comma 34 3 2 2 2" xfId="5377" xr:uid="{00000000-0005-0000-0000-0000F4140000}"/>
    <cellStyle name="Comma 34 3 2 2 2 2" xfId="26335" xr:uid="{F3EBB986-1BEC-4FF0-A2CC-9FE92B357A2D}"/>
    <cellStyle name="Comma 34 3 2 2 3" xfId="5378" xr:uid="{00000000-0005-0000-0000-0000F5140000}"/>
    <cellStyle name="Comma 34 3 2 2 3 2" xfId="26336" xr:uid="{7DBDDCED-CD57-40B4-8FA9-9D3D3EEF028E}"/>
    <cellStyle name="Comma 34 3 2 2 4" xfId="5379" xr:uid="{00000000-0005-0000-0000-0000F6140000}"/>
    <cellStyle name="Comma 34 3 2 2 4 2" xfId="26337" xr:uid="{5F81A2F5-73A3-40CF-887F-2131514FD762}"/>
    <cellStyle name="Comma 34 3 2 2 5" xfId="26334" xr:uid="{1961A52C-9653-44B3-BAAC-5DC6FEEC8E68}"/>
    <cellStyle name="Comma 34 3 2 3" xfId="5380" xr:uid="{00000000-0005-0000-0000-0000F7140000}"/>
    <cellStyle name="Comma 34 3 2 3 2" xfId="26338" xr:uid="{2C9DBB2A-B015-4DED-8C78-DB8F5DA379A9}"/>
    <cellStyle name="Comma 34 3 2 4" xfId="5381" xr:uid="{00000000-0005-0000-0000-0000F8140000}"/>
    <cellStyle name="Comma 34 3 2 4 2" xfId="26339" xr:uid="{D78B7C97-F8F6-41E1-B892-9351B1E2F679}"/>
    <cellStyle name="Comma 34 3 2 5" xfId="5382" xr:uid="{00000000-0005-0000-0000-0000F9140000}"/>
    <cellStyle name="Comma 34 3 2 5 2" xfId="26340" xr:uid="{742F77B4-5259-4A0F-B46E-9E98D3B444B9}"/>
    <cellStyle name="Comma 34 3 2 6" xfId="26333" xr:uid="{B9C2B9BE-D230-4137-A56D-ECA601E95181}"/>
    <cellStyle name="Comma 34 3 3" xfId="5383" xr:uid="{00000000-0005-0000-0000-0000FA140000}"/>
    <cellStyle name="Comma 34 3 3 2" xfId="26341" xr:uid="{FD9ADF85-B900-456A-AFE6-3E3E0FFC8855}"/>
    <cellStyle name="Comma 34 3 4" xfId="5384" xr:uid="{00000000-0005-0000-0000-0000FB140000}"/>
    <cellStyle name="Comma 34 3 4 2" xfId="5385" xr:uid="{00000000-0005-0000-0000-0000FC140000}"/>
    <cellStyle name="Comma 34 3 4 2 2" xfId="26343" xr:uid="{8C957C87-F81D-4CEC-9D67-52E19AA3FEF0}"/>
    <cellStyle name="Comma 34 3 4 3" xfId="5386" xr:uid="{00000000-0005-0000-0000-0000FD140000}"/>
    <cellStyle name="Comma 34 3 4 3 2" xfId="26344" xr:uid="{0138CB51-B066-44E5-BB67-3292A6426E14}"/>
    <cellStyle name="Comma 34 3 4 4" xfId="5387" xr:uid="{00000000-0005-0000-0000-0000FE140000}"/>
    <cellStyle name="Comma 34 3 4 4 2" xfId="26345" xr:uid="{BEB16DBF-1270-49C3-A264-252C332F1DDA}"/>
    <cellStyle name="Comma 34 3 4 5" xfId="26342" xr:uid="{3358724C-851D-4C46-B074-D7F8FCF40E6B}"/>
    <cellStyle name="Comma 34 3 5" xfId="5388" xr:uid="{00000000-0005-0000-0000-0000FF140000}"/>
    <cellStyle name="Comma 34 3 5 2" xfId="26346" xr:uid="{07C7D8AA-54B8-4EE3-A3EF-4BF3E9E7031B}"/>
    <cellStyle name="Comma 34 3 6" xfId="5389" xr:uid="{00000000-0005-0000-0000-000000150000}"/>
    <cellStyle name="Comma 34 3 6 2" xfId="26347" xr:uid="{4251AB0B-1D0B-460A-A81B-CA1BF6DAC47D}"/>
    <cellStyle name="Comma 34 3 7" xfId="5390" xr:uid="{00000000-0005-0000-0000-000001150000}"/>
    <cellStyle name="Comma 34 3 7 2" xfId="26348" xr:uid="{CC9C09E5-F7FE-44FC-AB0F-B6F680DA3816}"/>
    <cellStyle name="Comma 34 3 8" xfId="26332" xr:uid="{BF9CEF91-E573-48A7-A675-F546896597B4}"/>
    <cellStyle name="Comma 34 4" xfId="5391" xr:uid="{00000000-0005-0000-0000-000002150000}"/>
    <cellStyle name="Comma 34 4 2" xfId="5392" xr:uid="{00000000-0005-0000-0000-000003150000}"/>
    <cellStyle name="Comma 34 4 2 2" xfId="5393" xr:uid="{00000000-0005-0000-0000-000004150000}"/>
    <cellStyle name="Comma 34 4 2 2 2" xfId="5394" xr:uid="{00000000-0005-0000-0000-000005150000}"/>
    <cellStyle name="Comma 34 4 2 2 2 2" xfId="26352" xr:uid="{94824AE5-F60E-443F-8A6D-CBD69CA5211C}"/>
    <cellStyle name="Comma 34 4 2 2 3" xfId="5395" xr:uid="{00000000-0005-0000-0000-000006150000}"/>
    <cellStyle name="Comma 34 4 2 2 3 2" xfId="26353" xr:uid="{EC48A953-5CF0-4C97-8DE2-79B0998A86FD}"/>
    <cellStyle name="Comma 34 4 2 2 4" xfId="5396" xr:uid="{00000000-0005-0000-0000-000007150000}"/>
    <cellStyle name="Comma 34 4 2 2 4 2" xfId="26354" xr:uid="{E738243D-0E10-4FFB-9112-8E2C86072F64}"/>
    <cellStyle name="Comma 34 4 2 2 5" xfId="26351" xr:uid="{4CB75C36-E4AF-4663-8852-B4BC6FB298BF}"/>
    <cellStyle name="Comma 34 4 2 3" xfId="5397" xr:uid="{00000000-0005-0000-0000-000008150000}"/>
    <cellStyle name="Comma 34 4 2 3 2" xfId="26355" xr:uid="{856A4CFE-0BF4-449A-B1B3-D1EE0A3BAA5A}"/>
    <cellStyle name="Comma 34 4 2 4" xfId="5398" xr:uid="{00000000-0005-0000-0000-000009150000}"/>
    <cellStyle name="Comma 34 4 2 4 2" xfId="26356" xr:uid="{A4C19BA2-71EC-43C7-BFBF-58BD4C25F15D}"/>
    <cellStyle name="Comma 34 4 2 5" xfId="5399" xr:uid="{00000000-0005-0000-0000-00000A150000}"/>
    <cellStyle name="Comma 34 4 2 5 2" xfId="26357" xr:uid="{B21FDFAF-3728-447E-BD37-43DF56CE4622}"/>
    <cellStyle name="Comma 34 4 2 6" xfId="26350" xr:uid="{5F24F174-ABDD-4D6F-A1EA-99DEC298D3EE}"/>
    <cellStyle name="Comma 34 4 3" xfId="5400" xr:uid="{00000000-0005-0000-0000-00000B150000}"/>
    <cellStyle name="Comma 34 4 3 2" xfId="5401" xr:uid="{00000000-0005-0000-0000-00000C150000}"/>
    <cellStyle name="Comma 34 4 3 2 2" xfId="26359" xr:uid="{F3540A7D-CFE8-4EB1-A04A-B256BACAA8E8}"/>
    <cellStyle name="Comma 34 4 3 3" xfId="5402" xr:uid="{00000000-0005-0000-0000-00000D150000}"/>
    <cellStyle name="Comma 34 4 3 3 2" xfId="26360" xr:uid="{30958F1D-76F8-47FC-B0E3-CCE241C27A0A}"/>
    <cellStyle name="Comma 34 4 3 4" xfId="5403" xr:uid="{00000000-0005-0000-0000-00000E150000}"/>
    <cellStyle name="Comma 34 4 3 4 2" xfId="26361" xr:uid="{DB8B32A5-5D17-480A-BB1D-9162D112EDB4}"/>
    <cellStyle name="Comma 34 4 3 5" xfId="26358" xr:uid="{8A47DF78-2331-4AC8-97C9-CDEE77DF70FF}"/>
    <cellStyle name="Comma 34 4 4" xfId="5404" xr:uid="{00000000-0005-0000-0000-00000F150000}"/>
    <cellStyle name="Comma 34 4 4 2" xfId="26362" xr:uid="{D6E6ECEC-8CF3-4BEC-B42B-60A334A85B4A}"/>
    <cellStyle name="Comma 34 4 5" xfId="5405" xr:uid="{00000000-0005-0000-0000-000010150000}"/>
    <cellStyle name="Comma 34 4 5 2" xfId="26363" xr:uid="{A0E0950B-EB26-441A-8285-AC51EC6E84F9}"/>
    <cellStyle name="Comma 34 4 6" xfId="5406" xr:uid="{00000000-0005-0000-0000-000011150000}"/>
    <cellStyle name="Comma 34 4 6 2" xfId="26364" xr:uid="{C2C62D30-20BB-4515-9CE7-8E105862757D}"/>
    <cellStyle name="Comma 34 4 7" xfId="26349" xr:uid="{C0035EDE-E824-440D-99BB-F25C99CDB436}"/>
    <cellStyle name="Comma 34 5" xfId="5407" xr:uid="{00000000-0005-0000-0000-000012150000}"/>
    <cellStyle name="Comma 34 5 2" xfId="26365" xr:uid="{C2676982-B323-4069-9A6B-27EFCBCE4A73}"/>
    <cellStyle name="Comma 34 6" xfId="5408" xr:uid="{00000000-0005-0000-0000-000013150000}"/>
    <cellStyle name="Comma 34 6 2" xfId="5409" xr:uid="{00000000-0005-0000-0000-000014150000}"/>
    <cellStyle name="Comma 34 6 2 2" xfId="5410" xr:uid="{00000000-0005-0000-0000-000015150000}"/>
    <cellStyle name="Comma 34 6 2 2 2" xfId="26368" xr:uid="{4F48956D-FFD6-49E2-8225-86652604A7BB}"/>
    <cellStyle name="Comma 34 6 2 3" xfId="5411" xr:uid="{00000000-0005-0000-0000-000016150000}"/>
    <cellStyle name="Comma 34 6 2 3 2" xfId="26369" xr:uid="{ED03D93C-D035-4DB8-BCBE-ED8338AF9178}"/>
    <cellStyle name="Comma 34 6 2 4" xfId="5412" xr:uid="{00000000-0005-0000-0000-000017150000}"/>
    <cellStyle name="Comma 34 6 2 4 2" xfId="26370" xr:uid="{2A60B84E-F580-4395-8F90-73D89E37619D}"/>
    <cellStyle name="Comma 34 6 2 5" xfId="26367" xr:uid="{4BF619C6-A2FB-45F3-864A-7122B59C9B7A}"/>
    <cellStyle name="Comma 34 6 3" xfId="5413" xr:uid="{00000000-0005-0000-0000-000018150000}"/>
    <cellStyle name="Comma 34 6 3 2" xfId="26371" xr:uid="{388FF7CA-FD6A-44A6-B757-16B7D65D19A1}"/>
    <cellStyle name="Comma 34 6 4" xfId="5414" xr:uid="{00000000-0005-0000-0000-000019150000}"/>
    <cellStyle name="Comma 34 6 4 2" xfId="26372" xr:uid="{038F7F49-5F4C-46D6-9833-B02196D7C467}"/>
    <cellStyle name="Comma 34 6 5" xfId="5415" xr:uid="{00000000-0005-0000-0000-00001A150000}"/>
    <cellStyle name="Comma 34 6 5 2" xfId="26373" xr:uid="{388B1535-0D6C-4EDE-B7DA-105D96694B45}"/>
    <cellStyle name="Comma 34 6 6" xfId="26366" xr:uid="{8E38444E-711C-461A-AB67-ACB03C3879C3}"/>
    <cellStyle name="Comma 34 7" xfId="5416" xr:uid="{00000000-0005-0000-0000-00001B150000}"/>
    <cellStyle name="Comma 34 7 2" xfId="5417" xr:uid="{00000000-0005-0000-0000-00001C150000}"/>
    <cellStyle name="Comma 34 7 2 2" xfId="26375" xr:uid="{34D4839F-2677-43C8-A982-937C9AAE0B16}"/>
    <cellStyle name="Comma 34 7 3" xfId="5418" xr:uid="{00000000-0005-0000-0000-00001D150000}"/>
    <cellStyle name="Comma 34 7 3 2" xfId="26376" xr:uid="{2D907454-D2C3-4B2F-9551-DD6259484027}"/>
    <cellStyle name="Comma 34 7 4" xfId="5419" xr:uid="{00000000-0005-0000-0000-00001E150000}"/>
    <cellStyle name="Comma 34 7 4 2" xfId="26377" xr:uid="{5718E139-422B-42B9-B58D-65EA08F5DC8D}"/>
    <cellStyle name="Comma 34 7 5" xfId="26374" xr:uid="{AF9232D6-2340-47B5-AC26-9097C2D32286}"/>
    <cellStyle name="Comma 34 8" xfId="5420" xr:uid="{00000000-0005-0000-0000-00001F150000}"/>
    <cellStyle name="Comma 34 8 2" xfId="26378" xr:uid="{01C8A3F9-BB5B-4FD1-B275-69951F67A6E4}"/>
    <cellStyle name="Comma 34 9" xfId="5421" xr:uid="{00000000-0005-0000-0000-000020150000}"/>
    <cellStyle name="Comma 34 9 2" xfId="26379" xr:uid="{BC1F598A-C755-4404-A81E-C822E2BC1D87}"/>
    <cellStyle name="Comma 35" xfId="5422" xr:uid="{00000000-0005-0000-0000-000021150000}"/>
    <cellStyle name="Comma 35 2" xfId="5423" xr:uid="{00000000-0005-0000-0000-000022150000}"/>
    <cellStyle name="Comma 35 2 2" xfId="5424" xr:uid="{00000000-0005-0000-0000-000023150000}"/>
    <cellStyle name="Comma 35 2 2 2" xfId="5425" xr:uid="{00000000-0005-0000-0000-000024150000}"/>
    <cellStyle name="Comma 35 2 2 2 2" xfId="26383" xr:uid="{64781E3F-6469-458F-AC07-C1CE12F9495B}"/>
    <cellStyle name="Comma 35 2 2 3" xfId="5426" xr:uid="{00000000-0005-0000-0000-000025150000}"/>
    <cellStyle name="Comma 35 2 2 3 2" xfId="5427" xr:uid="{00000000-0005-0000-0000-000026150000}"/>
    <cellStyle name="Comma 35 2 2 3 2 2" xfId="26385" xr:uid="{4004814B-BAE9-4A25-92D8-31C46894FA7D}"/>
    <cellStyle name="Comma 35 2 2 3 3" xfId="5428" xr:uid="{00000000-0005-0000-0000-000027150000}"/>
    <cellStyle name="Comma 35 2 2 3 3 2" xfId="26386" xr:uid="{4B91A199-9502-45DC-80FC-7733D04F55ED}"/>
    <cellStyle name="Comma 35 2 2 3 4" xfId="5429" xr:uid="{00000000-0005-0000-0000-000028150000}"/>
    <cellStyle name="Comma 35 2 2 3 4 2" xfId="26387" xr:uid="{4516065C-E770-4EF3-A8E5-EA9A84394C53}"/>
    <cellStyle name="Comma 35 2 2 3 5" xfId="26384" xr:uid="{BC982F4E-213A-40C5-8D33-3409D4471F63}"/>
    <cellStyle name="Comma 35 2 2 4" xfId="5430" xr:uid="{00000000-0005-0000-0000-000029150000}"/>
    <cellStyle name="Comma 35 2 2 4 2" xfId="26388" xr:uid="{4AC809C0-EE96-47CB-AF17-33479078E949}"/>
    <cellStyle name="Comma 35 2 2 5" xfId="5431" xr:uid="{00000000-0005-0000-0000-00002A150000}"/>
    <cellStyle name="Comma 35 2 2 5 2" xfId="26389" xr:uid="{B1A01339-1150-4386-8576-F2E6023E49D9}"/>
    <cellStyle name="Comma 35 2 2 6" xfId="5432" xr:uid="{00000000-0005-0000-0000-00002B150000}"/>
    <cellStyle name="Comma 35 2 2 6 2" xfId="26390" xr:uid="{09DBB361-FCDA-41BC-AD37-9FC83DCE2D09}"/>
    <cellStyle name="Comma 35 2 2 7" xfId="26382" xr:uid="{B7D60F5C-B866-4631-9506-E85309D7B6F6}"/>
    <cellStyle name="Comma 35 2 3" xfId="5433" xr:uid="{00000000-0005-0000-0000-00002C150000}"/>
    <cellStyle name="Comma 35 2 3 2" xfId="26391" xr:uid="{0FC06C5B-43A0-4E60-AB83-61E9832A33A8}"/>
    <cellStyle name="Comma 35 2 4" xfId="5434" xr:uid="{00000000-0005-0000-0000-00002D150000}"/>
    <cellStyle name="Comma 35 2 4 2" xfId="5435" xr:uid="{00000000-0005-0000-0000-00002E150000}"/>
    <cellStyle name="Comma 35 2 4 2 2" xfId="26393" xr:uid="{AAE20AA4-A7DC-4988-8DF6-F30529100806}"/>
    <cellStyle name="Comma 35 2 4 3" xfId="5436" xr:uid="{00000000-0005-0000-0000-00002F150000}"/>
    <cellStyle name="Comma 35 2 4 3 2" xfId="26394" xr:uid="{EF5B4555-8576-4E86-9A6D-4F520279505E}"/>
    <cellStyle name="Comma 35 2 4 4" xfId="5437" xr:uid="{00000000-0005-0000-0000-000030150000}"/>
    <cellStyle name="Comma 35 2 4 4 2" xfId="26395" xr:uid="{093B89E5-D274-44E3-9D86-D47F7476AEB3}"/>
    <cellStyle name="Comma 35 2 4 5" xfId="26392" xr:uid="{B5C2285E-0223-440E-A2C2-244093ECCA29}"/>
    <cellStyle name="Comma 35 2 5" xfId="5438" xr:uid="{00000000-0005-0000-0000-000031150000}"/>
    <cellStyle name="Comma 35 2 5 2" xfId="26396" xr:uid="{13C356B5-80E5-4EA6-BE46-D8F8374A5B15}"/>
    <cellStyle name="Comma 35 2 6" xfId="5439" xr:uid="{00000000-0005-0000-0000-000032150000}"/>
    <cellStyle name="Comma 35 2 6 2" xfId="26397" xr:uid="{E8A77451-AD60-405E-B247-E56D6D6610DF}"/>
    <cellStyle name="Comma 35 2 7" xfId="5440" xr:uid="{00000000-0005-0000-0000-000033150000}"/>
    <cellStyle name="Comma 35 2 7 2" xfId="26398" xr:uid="{EB23E7F2-5E63-47A7-8A4C-0B2229B5742D}"/>
    <cellStyle name="Comma 35 2 8" xfId="26381" xr:uid="{CCB37F0D-C1B6-476A-B6E9-37069A17BB1F}"/>
    <cellStyle name="Comma 35 3" xfId="5441" xr:uid="{00000000-0005-0000-0000-000034150000}"/>
    <cellStyle name="Comma 35 3 2" xfId="26399" xr:uid="{490FD4CA-800E-42C4-899D-9B11AC6DE1D3}"/>
    <cellStyle name="Comma 35 4" xfId="5442" xr:uid="{00000000-0005-0000-0000-000035150000}"/>
    <cellStyle name="Comma 35 4 2" xfId="5443" xr:uid="{00000000-0005-0000-0000-000036150000}"/>
    <cellStyle name="Comma 35 4 2 2" xfId="5444" xr:uid="{00000000-0005-0000-0000-000037150000}"/>
    <cellStyle name="Comma 35 4 2 2 2" xfId="26402" xr:uid="{85DA47E3-B482-4113-AA44-4E0B94E0F511}"/>
    <cellStyle name="Comma 35 4 2 3" xfId="5445" xr:uid="{00000000-0005-0000-0000-000038150000}"/>
    <cellStyle name="Comma 35 4 2 3 2" xfId="26403" xr:uid="{383CBC58-7B1A-452C-998C-B1F1915048EA}"/>
    <cellStyle name="Comma 35 4 2 4" xfId="5446" xr:uid="{00000000-0005-0000-0000-000039150000}"/>
    <cellStyle name="Comma 35 4 2 4 2" xfId="26404" xr:uid="{2AC66172-D610-470F-A6DF-68434117F586}"/>
    <cellStyle name="Comma 35 4 2 5" xfId="26401" xr:uid="{A86B9D2E-3B6D-49A6-A40F-03D2588F8679}"/>
    <cellStyle name="Comma 35 4 3" xfId="5447" xr:uid="{00000000-0005-0000-0000-00003A150000}"/>
    <cellStyle name="Comma 35 4 3 2" xfId="26405" xr:uid="{C0B91775-7798-4DF8-BB1E-3720433D7586}"/>
    <cellStyle name="Comma 35 4 4" xfId="5448" xr:uid="{00000000-0005-0000-0000-00003B150000}"/>
    <cellStyle name="Comma 35 4 4 2" xfId="26406" xr:uid="{B0C316FB-EAF1-4A5F-B8E1-07C1A5DC7FDF}"/>
    <cellStyle name="Comma 35 4 5" xfId="5449" xr:uid="{00000000-0005-0000-0000-00003C150000}"/>
    <cellStyle name="Comma 35 4 5 2" xfId="26407" xr:uid="{FDFD85D2-7D95-41AC-BF4F-118E80D79D65}"/>
    <cellStyle name="Comma 35 4 6" xfId="26400" xr:uid="{60B5C7EC-851B-4426-A5C3-8DFF82C45AAF}"/>
    <cellStyle name="Comma 35 5" xfId="5450" xr:uid="{00000000-0005-0000-0000-00003D150000}"/>
    <cellStyle name="Comma 35 5 2" xfId="5451" xr:uid="{00000000-0005-0000-0000-00003E150000}"/>
    <cellStyle name="Comma 35 5 2 2" xfId="26409" xr:uid="{FDE4D7DE-20A9-4D66-A944-FD958A58D250}"/>
    <cellStyle name="Comma 35 5 3" xfId="5452" xr:uid="{00000000-0005-0000-0000-00003F150000}"/>
    <cellStyle name="Comma 35 5 3 2" xfId="26410" xr:uid="{92E5F1D0-882E-45EC-9193-CCFC8F52A021}"/>
    <cellStyle name="Comma 35 5 4" xfId="5453" xr:uid="{00000000-0005-0000-0000-000040150000}"/>
    <cellStyle name="Comma 35 5 4 2" xfId="26411" xr:uid="{085CBC17-41FE-49A4-8A82-AA8B684AD840}"/>
    <cellStyle name="Comma 35 5 5" xfId="26408" xr:uid="{24B580D3-F139-4A1B-A7B5-7F819161147A}"/>
    <cellStyle name="Comma 35 6" xfId="5454" xr:uid="{00000000-0005-0000-0000-000041150000}"/>
    <cellStyle name="Comma 35 6 2" xfId="26412" xr:uid="{C202FEDF-745C-4CA5-89C1-04E8424B7CDF}"/>
    <cellStyle name="Comma 35 7" xfId="5455" xr:uid="{00000000-0005-0000-0000-000042150000}"/>
    <cellStyle name="Comma 35 7 2" xfId="26413" xr:uid="{E39F43AD-8744-4A65-837B-7DECB9F6A1A7}"/>
    <cellStyle name="Comma 35 8" xfId="5456" xr:uid="{00000000-0005-0000-0000-000043150000}"/>
    <cellStyle name="Comma 35 8 2" xfId="26414" xr:uid="{E4AB91A8-3358-4645-8BC3-103017ED514D}"/>
    <cellStyle name="Comma 35 9" xfId="26380" xr:uid="{645B5C74-6B58-4054-88B1-DF7868E7F3A6}"/>
    <cellStyle name="Comma 36" xfId="5457" xr:uid="{00000000-0005-0000-0000-000044150000}"/>
    <cellStyle name="Comma 36 2" xfId="5458" xr:uid="{00000000-0005-0000-0000-000045150000}"/>
    <cellStyle name="Comma 36 2 2" xfId="5459" xr:uid="{00000000-0005-0000-0000-000046150000}"/>
    <cellStyle name="Comma 36 2 2 2" xfId="26417" xr:uid="{F43C9AE3-07F8-483D-A139-EA470FA0DB07}"/>
    <cellStyle name="Comma 36 2 3" xfId="26416" xr:uid="{514D091B-F80F-4CA6-9093-2B0E10AFC83A}"/>
    <cellStyle name="Comma 36 3" xfId="5460" xr:uid="{00000000-0005-0000-0000-000047150000}"/>
    <cellStyle name="Comma 36 3 2" xfId="26418" xr:uid="{537FD12A-6567-4FBD-BCC1-7BD0563B0E3E}"/>
    <cellStyle name="Comma 36 4" xfId="26415" xr:uid="{90884773-2523-499E-AF4E-4DBEE9299197}"/>
    <cellStyle name="Comma 37" xfId="5461" xr:uid="{00000000-0005-0000-0000-000048150000}"/>
    <cellStyle name="Comma 37 2" xfId="5462" xr:uid="{00000000-0005-0000-0000-000049150000}"/>
    <cellStyle name="Comma 37 2 2" xfId="5463" xr:uid="{00000000-0005-0000-0000-00004A150000}"/>
    <cellStyle name="Comma 37 2 2 2" xfId="26421" xr:uid="{FC1422CC-413B-4F6A-932F-5B0E224DD5B9}"/>
    <cellStyle name="Comma 37 2 3" xfId="26420" xr:uid="{AB197DBB-91E8-4768-AA34-417A3D368672}"/>
    <cellStyle name="Comma 37 3" xfId="5464" xr:uid="{00000000-0005-0000-0000-00004B150000}"/>
    <cellStyle name="Comma 37 3 2" xfId="26422" xr:uid="{4D6C0826-B056-4474-9D38-01A0B84D2859}"/>
    <cellStyle name="Comma 37 4" xfId="26419" xr:uid="{E13C81F5-6E29-4360-A68A-0E3639148D5F}"/>
    <cellStyle name="Comma 38" xfId="5465" xr:uid="{00000000-0005-0000-0000-00004C150000}"/>
    <cellStyle name="Comma 38 2" xfId="5466" xr:uid="{00000000-0005-0000-0000-00004D150000}"/>
    <cellStyle name="Comma 38 2 2" xfId="5467" xr:uid="{00000000-0005-0000-0000-00004E150000}"/>
    <cellStyle name="Comma 38 2 2 2" xfId="26425" xr:uid="{75947B40-2CA8-4709-948D-DBA72D0EDC95}"/>
    <cellStyle name="Comma 38 2 3" xfId="26424" xr:uid="{FA59A2C6-5EFB-48E9-B85D-061971AE1CE2}"/>
    <cellStyle name="Comma 38 3" xfId="5468" xr:uid="{00000000-0005-0000-0000-00004F150000}"/>
    <cellStyle name="Comma 38 3 2" xfId="26426" xr:uid="{34D3E827-7306-4D5F-A1E4-04D27F4ABECF}"/>
    <cellStyle name="Comma 38 4" xfId="26423" xr:uid="{8E2F2C44-3960-415D-AF75-9A228B89BB09}"/>
    <cellStyle name="Comma 39" xfId="5469" xr:uid="{00000000-0005-0000-0000-000050150000}"/>
    <cellStyle name="Comma 39 2" xfId="5470" xr:uid="{00000000-0005-0000-0000-000051150000}"/>
    <cellStyle name="Comma 39 2 2" xfId="5471" xr:uid="{00000000-0005-0000-0000-000052150000}"/>
    <cellStyle name="Comma 39 2 2 2" xfId="26429" xr:uid="{6999927D-92BC-4885-9C44-6BE100DB8CB0}"/>
    <cellStyle name="Comma 39 2 3" xfId="26428" xr:uid="{7E83C24B-7E68-4F05-BC8E-EAB8B8D6F40A}"/>
    <cellStyle name="Comma 39 3" xfId="5472" xr:uid="{00000000-0005-0000-0000-000053150000}"/>
    <cellStyle name="Comma 39 3 2" xfId="26430" xr:uid="{9AA812D9-1FDC-491A-95C6-5E55D6ACBC1B}"/>
    <cellStyle name="Comma 39 4" xfId="26427" xr:uid="{B1D704B4-EAE7-4DF7-9082-3CDC9E9B4D67}"/>
    <cellStyle name="Comma 4" xfId="10" xr:uid="{00000000-0005-0000-0000-000054150000}"/>
    <cellStyle name="Comma 4 2" xfId="5473" xr:uid="{00000000-0005-0000-0000-000055150000}"/>
    <cellStyle name="Comma 4 2 2" xfId="5474" xr:uid="{00000000-0005-0000-0000-000056150000}"/>
    <cellStyle name="Comma 4 2 2 2" xfId="5475" xr:uid="{00000000-0005-0000-0000-000057150000}"/>
    <cellStyle name="Comma 4 2 2 2 2" xfId="26434" xr:uid="{FFBF4F25-E8FA-4324-BE73-1FE92CFDD532}"/>
    <cellStyle name="Comma 4 2 2 3" xfId="26433" xr:uid="{E5AC4D5F-8766-45EA-9298-B8503F6E2BC2}"/>
    <cellStyle name="Comma 4 2 3" xfId="26432" xr:uid="{FD700A4B-C947-4710-820E-E03F971AC407}"/>
    <cellStyle name="Comma 4 3" xfId="5476" xr:uid="{00000000-0005-0000-0000-000058150000}"/>
    <cellStyle name="Comma 4 3 2" xfId="5477" xr:uid="{00000000-0005-0000-0000-000059150000}"/>
    <cellStyle name="Comma 4 3 2 2" xfId="26436" xr:uid="{DFAC6BEF-7D89-442E-AC93-3A3A79AB5CB0}"/>
    <cellStyle name="Comma 4 3 3" xfId="26435" xr:uid="{F3D907DF-3A4D-4B71-8D42-345CC8E78B56}"/>
    <cellStyle name="Comma 4 4" xfId="5478" xr:uid="{00000000-0005-0000-0000-00005A150000}"/>
    <cellStyle name="Comma 4 4 2" xfId="26437" xr:uid="{85A929AC-11AC-4370-B696-FDF06EC70A81}"/>
    <cellStyle name="Comma 4 5" xfId="26431" xr:uid="{8CD07B00-951C-4749-9B1A-7F2F219A57F6}"/>
    <cellStyle name="Comma 40" xfId="5479" xr:uid="{00000000-0005-0000-0000-00005B150000}"/>
    <cellStyle name="Comma 40 2" xfId="5480" xr:uid="{00000000-0005-0000-0000-00005C150000}"/>
    <cellStyle name="Comma 40 2 2" xfId="5481" xr:uid="{00000000-0005-0000-0000-00005D150000}"/>
    <cellStyle name="Comma 40 2 2 2" xfId="26440" xr:uid="{7CF9391F-3607-4098-858F-B200A5295A5D}"/>
    <cellStyle name="Comma 40 2 3" xfId="26439" xr:uid="{6F1D9D1F-EB7F-4148-AF6E-521900241C7A}"/>
    <cellStyle name="Comma 40 3" xfId="5482" xr:uid="{00000000-0005-0000-0000-00005E150000}"/>
    <cellStyle name="Comma 40 3 2" xfId="26441" xr:uid="{05289343-7A53-4627-A176-3CEDC5A24C87}"/>
    <cellStyle name="Comma 40 4" xfId="26438" xr:uid="{073CC369-4108-475C-A719-722427048CAB}"/>
    <cellStyle name="Comma 41" xfId="5483" xr:uid="{00000000-0005-0000-0000-00005F150000}"/>
    <cellStyle name="Comma 41 2" xfId="5484" xr:uid="{00000000-0005-0000-0000-000060150000}"/>
    <cellStyle name="Comma 41 2 2" xfId="5485" xr:uid="{00000000-0005-0000-0000-000061150000}"/>
    <cellStyle name="Comma 41 2 2 2" xfId="26444" xr:uid="{C40BD517-BEB1-4612-B7E7-CAC3120A1BB9}"/>
    <cellStyle name="Comma 41 2 3" xfId="26443" xr:uid="{CFFD325E-614B-44E4-85A2-71E5FC827871}"/>
    <cellStyle name="Comma 41 3" xfId="5486" xr:uid="{00000000-0005-0000-0000-000062150000}"/>
    <cellStyle name="Comma 41 3 2" xfId="26445" xr:uid="{92D01678-D556-48D1-BA4B-18A7B0BD0F01}"/>
    <cellStyle name="Comma 41 4" xfId="26442" xr:uid="{E82E9B71-5299-40E5-825F-26A3262E97BD}"/>
    <cellStyle name="Comma 42" xfId="5487" xr:uid="{00000000-0005-0000-0000-000063150000}"/>
    <cellStyle name="Comma 42 2" xfId="5488" xr:uid="{00000000-0005-0000-0000-000064150000}"/>
    <cellStyle name="Comma 42 2 2" xfId="5489" xr:uid="{00000000-0005-0000-0000-000065150000}"/>
    <cellStyle name="Comma 42 2 2 2" xfId="26448" xr:uid="{1D3A389F-C72D-4B5F-8B89-DDF4F947E2D6}"/>
    <cellStyle name="Comma 42 2 3" xfId="26447" xr:uid="{56888BAA-A1EA-4514-8F28-3AB27262E514}"/>
    <cellStyle name="Comma 42 3" xfId="5490" xr:uid="{00000000-0005-0000-0000-000066150000}"/>
    <cellStyle name="Comma 42 3 2" xfId="26449" xr:uid="{DFAC5835-A699-445C-9CBD-F8BF856014AB}"/>
    <cellStyle name="Comma 42 4" xfId="26446" xr:uid="{C653E4B4-5A1D-4BF3-B167-F1E52828377D}"/>
    <cellStyle name="Comma 43" xfId="5491" xr:uid="{00000000-0005-0000-0000-000067150000}"/>
    <cellStyle name="Comma 43 2" xfId="5492" xr:uid="{00000000-0005-0000-0000-000068150000}"/>
    <cellStyle name="Comma 43 2 2" xfId="5493" xr:uid="{00000000-0005-0000-0000-000069150000}"/>
    <cellStyle name="Comma 43 2 2 2" xfId="26452" xr:uid="{1F481D3E-3E58-45B0-8AF4-F595DF787B25}"/>
    <cellStyle name="Comma 43 2 3" xfId="26451" xr:uid="{A9BEB6F1-6A83-47EA-B562-7EA6BB5E7EAD}"/>
    <cellStyle name="Comma 43 3" xfId="5494" xr:uid="{00000000-0005-0000-0000-00006A150000}"/>
    <cellStyle name="Comma 43 3 2" xfId="26453" xr:uid="{F401CF1C-832E-4364-8F58-E695F1413CF8}"/>
    <cellStyle name="Comma 43 4" xfId="26450" xr:uid="{BE57F7DD-8D60-4DB6-836B-FA068A27E79B}"/>
    <cellStyle name="Comma 44" xfId="5495" xr:uid="{00000000-0005-0000-0000-00006B150000}"/>
    <cellStyle name="Comma 44 2" xfId="5496" xr:uid="{00000000-0005-0000-0000-00006C150000}"/>
    <cellStyle name="Comma 44 2 2" xfId="5497" xr:uid="{00000000-0005-0000-0000-00006D150000}"/>
    <cellStyle name="Comma 44 2 2 2" xfId="26456" xr:uid="{5E04BF0B-CC1C-4CC6-B835-33C25852CB86}"/>
    <cellStyle name="Comma 44 2 3" xfId="26455" xr:uid="{DF8D9AD6-634B-4ABE-86CF-F04BD9D15EB7}"/>
    <cellStyle name="Comma 44 3" xfId="5498" xr:uid="{00000000-0005-0000-0000-00006E150000}"/>
    <cellStyle name="Comma 44 3 2" xfId="26457" xr:uid="{B02CB688-EAD6-4C07-89C3-F6ACD8CEF921}"/>
    <cellStyle name="Comma 44 4" xfId="26454" xr:uid="{69F50E7D-EC04-472B-A349-CFC8F14D17CF}"/>
    <cellStyle name="Comma 45" xfId="5499" xr:uid="{00000000-0005-0000-0000-00006F150000}"/>
    <cellStyle name="Comma 45 2" xfId="5500" xr:uid="{00000000-0005-0000-0000-000070150000}"/>
    <cellStyle name="Comma 45 2 2" xfId="5501" xr:uid="{00000000-0005-0000-0000-000071150000}"/>
    <cellStyle name="Comma 45 2 2 2" xfId="26460" xr:uid="{F0A9443D-031C-421D-A86B-978FA0E6619F}"/>
    <cellStyle name="Comma 45 2 3" xfId="26459" xr:uid="{ACCBC41A-8A25-4761-9B37-7D942005C8D4}"/>
    <cellStyle name="Comma 45 3" xfId="5502" xr:uid="{00000000-0005-0000-0000-000072150000}"/>
    <cellStyle name="Comma 45 3 2" xfId="26461" xr:uid="{8AADEE8A-012A-4A8A-8812-8936343DF8E3}"/>
    <cellStyle name="Comma 45 4" xfId="26458" xr:uid="{E6D70AE7-B4AA-42C1-9384-F5DE207EF137}"/>
    <cellStyle name="Comma 46" xfId="5503" xr:uid="{00000000-0005-0000-0000-000073150000}"/>
    <cellStyle name="Comma 46 2" xfId="5504" xr:uid="{00000000-0005-0000-0000-000074150000}"/>
    <cellStyle name="Comma 46 2 2" xfId="5505" xr:uid="{00000000-0005-0000-0000-000075150000}"/>
    <cellStyle name="Comma 46 2 2 2" xfId="26464" xr:uid="{2D8C2D00-2545-4A80-8218-04935C7AEF0E}"/>
    <cellStyle name="Comma 46 2 3" xfId="26463" xr:uid="{3C6B198F-271B-4CD3-9CA3-1611E4C33F06}"/>
    <cellStyle name="Comma 46 3" xfId="5506" xr:uid="{00000000-0005-0000-0000-000076150000}"/>
    <cellStyle name="Comma 46 3 2" xfId="26465" xr:uid="{1058CFEB-6F4C-4A54-9444-505D27DBCBF6}"/>
    <cellStyle name="Comma 46 4" xfId="26462" xr:uid="{7B89411A-ED84-4A94-B604-7FEF0DF953A5}"/>
    <cellStyle name="Comma 47" xfId="5507" xr:uid="{00000000-0005-0000-0000-000077150000}"/>
    <cellStyle name="Comma 47 2" xfId="5508" xr:uid="{00000000-0005-0000-0000-000078150000}"/>
    <cellStyle name="Comma 47 2 2" xfId="5509" xr:uid="{00000000-0005-0000-0000-000079150000}"/>
    <cellStyle name="Comma 47 2 2 2" xfId="26468" xr:uid="{AE3A09C9-F816-4109-B2B3-97C61DD4F218}"/>
    <cellStyle name="Comma 47 2 3" xfId="26467" xr:uid="{C7F19662-E0AD-4B60-B618-2BF07552264E}"/>
    <cellStyle name="Comma 47 3" xfId="5510" xr:uid="{00000000-0005-0000-0000-00007A150000}"/>
    <cellStyle name="Comma 47 3 2" xfId="26469" xr:uid="{52949528-83DD-405F-A22D-5FFFD16CFC54}"/>
    <cellStyle name="Comma 47 4" xfId="26466" xr:uid="{E6B665D2-F636-4D7A-A6D5-2F5D871BA530}"/>
    <cellStyle name="Comma 48" xfId="5511" xr:uid="{00000000-0005-0000-0000-00007B150000}"/>
    <cellStyle name="Comma 48 2" xfId="5512" xr:uid="{00000000-0005-0000-0000-00007C150000}"/>
    <cellStyle name="Comma 48 2 2" xfId="5513" xr:uid="{00000000-0005-0000-0000-00007D150000}"/>
    <cellStyle name="Comma 48 2 2 2" xfId="26472" xr:uid="{4864E025-054D-4819-8AAA-CA458EF4DA29}"/>
    <cellStyle name="Comma 48 2 3" xfId="26471" xr:uid="{10CC9AAF-F5F6-440D-8BAA-A3D160454685}"/>
    <cellStyle name="Comma 48 3" xfId="5514" xr:uid="{00000000-0005-0000-0000-00007E150000}"/>
    <cellStyle name="Comma 48 3 2" xfId="26473" xr:uid="{69037294-A5D1-46FE-8F3F-6054D5C3CE17}"/>
    <cellStyle name="Comma 48 4" xfId="26470" xr:uid="{3661385C-1881-4F25-9427-771BEB8AE51B}"/>
    <cellStyle name="Comma 49" xfId="5515" xr:uid="{00000000-0005-0000-0000-00007F150000}"/>
    <cellStyle name="Comma 49 10" xfId="5516" xr:uid="{00000000-0005-0000-0000-000080150000}"/>
    <cellStyle name="Comma 49 10 2" xfId="26475" xr:uid="{7018535A-8D80-4EC2-8045-AFAE1E4467C7}"/>
    <cellStyle name="Comma 49 11" xfId="5517" xr:uid="{00000000-0005-0000-0000-000081150000}"/>
    <cellStyle name="Comma 49 11 2" xfId="26476" xr:uid="{CDBAF821-3FFE-42EE-9629-D62FD04F2E84}"/>
    <cellStyle name="Comma 49 12" xfId="5518" xr:uid="{00000000-0005-0000-0000-000082150000}"/>
    <cellStyle name="Comma 49 12 2" xfId="26477" xr:uid="{C026077A-4C14-4A4A-B4FE-D40936476DA7}"/>
    <cellStyle name="Comma 49 13" xfId="26474" xr:uid="{78BCC2DF-FE57-4D88-8A0F-BD38A37246B5}"/>
    <cellStyle name="Comma 49 2" xfId="5519" xr:uid="{00000000-0005-0000-0000-000083150000}"/>
    <cellStyle name="Comma 49 2 10" xfId="5520" xr:uid="{00000000-0005-0000-0000-000084150000}"/>
    <cellStyle name="Comma 49 2 10 2" xfId="26479" xr:uid="{AFC77E62-6146-475B-A910-C44D1A87CCDF}"/>
    <cellStyle name="Comma 49 2 11" xfId="26478" xr:uid="{561848C1-F44F-4FB9-99D5-FE0E53BF24EB}"/>
    <cellStyle name="Comma 49 2 2" xfId="5521" xr:uid="{00000000-0005-0000-0000-000085150000}"/>
    <cellStyle name="Comma 49 2 2 2" xfId="5522" xr:uid="{00000000-0005-0000-0000-000086150000}"/>
    <cellStyle name="Comma 49 2 2 2 2" xfId="5523" xr:uid="{00000000-0005-0000-0000-000087150000}"/>
    <cellStyle name="Comma 49 2 2 2 2 2" xfId="5524" xr:uid="{00000000-0005-0000-0000-000088150000}"/>
    <cellStyle name="Comma 49 2 2 2 2 2 2" xfId="5525" xr:uid="{00000000-0005-0000-0000-000089150000}"/>
    <cellStyle name="Comma 49 2 2 2 2 2 2 2" xfId="26484" xr:uid="{B4039E1F-3D52-4FBF-A91E-41F1F033F2C2}"/>
    <cellStyle name="Comma 49 2 2 2 2 2 3" xfId="5526" xr:uid="{00000000-0005-0000-0000-00008A150000}"/>
    <cellStyle name="Comma 49 2 2 2 2 2 3 2" xfId="26485" xr:uid="{2E8ABE05-2359-4AD1-944B-B300F06B312C}"/>
    <cellStyle name="Comma 49 2 2 2 2 2 4" xfId="5527" xr:uid="{00000000-0005-0000-0000-00008B150000}"/>
    <cellStyle name="Comma 49 2 2 2 2 2 4 2" xfId="26486" xr:uid="{B6888442-8B14-451E-A5BD-40FE81362E90}"/>
    <cellStyle name="Comma 49 2 2 2 2 2 5" xfId="26483" xr:uid="{3F8782AD-E248-41CB-9E68-3644C3FD720B}"/>
    <cellStyle name="Comma 49 2 2 2 2 3" xfId="5528" xr:uid="{00000000-0005-0000-0000-00008C150000}"/>
    <cellStyle name="Comma 49 2 2 2 2 3 2" xfId="26487" xr:uid="{1CF4BB95-1073-4324-B058-19B85FEB9A85}"/>
    <cellStyle name="Comma 49 2 2 2 2 4" xfId="5529" xr:uid="{00000000-0005-0000-0000-00008D150000}"/>
    <cellStyle name="Comma 49 2 2 2 2 4 2" xfId="26488" xr:uid="{4CC198E9-7CB3-4221-ADE4-D79A08615C6B}"/>
    <cellStyle name="Comma 49 2 2 2 2 5" xfId="5530" xr:uid="{00000000-0005-0000-0000-00008E150000}"/>
    <cellStyle name="Comma 49 2 2 2 2 5 2" xfId="26489" xr:uid="{17F91E6D-FD3D-4AB2-BBB0-66F31F0D6A78}"/>
    <cellStyle name="Comma 49 2 2 2 2 6" xfId="26482" xr:uid="{677230D9-290A-4CDF-967D-EE5E8122C1AC}"/>
    <cellStyle name="Comma 49 2 2 2 3" xfId="5531" xr:uid="{00000000-0005-0000-0000-00008F150000}"/>
    <cellStyle name="Comma 49 2 2 2 3 2" xfId="5532" xr:uid="{00000000-0005-0000-0000-000090150000}"/>
    <cellStyle name="Comma 49 2 2 2 3 2 2" xfId="26491" xr:uid="{64B26957-0776-4094-B37B-267318173F8C}"/>
    <cellStyle name="Comma 49 2 2 2 3 3" xfId="5533" xr:uid="{00000000-0005-0000-0000-000091150000}"/>
    <cellStyle name="Comma 49 2 2 2 3 3 2" xfId="26492" xr:uid="{33958692-55E4-4165-BFC1-37E0CDD8F39C}"/>
    <cellStyle name="Comma 49 2 2 2 3 4" xfId="5534" xr:uid="{00000000-0005-0000-0000-000092150000}"/>
    <cellStyle name="Comma 49 2 2 2 3 4 2" xfId="26493" xr:uid="{9DE82BB2-4C32-414C-9ECA-A3416B69B0FB}"/>
    <cellStyle name="Comma 49 2 2 2 3 5" xfId="26490" xr:uid="{7318D5FF-2A77-4B9B-AB31-913EB5DFC549}"/>
    <cellStyle name="Comma 49 2 2 2 4" xfId="5535" xr:uid="{00000000-0005-0000-0000-000093150000}"/>
    <cellStyle name="Comma 49 2 2 2 4 2" xfId="26494" xr:uid="{6A16B889-8D82-48E2-B9F3-03A7C7A3989E}"/>
    <cellStyle name="Comma 49 2 2 2 5" xfId="5536" xr:uid="{00000000-0005-0000-0000-000094150000}"/>
    <cellStyle name="Comma 49 2 2 2 5 2" xfId="26495" xr:uid="{395E50A4-BC5E-4795-94D9-2B1604BF1C70}"/>
    <cellStyle name="Comma 49 2 2 2 6" xfId="5537" xr:uid="{00000000-0005-0000-0000-000095150000}"/>
    <cellStyle name="Comma 49 2 2 2 6 2" xfId="26496" xr:uid="{8D47274E-3E2F-4CC6-B3A1-0E1B27DD6AA9}"/>
    <cellStyle name="Comma 49 2 2 2 7" xfId="26481" xr:uid="{682BC74C-437C-4A22-A0E4-14D5C6E6C19C}"/>
    <cellStyle name="Comma 49 2 2 3" xfId="5538" xr:uid="{00000000-0005-0000-0000-000096150000}"/>
    <cellStyle name="Comma 49 2 2 3 2" xfId="5539" xr:uid="{00000000-0005-0000-0000-000097150000}"/>
    <cellStyle name="Comma 49 2 2 3 2 2" xfId="5540" xr:uid="{00000000-0005-0000-0000-000098150000}"/>
    <cellStyle name="Comma 49 2 2 3 2 2 2" xfId="5541" xr:uid="{00000000-0005-0000-0000-000099150000}"/>
    <cellStyle name="Comma 49 2 2 3 2 2 2 2" xfId="26500" xr:uid="{1FEA08B6-A838-4967-8C25-0E654A3C7255}"/>
    <cellStyle name="Comma 49 2 2 3 2 2 3" xfId="5542" xr:uid="{00000000-0005-0000-0000-00009A150000}"/>
    <cellStyle name="Comma 49 2 2 3 2 2 3 2" xfId="26501" xr:uid="{964816A7-BF0F-4FFE-A2A4-9222964242EF}"/>
    <cellStyle name="Comma 49 2 2 3 2 2 4" xfId="5543" xr:uid="{00000000-0005-0000-0000-00009B150000}"/>
    <cellStyle name="Comma 49 2 2 3 2 2 4 2" xfId="26502" xr:uid="{001E9D25-2F1F-458E-A119-ACB9697F0FFF}"/>
    <cellStyle name="Comma 49 2 2 3 2 2 5" xfId="26499" xr:uid="{DC5C229C-66C4-4720-B460-54FD5D09FA24}"/>
    <cellStyle name="Comma 49 2 2 3 2 3" xfId="5544" xr:uid="{00000000-0005-0000-0000-00009C150000}"/>
    <cellStyle name="Comma 49 2 2 3 2 3 2" xfId="26503" xr:uid="{04F6E9BD-D405-4E1A-8154-549CF4F85E22}"/>
    <cellStyle name="Comma 49 2 2 3 2 4" xfId="5545" xr:uid="{00000000-0005-0000-0000-00009D150000}"/>
    <cellStyle name="Comma 49 2 2 3 2 4 2" xfId="26504" xr:uid="{3EEC7D9D-6582-4AB2-9EE9-3B1501409A4B}"/>
    <cellStyle name="Comma 49 2 2 3 2 5" xfId="5546" xr:uid="{00000000-0005-0000-0000-00009E150000}"/>
    <cellStyle name="Comma 49 2 2 3 2 5 2" xfId="26505" xr:uid="{607AEEF4-10F8-40D8-B3F7-32A20924CE8F}"/>
    <cellStyle name="Comma 49 2 2 3 2 6" xfId="26498" xr:uid="{008340B7-5D5D-4F63-9751-89F4DDAA1E2D}"/>
    <cellStyle name="Comma 49 2 2 3 3" xfId="5547" xr:uid="{00000000-0005-0000-0000-00009F150000}"/>
    <cellStyle name="Comma 49 2 2 3 3 2" xfId="5548" xr:uid="{00000000-0005-0000-0000-0000A0150000}"/>
    <cellStyle name="Comma 49 2 2 3 3 2 2" xfId="26507" xr:uid="{81A6B36B-095F-4CB6-9988-857693DE9A57}"/>
    <cellStyle name="Comma 49 2 2 3 3 3" xfId="5549" xr:uid="{00000000-0005-0000-0000-0000A1150000}"/>
    <cellStyle name="Comma 49 2 2 3 3 3 2" xfId="26508" xr:uid="{E0A118EA-1263-4C61-9D06-F87A3064B4CB}"/>
    <cellStyle name="Comma 49 2 2 3 3 4" xfId="5550" xr:uid="{00000000-0005-0000-0000-0000A2150000}"/>
    <cellStyle name="Comma 49 2 2 3 3 4 2" xfId="26509" xr:uid="{E4A449A7-9FA0-4366-9877-390A02D66A4E}"/>
    <cellStyle name="Comma 49 2 2 3 3 5" xfId="26506" xr:uid="{3CEDC0BF-94C6-4FC5-BB52-35D71BF56600}"/>
    <cellStyle name="Comma 49 2 2 3 4" xfId="5551" xr:uid="{00000000-0005-0000-0000-0000A3150000}"/>
    <cellStyle name="Comma 49 2 2 3 4 2" xfId="26510" xr:uid="{B834E3F1-3D74-45D4-BD97-B992A68B29FE}"/>
    <cellStyle name="Comma 49 2 2 3 5" xfId="5552" xr:uid="{00000000-0005-0000-0000-0000A4150000}"/>
    <cellStyle name="Comma 49 2 2 3 5 2" xfId="26511" xr:uid="{6B34EC89-F6C7-4F2B-A903-5B09EEA79A0D}"/>
    <cellStyle name="Comma 49 2 2 3 6" xfId="5553" xr:uid="{00000000-0005-0000-0000-0000A5150000}"/>
    <cellStyle name="Comma 49 2 2 3 6 2" xfId="26512" xr:uid="{3B53F8B3-C9B3-4103-9906-C70FD566D249}"/>
    <cellStyle name="Comma 49 2 2 3 7" xfId="26497" xr:uid="{91579588-A11C-477D-B390-836CC10A0485}"/>
    <cellStyle name="Comma 49 2 2 4" xfId="5554" xr:uid="{00000000-0005-0000-0000-0000A6150000}"/>
    <cellStyle name="Comma 49 2 2 4 2" xfId="5555" xr:uid="{00000000-0005-0000-0000-0000A7150000}"/>
    <cellStyle name="Comma 49 2 2 4 2 2" xfId="5556" xr:uid="{00000000-0005-0000-0000-0000A8150000}"/>
    <cellStyle name="Comma 49 2 2 4 2 2 2" xfId="26515" xr:uid="{F8FB0457-D431-4F34-9B2D-C682E133B21A}"/>
    <cellStyle name="Comma 49 2 2 4 2 3" xfId="5557" xr:uid="{00000000-0005-0000-0000-0000A9150000}"/>
    <cellStyle name="Comma 49 2 2 4 2 3 2" xfId="26516" xr:uid="{29AD4CDB-0F17-41B4-B758-DB67A2F976FD}"/>
    <cellStyle name="Comma 49 2 2 4 2 4" xfId="5558" xr:uid="{00000000-0005-0000-0000-0000AA150000}"/>
    <cellStyle name="Comma 49 2 2 4 2 4 2" xfId="26517" xr:uid="{13330A5B-C113-4836-8074-00AF219FAE32}"/>
    <cellStyle name="Comma 49 2 2 4 2 5" xfId="26514" xr:uid="{ECCEFA96-6306-417A-BBF1-78A803DD36DF}"/>
    <cellStyle name="Comma 49 2 2 4 3" xfId="5559" xr:uid="{00000000-0005-0000-0000-0000AB150000}"/>
    <cellStyle name="Comma 49 2 2 4 3 2" xfId="26518" xr:uid="{94D62EAF-42CB-4100-886A-FD6D90CD4EF7}"/>
    <cellStyle name="Comma 49 2 2 4 4" xfId="5560" xr:uid="{00000000-0005-0000-0000-0000AC150000}"/>
    <cellStyle name="Comma 49 2 2 4 4 2" xfId="26519" xr:uid="{F9F2080A-ABC5-4818-B021-7E05B64DE43A}"/>
    <cellStyle name="Comma 49 2 2 4 5" xfId="5561" xr:uid="{00000000-0005-0000-0000-0000AD150000}"/>
    <cellStyle name="Comma 49 2 2 4 5 2" xfId="26520" xr:uid="{CEC1F186-E27B-4946-B9E4-3CEB770B6A7D}"/>
    <cellStyle name="Comma 49 2 2 4 6" xfId="26513" xr:uid="{AFC5D851-F150-4514-8674-A3AAA3B2FDE8}"/>
    <cellStyle name="Comma 49 2 2 5" xfId="5562" xr:uid="{00000000-0005-0000-0000-0000AE150000}"/>
    <cellStyle name="Comma 49 2 2 5 2" xfId="5563" xr:uid="{00000000-0005-0000-0000-0000AF150000}"/>
    <cellStyle name="Comma 49 2 2 5 2 2" xfId="26522" xr:uid="{80E51ED6-7CEE-4C9A-94F5-ABAC854C1573}"/>
    <cellStyle name="Comma 49 2 2 5 3" xfId="5564" xr:uid="{00000000-0005-0000-0000-0000B0150000}"/>
    <cellStyle name="Comma 49 2 2 5 3 2" xfId="26523" xr:uid="{BF2E470D-B33C-44C6-96EA-9DBCFBF9DB07}"/>
    <cellStyle name="Comma 49 2 2 5 4" xfId="5565" xr:uid="{00000000-0005-0000-0000-0000B1150000}"/>
    <cellStyle name="Comma 49 2 2 5 4 2" xfId="26524" xr:uid="{6AD42D7F-66A2-4A91-B304-758906400920}"/>
    <cellStyle name="Comma 49 2 2 5 5" xfId="26521" xr:uid="{DE42E776-AFA6-451C-87D7-A72073889F9D}"/>
    <cellStyle name="Comma 49 2 2 6" xfId="5566" xr:uid="{00000000-0005-0000-0000-0000B2150000}"/>
    <cellStyle name="Comma 49 2 2 6 2" xfId="26525" xr:uid="{7C4A53B1-52DF-4E62-B222-D7491EF6334E}"/>
    <cellStyle name="Comma 49 2 2 7" xfId="5567" xr:uid="{00000000-0005-0000-0000-0000B3150000}"/>
    <cellStyle name="Comma 49 2 2 7 2" xfId="26526" xr:uid="{C95560AE-F86E-4485-8F40-02E6BD9C02E5}"/>
    <cellStyle name="Comma 49 2 2 8" xfId="5568" xr:uid="{00000000-0005-0000-0000-0000B4150000}"/>
    <cellStyle name="Comma 49 2 2 8 2" xfId="26527" xr:uid="{9E72F389-8617-42A8-9EA9-90632F0791F2}"/>
    <cellStyle name="Comma 49 2 2 9" xfId="26480" xr:uid="{964660B7-E02C-482D-A0C1-7A97EE1F2CE6}"/>
    <cellStyle name="Comma 49 2 3" xfId="5569" xr:uid="{00000000-0005-0000-0000-0000B5150000}"/>
    <cellStyle name="Comma 49 2 3 2" xfId="5570" xr:uid="{00000000-0005-0000-0000-0000B6150000}"/>
    <cellStyle name="Comma 49 2 3 2 2" xfId="5571" xr:uid="{00000000-0005-0000-0000-0000B7150000}"/>
    <cellStyle name="Comma 49 2 3 2 2 2" xfId="5572" xr:uid="{00000000-0005-0000-0000-0000B8150000}"/>
    <cellStyle name="Comma 49 2 3 2 2 2 2" xfId="5573" xr:uid="{00000000-0005-0000-0000-0000B9150000}"/>
    <cellStyle name="Comma 49 2 3 2 2 2 2 2" xfId="26532" xr:uid="{D10F3278-62E6-435E-9218-E63C2117A0CA}"/>
    <cellStyle name="Comma 49 2 3 2 2 2 3" xfId="5574" xr:uid="{00000000-0005-0000-0000-0000BA150000}"/>
    <cellStyle name="Comma 49 2 3 2 2 2 3 2" xfId="26533" xr:uid="{EADCC070-E6C9-48EB-B5F6-84ADE03156B0}"/>
    <cellStyle name="Comma 49 2 3 2 2 2 4" xfId="5575" xr:uid="{00000000-0005-0000-0000-0000BB150000}"/>
    <cellStyle name="Comma 49 2 3 2 2 2 4 2" xfId="26534" xr:uid="{712481E1-9DAE-4F87-966F-72BA3CE9DA7E}"/>
    <cellStyle name="Comma 49 2 3 2 2 2 5" xfId="26531" xr:uid="{EB99B95C-998D-4658-B809-2C0FAE3A44B2}"/>
    <cellStyle name="Comma 49 2 3 2 2 3" xfId="5576" xr:uid="{00000000-0005-0000-0000-0000BC150000}"/>
    <cellStyle name="Comma 49 2 3 2 2 3 2" xfId="26535" xr:uid="{797FAFEA-20E1-45E9-B309-8EE3FB92CEBE}"/>
    <cellStyle name="Comma 49 2 3 2 2 4" xfId="5577" xr:uid="{00000000-0005-0000-0000-0000BD150000}"/>
    <cellStyle name="Comma 49 2 3 2 2 4 2" xfId="26536" xr:uid="{56B7EFCF-7FBF-4FED-9B7E-DEE4A2972FC0}"/>
    <cellStyle name="Comma 49 2 3 2 2 5" xfId="5578" xr:uid="{00000000-0005-0000-0000-0000BE150000}"/>
    <cellStyle name="Comma 49 2 3 2 2 5 2" xfId="26537" xr:uid="{4478FA2E-6161-40DB-90CC-1E7A7B8851E5}"/>
    <cellStyle name="Comma 49 2 3 2 2 6" xfId="26530" xr:uid="{4AB527D7-4FE3-4217-9695-9FC6C816395E}"/>
    <cellStyle name="Comma 49 2 3 2 3" xfId="5579" xr:uid="{00000000-0005-0000-0000-0000BF150000}"/>
    <cellStyle name="Comma 49 2 3 2 3 2" xfId="5580" xr:uid="{00000000-0005-0000-0000-0000C0150000}"/>
    <cellStyle name="Comma 49 2 3 2 3 2 2" xfId="26539" xr:uid="{D5C29BD2-8969-4F22-97BC-908DFE476BEE}"/>
    <cellStyle name="Comma 49 2 3 2 3 3" xfId="5581" xr:uid="{00000000-0005-0000-0000-0000C1150000}"/>
    <cellStyle name="Comma 49 2 3 2 3 3 2" xfId="26540" xr:uid="{90A22764-FBEB-41B5-A0F4-E3AA53F37BF8}"/>
    <cellStyle name="Comma 49 2 3 2 3 4" xfId="5582" xr:uid="{00000000-0005-0000-0000-0000C2150000}"/>
    <cellStyle name="Comma 49 2 3 2 3 4 2" xfId="26541" xr:uid="{85816043-86D2-4375-8DC1-21304F31C8AF}"/>
    <cellStyle name="Comma 49 2 3 2 3 5" xfId="26538" xr:uid="{C644D6EE-802E-4C8A-AAFA-9FAA341D0079}"/>
    <cellStyle name="Comma 49 2 3 2 4" xfId="5583" xr:uid="{00000000-0005-0000-0000-0000C3150000}"/>
    <cellStyle name="Comma 49 2 3 2 4 2" xfId="26542" xr:uid="{2DF622E8-4C22-4A79-B912-87C22D58F99B}"/>
    <cellStyle name="Comma 49 2 3 2 5" xfId="5584" xr:uid="{00000000-0005-0000-0000-0000C4150000}"/>
    <cellStyle name="Comma 49 2 3 2 5 2" xfId="26543" xr:uid="{240EAEF2-789F-422A-AC6B-A52D8D70F845}"/>
    <cellStyle name="Comma 49 2 3 2 6" xfId="5585" xr:uid="{00000000-0005-0000-0000-0000C5150000}"/>
    <cellStyle name="Comma 49 2 3 2 6 2" xfId="26544" xr:uid="{44ED4D9C-74DC-41A6-A689-A46A891D2826}"/>
    <cellStyle name="Comma 49 2 3 2 7" xfId="26529" xr:uid="{CD0B5630-1FA9-476D-9183-C44A0FAD8684}"/>
    <cellStyle name="Comma 49 2 3 3" xfId="5586" xr:uid="{00000000-0005-0000-0000-0000C6150000}"/>
    <cellStyle name="Comma 49 2 3 3 2" xfId="5587" xr:uid="{00000000-0005-0000-0000-0000C7150000}"/>
    <cellStyle name="Comma 49 2 3 3 2 2" xfId="5588" xr:uid="{00000000-0005-0000-0000-0000C8150000}"/>
    <cellStyle name="Comma 49 2 3 3 2 2 2" xfId="5589" xr:uid="{00000000-0005-0000-0000-0000C9150000}"/>
    <cellStyle name="Comma 49 2 3 3 2 2 2 2" xfId="26548" xr:uid="{60C99891-8006-453C-A085-D462C2475C0C}"/>
    <cellStyle name="Comma 49 2 3 3 2 2 3" xfId="5590" xr:uid="{00000000-0005-0000-0000-0000CA150000}"/>
    <cellStyle name="Comma 49 2 3 3 2 2 3 2" xfId="26549" xr:uid="{C7EB0E26-9295-4019-B0A8-17F67B611298}"/>
    <cellStyle name="Comma 49 2 3 3 2 2 4" xfId="5591" xr:uid="{00000000-0005-0000-0000-0000CB150000}"/>
    <cellStyle name="Comma 49 2 3 3 2 2 4 2" xfId="26550" xr:uid="{BEC70D34-419F-4BB2-AB7D-5F90C61C3451}"/>
    <cellStyle name="Comma 49 2 3 3 2 2 5" xfId="26547" xr:uid="{9A404BE1-599F-41F6-9525-61BFCD43BB05}"/>
    <cellStyle name="Comma 49 2 3 3 2 3" xfId="5592" xr:uid="{00000000-0005-0000-0000-0000CC150000}"/>
    <cellStyle name="Comma 49 2 3 3 2 3 2" xfId="26551" xr:uid="{4B270D29-8FFD-4B9F-9D2F-7AA061B6AAED}"/>
    <cellStyle name="Comma 49 2 3 3 2 4" xfId="5593" xr:uid="{00000000-0005-0000-0000-0000CD150000}"/>
    <cellStyle name="Comma 49 2 3 3 2 4 2" xfId="26552" xr:uid="{F5473D59-DEC8-4183-AFC7-6B451B95BEFA}"/>
    <cellStyle name="Comma 49 2 3 3 2 5" xfId="5594" xr:uid="{00000000-0005-0000-0000-0000CE150000}"/>
    <cellStyle name="Comma 49 2 3 3 2 5 2" xfId="26553" xr:uid="{3E28B9F5-BD81-4938-A5CA-87EBD83479E6}"/>
    <cellStyle name="Comma 49 2 3 3 2 6" xfId="26546" xr:uid="{833791B1-9A1C-4A50-8DF8-4EB887C97D1F}"/>
    <cellStyle name="Comma 49 2 3 3 3" xfId="5595" xr:uid="{00000000-0005-0000-0000-0000CF150000}"/>
    <cellStyle name="Comma 49 2 3 3 3 2" xfId="5596" xr:uid="{00000000-0005-0000-0000-0000D0150000}"/>
    <cellStyle name="Comma 49 2 3 3 3 2 2" xfId="26555" xr:uid="{554A39C8-6A27-4881-944F-09C4B26BAB10}"/>
    <cellStyle name="Comma 49 2 3 3 3 3" xfId="5597" xr:uid="{00000000-0005-0000-0000-0000D1150000}"/>
    <cellStyle name="Comma 49 2 3 3 3 3 2" xfId="26556" xr:uid="{8C15A87C-A9D2-48E9-ADB8-1D022CEAF759}"/>
    <cellStyle name="Comma 49 2 3 3 3 4" xfId="5598" xr:uid="{00000000-0005-0000-0000-0000D2150000}"/>
    <cellStyle name="Comma 49 2 3 3 3 4 2" xfId="26557" xr:uid="{FD78741D-6906-495C-B7BB-E4B0A2DBB61A}"/>
    <cellStyle name="Comma 49 2 3 3 3 5" xfId="26554" xr:uid="{F4501A11-EE71-45CC-82E9-E803D98A7F61}"/>
    <cellStyle name="Comma 49 2 3 3 4" xfId="5599" xr:uid="{00000000-0005-0000-0000-0000D3150000}"/>
    <cellStyle name="Comma 49 2 3 3 4 2" xfId="26558" xr:uid="{2A2D4D6C-8834-49D9-80F6-D3299A704DF9}"/>
    <cellStyle name="Comma 49 2 3 3 5" xfId="5600" xr:uid="{00000000-0005-0000-0000-0000D4150000}"/>
    <cellStyle name="Comma 49 2 3 3 5 2" xfId="26559" xr:uid="{10483593-5A86-4C8E-80D8-81F7A6485151}"/>
    <cellStyle name="Comma 49 2 3 3 6" xfId="5601" xr:uid="{00000000-0005-0000-0000-0000D5150000}"/>
    <cellStyle name="Comma 49 2 3 3 6 2" xfId="26560" xr:uid="{50DCF491-CD71-4BC9-86BC-10CC5714FD1B}"/>
    <cellStyle name="Comma 49 2 3 3 7" xfId="26545" xr:uid="{2CBFD25B-639B-4B0B-A37D-1A0DFD9B260A}"/>
    <cellStyle name="Comma 49 2 3 4" xfId="5602" xr:uid="{00000000-0005-0000-0000-0000D6150000}"/>
    <cellStyle name="Comma 49 2 3 4 2" xfId="5603" xr:uid="{00000000-0005-0000-0000-0000D7150000}"/>
    <cellStyle name="Comma 49 2 3 4 2 2" xfId="5604" xr:uid="{00000000-0005-0000-0000-0000D8150000}"/>
    <cellStyle name="Comma 49 2 3 4 2 2 2" xfId="26563" xr:uid="{01A65914-A5DB-4D05-9C44-89BCE16A0050}"/>
    <cellStyle name="Comma 49 2 3 4 2 3" xfId="5605" xr:uid="{00000000-0005-0000-0000-0000D9150000}"/>
    <cellStyle name="Comma 49 2 3 4 2 3 2" xfId="26564" xr:uid="{C7A7691B-67C9-4595-85E2-ADE272465731}"/>
    <cellStyle name="Comma 49 2 3 4 2 4" xfId="5606" xr:uid="{00000000-0005-0000-0000-0000DA150000}"/>
    <cellStyle name="Comma 49 2 3 4 2 4 2" xfId="26565" xr:uid="{6B840E0F-8B30-4302-B0FC-AF73C44F818F}"/>
    <cellStyle name="Comma 49 2 3 4 2 5" xfId="26562" xr:uid="{594B6375-0746-4438-93D2-5DEABB44C6E5}"/>
    <cellStyle name="Comma 49 2 3 4 3" xfId="5607" xr:uid="{00000000-0005-0000-0000-0000DB150000}"/>
    <cellStyle name="Comma 49 2 3 4 3 2" xfId="26566" xr:uid="{DDD5B7B9-05AA-4040-818B-AF9CA45A2034}"/>
    <cellStyle name="Comma 49 2 3 4 4" xfId="5608" xr:uid="{00000000-0005-0000-0000-0000DC150000}"/>
    <cellStyle name="Comma 49 2 3 4 4 2" xfId="26567" xr:uid="{84ACE581-3130-4282-B27F-70D894E611CB}"/>
    <cellStyle name="Comma 49 2 3 4 5" xfId="5609" xr:uid="{00000000-0005-0000-0000-0000DD150000}"/>
    <cellStyle name="Comma 49 2 3 4 5 2" xfId="26568" xr:uid="{BF525BFE-F27E-42A7-9659-CC0F393B6DE9}"/>
    <cellStyle name="Comma 49 2 3 4 6" xfId="26561" xr:uid="{7A32DA9E-A4B7-46A2-A89F-5A0DF035A6ED}"/>
    <cellStyle name="Comma 49 2 3 5" xfId="5610" xr:uid="{00000000-0005-0000-0000-0000DE150000}"/>
    <cellStyle name="Comma 49 2 3 5 2" xfId="5611" xr:uid="{00000000-0005-0000-0000-0000DF150000}"/>
    <cellStyle name="Comma 49 2 3 5 2 2" xfId="26570" xr:uid="{7DA26003-5A58-4D8A-B52F-C8E46E6BC0DA}"/>
    <cellStyle name="Comma 49 2 3 5 3" xfId="5612" xr:uid="{00000000-0005-0000-0000-0000E0150000}"/>
    <cellStyle name="Comma 49 2 3 5 3 2" xfId="26571" xr:uid="{B98F5211-03EA-42C6-8CF6-FA529E9AB87F}"/>
    <cellStyle name="Comma 49 2 3 5 4" xfId="5613" xr:uid="{00000000-0005-0000-0000-0000E1150000}"/>
    <cellStyle name="Comma 49 2 3 5 4 2" xfId="26572" xr:uid="{09CEDA13-C930-42D2-A08A-250CF33E1779}"/>
    <cellStyle name="Comma 49 2 3 5 5" xfId="26569" xr:uid="{0B827469-EAD9-4B64-9463-562196E9013F}"/>
    <cellStyle name="Comma 49 2 3 6" xfId="5614" xr:uid="{00000000-0005-0000-0000-0000E2150000}"/>
    <cellStyle name="Comma 49 2 3 6 2" xfId="26573" xr:uid="{E0B9381A-4D1F-4014-8BE3-C8FE963422EA}"/>
    <cellStyle name="Comma 49 2 3 7" xfId="5615" xr:uid="{00000000-0005-0000-0000-0000E3150000}"/>
    <cellStyle name="Comma 49 2 3 7 2" xfId="26574" xr:uid="{39FF90BC-F24F-43B8-A208-032934BA5940}"/>
    <cellStyle name="Comma 49 2 3 8" xfId="5616" xr:uid="{00000000-0005-0000-0000-0000E4150000}"/>
    <cellStyle name="Comma 49 2 3 8 2" xfId="26575" xr:uid="{E0C18D94-1F7F-426B-A40A-2BBFDEE0A72B}"/>
    <cellStyle name="Comma 49 2 3 9" xfId="26528" xr:uid="{EAB74FA0-1F0A-497A-9865-F880DDCF0E4F}"/>
    <cellStyle name="Comma 49 2 4" xfId="5617" xr:uid="{00000000-0005-0000-0000-0000E5150000}"/>
    <cellStyle name="Comma 49 2 4 2" xfId="5618" xr:uid="{00000000-0005-0000-0000-0000E6150000}"/>
    <cellStyle name="Comma 49 2 4 2 2" xfId="5619" xr:uid="{00000000-0005-0000-0000-0000E7150000}"/>
    <cellStyle name="Comma 49 2 4 2 2 2" xfId="5620" xr:uid="{00000000-0005-0000-0000-0000E8150000}"/>
    <cellStyle name="Comma 49 2 4 2 2 2 2" xfId="26579" xr:uid="{D61745D3-5448-449F-A927-EA19D7023E58}"/>
    <cellStyle name="Comma 49 2 4 2 2 3" xfId="5621" xr:uid="{00000000-0005-0000-0000-0000E9150000}"/>
    <cellStyle name="Comma 49 2 4 2 2 3 2" xfId="26580" xr:uid="{15E6C22F-E3B3-4461-B10F-9FA7E03E9E1F}"/>
    <cellStyle name="Comma 49 2 4 2 2 4" xfId="5622" xr:uid="{00000000-0005-0000-0000-0000EA150000}"/>
    <cellStyle name="Comma 49 2 4 2 2 4 2" xfId="26581" xr:uid="{0966DABB-B8CD-4F2A-85B2-26D3D294DFB6}"/>
    <cellStyle name="Comma 49 2 4 2 2 5" xfId="26578" xr:uid="{D768F310-B87A-4EDF-9E96-DA3E259422C0}"/>
    <cellStyle name="Comma 49 2 4 2 3" xfId="5623" xr:uid="{00000000-0005-0000-0000-0000EB150000}"/>
    <cellStyle name="Comma 49 2 4 2 3 2" xfId="26582" xr:uid="{6B4F713B-65FF-4ACC-BABA-089684C2AD56}"/>
    <cellStyle name="Comma 49 2 4 2 4" xfId="5624" xr:uid="{00000000-0005-0000-0000-0000EC150000}"/>
    <cellStyle name="Comma 49 2 4 2 4 2" xfId="26583" xr:uid="{8AC492D4-E7A8-46B9-883F-A0BE1F8B25F3}"/>
    <cellStyle name="Comma 49 2 4 2 5" xfId="5625" xr:uid="{00000000-0005-0000-0000-0000ED150000}"/>
    <cellStyle name="Comma 49 2 4 2 5 2" xfId="26584" xr:uid="{04701253-4300-4E82-9671-F11B581D846E}"/>
    <cellStyle name="Comma 49 2 4 2 6" xfId="26577" xr:uid="{A8588052-79CC-419A-B251-BEFB4596A341}"/>
    <cellStyle name="Comma 49 2 4 3" xfId="5626" xr:uid="{00000000-0005-0000-0000-0000EE150000}"/>
    <cellStyle name="Comma 49 2 4 3 2" xfId="5627" xr:uid="{00000000-0005-0000-0000-0000EF150000}"/>
    <cellStyle name="Comma 49 2 4 3 2 2" xfId="26586" xr:uid="{3AED607D-F106-4144-B99D-36A47130BA47}"/>
    <cellStyle name="Comma 49 2 4 3 3" xfId="5628" xr:uid="{00000000-0005-0000-0000-0000F0150000}"/>
    <cellStyle name="Comma 49 2 4 3 3 2" xfId="26587" xr:uid="{170103C6-69E5-4A4A-B27C-F7EFE0D80A47}"/>
    <cellStyle name="Comma 49 2 4 3 4" xfId="5629" xr:uid="{00000000-0005-0000-0000-0000F1150000}"/>
    <cellStyle name="Comma 49 2 4 3 4 2" xfId="26588" xr:uid="{D5A6B545-5F24-45B7-A43A-10AC06A5729A}"/>
    <cellStyle name="Comma 49 2 4 3 5" xfId="26585" xr:uid="{8FF787AA-D063-4275-B9D1-C8AF43EDF461}"/>
    <cellStyle name="Comma 49 2 4 4" xfId="5630" xr:uid="{00000000-0005-0000-0000-0000F2150000}"/>
    <cellStyle name="Comma 49 2 4 4 2" xfId="26589" xr:uid="{2AF33886-60F0-414A-8F6C-112C9973F259}"/>
    <cellStyle name="Comma 49 2 4 5" xfId="5631" xr:uid="{00000000-0005-0000-0000-0000F3150000}"/>
    <cellStyle name="Comma 49 2 4 5 2" xfId="26590" xr:uid="{EEC4479B-716C-47EE-9AA5-98D5F22D0C69}"/>
    <cellStyle name="Comma 49 2 4 6" xfId="5632" xr:uid="{00000000-0005-0000-0000-0000F4150000}"/>
    <cellStyle name="Comma 49 2 4 6 2" xfId="26591" xr:uid="{87C16B96-E84C-4F5C-9E44-00937D2AF90A}"/>
    <cellStyle name="Comma 49 2 4 7" xfId="26576" xr:uid="{3207A837-F017-476A-A198-43C0886E5BE8}"/>
    <cellStyle name="Comma 49 2 5" xfId="5633" xr:uid="{00000000-0005-0000-0000-0000F5150000}"/>
    <cellStyle name="Comma 49 2 5 2" xfId="5634" xr:uid="{00000000-0005-0000-0000-0000F6150000}"/>
    <cellStyle name="Comma 49 2 5 2 2" xfId="5635" xr:uid="{00000000-0005-0000-0000-0000F7150000}"/>
    <cellStyle name="Comma 49 2 5 2 2 2" xfId="5636" xr:uid="{00000000-0005-0000-0000-0000F8150000}"/>
    <cellStyle name="Comma 49 2 5 2 2 2 2" xfId="26595" xr:uid="{F56E374E-DA07-46AD-9DAC-0F5A10F9BEAE}"/>
    <cellStyle name="Comma 49 2 5 2 2 3" xfId="5637" xr:uid="{00000000-0005-0000-0000-0000F9150000}"/>
    <cellStyle name="Comma 49 2 5 2 2 3 2" xfId="26596" xr:uid="{EB27432B-83F8-4033-91D3-BBE15C285299}"/>
    <cellStyle name="Comma 49 2 5 2 2 4" xfId="5638" xr:uid="{00000000-0005-0000-0000-0000FA150000}"/>
    <cellStyle name="Comma 49 2 5 2 2 4 2" xfId="26597" xr:uid="{114C2167-E244-4ECD-90ED-BD639C882C7E}"/>
    <cellStyle name="Comma 49 2 5 2 2 5" xfId="26594" xr:uid="{8DED7421-02DF-4C21-846F-532CAA6AC1B2}"/>
    <cellStyle name="Comma 49 2 5 2 3" xfId="5639" xr:uid="{00000000-0005-0000-0000-0000FB150000}"/>
    <cellStyle name="Comma 49 2 5 2 3 2" xfId="26598" xr:uid="{E65EAFB9-A97D-457F-982D-7289DCCA5AC6}"/>
    <cellStyle name="Comma 49 2 5 2 4" xfId="5640" xr:uid="{00000000-0005-0000-0000-0000FC150000}"/>
    <cellStyle name="Comma 49 2 5 2 4 2" xfId="26599" xr:uid="{FBE6C808-1A5D-4FA7-98EE-B7373C4BFE11}"/>
    <cellStyle name="Comma 49 2 5 2 5" xfId="5641" xr:uid="{00000000-0005-0000-0000-0000FD150000}"/>
    <cellStyle name="Comma 49 2 5 2 5 2" xfId="26600" xr:uid="{94A76BCB-D009-414F-9807-45BCFFFAE631}"/>
    <cellStyle name="Comma 49 2 5 2 6" xfId="26593" xr:uid="{AE8059D8-4924-4822-BABD-0A9A358A74AD}"/>
    <cellStyle name="Comma 49 2 5 3" xfId="5642" xr:uid="{00000000-0005-0000-0000-0000FE150000}"/>
    <cellStyle name="Comma 49 2 5 3 2" xfId="5643" xr:uid="{00000000-0005-0000-0000-0000FF150000}"/>
    <cellStyle name="Comma 49 2 5 3 2 2" xfId="26602" xr:uid="{4CC7C674-B64F-4AD8-B2C6-8DE3FDAB78EA}"/>
    <cellStyle name="Comma 49 2 5 3 3" xfId="5644" xr:uid="{00000000-0005-0000-0000-000000160000}"/>
    <cellStyle name="Comma 49 2 5 3 3 2" xfId="26603" xr:uid="{BCBABCD8-4CE3-4440-A378-D374B9A7BF22}"/>
    <cellStyle name="Comma 49 2 5 3 4" xfId="5645" xr:uid="{00000000-0005-0000-0000-000001160000}"/>
    <cellStyle name="Comma 49 2 5 3 4 2" xfId="26604" xr:uid="{AE53FF7F-C3ED-40E1-87BE-56B58BBD51CC}"/>
    <cellStyle name="Comma 49 2 5 3 5" xfId="26601" xr:uid="{15E64420-DF49-4959-9662-EA766B467167}"/>
    <cellStyle name="Comma 49 2 5 4" xfId="5646" xr:uid="{00000000-0005-0000-0000-000002160000}"/>
    <cellStyle name="Comma 49 2 5 4 2" xfId="26605" xr:uid="{EC8EF6C4-809B-4938-B25A-8B7385825B1B}"/>
    <cellStyle name="Comma 49 2 5 5" xfId="5647" xr:uid="{00000000-0005-0000-0000-000003160000}"/>
    <cellStyle name="Comma 49 2 5 5 2" xfId="26606" xr:uid="{E15F9E8B-98DD-4A84-B758-871705A432C2}"/>
    <cellStyle name="Comma 49 2 5 6" xfId="5648" xr:uid="{00000000-0005-0000-0000-000004160000}"/>
    <cellStyle name="Comma 49 2 5 6 2" xfId="26607" xr:uid="{A6306762-B719-4AC2-81C1-E4F93DC92B19}"/>
    <cellStyle name="Comma 49 2 5 7" xfId="26592" xr:uid="{23B822F9-D117-4F9B-97E1-4B606BF43728}"/>
    <cellStyle name="Comma 49 2 6" xfId="5649" xr:uid="{00000000-0005-0000-0000-000005160000}"/>
    <cellStyle name="Comma 49 2 6 2" xfId="5650" xr:uid="{00000000-0005-0000-0000-000006160000}"/>
    <cellStyle name="Comma 49 2 6 2 2" xfId="5651" xr:uid="{00000000-0005-0000-0000-000007160000}"/>
    <cellStyle name="Comma 49 2 6 2 2 2" xfId="26610" xr:uid="{BA00F3F7-B7CC-465B-B7F8-3C576186B54D}"/>
    <cellStyle name="Comma 49 2 6 2 3" xfId="5652" xr:uid="{00000000-0005-0000-0000-000008160000}"/>
    <cellStyle name="Comma 49 2 6 2 3 2" xfId="26611" xr:uid="{31E70CDD-511F-448B-92AA-1C05CA7446BE}"/>
    <cellStyle name="Comma 49 2 6 2 4" xfId="5653" xr:uid="{00000000-0005-0000-0000-000009160000}"/>
    <cellStyle name="Comma 49 2 6 2 4 2" xfId="26612" xr:uid="{1EF76E3B-1FD9-4C75-A44E-B0C31DFBF38A}"/>
    <cellStyle name="Comma 49 2 6 2 5" xfId="26609" xr:uid="{91825E27-E643-4DD3-9C13-541F244CDA9C}"/>
    <cellStyle name="Comma 49 2 6 3" xfId="5654" xr:uid="{00000000-0005-0000-0000-00000A160000}"/>
    <cellStyle name="Comma 49 2 6 3 2" xfId="26613" xr:uid="{BE5E40E0-48EA-4AB7-AC2F-85776E674BA5}"/>
    <cellStyle name="Comma 49 2 6 4" xfId="5655" xr:uid="{00000000-0005-0000-0000-00000B160000}"/>
    <cellStyle name="Comma 49 2 6 4 2" xfId="26614" xr:uid="{E57B0CA1-DDDC-40B4-A453-968DDEDA2B96}"/>
    <cellStyle name="Comma 49 2 6 5" xfId="5656" xr:uid="{00000000-0005-0000-0000-00000C160000}"/>
    <cellStyle name="Comma 49 2 6 5 2" xfId="26615" xr:uid="{174DFBC5-3785-4A75-AB0B-74AE88C5F40C}"/>
    <cellStyle name="Comma 49 2 6 6" xfId="26608" xr:uid="{77B074CD-6351-4D0E-9E9D-84ED1AA783FC}"/>
    <cellStyle name="Comma 49 2 7" xfId="5657" xr:uid="{00000000-0005-0000-0000-00000D160000}"/>
    <cellStyle name="Comma 49 2 7 2" xfId="5658" xr:uid="{00000000-0005-0000-0000-00000E160000}"/>
    <cellStyle name="Comma 49 2 7 2 2" xfId="26617" xr:uid="{3751988C-E2DC-43F7-A2FD-C07B6EC66971}"/>
    <cellStyle name="Comma 49 2 7 3" xfId="5659" xr:uid="{00000000-0005-0000-0000-00000F160000}"/>
    <cellStyle name="Comma 49 2 7 3 2" xfId="26618" xr:uid="{6E3D69EF-0258-4CF7-87B8-7AA83A6270D0}"/>
    <cellStyle name="Comma 49 2 7 4" xfId="5660" xr:uid="{00000000-0005-0000-0000-000010160000}"/>
    <cellStyle name="Comma 49 2 7 4 2" xfId="26619" xr:uid="{8DC85998-549B-41D6-B275-B0081717DC7E}"/>
    <cellStyle name="Comma 49 2 7 5" xfId="26616" xr:uid="{3252137C-8674-4A6A-AEFD-9CE29DD5ABBC}"/>
    <cellStyle name="Comma 49 2 8" xfId="5661" xr:uid="{00000000-0005-0000-0000-000011160000}"/>
    <cellStyle name="Comma 49 2 8 2" xfId="26620" xr:uid="{E41BE7DF-3FFE-4747-9553-6ED7C7F15FB1}"/>
    <cellStyle name="Comma 49 2 9" xfId="5662" xr:uid="{00000000-0005-0000-0000-000012160000}"/>
    <cellStyle name="Comma 49 2 9 2" xfId="26621" xr:uid="{37B5188F-5A5D-4D59-893E-B329BB2D0A87}"/>
    <cellStyle name="Comma 49 3" xfId="5663" xr:uid="{00000000-0005-0000-0000-000013160000}"/>
    <cellStyle name="Comma 49 3 10" xfId="5664" xr:uid="{00000000-0005-0000-0000-000014160000}"/>
    <cellStyle name="Comma 49 3 10 2" xfId="26623" xr:uid="{EE18BE93-36AF-4513-B978-25B51E0BFE9E}"/>
    <cellStyle name="Comma 49 3 11" xfId="26622" xr:uid="{507C5562-7DB1-4C66-9DDB-11CF3C003264}"/>
    <cellStyle name="Comma 49 3 2" xfId="5665" xr:uid="{00000000-0005-0000-0000-000015160000}"/>
    <cellStyle name="Comma 49 3 2 2" xfId="5666" xr:uid="{00000000-0005-0000-0000-000016160000}"/>
    <cellStyle name="Comma 49 3 2 2 2" xfId="5667" xr:uid="{00000000-0005-0000-0000-000017160000}"/>
    <cellStyle name="Comma 49 3 2 2 2 2" xfId="5668" xr:uid="{00000000-0005-0000-0000-000018160000}"/>
    <cellStyle name="Comma 49 3 2 2 2 2 2" xfId="5669" xr:uid="{00000000-0005-0000-0000-000019160000}"/>
    <cellStyle name="Comma 49 3 2 2 2 2 2 2" xfId="26628" xr:uid="{760F220D-E711-4C9E-BE73-09DBD60F7AB4}"/>
    <cellStyle name="Comma 49 3 2 2 2 2 3" xfId="5670" xr:uid="{00000000-0005-0000-0000-00001A160000}"/>
    <cellStyle name="Comma 49 3 2 2 2 2 3 2" xfId="26629" xr:uid="{A0D45FBE-FD4E-4FEF-850C-FA5B29BAEE30}"/>
    <cellStyle name="Comma 49 3 2 2 2 2 4" xfId="5671" xr:uid="{00000000-0005-0000-0000-00001B160000}"/>
    <cellStyle name="Comma 49 3 2 2 2 2 4 2" xfId="26630" xr:uid="{190150B6-7093-4F00-B822-454843257D0E}"/>
    <cellStyle name="Comma 49 3 2 2 2 2 5" xfId="26627" xr:uid="{DFF463FB-5116-4C31-AE31-D8C2CF574B6E}"/>
    <cellStyle name="Comma 49 3 2 2 2 3" xfId="5672" xr:uid="{00000000-0005-0000-0000-00001C160000}"/>
    <cellStyle name="Comma 49 3 2 2 2 3 2" xfId="26631" xr:uid="{5A5BA073-7B14-45F2-BD23-BD768F8EB896}"/>
    <cellStyle name="Comma 49 3 2 2 2 4" xfId="5673" xr:uid="{00000000-0005-0000-0000-00001D160000}"/>
    <cellStyle name="Comma 49 3 2 2 2 4 2" xfId="26632" xr:uid="{4708B084-D847-48D4-89CD-9792EF18655F}"/>
    <cellStyle name="Comma 49 3 2 2 2 5" xfId="5674" xr:uid="{00000000-0005-0000-0000-00001E160000}"/>
    <cellStyle name="Comma 49 3 2 2 2 5 2" xfId="26633" xr:uid="{52870CE3-A6DF-40F2-81FE-A4A9FD091AD2}"/>
    <cellStyle name="Comma 49 3 2 2 2 6" xfId="26626" xr:uid="{EF4747ED-224F-4BBD-9984-261B97B252E1}"/>
    <cellStyle name="Comma 49 3 2 2 3" xfId="5675" xr:uid="{00000000-0005-0000-0000-00001F160000}"/>
    <cellStyle name="Comma 49 3 2 2 3 2" xfId="5676" xr:uid="{00000000-0005-0000-0000-000020160000}"/>
    <cellStyle name="Comma 49 3 2 2 3 2 2" xfId="26635" xr:uid="{618CD9F9-AB09-493B-8AEB-9FD8FFD464F0}"/>
    <cellStyle name="Comma 49 3 2 2 3 3" xfId="5677" xr:uid="{00000000-0005-0000-0000-000021160000}"/>
    <cellStyle name="Comma 49 3 2 2 3 3 2" xfId="26636" xr:uid="{F3AE93ED-CFDE-4537-953F-FFE98523F0CF}"/>
    <cellStyle name="Comma 49 3 2 2 3 4" xfId="5678" xr:uid="{00000000-0005-0000-0000-000022160000}"/>
    <cellStyle name="Comma 49 3 2 2 3 4 2" xfId="26637" xr:uid="{57480B33-6C54-4619-93C6-26B23D8B8211}"/>
    <cellStyle name="Comma 49 3 2 2 3 5" xfId="26634" xr:uid="{CAC29F53-49C8-41E7-985E-98EAF9E6A3CE}"/>
    <cellStyle name="Comma 49 3 2 2 4" xfId="5679" xr:uid="{00000000-0005-0000-0000-000023160000}"/>
    <cellStyle name="Comma 49 3 2 2 4 2" xfId="26638" xr:uid="{C2B3D6B6-881B-4ED6-9671-B1A01345D6BD}"/>
    <cellStyle name="Comma 49 3 2 2 5" xfId="5680" xr:uid="{00000000-0005-0000-0000-000024160000}"/>
    <cellStyle name="Comma 49 3 2 2 5 2" xfId="26639" xr:uid="{0508CAEA-F4AD-4AB5-B4D8-D7538C611252}"/>
    <cellStyle name="Comma 49 3 2 2 6" xfId="5681" xr:uid="{00000000-0005-0000-0000-000025160000}"/>
    <cellStyle name="Comma 49 3 2 2 6 2" xfId="26640" xr:uid="{978E8384-1BD3-440D-9646-5E25CE218C4B}"/>
    <cellStyle name="Comma 49 3 2 2 7" xfId="26625" xr:uid="{37212132-8771-466B-AFE9-F9E790DC0AF0}"/>
    <cellStyle name="Comma 49 3 2 3" xfId="5682" xr:uid="{00000000-0005-0000-0000-000026160000}"/>
    <cellStyle name="Comma 49 3 2 3 2" xfId="5683" xr:uid="{00000000-0005-0000-0000-000027160000}"/>
    <cellStyle name="Comma 49 3 2 3 2 2" xfId="5684" xr:uid="{00000000-0005-0000-0000-000028160000}"/>
    <cellStyle name="Comma 49 3 2 3 2 2 2" xfId="5685" xr:uid="{00000000-0005-0000-0000-000029160000}"/>
    <cellStyle name="Comma 49 3 2 3 2 2 2 2" xfId="26644" xr:uid="{CFD7E784-C480-4659-9425-51AEF08D3B0D}"/>
    <cellStyle name="Comma 49 3 2 3 2 2 3" xfId="5686" xr:uid="{00000000-0005-0000-0000-00002A160000}"/>
    <cellStyle name="Comma 49 3 2 3 2 2 3 2" xfId="26645" xr:uid="{4927788F-748C-458A-BC47-9408B408A125}"/>
    <cellStyle name="Comma 49 3 2 3 2 2 4" xfId="5687" xr:uid="{00000000-0005-0000-0000-00002B160000}"/>
    <cellStyle name="Comma 49 3 2 3 2 2 4 2" xfId="26646" xr:uid="{7D9BAB3D-3E8C-443A-BEC8-4B8D55DB4DFB}"/>
    <cellStyle name="Comma 49 3 2 3 2 2 5" xfId="26643" xr:uid="{DC5E2D9C-3669-422B-A7FD-4870155BD7BA}"/>
    <cellStyle name="Comma 49 3 2 3 2 3" xfId="5688" xr:uid="{00000000-0005-0000-0000-00002C160000}"/>
    <cellStyle name="Comma 49 3 2 3 2 3 2" xfId="26647" xr:uid="{F3B05358-E95E-4302-9743-C5C3A2B2B6D5}"/>
    <cellStyle name="Comma 49 3 2 3 2 4" xfId="5689" xr:uid="{00000000-0005-0000-0000-00002D160000}"/>
    <cellStyle name="Comma 49 3 2 3 2 4 2" xfId="26648" xr:uid="{9FB0D968-FDC7-400A-8D93-A300F958BE29}"/>
    <cellStyle name="Comma 49 3 2 3 2 5" xfId="5690" xr:uid="{00000000-0005-0000-0000-00002E160000}"/>
    <cellStyle name="Comma 49 3 2 3 2 5 2" xfId="26649" xr:uid="{8B173740-3332-485D-88E4-B6E900E89F58}"/>
    <cellStyle name="Comma 49 3 2 3 2 6" xfId="26642" xr:uid="{C720EE54-149D-4D97-886B-F68CEC50A9D8}"/>
    <cellStyle name="Comma 49 3 2 3 3" xfId="5691" xr:uid="{00000000-0005-0000-0000-00002F160000}"/>
    <cellStyle name="Comma 49 3 2 3 3 2" xfId="5692" xr:uid="{00000000-0005-0000-0000-000030160000}"/>
    <cellStyle name="Comma 49 3 2 3 3 2 2" xfId="26651" xr:uid="{2FEBDE07-F9C2-452C-8A71-857EC9651F52}"/>
    <cellStyle name="Comma 49 3 2 3 3 3" xfId="5693" xr:uid="{00000000-0005-0000-0000-000031160000}"/>
    <cellStyle name="Comma 49 3 2 3 3 3 2" xfId="26652" xr:uid="{463C5438-5097-46A3-9742-C767078982FD}"/>
    <cellStyle name="Comma 49 3 2 3 3 4" xfId="5694" xr:uid="{00000000-0005-0000-0000-000032160000}"/>
    <cellStyle name="Comma 49 3 2 3 3 4 2" xfId="26653" xr:uid="{E903450E-B2AA-4E86-B1A4-E95FE867BF4B}"/>
    <cellStyle name="Comma 49 3 2 3 3 5" xfId="26650" xr:uid="{9CEE8CC7-96FE-4294-B65F-C72C610CEFDC}"/>
    <cellStyle name="Comma 49 3 2 3 4" xfId="5695" xr:uid="{00000000-0005-0000-0000-000033160000}"/>
    <cellStyle name="Comma 49 3 2 3 4 2" xfId="26654" xr:uid="{050EA116-DEEC-4C5A-933F-5F88C65390E5}"/>
    <cellStyle name="Comma 49 3 2 3 5" xfId="5696" xr:uid="{00000000-0005-0000-0000-000034160000}"/>
    <cellStyle name="Comma 49 3 2 3 5 2" xfId="26655" xr:uid="{6929EDF6-4809-4036-8720-AC96DD97151C}"/>
    <cellStyle name="Comma 49 3 2 3 6" xfId="5697" xr:uid="{00000000-0005-0000-0000-000035160000}"/>
    <cellStyle name="Comma 49 3 2 3 6 2" xfId="26656" xr:uid="{4B7EA82C-5CE7-4E44-AD52-A94112743E11}"/>
    <cellStyle name="Comma 49 3 2 3 7" xfId="26641" xr:uid="{17EB9231-4BA1-459A-BB50-DFBFBC5A5720}"/>
    <cellStyle name="Comma 49 3 2 4" xfId="5698" xr:uid="{00000000-0005-0000-0000-000036160000}"/>
    <cellStyle name="Comma 49 3 2 4 2" xfId="5699" xr:uid="{00000000-0005-0000-0000-000037160000}"/>
    <cellStyle name="Comma 49 3 2 4 2 2" xfId="5700" xr:uid="{00000000-0005-0000-0000-000038160000}"/>
    <cellStyle name="Comma 49 3 2 4 2 2 2" xfId="26659" xr:uid="{4C19C54F-3824-43CB-AB6A-07331B5D8734}"/>
    <cellStyle name="Comma 49 3 2 4 2 3" xfId="5701" xr:uid="{00000000-0005-0000-0000-000039160000}"/>
    <cellStyle name="Comma 49 3 2 4 2 3 2" xfId="26660" xr:uid="{BA069C7A-B8CF-4F81-B051-2F34CB8575CC}"/>
    <cellStyle name="Comma 49 3 2 4 2 4" xfId="5702" xr:uid="{00000000-0005-0000-0000-00003A160000}"/>
    <cellStyle name="Comma 49 3 2 4 2 4 2" xfId="26661" xr:uid="{5A7DCAE9-AFAC-46B8-AA3C-EC1CCF190908}"/>
    <cellStyle name="Comma 49 3 2 4 2 5" xfId="26658" xr:uid="{BC57412B-FCDE-4370-BE46-081D9CDFA5EC}"/>
    <cellStyle name="Comma 49 3 2 4 3" xfId="5703" xr:uid="{00000000-0005-0000-0000-00003B160000}"/>
    <cellStyle name="Comma 49 3 2 4 3 2" xfId="26662" xr:uid="{6D4A7DE0-FC06-40CD-9128-9787DB851D02}"/>
    <cellStyle name="Comma 49 3 2 4 4" xfId="5704" xr:uid="{00000000-0005-0000-0000-00003C160000}"/>
    <cellStyle name="Comma 49 3 2 4 4 2" xfId="26663" xr:uid="{EF147C95-6BA2-46D7-9BFC-A30324903BA0}"/>
    <cellStyle name="Comma 49 3 2 4 5" xfId="5705" xr:uid="{00000000-0005-0000-0000-00003D160000}"/>
    <cellStyle name="Comma 49 3 2 4 5 2" xfId="26664" xr:uid="{EB002B58-EA2F-49C9-82DB-A3449B91EB16}"/>
    <cellStyle name="Comma 49 3 2 4 6" xfId="26657" xr:uid="{AB5074CA-ADF2-4D88-97AB-81D8C8241BA9}"/>
    <cellStyle name="Comma 49 3 2 5" xfId="5706" xr:uid="{00000000-0005-0000-0000-00003E160000}"/>
    <cellStyle name="Comma 49 3 2 5 2" xfId="5707" xr:uid="{00000000-0005-0000-0000-00003F160000}"/>
    <cellStyle name="Comma 49 3 2 5 2 2" xfId="26666" xr:uid="{A9FC5F59-D4DE-4A85-8A4B-89758FC887AF}"/>
    <cellStyle name="Comma 49 3 2 5 3" xfId="5708" xr:uid="{00000000-0005-0000-0000-000040160000}"/>
    <cellStyle name="Comma 49 3 2 5 3 2" xfId="26667" xr:uid="{8B923CDE-9A8A-4760-BC77-2AF2466367BC}"/>
    <cellStyle name="Comma 49 3 2 5 4" xfId="5709" xr:uid="{00000000-0005-0000-0000-000041160000}"/>
    <cellStyle name="Comma 49 3 2 5 4 2" xfId="26668" xr:uid="{2EB1D70A-EC2E-47BD-B05F-E2E5E2C44D6E}"/>
    <cellStyle name="Comma 49 3 2 5 5" xfId="26665" xr:uid="{9258F22F-5BD8-46C9-A550-7CDD8C2D7777}"/>
    <cellStyle name="Comma 49 3 2 6" xfId="5710" xr:uid="{00000000-0005-0000-0000-000042160000}"/>
    <cellStyle name="Comma 49 3 2 6 2" xfId="26669" xr:uid="{98435760-1011-4869-BACA-C85A15E95B57}"/>
    <cellStyle name="Comma 49 3 2 7" xfId="5711" xr:uid="{00000000-0005-0000-0000-000043160000}"/>
    <cellStyle name="Comma 49 3 2 7 2" xfId="26670" xr:uid="{83F0190B-0B1A-4EFD-A6EE-652A2F1515E7}"/>
    <cellStyle name="Comma 49 3 2 8" xfId="5712" xr:uid="{00000000-0005-0000-0000-000044160000}"/>
    <cellStyle name="Comma 49 3 2 8 2" xfId="26671" xr:uid="{94457617-01CF-4D40-97A8-2F156AA48C48}"/>
    <cellStyle name="Comma 49 3 2 9" xfId="26624" xr:uid="{CBF6ED85-2F1F-4AB5-A3A5-415456765030}"/>
    <cellStyle name="Comma 49 3 3" xfId="5713" xr:uid="{00000000-0005-0000-0000-000045160000}"/>
    <cellStyle name="Comma 49 3 3 2" xfId="5714" xr:uid="{00000000-0005-0000-0000-000046160000}"/>
    <cellStyle name="Comma 49 3 3 2 2" xfId="5715" xr:uid="{00000000-0005-0000-0000-000047160000}"/>
    <cellStyle name="Comma 49 3 3 2 2 2" xfId="5716" xr:uid="{00000000-0005-0000-0000-000048160000}"/>
    <cellStyle name="Comma 49 3 3 2 2 2 2" xfId="5717" xr:uid="{00000000-0005-0000-0000-000049160000}"/>
    <cellStyle name="Comma 49 3 3 2 2 2 2 2" xfId="26676" xr:uid="{2C6E8EE6-056A-46D3-9A0D-88DD2B4F4D10}"/>
    <cellStyle name="Comma 49 3 3 2 2 2 3" xfId="5718" xr:uid="{00000000-0005-0000-0000-00004A160000}"/>
    <cellStyle name="Comma 49 3 3 2 2 2 3 2" xfId="26677" xr:uid="{B5CBB28B-ACAB-42F1-8E3B-8F83D64E7E0D}"/>
    <cellStyle name="Comma 49 3 3 2 2 2 4" xfId="5719" xr:uid="{00000000-0005-0000-0000-00004B160000}"/>
    <cellStyle name="Comma 49 3 3 2 2 2 4 2" xfId="26678" xr:uid="{2AEBCD5C-991F-4B13-8E00-2CCC35E33CF4}"/>
    <cellStyle name="Comma 49 3 3 2 2 2 5" xfId="26675" xr:uid="{B8002A48-F685-470B-B35F-9E2EC9F78B2D}"/>
    <cellStyle name="Comma 49 3 3 2 2 3" xfId="5720" xr:uid="{00000000-0005-0000-0000-00004C160000}"/>
    <cellStyle name="Comma 49 3 3 2 2 3 2" xfId="26679" xr:uid="{FE0ED59E-E753-4072-9247-958BACB9B50B}"/>
    <cellStyle name="Comma 49 3 3 2 2 4" xfId="5721" xr:uid="{00000000-0005-0000-0000-00004D160000}"/>
    <cellStyle name="Comma 49 3 3 2 2 4 2" xfId="26680" xr:uid="{2A083751-0837-4A70-A5EB-64A33BC8C04B}"/>
    <cellStyle name="Comma 49 3 3 2 2 5" xfId="5722" xr:uid="{00000000-0005-0000-0000-00004E160000}"/>
    <cellStyle name="Comma 49 3 3 2 2 5 2" xfId="26681" xr:uid="{FA925298-5F67-4B8F-AA3B-B687793FD611}"/>
    <cellStyle name="Comma 49 3 3 2 2 6" xfId="26674" xr:uid="{E901AD2C-63B0-4061-9B8B-CC468A77EC03}"/>
    <cellStyle name="Comma 49 3 3 2 3" xfId="5723" xr:uid="{00000000-0005-0000-0000-00004F160000}"/>
    <cellStyle name="Comma 49 3 3 2 3 2" xfId="5724" xr:uid="{00000000-0005-0000-0000-000050160000}"/>
    <cellStyle name="Comma 49 3 3 2 3 2 2" xfId="26683" xr:uid="{3EDAB652-812D-479D-8FD5-E0C65986F294}"/>
    <cellStyle name="Comma 49 3 3 2 3 3" xfId="5725" xr:uid="{00000000-0005-0000-0000-000051160000}"/>
    <cellStyle name="Comma 49 3 3 2 3 3 2" xfId="26684" xr:uid="{CFFEEFAB-6EC6-487B-99DC-92A9ABC0E69D}"/>
    <cellStyle name="Comma 49 3 3 2 3 4" xfId="5726" xr:uid="{00000000-0005-0000-0000-000052160000}"/>
    <cellStyle name="Comma 49 3 3 2 3 4 2" xfId="26685" xr:uid="{FF6E3B4D-5B7D-46B9-B862-A32A25E23DC1}"/>
    <cellStyle name="Comma 49 3 3 2 3 5" xfId="26682" xr:uid="{58CB5CAB-9906-4896-B0AF-49F6398C2A8D}"/>
    <cellStyle name="Comma 49 3 3 2 4" xfId="5727" xr:uid="{00000000-0005-0000-0000-000053160000}"/>
    <cellStyle name="Comma 49 3 3 2 4 2" xfId="26686" xr:uid="{EAADACF7-D1EB-4844-A85A-7B1E9F7FEDE2}"/>
    <cellStyle name="Comma 49 3 3 2 5" xfId="5728" xr:uid="{00000000-0005-0000-0000-000054160000}"/>
    <cellStyle name="Comma 49 3 3 2 5 2" xfId="26687" xr:uid="{5554C1DF-CF02-4BF6-8152-66D255959C95}"/>
    <cellStyle name="Comma 49 3 3 2 6" xfId="5729" xr:uid="{00000000-0005-0000-0000-000055160000}"/>
    <cellStyle name="Comma 49 3 3 2 6 2" xfId="26688" xr:uid="{43DD40C3-C0A3-41D5-8881-3B9089E0003A}"/>
    <cellStyle name="Comma 49 3 3 2 7" xfId="26673" xr:uid="{CDC73FBE-02B4-463C-884C-97FC25209167}"/>
    <cellStyle name="Comma 49 3 3 3" xfId="5730" xr:uid="{00000000-0005-0000-0000-000056160000}"/>
    <cellStyle name="Comma 49 3 3 3 2" xfId="5731" xr:uid="{00000000-0005-0000-0000-000057160000}"/>
    <cellStyle name="Comma 49 3 3 3 2 2" xfId="5732" xr:uid="{00000000-0005-0000-0000-000058160000}"/>
    <cellStyle name="Comma 49 3 3 3 2 2 2" xfId="5733" xr:uid="{00000000-0005-0000-0000-000059160000}"/>
    <cellStyle name="Comma 49 3 3 3 2 2 2 2" xfId="26692" xr:uid="{CB3ED43F-AA0B-44ED-9B57-E1AAC5CE298A}"/>
    <cellStyle name="Comma 49 3 3 3 2 2 3" xfId="5734" xr:uid="{00000000-0005-0000-0000-00005A160000}"/>
    <cellStyle name="Comma 49 3 3 3 2 2 3 2" xfId="26693" xr:uid="{7A14F48C-1BD4-4115-ABB1-9F043A73D599}"/>
    <cellStyle name="Comma 49 3 3 3 2 2 4" xfId="5735" xr:uid="{00000000-0005-0000-0000-00005B160000}"/>
    <cellStyle name="Comma 49 3 3 3 2 2 4 2" xfId="26694" xr:uid="{462A6402-195D-4244-A9A4-641C3F760417}"/>
    <cellStyle name="Comma 49 3 3 3 2 2 5" xfId="26691" xr:uid="{FF5A2E23-E292-4DC6-ABB4-2688F81B503B}"/>
    <cellStyle name="Comma 49 3 3 3 2 3" xfId="5736" xr:uid="{00000000-0005-0000-0000-00005C160000}"/>
    <cellStyle name="Comma 49 3 3 3 2 3 2" xfId="26695" xr:uid="{8AE21A95-1D21-4D4B-823A-9EA1882AB2C5}"/>
    <cellStyle name="Comma 49 3 3 3 2 4" xfId="5737" xr:uid="{00000000-0005-0000-0000-00005D160000}"/>
    <cellStyle name="Comma 49 3 3 3 2 4 2" xfId="26696" xr:uid="{3A96D565-FE8F-4924-9510-3FC79DEF7226}"/>
    <cellStyle name="Comma 49 3 3 3 2 5" xfId="5738" xr:uid="{00000000-0005-0000-0000-00005E160000}"/>
    <cellStyle name="Comma 49 3 3 3 2 5 2" xfId="26697" xr:uid="{711EB0EC-5134-4A4D-8499-5492B9C6DF17}"/>
    <cellStyle name="Comma 49 3 3 3 2 6" xfId="26690" xr:uid="{8DF88894-6D33-4494-88DC-29D73C6747E4}"/>
    <cellStyle name="Comma 49 3 3 3 3" xfId="5739" xr:uid="{00000000-0005-0000-0000-00005F160000}"/>
    <cellStyle name="Comma 49 3 3 3 3 2" xfId="5740" xr:uid="{00000000-0005-0000-0000-000060160000}"/>
    <cellStyle name="Comma 49 3 3 3 3 2 2" xfId="26699" xr:uid="{3D064733-58D8-4A8B-A279-D440CB37FE80}"/>
    <cellStyle name="Comma 49 3 3 3 3 3" xfId="5741" xr:uid="{00000000-0005-0000-0000-000061160000}"/>
    <cellStyle name="Comma 49 3 3 3 3 3 2" xfId="26700" xr:uid="{F42F5ED0-378E-4032-AEDF-AD9ADF069DC0}"/>
    <cellStyle name="Comma 49 3 3 3 3 4" xfId="5742" xr:uid="{00000000-0005-0000-0000-000062160000}"/>
    <cellStyle name="Comma 49 3 3 3 3 4 2" xfId="26701" xr:uid="{D9D7423D-EA1A-43E8-8C3A-6708602DF699}"/>
    <cellStyle name="Comma 49 3 3 3 3 5" xfId="26698" xr:uid="{B68E5255-71DF-4769-B385-786436641ACD}"/>
    <cellStyle name="Comma 49 3 3 3 4" xfId="5743" xr:uid="{00000000-0005-0000-0000-000063160000}"/>
    <cellStyle name="Comma 49 3 3 3 4 2" xfId="26702" xr:uid="{11ECC3C5-8022-4CE9-8618-452FC1CAF48D}"/>
    <cellStyle name="Comma 49 3 3 3 5" xfId="5744" xr:uid="{00000000-0005-0000-0000-000064160000}"/>
    <cellStyle name="Comma 49 3 3 3 5 2" xfId="26703" xr:uid="{145830D9-1D0C-4452-88A9-14A9E85B28C4}"/>
    <cellStyle name="Comma 49 3 3 3 6" xfId="5745" xr:uid="{00000000-0005-0000-0000-000065160000}"/>
    <cellStyle name="Comma 49 3 3 3 6 2" xfId="26704" xr:uid="{ECAE63AF-0FD9-4909-8189-85A3DC285FB1}"/>
    <cellStyle name="Comma 49 3 3 3 7" xfId="26689" xr:uid="{81D712E0-CCEF-4037-AEDB-315501637F3A}"/>
    <cellStyle name="Comma 49 3 3 4" xfId="5746" xr:uid="{00000000-0005-0000-0000-000066160000}"/>
    <cellStyle name="Comma 49 3 3 4 2" xfId="5747" xr:uid="{00000000-0005-0000-0000-000067160000}"/>
    <cellStyle name="Comma 49 3 3 4 2 2" xfId="5748" xr:uid="{00000000-0005-0000-0000-000068160000}"/>
    <cellStyle name="Comma 49 3 3 4 2 2 2" xfId="26707" xr:uid="{AF740DD1-B7BE-4C53-916A-A6F5B9A8F75F}"/>
    <cellStyle name="Comma 49 3 3 4 2 3" xfId="5749" xr:uid="{00000000-0005-0000-0000-000069160000}"/>
    <cellStyle name="Comma 49 3 3 4 2 3 2" xfId="26708" xr:uid="{92B34C99-3640-4179-A446-158EFF384722}"/>
    <cellStyle name="Comma 49 3 3 4 2 4" xfId="5750" xr:uid="{00000000-0005-0000-0000-00006A160000}"/>
    <cellStyle name="Comma 49 3 3 4 2 4 2" xfId="26709" xr:uid="{7373CE3D-4942-452C-9001-0604E06CF758}"/>
    <cellStyle name="Comma 49 3 3 4 2 5" xfId="26706" xr:uid="{C186BFC7-EEFD-4138-8264-296082C4B706}"/>
    <cellStyle name="Comma 49 3 3 4 3" xfId="5751" xr:uid="{00000000-0005-0000-0000-00006B160000}"/>
    <cellStyle name="Comma 49 3 3 4 3 2" xfId="26710" xr:uid="{5D1A6561-CEDE-41DB-AD56-6881B01E03BE}"/>
    <cellStyle name="Comma 49 3 3 4 4" xfId="5752" xr:uid="{00000000-0005-0000-0000-00006C160000}"/>
    <cellStyle name="Comma 49 3 3 4 4 2" xfId="26711" xr:uid="{52145C53-3ECE-46F2-9F2A-D8B5B8B0B85F}"/>
    <cellStyle name="Comma 49 3 3 4 5" xfId="5753" xr:uid="{00000000-0005-0000-0000-00006D160000}"/>
    <cellStyle name="Comma 49 3 3 4 5 2" xfId="26712" xr:uid="{E7372391-6991-4B06-B641-A7E44560899F}"/>
    <cellStyle name="Comma 49 3 3 4 6" xfId="26705" xr:uid="{14B516DE-7A9C-4152-BF16-B264B986096F}"/>
    <cellStyle name="Comma 49 3 3 5" xfId="5754" xr:uid="{00000000-0005-0000-0000-00006E160000}"/>
    <cellStyle name="Comma 49 3 3 5 2" xfId="5755" xr:uid="{00000000-0005-0000-0000-00006F160000}"/>
    <cellStyle name="Comma 49 3 3 5 2 2" xfId="26714" xr:uid="{E5E5BAEC-CF2E-4A3E-BCCC-614350373754}"/>
    <cellStyle name="Comma 49 3 3 5 3" xfId="5756" xr:uid="{00000000-0005-0000-0000-000070160000}"/>
    <cellStyle name="Comma 49 3 3 5 3 2" xfId="26715" xr:uid="{BFF5EF20-A7A1-4C62-8F64-10E24B950E23}"/>
    <cellStyle name="Comma 49 3 3 5 4" xfId="5757" xr:uid="{00000000-0005-0000-0000-000071160000}"/>
    <cellStyle name="Comma 49 3 3 5 4 2" xfId="26716" xr:uid="{2F8B5509-1719-461B-899B-7C2FB3B87FD3}"/>
    <cellStyle name="Comma 49 3 3 5 5" xfId="26713" xr:uid="{8C4FD75F-343D-4D08-B1D6-E518A5866A1F}"/>
    <cellStyle name="Comma 49 3 3 6" xfId="5758" xr:uid="{00000000-0005-0000-0000-000072160000}"/>
    <cellStyle name="Comma 49 3 3 6 2" xfId="26717" xr:uid="{9D1BC30B-3240-44A1-A344-E9B4FB796965}"/>
    <cellStyle name="Comma 49 3 3 7" xfId="5759" xr:uid="{00000000-0005-0000-0000-000073160000}"/>
    <cellStyle name="Comma 49 3 3 7 2" xfId="26718" xr:uid="{5CF2F8F9-448E-438B-8051-E7457DC898E2}"/>
    <cellStyle name="Comma 49 3 3 8" xfId="5760" xr:uid="{00000000-0005-0000-0000-000074160000}"/>
    <cellStyle name="Comma 49 3 3 8 2" xfId="26719" xr:uid="{A96C5890-692E-455C-AD68-BB283806132E}"/>
    <cellStyle name="Comma 49 3 3 9" xfId="26672" xr:uid="{BB7E9537-7523-4F14-9B51-6CC4BCB2F223}"/>
    <cellStyle name="Comma 49 3 4" xfId="5761" xr:uid="{00000000-0005-0000-0000-000075160000}"/>
    <cellStyle name="Comma 49 3 4 2" xfId="5762" xr:uid="{00000000-0005-0000-0000-000076160000}"/>
    <cellStyle name="Comma 49 3 4 2 2" xfId="5763" xr:uid="{00000000-0005-0000-0000-000077160000}"/>
    <cellStyle name="Comma 49 3 4 2 2 2" xfId="5764" xr:uid="{00000000-0005-0000-0000-000078160000}"/>
    <cellStyle name="Comma 49 3 4 2 2 2 2" xfId="26723" xr:uid="{62D5E529-8B71-4E46-8E6B-497DE0C903C8}"/>
    <cellStyle name="Comma 49 3 4 2 2 3" xfId="5765" xr:uid="{00000000-0005-0000-0000-000079160000}"/>
    <cellStyle name="Comma 49 3 4 2 2 3 2" xfId="26724" xr:uid="{D33CEFE0-2971-4B08-A206-299379AE1111}"/>
    <cellStyle name="Comma 49 3 4 2 2 4" xfId="5766" xr:uid="{00000000-0005-0000-0000-00007A160000}"/>
    <cellStyle name="Comma 49 3 4 2 2 4 2" xfId="26725" xr:uid="{7FCFD17D-EF97-49CB-8599-7103DF31020B}"/>
    <cellStyle name="Comma 49 3 4 2 2 5" xfId="26722" xr:uid="{C1F0B1B9-82C0-424E-9C30-77DCF5FF78C9}"/>
    <cellStyle name="Comma 49 3 4 2 3" xfId="5767" xr:uid="{00000000-0005-0000-0000-00007B160000}"/>
    <cellStyle name="Comma 49 3 4 2 3 2" xfId="26726" xr:uid="{CF76F595-948C-406E-9DA6-09DFA7662E2D}"/>
    <cellStyle name="Comma 49 3 4 2 4" xfId="5768" xr:uid="{00000000-0005-0000-0000-00007C160000}"/>
    <cellStyle name="Comma 49 3 4 2 4 2" xfId="26727" xr:uid="{9C65FED4-59AA-4B39-B366-AD7CB9136AF0}"/>
    <cellStyle name="Comma 49 3 4 2 5" xfId="5769" xr:uid="{00000000-0005-0000-0000-00007D160000}"/>
    <cellStyle name="Comma 49 3 4 2 5 2" xfId="26728" xr:uid="{0372F8D6-49CC-4A7D-A8C6-74AC9A8D785E}"/>
    <cellStyle name="Comma 49 3 4 2 6" xfId="26721" xr:uid="{BDEA0703-BD35-441A-A41C-883B31909AEE}"/>
    <cellStyle name="Comma 49 3 4 3" xfId="5770" xr:uid="{00000000-0005-0000-0000-00007E160000}"/>
    <cellStyle name="Comma 49 3 4 3 2" xfId="5771" xr:uid="{00000000-0005-0000-0000-00007F160000}"/>
    <cellStyle name="Comma 49 3 4 3 2 2" xfId="26730" xr:uid="{CD7DB45F-7CB3-4FF0-BED7-41FA13CC9524}"/>
    <cellStyle name="Comma 49 3 4 3 3" xfId="5772" xr:uid="{00000000-0005-0000-0000-000080160000}"/>
    <cellStyle name="Comma 49 3 4 3 3 2" xfId="26731" xr:uid="{45D3C3E7-1693-4BEF-8459-10E15B6B2062}"/>
    <cellStyle name="Comma 49 3 4 3 4" xfId="5773" xr:uid="{00000000-0005-0000-0000-000081160000}"/>
    <cellStyle name="Comma 49 3 4 3 4 2" xfId="26732" xr:uid="{100A176B-070D-49D6-960D-D4CD06243CEE}"/>
    <cellStyle name="Comma 49 3 4 3 5" xfId="26729" xr:uid="{51766DE9-59EF-4B44-9A19-2EDA0C7FD69E}"/>
    <cellStyle name="Comma 49 3 4 4" xfId="5774" xr:uid="{00000000-0005-0000-0000-000082160000}"/>
    <cellStyle name="Comma 49 3 4 4 2" xfId="26733" xr:uid="{40FEEA83-17B6-4784-8A5C-39B780B2E9F5}"/>
    <cellStyle name="Comma 49 3 4 5" xfId="5775" xr:uid="{00000000-0005-0000-0000-000083160000}"/>
    <cellStyle name="Comma 49 3 4 5 2" xfId="26734" xr:uid="{F6CB7BDF-261E-4777-AFA6-9D5B4DBAEB27}"/>
    <cellStyle name="Comma 49 3 4 6" xfId="5776" xr:uid="{00000000-0005-0000-0000-000084160000}"/>
    <cellStyle name="Comma 49 3 4 6 2" xfId="26735" xr:uid="{8FC44866-5571-4077-8770-A8C1B9297B11}"/>
    <cellStyle name="Comma 49 3 4 7" xfId="26720" xr:uid="{2258E9CF-B83E-4AC0-A160-CC73FE3C84C3}"/>
    <cellStyle name="Comma 49 3 5" xfId="5777" xr:uid="{00000000-0005-0000-0000-000085160000}"/>
    <cellStyle name="Comma 49 3 5 2" xfId="5778" xr:uid="{00000000-0005-0000-0000-000086160000}"/>
    <cellStyle name="Comma 49 3 5 2 2" xfId="5779" xr:uid="{00000000-0005-0000-0000-000087160000}"/>
    <cellStyle name="Comma 49 3 5 2 2 2" xfId="5780" xr:uid="{00000000-0005-0000-0000-000088160000}"/>
    <cellStyle name="Comma 49 3 5 2 2 2 2" xfId="26739" xr:uid="{2DE00E47-87FB-4177-A684-B79991B0FA0D}"/>
    <cellStyle name="Comma 49 3 5 2 2 3" xfId="5781" xr:uid="{00000000-0005-0000-0000-000089160000}"/>
    <cellStyle name="Comma 49 3 5 2 2 3 2" xfId="26740" xr:uid="{86F06B0C-25BF-4E57-B545-D97D0E1F23AC}"/>
    <cellStyle name="Comma 49 3 5 2 2 4" xfId="5782" xr:uid="{00000000-0005-0000-0000-00008A160000}"/>
    <cellStyle name="Comma 49 3 5 2 2 4 2" xfId="26741" xr:uid="{023EE287-7F29-45CF-B215-5C3E6F6B6DBD}"/>
    <cellStyle name="Comma 49 3 5 2 2 5" xfId="26738" xr:uid="{B135F79F-A593-42E1-BECD-E606E6C81F70}"/>
    <cellStyle name="Comma 49 3 5 2 3" xfId="5783" xr:uid="{00000000-0005-0000-0000-00008B160000}"/>
    <cellStyle name="Comma 49 3 5 2 3 2" xfId="26742" xr:uid="{BB833B63-977D-4B3D-8AA9-49AAFBAAFF03}"/>
    <cellStyle name="Comma 49 3 5 2 4" xfId="5784" xr:uid="{00000000-0005-0000-0000-00008C160000}"/>
    <cellStyle name="Comma 49 3 5 2 4 2" xfId="26743" xr:uid="{DBFCB2E4-6FA6-4268-BD02-8641DC64E6EB}"/>
    <cellStyle name="Comma 49 3 5 2 5" xfId="5785" xr:uid="{00000000-0005-0000-0000-00008D160000}"/>
    <cellStyle name="Comma 49 3 5 2 5 2" xfId="26744" xr:uid="{FCDC3625-90F3-48F0-A517-E21E3950BB90}"/>
    <cellStyle name="Comma 49 3 5 2 6" xfId="26737" xr:uid="{3422CF76-2DE4-4E03-A794-67BA7F8E1735}"/>
    <cellStyle name="Comma 49 3 5 3" xfId="5786" xr:uid="{00000000-0005-0000-0000-00008E160000}"/>
    <cellStyle name="Comma 49 3 5 3 2" xfId="5787" xr:uid="{00000000-0005-0000-0000-00008F160000}"/>
    <cellStyle name="Comma 49 3 5 3 2 2" xfId="26746" xr:uid="{F65ECF2D-FBA5-43D8-930A-11B01B2A788B}"/>
    <cellStyle name="Comma 49 3 5 3 3" xfId="5788" xr:uid="{00000000-0005-0000-0000-000090160000}"/>
    <cellStyle name="Comma 49 3 5 3 3 2" xfId="26747" xr:uid="{D98106B4-0B3F-44A2-82A9-F5A42ABB8002}"/>
    <cellStyle name="Comma 49 3 5 3 4" xfId="5789" xr:uid="{00000000-0005-0000-0000-000091160000}"/>
    <cellStyle name="Comma 49 3 5 3 4 2" xfId="26748" xr:uid="{B6A0A297-96F5-4454-8464-F64FA28FC9A3}"/>
    <cellStyle name="Comma 49 3 5 3 5" xfId="26745" xr:uid="{908AE0FD-A29A-44FD-9A24-7E31E113CC80}"/>
    <cellStyle name="Comma 49 3 5 4" xfId="5790" xr:uid="{00000000-0005-0000-0000-000092160000}"/>
    <cellStyle name="Comma 49 3 5 4 2" xfId="26749" xr:uid="{1EACA919-B0F0-483C-A47C-A5197A695931}"/>
    <cellStyle name="Comma 49 3 5 5" xfId="5791" xr:uid="{00000000-0005-0000-0000-000093160000}"/>
    <cellStyle name="Comma 49 3 5 5 2" xfId="26750" xr:uid="{57DB7D7B-9BC5-46CB-BB1F-95A5EA697362}"/>
    <cellStyle name="Comma 49 3 5 6" xfId="5792" xr:uid="{00000000-0005-0000-0000-000094160000}"/>
    <cellStyle name="Comma 49 3 5 6 2" xfId="26751" xr:uid="{4D8ABDF7-F2E7-426A-B193-0762E7650F73}"/>
    <cellStyle name="Comma 49 3 5 7" xfId="26736" xr:uid="{7F259956-3FAB-4247-A70F-9CA4CA74C6D3}"/>
    <cellStyle name="Comma 49 3 6" xfId="5793" xr:uid="{00000000-0005-0000-0000-000095160000}"/>
    <cellStyle name="Comma 49 3 6 2" xfId="5794" xr:uid="{00000000-0005-0000-0000-000096160000}"/>
    <cellStyle name="Comma 49 3 6 2 2" xfId="5795" xr:uid="{00000000-0005-0000-0000-000097160000}"/>
    <cellStyle name="Comma 49 3 6 2 2 2" xfId="26754" xr:uid="{F16DEA99-6A7A-49E2-B2AE-D854690EE0C0}"/>
    <cellStyle name="Comma 49 3 6 2 3" xfId="5796" xr:uid="{00000000-0005-0000-0000-000098160000}"/>
    <cellStyle name="Comma 49 3 6 2 3 2" xfId="26755" xr:uid="{975864D1-976F-45FB-B6C6-A93191418732}"/>
    <cellStyle name="Comma 49 3 6 2 4" xfId="5797" xr:uid="{00000000-0005-0000-0000-000099160000}"/>
    <cellStyle name="Comma 49 3 6 2 4 2" xfId="26756" xr:uid="{9BFF97CB-D2DB-41FB-A9E8-630206B5BFA4}"/>
    <cellStyle name="Comma 49 3 6 2 5" xfId="26753" xr:uid="{A0A4ABF8-047F-4600-A6C9-080BD4C4F131}"/>
    <cellStyle name="Comma 49 3 6 3" xfId="5798" xr:uid="{00000000-0005-0000-0000-00009A160000}"/>
    <cellStyle name="Comma 49 3 6 3 2" xfId="26757" xr:uid="{55F92993-5F20-4613-B551-F740BD33B229}"/>
    <cellStyle name="Comma 49 3 6 4" xfId="5799" xr:uid="{00000000-0005-0000-0000-00009B160000}"/>
    <cellStyle name="Comma 49 3 6 4 2" xfId="26758" xr:uid="{29CA3726-76C9-4691-9192-6D2A1A598DB6}"/>
    <cellStyle name="Comma 49 3 6 5" xfId="5800" xr:uid="{00000000-0005-0000-0000-00009C160000}"/>
    <cellStyle name="Comma 49 3 6 5 2" xfId="26759" xr:uid="{8CCC607B-B51D-4BEB-B1BD-58DB271D344B}"/>
    <cellStyle name="Comma 49 3 6 6" xfId="26752" xr:uid="{A4D3B00B-0C61-4E65-BB53-82273C3B5A36}"/>
    <cellStyle name="Comma 49 3 7" xfId="5801" xr:uid="{00000000-0005-0000-0000-00009D160000}"/>
    <cellStyle name="Comma 49 3 7 2" xfId="5802" xr:uid="{00000000-0005-0000-0000-00009E160000}"/>
    <cellStyle name="Comma 49 3 7 2 2" xfId="26761" xr:uid="{17E03692-30CE-4EE9-9D09-5B3915EAD879}"/>
    <cellStyle name="Comma 49 3 7 3" xfId="5803" xr:uid="{00000000-0005-0000-0000-00009F160000}"/>
    <cellStyle name="Comma 49 3 7 3 2" xfId="26762" xr:uid="{6F2BE0F5-809A-4C27-92DF-95369F5958E9}"/>
    <cellStyle name="Comma 49 3 7 4" xfId="5804" xr:uid="{00000000-0005-0000-0000-0000A0160000}"/>
    <cellStyle name="Comma 49 3 7 4 2" xfId="26763" xr:uid="{E69BDED8-9761-40D3-A93E-FD8BFD7A33FD}"/>
    <cellStyle name="Comma 49 3 7 5" xfId="26760" xr:uid="{2D4007A5-E821-471B-9718-0F57A21040D6}"/>
    <cellStyle name="Comma 49 3 8" xfId="5805" xr:uid="{00000000-0005-0000-0000-0000A1160000}"/>
    <cellStyle name="Comma 49 3 8 2" xfId="26764" xr:uid="{ABD129E6-9708-492A-8C5C-3B0298A17AED}"/>
    <cellStyle name="Comma 49 3 9" xfId="5806" xr:uid="{00000000-0005-0000-0000-0000A2160000}"/>
    <cellStyle name="Comma 49 3 9 2" xfId="26765" xr:uid="{8F10DBA3-FB7C-4D1A-A7D7-04B10AB78B8B}"/>
    <cellStyle name="Comma 49 4" xfId="5807" xr:uid="{00000000-0005-0000-0000-0000A3160000}"/>
    <cellStyle name="Comma 49 4 2" xfId="5808" xr:uid="{00000000-0005-0000-0000-0000A4160000}"/>
    <cellStyle name="Comma 49 4 2 2" xfId="5809" xr:uid="{00000000-0005-0000-0000-0000A5160000}"/>
    <cellStyle name="Comma 49 4 2 2 2" xfId="5810" xr:uid="{00000000-0005-0000-0000-0000A6160000}"/>
    <cellStyle name="Comma 49 4 2 2 2 2" xfId="5811" xr:uid="{00000000-0005-0000-0000-0000A7160000}"/>
    <cellStyle name="Comma 49 4 2 2 2 2 2" xfId="26770" xr:uid="{501779FC-EE0F-451A-8EA5-35E9930B37BC}"/>
    <cellStyle name="Comma 49 4 2 2 2 3" xfId="5812" xr:uid="{00000000-0005-0000-0000-0000A8160000}"/>
    <cellStyle name="Comma 49 4 2 2 2 3 2" xfId="26771" xr:uid="{1724FAA1-09E5-4E15-8071-0D743EBA62AB}"/>
    <cellStyle name="Comma 49 4 2 2 2 4" xfId="5813" xr:uid="{00000000-0005-0000-0000-0000A9160000}"/>
    <cellStyle name="Comma 49 4 2 2 2 4 2" xfId="26772" xr:uid="{2760CB20-94BA-431F-8AAB-DE80D9C1F0CF}"/>
    <cellStyle name="Comma 49 4 2 2 2 5" xfId="26769" xr:uid="{C4E37BB7-22FE-4188-A2B4-7E4E30AEEDA0}"/>
    <cellStyle name="Comma 49 4 2 2 3" xfId="5814" xr:uid="{00000000-0005-0000-0000-0000AA160000}"/>
    <cellStyle name="Comma 49 4 2 2 3 2" xfId="26773" xr:uid="{E7CB10EB-81BE-4D33-A82F-0A82B37FDF9E}"/>
    <cellStyle name="Comma 49 4 2 2 4" xfId="5815" xr:uid="{00000000-0005-0000-0000-0000AB160000}"/>
    <cellStyle name="Comma 49 4 2 2 4 2" xfId="26774" xr:uid="{7AD45FEE-F5AE-465C-94AA-D07D9D033A6F}"/>
    <cellStyle name="Comma 49 4 2 2 5" xfId="5816" xr:uid="{00000000-0005-0000-0000-0000AC160000}"/>
    <cellStyle name="Comma 49 4 2 2 5 2" xfId="26775" xr:uid="{A7D7A4D0-FD04-4EAC-B868-9E2B47F20DF1}"/>
    <cellStyle name="Comma 49 4 2 2 6" xfId="26768" xr:uid="{142E86C8-F904-4416-BC84-C972B8AF9FAE}"/>
    <cellStyle name="Comma 49 4 2 3" xfId="5817" xr:uid="{00000000-0005-0000-0000-0000AD160000}"/>
    <cellStyle name="Comma 49 4 2 3 2" xfId="5818" xr:uid="{00000000-0005-0000-0000-0000AE160000}"/>
    <cellStyle name="Comma 49 4 2 3 2 2" xfId="26777" xr:uid="{539B900C-4E40-4080-A028-590A62DAF1DA}"/>
    <cellStyle name="Comma 49 4 2 3 3" xfId="5819" xr:uid="{00000000-0005-0000-0000-0000AF160000}"/>
    <cellStyle name="Comma 49 4 2 3 3 2" xfId="26778" xr:uid="{237811ED-D653-4BDF-8E3E-BCBC0A2D794C}"/>
    <cellStyle name="Comma 49 4 2 3 4" xfId="5820" xr:uid="{00000000-0005-0000-0000-0000B0160000}"/>
    <cellStyle name="Comma 49 4 2 3 4 2" xfId="26779" xr:uid="{92C94BE3-1C2E-4EA5-9C53-EB72A132F719}"/>
    <cellStyle name="Comma 49 4 2 3 5" xfId="26776" xr:uid="{2B306940-9789-407B-BD09-996A7419AA9F}"/>
    <cellStyle name="Comma 49 4 2 4" xfId="5821" xr:uid="{00000000-0005-0000-0000-0000B1160000}"/>
    <cellStyle name="Comma 49 4 2 4 2" xfId="26780" xr:uid="{35484DBA-61E8-42DE-8DD1-56B1756D4503}"/>
    <cellStyle name="Comma 49 4 2 5" xfId="5822" xr:uid="{00000000-0005-0000-0000-0000B2160000}"/>
    <cellStyle name="Comma 49 4 2 5 2" xfId="26781" xr:uid="{96A19EDE-C100-4DD7-9DAA-AC60DC00285A}"/>
    <cellStyle name="Comma 49 4 2 6" xfId="5823" xr:uid="{00000000-0005-0000-0000-0000B3160000}"/>
    <cellStyle name="Comma 49 4 2 6 2" xfId="26782" xr:uid="{1C04AF56-B4B5-4F12-A3E5-339981A5618E}"/>
    <cellStyle name="Comma 49 4 2 7" xfId="26767" xr:uid="{9D4CA332-B4E4-428D-B763-0666760F3D7D}"/>
    <cellStyle name="Comma 49 4 3" xfId="5824" xr:uid="{00000000-0005-0000-0000-0000B4160000}"/>
    <cellStyle name="Comma 49 4 3 2" xfId="5825" xr:uid="{00000000-0005-0000-0000-0000B5160000}"/>
    <cellStyle name="Comma 49 4 3 2 2" xfId="5826" xr:uid="{00000000-0005-0000-0000-0000B6160000}"/>
    <cellStyle name="Comma 49 4 3 2 2 2" xfId="5827" xr:uid="{00000000-0005-0000-0000-0000B7160000}"/>
    <cellStyle name="Comma 49 4 3 2 2 2 2" xfId="26786" xr:uid="{E722FD01-8E03-4541-9D29-6A2BA4AA7FF0}"/>
    <cellStyle name="Comma 49 4 3 2 2 3" xfId="5828" xr:uid="{00000000-0005-0000-0000-0000B8160000}"/>
    <cellStyle name="Comma 49 4 3 2 2 3 2" xfId="26787" xr:uid="{6E63B930-40C4-4902-926E-DD7EA2BCC186}"/>
    <cellStyle name="Comma 49 4 3 2 2 4" xfId="5829" xr:uid="{00000000-0005-0000-0000-0000B9160000}"/>
    <cellStyle name="Comma 49 4 3 2 2 4 2" xfId="26788" xr:uid="{B7683DE9-0F7A-4717-BAE7-0DF7E0D9E706}"/>
    <cellStyle name="Comma 49 4 3 2 2 5" xfId="26785" xr:uid="{528F8DD4-A268-4685-8734-05731BC4E036}"/>
    <cellStyle name="Comma 49 4 3 2 3" xfId="5830" xr:uid="{00000000-0005-0000-0000-0000BA160000}"/>
    <cellStyle name="Comma 49 4 3 2 3 2" xfId="26789" xr:uid="{B3B77C62-726A-43CF-AC17-5C1DAEA83C8B}"/>
    <cellStyle name="Comma 49 4 3 2 4" xfId="5831" xr:uid="{00000000-0005-0000-0000-0000BB160000}"/>
    <cellStyle name="Comma 49 4 3 2 4 2" xfId="26790" xr:uid="{B57B147C-A1C5-4117-945B-A99019441D86}"/>
    <cellStyle name="Comma 49 4 3 2 5" xfId="5832" xr:uid="{00000000-0005-0000-0000-0000BC160000}"/>
    <cellStyle name="Comma 49 4 3 2 5 2" xfId="26791" xr:uid="{9D5D6807-B48C-419D-BE3A-0C98B8FEED76}"/>
    <cellStyle name="Comma 49 4 3 2 6" xfId="26784" xr:uid="{DEB343AC-77F7-44D4-905D-8DF09958EB27}"/>
    <cellStyle name="Comma 49 4 3 3" xfId="5833" xr:uid="{00000000-0005-0000-0000-0000BD160000}"/>
    <cellStyle name="Comma 49 4 3 3 2" xfId="5834" xr:uid="{00000000-0005-0000-0000-0000BE160000}"/>
    <cellStyle name="Comma 49 4 3 3 2 2" xfId="26793" xr:uid="{44B692F4-9C8E-436F-9A48-9B24F291B930}"/>
    <cellStyle name="Comma 49 4 3 3 3" xfId="5835" xr:uid="{00000000-0005-0000-0000-0000BF160000}"/>
    <cellStyle name="Comma 49 4 3 3 3 2" xfId="26794" xr:uid="{76052DAD-9AAD-4382-B698-3F1B023A8F1D}"/>
    <cellStyle name="Comma 49 4 3 3 4" xfId="5836" xr:uid="{00000000-0005-0000-0000-0000C0160000}"/>
    <cellStyle name="Comma 49 4 3 3 4 2" xfId="26795" xr:uid="{C02C0C63-7AE6-4B59-AAA8-8013F3795917}"/>
    <cellStyle name="Comma 49 4 3 3 5" xfId="26792" xr:uid="{98151802-4B46-4290-8CF7-AABA1549519C}"/>
    <cellStyle name="Comma 49 4 3 4" xfId="5837" xr:uid="{00000000-0005-0000-0000-0000C1160000}"/>
    <cellStyle name="Comma 49 4 3 4 2" xfId="26796" xr:uid="{799F295A-04FA-40F5-ADEF-91977365E385}"/>
    <cellStyle name="Comma 49 4 3 5" xfId="5838" xr:uid="{00000000-0005-0000-0000-0000C2160000}"/>
    <cellStyle name="Comma 49 4 3 5 2" xfId="26797" xr:uid="{3BE6A1BC-6010-4D21-AF5B-14EEB5FE5FC0}"/>
    <cellStyle name="Comma 49 4 3 6" xfId="5839" xr:uid="{00000000-0005-0000-0000-0000C3160000}"/>
    <cellStyle name="Comma 49 4 3 6 2" xfId="26798" xr:uid="{C4D54275-406A-41A0-B89E-7937FDEAECAA}"/>
    <cellStyle name="Comma 49 4 3 7" xfId="26783" xr:uid="{9A1631F8-6D9F-479F-8001-59E8F2B3EF05}"/>
    <cellStyle name="Comma 49 4 4" xfId="5840" xr:uid="{00000000-0005-0000-0000-0000C4160000}"/>
    <cellStyle name="Comma 49 4 4 2" xfId="5841" xr:uid="{00000000-0005-0000-0000-0000C5160000}"/>
    <cellStyle name="Comma 49 4 4 2 2" xfId="5842" xr:uid="{00000000-0005-0000-0000-0000C6160000}"/>
    <cellStyle name="Comma 49 4 4 2 2 2" xfId="26801" xr:uid="{E713A0E1-E8E5-4FAE-BE92-C99808C85EBF}"/>
    <cellStyle name="Comma 49 4 4 2 3" xfId="5843" xr:uid="{00000000-0005-0000-0000-0000C7160000}"/>
    <cellStyle name="Comma 49 4 4 2 3 2" xfId="26802" xr:uid="{414EE0A7-32B6-449B-85F9-A262BED18648}"/>
    <cellStyle name="Comma 49 4 4 2 4" xfId="5844" xr:uid="{00000000-0005-0000-0000-0000C8160000}"/>
    <cellStyle name="Comma 49 4 4 2 4 2" xfId="26803" xr:uid="{3EBC1DAE-0377-47C9-8CCE-E7B55A129BC6}"/>
    <cellStyle name="Comma 49 4 4 2 5" xfId="26800" xr:uid="{0E496F8E-E4E7-4A5D-AE72-556043D01E2B}"/>
    <cellStyle name="Comma 49 4 4 3" xfId="5845" xr:uid="{00000000-0005-0000-0000-0000C9160000}"/>
    <cellStyle name="Comma 49 4 4 3 2" xfId="26804" xr:uid="{C85AD4FE-99E1-4067-990F-5D86993D2337}"/>
    <cellStyle name="Comma 49 4 4 4" xfId="5846" xr:uid="{00000000-0005-0000-0000-0000CA160000}"/>
    <cellStyle name="Comma 49 4 4 4 2" xfId="26805" xr:uid="{14322A1C-51E6-4133-A4D5-6EC580C0D828}"/>
    <cellStyle name="Comma 49 4 4 5" xfId="5847" xr:uid="{00000000-0005-0000-0000-0000CB160000}"/>
    <cellStyle name="Comma 49 4 4 5 2" xfId="26806" xr:uid="{0CF107BF-7432-414B-ADB6-E42AA8584592}"/>
    <cellStyle name="Comma 49 4 4 6" xfId="26799" xr:uid="{C0CB909F-E1B2-4A9D-9489-463CF1529C4F}"/>
    <cellStyle name="Comma 49 4 5" xfId="5848" xr:uid="{00000000-0005-0000-0000-0000CC160000}"/>
    <cellStyle name="Comma 49 4 5 2" xfId="5849" xr:uid="{00000000-0005-0000-0000-0000CD160000}"/>
    <cellStyle name="Comma 49 4 5 2 2" xfId="26808" xr:uid="{6418F9BB-D77D-476D-A9E6-03135D2B3B64}"/>
    <cellStyle name="Comma 49 4 5 3" xfId="5850" xr:uid="{00000000-0005-0000-0000-0000CE160000}"/>
    <cellStyle name="Comma 49 4 5 3 2" xfId="26809" xr:uid="{7CF7E704-9E4A-4242-8CC9-0FEA13A4734F}"/>
    <cellStyle name="Comma 49 4 5 4" xfId="5851" xr:uid="{00000000-0005-0000-0000-0000CF160000}"/>
    <cellStyle name="Comma 49 4 5 4 2" xfId="26810" xr:uid="{7B891CB2-9F06-4860-AE79-F2E8AC8CCFA7}"/>
    <cellStyle name="Comma 49 4 5 5" xfId="26807" xr:uid="{CBE6B3F1-50FD-45DB-A7BB-4131A3642B4C}"/>
    <cellStyle name="Comma 49 4 6" xfId="5852" xr:uid="{00000000-0005-0000-0000-0000D0160000}"/>
    <cellStyle name="Comma 49 4 6 2" xfId="26811" xr:uid="{096E8E84-DC9A-48E5-9C5D-8F1819546988}"/>
    <cellStyle name="Comma 49 4 7" xfId="5853" xr:uid="{00000000-0005-0000-0000-0000D1160000}"/>
    <cellStyle name="Comma 49 4 7 2" xfId="26812" xr:uid="{AE7A25BC-98EF-4EEC-B4B5-B6B39D5A8CA6}"/>
    <cellStyle name="Comma 49 4 8" xfId="5854" xr:uid="{00000000-0005-0000-0000-0000D2160000}"/>
    <cellStyle name="Comma 49 4 8 2" xfId="26813" xr:uid="{8530697F-33E4-4976-961A-A6B547E0435C}"/>
    <cellStyle name="Comma 49 4 9" xfId="26766" xr:uid="{3522F68E-8CEF-4BE7-BA01-DB58379A54E6}"/>
    <cellStyle name="Comma 49 5" xfId="5855" xr:uid="{00000000-0005-0000-0000-0000D3160000}"/>
    <cellStyle name="Comma 49 5 2" xfId="5856" xr:uid="{00000000-0005-0000-0000-0000D4160000}"/>
    <cellStyle name="Comma 49 5 2 2" xfId="5857" xr:uid="{00000000-0005-0000-0000-0000D5160000}"/>
    <cellStyle name="Comma 49 5 2 2 2" xfId="5858" xr:uid="{00000000-0005-0000-0000-0000D6160000}"/>
    <cellStyle name="Comma 49 5 2 2 2 2" xfId="5859" xr:uid="{00000000-0005-0000-0000-0000D7160000}"/>
    <cellStyle name="Comma 49 5 2 2 2 2 2" xfId="26818" xr:uid="{36E368D4-90EC-41E0-8F08-F33E51F51DF1}"/>
    <cellStyle name="Comma 49 5 2 2 2 3" xfId="5860" xr:uid="{00000000-0005-0000-0000-0000D8160000}"/>
    <cellStyle name="Comma 49 5 2 2 2 3 2" xfId="26819" xr:uid="{55061176-4641-45E2-99D6-7BC5B4427228}"/>
    <cellStyle name="Comma 49 5 2 2 2 4" xfId="5861" xr:uid="{00000000-0005-0000-0000-0000D9160000}"/>
    <cellStyle name="Comma 49 5 2 2 2 4 2" xfId="26820" xr:uid="{BF3EC438-B2D4-47A5-992D-5631FF1C9B69}"/>
    <cellStyle name="Comma 49 5 2 2 2 5" xfId="26817" xr:uid="{DEC2D540-0943-40FA-932B-7E9DCB3057AF}"/>
    <cellStyle name="Comma 49 5 2 2 3" xfId="5862" xr:uid="{00000000-0005-0000-0000-0000DA160000}"/>
    <cellStyle name="Comma 49 5 2 2 3 2" xfId="26821" xr:uid="{14DD863B-9104-4246-A482-0E4E430AAEAA}"/>
    <cellStyle name="Comma 49 5 2 2 4" xfId="5863" xr:uid="{00000000-0005-0000-0000-0000DB160000}"/>
    <cellStyle name="Comma 49 5 2 2 4 2" xfId="26822" xr:uid="{6C5F348D-9604-486E-A76A-87EF24D387C7}"/>
    <cellStyle name="Comma 49 5 2 2 5" xfId="5864" xr:uid="{00000000-0005-0000-0000-0000DC160000}"/>
    <cellStyle name="Comma 49 5 2 2 5 2" xfId="26823" xr:uid="{E764AB71-B803-44FC-9690-768EDB06EAFA}"/>
    <cellStyle name="Comma 49 5 2 2 6" xfId="26816" xr:uid="{ABE48651-56AD-4ABE-9227-C8BE3655B273}"/>
    <cellStyle name="Comma 49 5 2 3" xfId="5865" xr:uid="{00000000-0005-0000-0000-0000DD160000}"/>
    <cellStyle name="Comma 49 5 2 3 2" xfId="5866" xr:uid="{00000000-0005-0000-0000-0000DE160000}"/>
    <cellStyle name="Comma 49 5 2 3 2 2" xfId="26825" xr:uid="{17F07A85-FE76-4B33-8EFE-AA9A766A56A0}"/>
    <cellStyle name="Comma 49 5 2 3 3" xfId="5867" xr:uid="{00000000-0005-0000-0000-0000DF160000}"/>
    <cellStyle name="Comma 49 5 2 3 3 2" xfId="26826" xr:uid="{7FFA2393-B3C3-42A6-AAB3-51DCDE0DB668}"/>
    <cellStyle name="Comma 49 5 2 3 4" xfId="5868" xr:uid="{00000000-0005-0000-0000-0000E0160000}"/>
    <cellStyle name="Comma 49 5 2 3 4 2" xfId="26827" xr:uid="{2F26F22C-CE59-449F-B28E-E94AA8612869}"/>
    <cellStyle name="Comma 49 5 2 3 5" xfId="26824" xr:uid="{DB2F9B5A-E0B9-41F3-AB58-3037FF283888}"/>
    <cellStyle name="Comma 49 5 2 4" xfId="5869" xr:uid="{00000000-0005-0000-0000-0000E1160000}"/>
    <cellStyle name="Comma 49 5 2 4 2" xfId="26828" xr:uid="{042374AD-970E-4131-B3EF-E685A8273C97}"/>
    <cellStyle name="Comma 49 5 2 5" xfId="5870" xr:uid="{00000000-0005-0000-0000-0000E2160000}"/>
    <cellStyle name="Comma 49 5 2 5 2" xfId="26829" xr:uid="{9242F6D6-1111-425C-9D34-61B279618E5A}"/>
    <cellStyle name="Comma 49 5 2 6" xfId="5871" xr:uid="{00000000-0005-0000-0000-0000E3160000}"/>
    <cellStyle name="Comma 49 5 2 6 2" xfId="26830" xr:uid="{C3855035-75A3-48C4-A43B-8AF7C19BECD9}"/>
    <cellStyle name="Comma 49 5 2 7" xfId="26815" xr:uid="{35B75930-DBFF-4E4D-ACCF-78E95CA8089B}"/>
    <cellStyle name="Comma 49 5 3" xfId="5872" xr:uid="{00000000-0005-0000-0000-0000E4160000}"/>
    <cellStyle name="Comma 49 5 3 2" xfId="5873" xr:uid="{00000000-0005-0000-0000-0000E5160000}"/>
    <cellStyle name="Comma 49 5 3 2 2" xfId="5874" xr:uid="{00000000-0005-0000-0000-0000E6160000}"/>
    <cellStyle name="Comma 49 5 3 2 2 2" xfId="5875" xr:uid="{00000000-0005-0000-0000-0000E7160000}"/>
    <cellStyle name="Comma 49 5 3 2 2 2 2" xfId="26834" xr:uid="{A9953B31-0357-417B-BE07-96FEC202C08E}"/>
    <cellStyle name="Comma 49 5 3 2 2 3" xfId="5876" xr:uid="{00000000-0005-0000-0000-0000E8160000}"/>
    <cellStyle name="Comma 49 5 3 2 2 3 2" xfId="26835" xr:uid="{A5E00899-F12E-4B2A-8D4A-90B4CAC8F342}"/>
    <cellStyle name="Comma 49 5 3 2 2 4" xfId="5877" xr:uid="{00000000-0005-0000-0000-0000E9160000}"/>
    <cellStyle name="Comma 49 5 3 2 2 4 2" xfId="26836" xr:uid="{DDA8EAEF-00B9-4C78-BB8E-3CC9E2081282}"/>
    <cellStyle name="Comma 49 5 3 2 2 5" xfId="26833" xr:uid="{43F17671-DA09-4088-B6B4-F86FF0FC1E02}"/>
    <cellStyle name="Comma 49 5 3 2 3" xfId="5878" xr:uid="{00000000-0005-0000-0000-0000EA160000}"/>
    <cellStyle name="Comma 49 5 3 2 3 2" xfId="26837" xr:uid="{101533AF-EAC9-47A7-A266-78A7B1531655}"/>
    <cellStyle name="Comma 49 5 3 2 4" xfId="5879" xr:uid="{00000000-0005-0000-0000-0000EB160000}"/>
    <cellStyle name="Comma 49 5 3 2 4 2" xfId="26838" xr:uid="{4055FBA1-14E8-41ED-A066-4CC084079308}"/>
    <cellStyle name="Comma 49 5 3 2 5" xfId="5880" xr:uid="{00000000-0005-0000-0000-0000EC160000}"/>
    <cellStyle name="Comma 49 5 3 2 5 2" xfId="26839" xr:uid="{11F54F4B-410B-4343-B0A3-0FAB90F45F38}"/>
    <cellStyle name="Comma 49 5 3 2 6" xfId="26832" xr:uid="{CD4D7E65-1CF9-4EF6-85FA-BB1E65434DB5}"/>
    <cellStyle name="Comma 49 5 3 3" xfId="5881" xr:uid="{00000000-0005-0000-0000-0000ED160000}"/>
    <cellStyle name="Comma 49 5 3 3 2" xfId="5882" xr:uid="{00000000-0005-0000-0000-0000EE160000}"/>
    <cellStyle name="Comma 49 5 3 3 2 2" xfId="26841" xr:uid="{A93987F7-8A97-4E85-A6EC-3ACB50556E3D}"/>
    <cellStyle name="Comma 49 5 3 3 3" xfId="5883" xr:uid="{00000000-0005-0000-0000-0000EF160000}"/>
    <cellStyle name="Comma 49 5 3 3 3 2" xfId="26842" xr:uid="{AC082841-4BB5-4055-9EE6-C62E8C6C8BD8}"/>
    <cellStyle name="Comma 49 5 3 3 4" xfId="5884" xr:uid="{00000000-0005-0000-0000-0000F0160000}"/>
    <cellStyle name="Comma 49 5 3 3 4 2" xfId="26843" xr:uid="{565B4379-51F4-48F2-9367-3FE66D72998E}"/>
    <cellStyle name="Comma 49 5 3 3 5" xfId="26840" xr:uid="{892400C1-1EB4-4653-AD5E-984AE4D1D81D}"/>
    <cellStyle name="Comma 49 5 3 4" xfId="5885" xr:uid="{00000000-0005-0000-0000-0000F1160000}"/>
    <cellStyle name="Comma 49 5 3 4 2" xfId="26844" xr:uid="{3C8FC6BB-E295-46DD-9164-B02337AEB726}"/>
    <cellStyle name="Comma 49 5 3 5" xfId="5886" xr:uid="{00000000-0005-0000-0000-0000F2160000}"/>
    <cellStyle name="Comma 49 5 3 5 2" xfId="26845" xr:uid="{D6B258CC-F112-4CE9-BDA3-B645D00DB862}"/>
    <cellStyle name="Comma 49 5 3 6" xfId="5887" xr:uid="{00000000-0005-0000-0000-0000F3160000}"/>
    <cellStyle name="Comma 49 5 3 6 2" xfId="26846" xr:uid="{68557A48-109E-4E15-83A2-EB640BED8344}"/>
    <cellStyle name="Comma 49 5 3 7" xfId="26831" xr:uid="{AF71908A-2BBD-4109-B64B-2B375DA2AC40}"/>
    <cellStyle name="Comma 49 5 4" xfId="5888" xr:uid="{00000000-0005-0000-0000-0000F4160000}"/>
    <cellStyle name="Comma 49 5 4 2" xfId="5889" xr:uid="{00000000-0005-0000-0000-0000F5160000}"/>
    <cellStyle name="Comma 49 5 4 2 2" xfId="5890" xr:uid="{00000000-0005-0000-0000-0000F6160000}"/>
    <cellStyle name="Comma 49 5 4 2 2 2" xfId="26849" xr:uid="{D65F435B-DA87-4752-B906-10BE0E651AE2}"/>
    <cellStyle name="Comma 49 5 4 2 3" xfId="5891" xr:uid="{00000000-0005-0000-0000-0000F7160000}"/>
    <cellStyle name="Comma 49 5 4 2 3 2" xfId="26850" xr:uid="{34837678-6962-435A-852F-926D56918BA7}"/>
    <cellStyle name="Comma 49 5 4 2 4" xfId="5892" xr:uid="{00000000-0005-0000-0000-0000F8160000}"/>
    <cellStyle name="Comma 49 5 4 2 4 2" xfId="26851" xr:uid="{B3BAE388-DC96-4406-BADE-3BE61EC69CA1}"/>
    <cellStyle name="Comma 49 5 4 2 5" xfId="26848" xr:uid="{FC309A32-4D9D-4649-9406-C05375D4E665}"/>
    <cellStyle name="Comma 49 5 4 3" xfId="5893" xr:uid="{00000000-0005-0000-0000-0000F9160000}"/>
    <cellStyle name="Comma 49 5 4 3 2" xfId="26852" xr:uid="{8DB4BF33-DE61-4815-8094-84CD8A42FF7A}"/>
    <cellStyle name="Comma 49 5 4 4" xfId="5894" xr:uid="{00000000-0005-0000-0000-0000FA160000}"/>
    <cellStyle name="Comma 49 5 4 4 2" xfId="26853" xr:uid="{406CD8FA-E6BC-4748-9731-4C92C40BA945}"/>
    <cellStyle name="Comma 49 5 4 5" xfId="5895" xr:uid="{00000000-0005-0000-0000-0000FB160000}"/>
    <cellStyle name="Comma 49 5 4 5 2" xfId="26854" xr:uid="{DF06EBB8-C382-433E-966D-5D8FEDE8948A}"/>
    <cellStyle name="Comma 49 5 4 6" xfId="26847" xr:uid="{30A509DE-CFB5-41AF-81C0-139668B1EC3E}"/>
    <cellStyle name="Comma 49 5 5" xfId="5896" xr:uid="{00000000-0005-0000-0000-0000FC160000}"/>
    <cellStyle name="Comma 49 5 5 2" xfId="5897" xr:uid="{00000000-0005-0000-0000-0000FD160000}"/>
    <cellStyle name="Comma 49 5 5 2 2" xfId="26856" xr:uid="{0504CB54-C644-497F-B0D8-AA3A3F8A8065}"/>
    <cellStyle name="Comma 49 5 5 3" xfId="5898" xr:uid="{00000000-0005-0000-0000-0000FE160000}"/>
    <cellStyle name="Comma 49 5 5 3 2" xfId="26857" xr:uid="{6C62937C-6AB1-4F29-8879-494898074E37}"/>
    <cellStyle name="Comma 49 5 5 4" xfId="5899" xr:uid="{00000000-0005-0000-0000-0000FF160000}"/>
    <cellStyle name="Comma 49 5 5 4 2" xfId="26858" xr:uid="{8457FA68-FB99-4FB4-85A7-370B4EF158DE}"/>
    <cellStyle name="Comma 49 5 5 5" xfId="26855" xr:uid="{16911E71-57C5-41D9-945F-18E6F5690E17}"/>
    <cellStyle name="Comma 49 5 6" xfId="5900" xr:uid="{00000000-0005-0000-0000-000000170000}"/>
    <cellStyle name="Comma 49 5 6 2" xfId="26859" xr:uid="{80F49849-8AD9-4897-AC94-DE0E9AB9A2A4}"/>
    <cellStyle name="Comma 49 5 7" xfId="5901" xr:uid="{00000000-0005-0000-0000-000001170000}"/>
    <cellStyle name="Comma 49 5 7 2" xfId="26860" xr:uid="{EE1C8E2A-582A-4B56-8978-F2851620962A}"/>
    <cellStyle name="Comma 49 5 8" xfId="5902" xr:uid="{00000000-0005-0000-0000-000002170000}"/>
    <cellStyle name="Comma 49 5 8 2" xfId="26861" xr:uid="{731B1DC0-89F5-48D6-8137-F8506AC72BA4}"/>
    <cellStyle name="Comma 49 5 9" xfId="26814" xr:uid="{E32342F7-D9A8-4032-AF62-E1E5CFBF22A3}"/>
    <cellStyle name="Comma 49 6" xfId="5903" xr:uid="{00000000-0005-0000-0000-000003170000}"/>
    <cellStyle name="Comma 49 6 2" xfId="5904" xr:uid="{00000000-0005-0000-0000-000004170000}"/>
    <cellStyle name="Comma 49 6 2 2" xfId="5905" xr:uid="{00000000-0005-0000-0000-000005170000}"/>
    <cellStyle name="Comma 49 6 2 2 2" xfId="5906" xr:uid="{00000000-0005-0000-0000-000006170000}"/>
    <cellStyle name="Comma 49 6 2 2 2 2" xfId="26865" xr:uid="{2424C7B1-FAEC-4FAF-8CC2-5E3BFCDC3DDA}"/>
    <cellStyle name="Comma 49 6 2 2 3" xfId="5907" xr:uid="{00000000-0005-0000-0000-000007170000}"/>
    <cellStyle name="Comma 49 6 2 2 3 2" xfId="26866" xr:uid="{3627A3EA-9771-4CB9-BF46-516F906FD71D}"/>
    <cellStyle name="Comma 49 6 2 2 4" xfId="5908" xr:uid="{00000000-0005-0000-0000-000008170000}"/>
    <cellStyle name="Comma 49 6 2 2 4 2" xfId="26867" xr:uid="{EC00AF59-3D46-4DE2-8AA3-29DB784D1EDB}"/>
    <cellStyle name="Comma 49 6 2 2 5" xfId="26864" xr:uid="{58DA9929-DAC0-4BEF-842A-ABA5777B6DDC}"/>
    <cellStyle name="Comma 49 6 2 3" xfId="5909" xr:uid="{00000000-0005-0000-0000-000009170000}"/>
    <cellStyle name="Comma 49 6 2 3 2" xfId="26868" xr:uid="{1FF85416-7D17-4F49-B9C6-B7EFAC79245F}"/>
    <cellStyle name="Comma 49 6 2 4" xfId="5910" xr:uid="{00000000-0005-0000-0000-00000A170000}"/>
    <cellStyle name="Comma 49 6 2 4 2" xfId="26869" xr:uid="{9EDF8118-AD5F-4A1A-90FC-894FA1C1017D}"/>
    <cellStyle name="Comma 49 6 2 5" xfId="5911" xr:uid="{00000000-0005-0000-0000-00000B170000}"/>
    <cellStyle name="Comma 49 6 2 5 2" xfId="26870" xr:uid="{4D0E9383-38D5-4EAB-9ADE-5955C0C14E33}"/>
    <cellStyle name="Comma 49 6 2 6" xfId="26863" xr:uid="{9729FB4B-BEB8-434F-97DA-4877E4345AD0}"/>
    <cellStyle name="Comma 49 6 3" xfId="5912" xr:uid="{00000000-0005-0000-0000-00000C170000}"/>
    <cellStyle name="Comma 49 6 3 2" xfId="5913" xr:uid="{00000000-0005-0000-0000-00000D170000}"/>
    <cellStyle name="Comma 49 6 3 2 2" xfId="26872" xr:uid="{63E64574-F2D9-44A2-97A6-674E9E21F03B}"/>
    <cellStyle name="Comma 49 6 3 3" xfId="5914" xr:uid="{00000000-0005-0000-0000-00000E170000}"/>
    <cellStyle name="Comma 49 6 3 3 2" xfId="26873" xr:uid="{079B1C0A-D23B-48C1-B4F2-2D20125D9019}"/>
    <cellStyle name="Comma 49 6 3 4" xfId="5915" xr:uid="{00000000-0005-0000-0000-00000F170000}"/>
    <cellStyle name="Comma 49 6 3 4 2" xfId="26874" xr:uid="{25B2791A-6F5C-4FF2-B1AC-417F190E4E28}"/>
    <cellStyle name="Comma 49 6 3 5" xfId="26871" xr:uid="{F0818A08-63E6-4312-B91E-F6D8C0D0C337}"/>
    <cellStyle name="Comma 49 6 4" xfId="5916" xr:uid="{00000000-0005-0000-0000-000010170000}"/>
    <cellStyle name="Comma 49 6 4 2" xfId="26875" xr:uid="{20CACEAB-B6C9-4052-AE43-A726F609FBD9}"/>
    <cellStyle name="Comma 49 6 5" xfId="5917" xr:uid="{00000000-0005-0000-0000-000011170000}"/>
    <cellStyle name="Comma 49 6 5 2" xfId="26876" xr:uid="{0AD0DF6C-D954-4EF7-B2CD-C8E8EE10728A}"/>
    <cellStyle name="Comma 49 6 6" xfId="5918" xr:uid="{00000000-0005-0000-0000-000012170000}"/>
    <cellStyle name="Comma 49 6 6 2" xfId="26877" xr:uid="{2D95554E-CE65-4D1A-BF8F-4C9BB2884260}"/>
    <cellStyle name="Comma 49 6 7" xfId="26862" xr:uid="{42633ED4-DF16-478F-A93D-422E5E351E18}"/>
    <cellStyle name="Comma 49 7" xfId="5919" xr:uid="{00000000-0005-0000-0000-000013170000}"/>
    <cellStyle name="Comma 49 7 2" xfId="5920" xr:uid="{00000000-0005-0000-0000-000014170000}"/>
    <cellStyle name="Comma 49 7 2 2" xfId="5921" xr:uid="{00000000-0005-0000-0000-000015170000}"/>
    <cellStyle name="Comma 49 7 2 2 2" xfId="5922" xr:uid="{00000000-0005-0000-0000-000016170000}"/>
    <cellStyle name="Comma 49 7 2 2 2 2" xfId="26881" xr:uid="{F5AB45EA-F16E-41C6-869B-38EF9CB0187A}"/>
    <cellStyle name="Comma 49 7 2 2 3" xfId="5923" xr:uid="{00000000-0005-0000-0000-000017170000}"/>
    <cellStyle name="Comma 49 7 2 2 3 2" xfId="26882" xr:uid="{8B67D0F9-7368-4808-9410-EF45AF957C47}"/>
    <cellStyle name="Comma 49 7 2 2 4" xfId="5924" xr:uid="{00000000-0005-0000-0000-000018170000}"/>
    <cellStyle name="Comma 49 7 2 2 4 2" xfId="26883" xr:uid="{859EB63D-D5CA-4F88-8A04-00FCC348BD69}"/>
    <cellStyle name="Comma 49 7 2 2 5" xfId="26880" xr:uid="{E114581D-C87D-44D8-AAF9-56DB7B7BF557}"/>
    <cellStyle name="Comma 49 7 2 3" xfId="5925" xr:uid="{00000000-0005-0000-0000-000019170000}"/>
    <cellStyle name="Comma 49 7 2 3 2" xfId="26884" xr:uid="{2A131FB3-14F1-4217-8DB1-BB25064F1D14}"/>
    <cellStyle name="Comma 49 7 2 4" xfId="5926" xr:uid="{00000000-0005-0000-0000-00001A170000}"/>
    <cellStyle name="Comma 49 7 2 4 2" xfId="26885" xr:uid="{288AEABE-B90F-43A7-94C5-0EEF86CF43AE}"/>
    <cellStyle name="Comma 49 7 2 5" xfId="5927" xr:uid="{00000000-0005-0000-0000-00001B170000}"/>
    <cellStyle name="Comma 49 7 2 5 2" xfId="26886" xr:uid="{F938E080-1A3B-4432-921C-A543C50A0592}"/>
    <cellStyle name="Comma 49 7 2 6" xfId="26879" xr:uid="{6CDE106E-8999-42F5-A2A2-E6797C2BA8FF}"/>
    <cellStyle name="Comma 49 7 3" xfId="5928" xr:uid="{00000000-0005-0000-0000-00001C170000}"/>
    <cellStyle name="Comma 49 7 3 2" xfId="5929" xr:uid="{00000000-0005-0000-0000-00001D170000}"/>
    <cellStyle name="Comma 49 7 3 2 2" xfId="26888" xr:uid="{07293296-DA85-48B9-8A5A-2EE576019476}"/>
    <cellStyle name="Comma 49 7 3 3" xfId="5930" xr:uid="{00000000-0005-0000-0000-00001E170000}"/>
    <cellStyle name="Comma 49 7 3 3 2" xfId="26889" xr:uid="{A7EAC401-4EFC-4063-9072-DC6DE41F88A0}"/>
    <cellStyle name="Comma 49 7 3 4" xfId="5931" xr:uid="{00000000-0005-0000-0000-00001F170000}"/>
    <cellStyle name="Comma 49 7 3 4 2" xfId="26890" xr:uid="{CCF7C3E0-3E39-4619-93E4-AA59C637D3DC}"/>
    <cellStyle name="Comma 49 7 3 5" xfId="26887" xr:uid="{1ACC9B21-1284-42D5-A51C-761212D02013}"/>
    <cellStyle name="Comma 49 7 4" xfId="5932" xr:uid="{00000000-0005-0000-0000-000020170000}"/>
    <cellStyle name="Comma 49 7 4 2" xfId="26891" xr:uid="{CE3EB054-B98F-4541-93A9-1433F985E03D}"/>
    <cellStyle name="Comma 49 7 5" xfId="5933" xr:uid="{00000000-0005-0000-0000-000021170000}"/>
    <cellStyle name="Comma 49 7 5 2" xfId="26892" xr:uid="{C75D9ACB-7057-4D23-AD5F-09D570F5C5BC}"/>
    <cellStyle name="Comma 49 7 6" xfId="5934" xr:uid="{00000000-0005-0000-0000-000022170000}"/>
    <cellStyle name="Comma 49 7 6 2" xfId="26893" xr:uid="{B9E20A74-9259-4192-AE51-2B656B277218}"/>
    <cellStyle name="Comma 49 7 7" xfId="26878" xr:uid="{B2907B59-6068-4EDA-B953-03E7D97A21EC}"/>
    <cellStyle name="Comma 49 8" xfId="5935" xr:uid="{00000000-0005-0000-0000-000023170000}"/>
    <cellStyle name="Comma 49 8 2" xfId="5936" xr:uid="{00000000-0005-0000-0000-000024170000}"/>
    <cellStyle name="Comma 49 8 2 2" xfId="5937" xr:uid="{00000000-0005-0000-0000-000025170000}"/>
    <cellStyle name="Comma 49 8 2 2 2" xfId="26896" xr:uid="{C97EED6C-7C67-4809-8FE3-9A2B5757D50E}"/>
    <cellStyle name="Comma 49 8 2 3" xfId="5938" xr:uid="{00000000-0005-0000-0000-000026170000}"/>
    <cellStyle name="Comma 49 8 2 3 2" xfId="26897" xr:uid="{F277A132-07DB-4AB0-93F0-151266AC4312}"/>
    <cellStyle name="Comma 49 8 2 4" xfId="5939" xr:uid="{00000000-0005-0000-0000-000027170000}"/>
    <cellStyle name="Comma 49 8 2 4 2" xfId="26898" xr:uid="{880D5EDA-49F0-4B0A-A29D-54546BAB2CC2}"/>
    <cellStyle name="Comma 49 8 2 5" xfId="26895" xr:uid="{E41F68CF-E759-4416-825D-1464C39029E9}"/>
    <cellStyle name="Comma 49 8 3" xfId="5940" xr:uid="{00000000-0005-0000-0000-000028170000}"/>
    <cellStyle name="Comma 49 8 3 2" xfId="26899" xr:uid="{E57A419D-B1C3-4EE7-A922-101935B24B2B}"/>
    <cellStyle name="Comma 49 8 4" xfId="5941" xr:uid="{00000000-0005-0000-0000-000029170000}"/>
    <cellStyle name="Comma 49 8 4 2" xfId="26900" xr:uid="{23932022-4CA7-4984-9CF3-31496A819A24}"/>
    <cellStyle name="Comma 49 8 5" xfId="5942" xr:uid="{00000000-0005-0000-0000-00002A170000}"/>
    <cellStyle name="Comma 49 8 5 2" xfId="26901" xr:uid="{144F2B15-E159-4AC0-8B4A-BB1D74EEC403}"/>
    <cellStyle name="Comma 49 8 6" xfId="26894" xr:uid="{2C22CB5A-680C-4A63-B2FB-99B86B544620}"/>
    <cellStyle name="Comma 49 9" xfId="5943" xr:uid="{00000000-0005-0000-0000-00002B170000}"/>
    <cellStyle name="Comma 49 9 2" xfId="5944" xr:uid="{00000000-0005-0000-0000-00002C170000}"/>
    <cellStyle name="Comma 49 9 2 2" xfId="26903" xr:uid="{7AAE59B8-3FF7-4958-9424-9FAA4BD780DD}"/>
    <cellStyle name="Comma 49 9 3" xfId="5945" xr:uid="{00000000-0005-0000-0000-00002D170000}"/>
    <cellStyle name="Comma 49 9 3 2" xfId="26904" xr:uid="{E962E8DD-94CD-44EC-9ACC-DF169F46F130}"/>
    <cellStyle name="Comma 49 9 4" xfId="5946" xr:uid="{00000000-0005-0000-0000-00002E170000}"/>
    <cellStyle name="Comma 49 9 4 2" xfId="26905" xr:uid="{9F90B913-C711-4BFD-B4AF-41E87B743D3A}"/>
    <cellStyle name="Comma 49 9 5" xfId="26902" xr:uid="{AF5CBC04-7C05-43E4-B42E-FB3C2A3FAEFB}"/>
    <cellStyle name="Comma 5" xfId="5947" xr:uid="{00000000-0005-0000-0000-00002F170000}"/>
    <cellStyle name="Comma 5 2" xfId="5948" xr:uid="{00000000-0005-0000-0000-000030170000}"/>
    <cellStyle name="Comma 5 2 2" xfId="5949" xr:uid="{00000000-0005-0000-0000-000031170000}"/>
    <cellStyle name="Comma 5 2 2 2" xfId="5950" xr:uid="{00000000-0005-0000-0000-000032170000}"/>
    <cellStyle name="Comma 5 2 2 2 2" xfId="26909" xr:uid="{3526B500-B5F8-4A7E-8D41-EFF34F4D5202}"/>
    <cellStyle name="Comma 5 2 2 3" xfId="26908" xr:uid="{066DCA0F-E1A7-4C39-AE57-E2CEDD894997}"/>
    <cellStyle name="Comma 5 2 3" xfId="5951" xr:uid="{00000000-0005-0000-0000-000033170000}"/>
    <cellStyle name="Comma 5 2 3 2" xfId="5952" xr:uid="{00000000-0005-0000-0000-000034170000}"/>
    <cellStyle name="Comma 5 2 3 2 2" xfId="26911" xr:uid="{EDC0F4FC-B050-43F5-9DE0-D87F9949DEF5}"/>
    <cellStyle name="Comma 5 2 3 3" xfId="26910" xr:uid="{9AB09049-53AB-4E86-88DC-FD3FD3AED227}"/>
    <cellStyle name="Comma 5 2 4" xfId="26907" xr:uid="{20A657C9-5BED-45CB-9F23-1FAA2DD8C3EB}"/>
    <cellStyle name="Comma 5 3" xfId="5953" xr:uid="{00000000-0005-0000-0000-000035170000}"/>
    <cellStyle name="Comma 5 3 2" xfId="5954" xr:uid="{00000000-0005-0000-0000-000036170000}"/>
    <cellStyle name="Comma 5 3 2 2" xfId="26913" xr:uid="{2B8F75A1-953B-47C7-AE85-61BCD8942690}"/>
    <cellStyle name="Comma 5 3 3" xfId="26912" xr:uid="{5B005345-3482-4C15-89DC-A1E8CA9420DA}"/>
    <cellStyle name="Comma 5 4" xfId="5955" xr:uid="{00000000-0005-0000-0000-000037170000}"/>
    <cellStyle name="Comma 5 4 2" xfId="26914" xr:uid="{BF078723-B1DD-4776-8B68-4FB9CCD868B1}"/>
    <cellStyle name="Comma 5 5" xfId="26906" xr:uid="{137B550D-5E3F-47B8-8DEF-4BAB2F7C2970}"/>
    <cellStyle name="Comma 50" xfId="5956" xr:uid="{00000000-0005-0000-0000-000038170000}"/>
    <cellStyle name="Comma 50 2" xfId="5957" xr:uid="{00000000-0005-0000-0000-000039170000}"/>
    <cellStyle name="Comma 50 2 2" xfId="26916" xr:uid="{6ED52E0D-999A-48BC-B3B4-7EC9510B3044}"/>
    <cellStyle name="Comma 50 3" xfId="26915" xr:uid="{C256F7E2-4A60-446C-B9BD-9AF18B967C87}"/>
    <cellStyle name="Comma 51" xfId="5958" xr:uid="{00000000-0005-0000-0000-00003A170000}"/>
    <cellStyle name="Comma 51 2" xfId="5959" xr:uid="{00000000-0005-0000-0000-00003B170000}"/>
    <cellStyle name="Comma 51 2 2" xfId="5960" xr:uid="{00000000-0005-0000-0000-00003C170000}"/>
    <cellStyle name="Comma 51 2 2 2" xfId="26919" xr:uid="{ABC2F71F-C644-4C8E-B2CC-8EE72AC975AE}"/>
    <cellStyle name="Comma 51 2 3" xfId="26918" xr:uid="{A583BD38-5758-4095-AC84-126D004C573B}"/>
    <cellStyle name="Comma 51 3" xfId="26917" xr:uid="{BADC6DDC-D215-4D07-8274-7DC53173D253}"/>
    <cellStyle name="Comma 52" xfId="5961" xr:uid="{00000000-0005-0000-0000-00003D170000}"/>
    <cellStyle name="Comma 52 2" xfId="5962" xr:uid="{00000000-0005-0000-0000-00003E170000}"/>
    <cellStyle name="Comma 52 2 2" xfId="26921" xr:uid="{80E4F133-79F6-417A-86C2-A938D86FE474}"/>
    <cellStyle name="Comma 52 3" xfId="26920" xr:uid="{BAB67770-47FD-4E6C-8D11-2AD51A537307}"/>
    <cellStyle name="Comma 53" xfId="5963" xr:uid="{00000000-0005-0000-0000-00003F170000}"/>
    <cellStyle name="Comma 53 10" xfId="5964" xr:uid="{00000000-0005-0000-0000-000040170000}"/>
    <cellStyle name="Comma 53 10 2" xfId="26923" xr:uid="{29B0248F-10DD-4A1A-BA7E-FDF084E28E20}"/>
    <cellStyle name="Comma 53 11" xfId="5965" xr:uid="{00000000-0005-0000-0000-000041170000}"/>
    <cellStyle name="Comma 53 11 2" xfId="26924" xr:uid="{FF52EB43-DE2B-4A3D-A880-2462038F1A8D}"/>
    <cellStyle name="Comma 53 12" xfId="5966" xr:uid="{00000000-0005-0000-0000-000042170000}"/>
    <cellStyle name="Comma 53 12 2" xfId="26925" xr:uid="{EC5486E5-DBE2-4B32-9DDE-CCE132DE471C}"/>
    <cellStyle name="Comma 53 13" xfId="26922" xr:uid="{91EFF9A4-C6DC-4CE6-8919-B8D22101F08F}"/>
    <cellStyle name="Comma 53 2" xfId="5967" xr:uid="{00000000-0005-0000-0000-000043170000}"/>
    <cellStyle name="Comma 53 2 10" xfId="5968" xr:uid="{00000000-0005-0000-0000-000044170000}"/>
    <cellStyle name="Comma 53 2 10 2" xfId="26927" xr:uid="{0F1920C6-F1B5-46EA-A495-A147FF92646C}"/>
    <cellStyle name="Comma 53 2 11" xfId="26926" xr:uid="{777491F9-C467-4C75-BAAD-02806A3070C4}"/>
    <cellStyle name="Comma 53 2 2" xfId="5969" xr:uid="{00000000-0005-0000-0000-000045170000}"/>
    <cellStyle name="Comma 53 2 2 2" xfId="5970" xr:uid="{00000000-0005-0000-0000-000046170000}"/>
    <cellStyle name="Comma 53 2 2 2 2" xfId="5971" xr:uid="{00000000-0005-0000-0000-000047170000}"/>
    <cellStyle name="Comma 53 2 2 2 2 2" xfId="5972" xr:uid="{00000000-0005-0000-0000-000048170000}"/>
    <cellStyle name="Comma 53 2 2 2 2 2 2" xfId="5973" xr:uid="{00000000-0005-0000-0000-000049170000}"/>
    <cellStyle name="Comma 53 2 2 2 2 2 2 2" xfId="26932" xr:uid="{6A0616CB-94F1-467E-BEF9-14B6370789C0}"/>
    <cellStyle name="Comma 53 2 2 2 2 2 3" xfId="5974" xr:uid="{00000000-0005-0000-0000-00004A170000}"/>
    <cellStyle name="Comma 53 2 2 2 2 2 3 2" xfId="26933" xr:uid="{F3F22355-EC2F-4E9A-BEE8-E8C0C5DCFB1D}"/>
    <cellStyle name="Comma 53 2 2 2 2 2 4" xfId="5975" xr:uid="{00000000-0005-0000-0000-00004B170000}"/>
    <cellStyle name="Comma 53 2 2 2 2 2 4 2" xfId="26934" xr:uid="{F2309DE1-4DF1-436C-B3E5-17F4C871837B}"/>
    <cellStyle name="Comma 53 2 2 2 2 2 5" xfId="26931" xr:uid="{E8AC18D7-1002-4AC0-BB85-0555C1C77AD4}"/>
    <cellStyle name="Comma 53 2 2 2 2 3" xfId="5976" xr:uid="{00000000-0005-0000-0000-00004C170000}"/>
    <cellStyle name="Comma 53 2 2 2 2 3 2" xfId="26935" xr:uid="{784855EC-D5DA-46AC-BA3F-559C1A81A782}"/>
    <cellStyle name="Comma 53 2 2 2 2 4" xfId="5977" xr:uid="{00000000-0005-0000-0000-00004D170000}"/>
    <cellStyle name="Comma 53 2 2 2 2 4 2" xfId="26936" xr:uid="{7E1F691F-F4C0-495B-BC28-6C56D3E07CAD}"/>
    <cellStyle name="Comma 53 2 2 2 2 5" xfId="5978" xr:uid="{00000000-0005-0000-0000-00004E170000}"/>
    <cellStyle name="Comma 53 2 2 2 2 5 2" xfId="26937" xr:uid="{AD24D2FC-0934-48C1-AB9E-3D4FB01C0744}"/>
    <cellStyle name="Comma 53 2 2 2 2 6" xfId="26930" xr:uid="{E414EE9F-4365-4C0F-A8C7-F5007512B0AE}"/>
    <cellStyle name="Comma 53 2 2 2 3" xfId="5979" xr:uid="{00000000-0005-0000-0000-00004F170000}"/>
    <cellStyle name="Comma 53 2 2 2 3 2" xfId="5980" xr:uid="{00000000-0005-0000-0000-000050170000}"/>
    <cellStyle name="Comma 53 2 2 2 3 2 2" xfId="26939" xr:uid="{37065053-1374-4BDA-8573-F2D6B040E6CF}"/>
    <cellStyle name="Comma 53 2 2 2 3 3" xfId="5981" xr:uid="{00000000-0005-0000-0000-000051170000}"/>
    <cellStyle name="Comma 53 2 2 2 3 3 2" xfId="26940" xr:uid="{AF549EF4-A4F7-466F-8E5B-9BD0B6EC923C}"/>
    <cellStyle name="Comma 53 2 2 2 3 4" xfId="5982" xr:uid="{00000000-0005-0000-0000-000052170000}"/>
    <cellStyle name="Comma 53 2 2 2 3 4 2" xfId="26941" xr:uid="{E220CF58-0B3F-4F90-98E5-C146A0C67BB9}"/>
    <cellStyle name="Comma 53 2 2 2 3 5" xfId="26938" xr:uid="{547F63F5-5D82-4750-B65F-2948D041C2A0}"/>
    <cellStyle name="Comma 53 2 2 2 4" xfId="5983" xr:uid="{00000000-0005-0000-0000-000053170000}"/>
    <cellStyle name="Comma 53 2 2 2 4 2" xfId="26942" xr:uid="{E49B63CA-46D9-4CA6-A777-A1F651DD3D0D}"/>
    <cellStyle name="Comma 53 2 2 2 5" xfId="5984" xr:uid="{00000000-0005-0000-0000-000054170000}"/>
    <cellStyle name="Comma 53 2 2 2 5 2" xfId="26943" xr:uid="{A4BD849B-2A56-4B5A-A709-515E7D0B0608}"/>
    <cellStyle name="Comma 53 2 2 2 6" xfId="5985" xr:uid="{00000000-0005-0000-0000-000055170000}"/>
    <cellStyle name="Comma 53 2 2 2 6 2" xfId="26944" xr:uid="{1B51A047-1CF8-4BC2-BB6A-9B9F4949A716}"/>
    <cellStyle name="Comma 53 2 2 2 7" xfId="26929" xr:uid="{75FF7D84-5A15-43BB-93DA-4184B63BB6BC}"/>
    <cellStyle name="Comma 53 2 2 3" xfId="5986" xr:uid="{00000000-0005-0000-0000-000056170000}"/>
    <cellStyle name="Comma 53 2 2 3 2" xfId="5987" xr:uid="{00000000-0005-0000-0000-000057170000}"/>
    <cellStyle name="Comma 53 2 2 3 2 2" xfId="5988" xr:uid="{00000000-0005-0000-0000-000058170000}"/>
    <cellStyle name="Comma 53 2 2 3 2 2 2" xfId="5989" xr:uid="{00000000-0005-0000-0000-000059170000}"/>
    <cellStyle name="Comma 53 2 2 3 2 2 2 2" xfId="26948" xr:uid="{711F7648-FDFC-4105-9E6F-31E971FB5B31}"/>
    <cellStyle name="Comma 53 2 2 3 2 2 3" xfId="5990" xr:uid="{00000000-0005-0000-0000-00005A170000}"/>
    <cellStyle name="Comma 53 2 2 3 2 2 3 2" xfId="26949" xr:uid="{AB379731-5201-451B-84B6-FB3A34CD91C1}"/>
    <cellStyle name="Comma 53 2 2 3 2 2 4" xfId="5991" xr:uid="{00000000-0005-0000-0000-00005B170000}"/>
    <cellStyle name="Comma 53 2 2 3 2 2 4 2" xfId="26950" xr:uid="{6FD4D092-7A31-444B-AEA0-F5AC8FAFF736}"/>
    <cellStyle name="Comma 53 2 2 3 2 2 5" xfId="26947" xr:uid="{C04C6D40-46DE-49E1-9B74-A74FD25A2A91}"/>
    <cellStyle name="Comma 53 2 2 3 2 3" xfId="5992" xr:uid="{00000000-0005-0000-0000-00005C170000}"/>
    <cellStyle name="Comma 53 2 2 3 2 3 2" xfId="26951" xr:uid="{5AA5F23A-7F96-4AAF-8D23-ACA595F85CC8}"/>
    <cellStyle name="Comma 53 2 2 3 2 4" xfId="5993" xr:uid="{00000000-0005-0000-0000-00005D170000}"/>
    <cellStyle name="Comma 53 2 2 3 2 4 2" xfId="26952" xr:uid="{F5E0609D-979A-4989-836A-6204DB07797F}"/>
    <cellStyle name="Comma 53 2 2 3 2 5" xfId="5994" xr:uid="{00000000-0005-0000-0000-00005E170000}"/>
    <cellStyle name="Comma 53 2 2 3 2 5 2" xfId="26953" xr:uid="{99BA2414-F872-4254-AA20-BF5EE613F2DB}"/>
    <cellStyle name="Comma 53 2 2 3 2 6" xfId="26946" xr:uid="{29BD9844-F0D6-4591-8330-2FCE1616051D}"/>
    <cellStyle name="Comma 53 2 2 3 3" xfId="5995" xr:uid="{00000000-0005-0000-0000-00005F170000}"/>
    <cellStyle name="Comma 53 2 2 3 3 2" xfId="5996" xr:uid="{00000000-0005-0000-0000-000060170000}"/>
    <cellStyle name="Comma 53 2 2 3 3 2 2" xfId="26955" xr:uid="{044D536C-DA5F-47E6-92E7-05847E8B668B}"/>
    <cellStyle name="Comma 53 2 2 3 3 3" xfId="5997" xr:uid="{00000000-0005-0000-0000-000061170000}"/>
    <cellStyle name="Comma 53 2 2 3 3 3 2" xfId="26956" xr:uid="{713E7043-A4BE-46EB-AC56-703FD9260179}"/>
    <cellStyle name="Comma 53 2 2 3 3 4" xfId="5998" xr:uid="{00000000-0005-0000-0000-000062170000}"/>
    <cellStyle name="Comma 53 2 2 3 3 4 2" xfId="26957" xr:uid="{8EE2DACE-2E44-4291-BCF4-DA138FF29B9F}"/>
    <cellStyle name="Comma 53 2 2 3 3 5" xfId="26954" xr:uid="{309B12E0-F584-479B-87F6-91B6B613DDF8}"/>
    <cellStyle name="Comma 53 2 2 3 4" xfId="5999" xr:uid="{00000000-0005-0000-0000-000063170000}"/>
    <cellStyle name="Comma 53 2 2 3 4 2" xfId="26958" xr:uid="{BEBE10A3-455B-4F2C-ACF2-EB233CC1752A}"/>
    <cellStyle name="Comma 53 2 2 3 5" xfId="6000" xr:uid="{00000000-0005-0000-0000-000064170000}"/>
    <cellStyle name="Comma 53 2 2 3 5 2" xfId="26959" xr:uid="{905B828A-3700-43FC-8836-1029E3B4A11A}"/>
    <cellStyle name="Comma 53 2 2 3 6" xfId="6001" xr:uid="{00000000-0005-0000-0000-000065170000}"/>
    <cellStyle name="Comma 53 2 2 3 6 2" xfId="26960" xr:uid="{C06FFA42-8687-4505-B226-1085FB6C21BE}"/>
    <cellStyle name="Comma 53 2 2 3 7" xfId="26945" xr:uid="{0123F285-1505-4DF7-B13A-C4B728000142}"/>
    <cellStyle name="Comma 53 2 2 4" xfId="6002" xr:uid="{00000000-0005-0000-0000-000066170000}"/>
    <cellStyle name="Comma 53 2 2 4 2" xfId="6003" xr:uid="{00000000-0005-0000-0000-000067170000}"/>
    <cellStyle name="Comma 53 2 2 4 2 2" xfId="6004" xr:uid="{00000000-0005-0000-0000-000068170000}"/>
    <cellStyle name="Comma 53 2 2 4 2 2 2" xfId="26963" xr:uid="{0A8F3952-47B4-4ECD-B3E7-46A83014E866}"/>
    <cellStyle name="Comma 53 2 2 4 2 3" xfId="6005" xr:uid="{00000000-0005-0000-0000-000069170000}"/>
    <cellStyle name="Comma 53 2 2 4 2 3 2" xfId="26964" xr:uid="{1DE7A0BF-0526-4351-85C5-773B2F59393C}"/>
    <cellStyle name="Comma 53 2 2 4 2 4" xfId="6006" xr:uid="{00000000-0005-0000-0000-00006A170000}"/>
    <cellStyle name="Comma 53 2 2 4 2 4 2" xfId="26965" xr:uid="{194F7B1B-651A-4F00-9C88-E8B8189B297C}"/>
    <cellStyle name="Comma 53 2 2 4 2 5" xfId="26962" xr:uid="{F1563C05-0CF0-4776-BCA9-0925CDFAF5F5}"/>
    <cellStyle name="Comma 53 2 2 4 3" xfId="6007" xr:uid="{00000000-0005-0000-0000-00006B170000}"/>
    <cellStyle name="Comma 53 2 2 4 3 2" xfId="26966" xr:uid="{64D8860B-63D6-412A-A114-47A58C16CE30}"/>
    <cellStyle name="Comma 53 2 2 4 4" xfId="6008" xr:uid="{00000000-0005-0000-0000-00006C170000}"/>
    <cellStyle name="Comma 53 2 2 4 4 2" xfId="26967" xr:uid="{F766C832-489A-471F-9DA1-EA6113332AB3}"/>
    <cellStyle name="Comma 53 2 2 4 5" xfId="6009" xr:uid="{00000000-0005-0000-0000-00006D170000}"/>
    <cellStyle name="Comma 53 2 2 4 5 2" xfId="26968" xr:uid="{0D6C4745-C862-4080-A45C-4439D54BC39D}"/>
    <cellStyle name="Comma 53 2 2 4 6" xfId="26961" xr:uid="{1772A489-A948-4067-9B49-A42856FE10C2}"/>
    <cellStyle name="Comma 53 2 2 5" xfId="6010" xr:uid="{00000000-0005-0000-0000-00006E170000}"/>
    <cellStyle name="Comma 53 2 2 5 2" xfId="6011" xr:uid="{00000000-0005-0000-0000-00006F170000}"/>
    <cellStyle name="Comma 53 2 2 5 2 2" xfId="26970" xr:uid="{AE915827-3D0B-4133-9E0F-FCC7EB3042C3}"/>
    <cellStyle name="Comma 53 2 2 5 3" xfId="6012" xr:uid="{00000000-0005-0000-0000-000070170000}"/>
    <cellStyle name="Comma 53 2 2 5 3 2" xfId="26971" xr:uid="{551BA3D4-D22F-4EA1-8FC0-869D5E2C5457}"/>
    <cellStyle name="Comma 53 2 2 5 4" xfId="6013" xr:uid="{00000000-0005-0000-0000-000071170000}"/>
    <cellStyle name="Comma 53 2 2 5 4 2" xfId="26972" xr:uid="{510B8796-5F9A-4FC6-B4E9-86879CD9757E}"/>
    <cellStyle name="Comma 53 2 2 5 5" xfId="26969" xr:uid="{25523D1C-CCAD-4A7A-9FA0-0476683A7F95}"/>
    <cellStyle name="Comma 53 2 2 6" xfId="6014" xr:uid="{00000000-0005-0000-0000-000072170000}"/>
    <cellStyle name="Comma 53 2 2 6 2" xfId="26973" xr:uid="{BC4E6EF0-2483-4017-96D8-0C171B49100D}"/>
    <cellStyle name="Comma 53 2 2 7" xfId="6015" xr:uid="{00000000-0005-0000-0000-000073170000}"/>
    <cellStyle name="Comma 53 2 2 7 2" xfId="26974" xr:uid="{B799089B-79C4-455B-8F51-CE01582AC6E5}"/>
    <cellStyle name="Comma 53 2 2 8" xfId="6016" xr:uid="{00000000-0005-0000-0000-000074170000}"/>
    <cellStyle name="Comma 53 2 2 8 2" xfId="26975" xr:uid="{89264FB0-C099-4C1B-ABF6-869CE539A3E0}"/>
    <cellStyle name="Comma 53 2 2 9" xfId="26928" xr:uid="{CAFCB3AC-7A3B-40F9-84E1-FC66194BA123}"/>
    <cellStyle name="Comma 53 2 3" xfId="6017" xr:uid="{00000000-0005-0000-0000-000075170000}"/>
    <cellStyle name="Comma 53 2 3 2" xfId="6018" xr:uid="{00000000-0005-0000-0000-000076170000}"/>
    <cellStyle name="Comma 53 2 3 2 2" xfId="6019" xr:uid="{00000000-0005-0000-0000-000077170000}"/>
    <cellStyle name="Comma 53 2 3 2 2 2" xfId="6020" xr:uid="{00000000-0005-0000-0000-000078170000}"/>
    <cellStyle name="Comma 53 2 3 2 2 2 2" xfId="6021" xr:uid="{00000000-0005-0000-0000-000079170000}"/>
    <cellStyle name="Comma 53 2 3 2 2 2 2 2" xfId="26980" xr:uid="{AF2F5834-C8F5-4F48-9AF9-36DD25DE12A5}"/>
    <cellStyle name="Comma 53 2 3 2 2 2 3" xfId="6022" xr:uid="{00000000-0005-0000-0000-00007A170000}"/>
    <cellStyle name="Comma 53 2 3 2 2 2 3 2" xfId="26981" xr:uid="{B00D7EB9-DDB3-4D28-9F2A-B2FA98F0877E}"/>
    <cellStyle name="Comma 53 2 3 2 2 2 4" xfId="6023" xr:uid="{00000000-0005-0000-0000-00007B170000}"/>
    <cellStyle name="Comma 53 2 3 2 2 2 4 2" xfId="26982" xr:uid="{16055ABC-CC72-4E3C-A160-72E2C38A1099}"/>
    <cellStyle name="Comma 53 2 3 2 2 2 5" xfId="26979" xr:uid="{731C8B77-BAEF-4D0B-809C-49DBF08168B8}"/>
    <cellStyle name="Comma 53 2 3 2 2 3" xfId="6024" xr:uid="{00000000-0005-0000-0000-00007C170000}"/>
    <cellStyle name="Comma 53 2 3 2 2 3 2" xfId="26983" xr:uid="{645A8D3A-24AA-422F-AB1E-945D7953A3EF}"/>
    <cellStyle name="Comma 53 2 3 2 2 4" xfId="6025" xr:uid="{00000000-0005-0000-0000-00007D170000}"/>
    <cellStyle name="Comma 53 2 3 2 2 4 2" xfId="26984" xr:uid="{EB26EECE-5A4E-46D5-944E-0E979FC77699}"/>
    <cellStyle name="Comma 53 2 3 2 2 5" xfId="6026" xr:uid="{00000000-0005-0000-0000-00007E170000}"/>
    <cellStyle name="Comma 53 2 3 2 2 5 2" xfId="26985" xr:uid="{9D3D275E-1D85-4C06-9119-6A23C2BA2D69}"/>
    <cellStyle name="Comma 53 2 3 2 2 6" xfId="26978" xr:uid="{F9380022-F349-4F03-8782-3C1ABB81F907}"/>
    <cellStyle name="Comma 53 2 3 2 3" xfId="6027" xr:uid="{00000000-0005-0000-0000-00007F170000}"/>
    <cellStyle name="Comma 53 2 3 2 3 2" xfId="6028" xr:uid="{00000000-0005-0000-0000-000080170000}"/>
    <cellStyle name="Comma 53 2 3 2 3 2 2" xfId="26987" xr:uid="{4B46728B-E4E1-4310-A293-79E8B475EEA7}"/>
    <cellStyle name="Comma 53 2 3 2 3 3" xfId="6029" xr:uid="{00000000-0005-0000-0000-000081170000}"/>
    <cellStyle name="Comma 53 2 3 2 3 3 2" xfId="26988" xr:uid="{19A4C6D7-E9DF-4C42-BB5F-BA6DD93E2654}"/>
    <cellStyle name="Comma 53 2 3 2 3 4" xfId="6030" xr:uid="{00000000-0005-0000-0000-000082170000}"/>
    <cellStyle name="Comma 53 2 3 2 3 4 2" xfId="26989" xr:uid="{F3BECA06-F9A5-4B23-9D46-7DD33DE04827}"/>
    <cellStyle name="Comma 53 2 3 2 3 5" xfId="26986" xr:uid="{8D56247C-91B5-45A4-97E9-84036BDB68FF}"/>
    <cellStyle name="Comma 53 2 3 2 4" xfId="6031" xr:uid="{00000000-0005-0000-0000-000083170000}"/>
    <cellStyle name="Comma 53 2 3 2 4 2" xfId="26990" xr:uid="{99DE39E1-BCAD-405C-857F-CCCBF085C96C}"/>
    <cellStyle name="Comma 53 2 3 2 5" xfId="6032" xr:uid="{00000000-0005-0000-0000-000084170000}"/>
    <cellStyle name="Comma 53 2 3 2 5 2" xfId="26991" xr:uid="{3B11B982-5577-4275-A8A2-DD254D50BE20}"/>
    <cellStyle name="Comma 53 2 3 2 6" xfId="6033" xr:uid="{00000000-0005-0000-0000-000085170000}"/>
    <cellStyle name="Comma 53 2 3 2 6 2" xfId="26992" xr:uid="{9F5B7D3B-6991-4BD0-A698-CF23803A8987}"/>
    <cellStyle name="Comma 53 2 3 2 7" xfId="26977" xr:uid="{0D07333F-8692-4853-AA60-A9715F9C9BD2}"/>
    <cellStyle name="Comma 53 2 3 3" xfId="6034" xr:uid="{00000000-0005-0000-0000-000086170000}"/>
    <cellStyle name="Comma 53 2 3 3 2" xfId="6035" xr:uid="{00000000-0005-0000-0000-000087170000}"/>
    <cellStyle name="Comma 53 2 3 3 2 2" xfId="6036" xr:uid="{00000000-0005-0000-0000-000088170000}"/>
    <cellStyle name="Comma 53 2 3 3 2 2 2" xfId="6037" xr:uid="{00000000-0005-0000-0000-000089170000}"/>
    <cellStyle name="Comma 53 2 3 3 2 2 2 2" xfId="26996" xr:uid="{0583A2CA-4691-4E3D-951C-65EF80E34D31}"/>
    <cellStyle name="Comma 53 2 3 3 2 2 3" xfId="6038" xr:uid="{00000000-0005-0000-0000-00008A170000}"/>
    <cellStyle name="Comma 53 2 3 3 2 2 3 2" xfId="26997" xr:uid="{50A0CDED-32A7-4D92-9C9F-CE6444E261F3}"/>
    <cellStyle name="Comma 53 2 3 3 2 2 4" xfId="6039" xr:uid="{00000000-0005-0000-0000-00008B170000}"/>
    <cellStyle name="Comma 53 2 3 3 2 2 4 2" xfId="26998" xr:uid="{FE719E94-7662-446D-B928-687CB6A30DE3}"/>
    <cellStyle name="Comma 53 2 3 3 2 2 5" xfId="26995" xr:uid="{1C8DD35D-9F41-45C1-820A-9908A9165A61}"/>
    <cellStyle name="Comma 53 2 3 3 2 3" xfId="6040" xr:uid="{00000000-0005-0000-0000-00008C170000}"/>
    <cellStyle name="Comma 53 2 3 3 2 3 2" xfId="26999" xr:uid="{853BBA64-B1C4-4999-9988-60D20580C11A}"/>
    <cellStyle name="Comma 53 2 3 3 2 4" xfId="6041" xr:uid="{00000000-0005-0000-0000-00008D170000}"/>
    <cellStyle name="Comma 53 2 3 3 2 4 2" xfId="27000" xr:uid="{4473818C-44DA-4D67-A200-AA5579712BF5}"/>
    <cellStyle name="Comma 53 2 3 3 2 5" xfId="6042" xr:uid="{00000000-0005-0000-0000-00008E170000}"/>
    <cellStyle name="Comma 53 2 3 3 2 5 2" xfId="27001" xr:uid="{EA497356-8343-4855-A517-53F69DA95B3C}"/>
    <cellStyle name="Comma 53 2 3 3 2 6" xfId="26994" xr:uid="{A989CE7B-629A-4E53-9E6D-E21A079AD4E2}"/>
    <cellStyle name="Comma 53 2 3 3 3" xfId="6043" xr:uid="{00000000-0005-0000-0000-00008F170000}"/>
    <cellStyle name="Comma 53 2 3 3 3 2" xfId="6044" xr:uid="{00000000-0005-0000-0000-000090170000}"/>
    <cellStyle name="Comma 53 2 3 3 3 2 2" xfId="27003" xr:uid="{E512E979-411C-4F96-8314-A380E40D15F8}"/>
    <cellStyle name="Comma 53 2 3 3 3 3" xfId="6045" xr:uid="{00000000-0005-0000-0000-000091170000}"/>
    <cellStyle name="Comma 53 2 3 3 3 3 2" xfId="27004" xr:uid="{D02845F2-A293-4E12-88B3-4D94A4F1AF1A}"/>
    <cellStyle name="Comma 53 2 3 3 3 4" xfId="6046" xr:uid="{00000000-0005-0000-0000-000092170000}"/>
    <cellStyle name="Comma 53 2 3 3 3 4 2" xfId="27005" xr:uid="{2432C66A-620F-4251-8B85-CBDAC58E282D}"/>
    <cellStyle name="Comma 53 2 3 3 3 5" xfId="27002" xr:uid="{DB258AF3-C1BC-4531-92E8-DC06B3CE3255}"/>
    <cellStyle name="Comma 53 2 3 3 4" xfId="6047" xr:uid="{00000000-0005-0000-0000-000093170000}"/>
    <cellStyle name="Comma 53 2 3 3 4 2" xfId="27006" xr:uid="{1C260458-BB1D-4E1E-BCD6-34F39B0D6054}"/>
    <cellStyle name="Comma 53 2 3 3 5" xfId="6048" xr:uid="{00000000-0005-0000-0000-000094170000}"/>
    <cellStyle name="Comma 53 2 3 3 5 2" xfId="27007" xr:uid="{3AD65928-4196-4CBE-A9E2-7B2C44C9E3ED}"/>
    <cellStyle name="Comma 53 2 3 3 6" xfId="6049" xr:uid="{00000000-0005-0000-0000-000095170000}"/>
    <cellStyle name="Comma 53 2 3 3 6 2" xfId="27008" xr:uid="{974080C5-FCF4-4C9E-9EF7-B4EC3723F437}"/>
    <cellStyle name="Comma 53 2 3 3 7" xfId="26993" xr:uid="{07825B84-65ED-4C47-AA22-0908F1E424A7}"/>
    <cellStyle name="Comma 53 2 3 4" xfId="6050" xr:uid="{00000000-0005-0000-0000-000096170000}"/>
    <cellStyle name="Comma 53 2 3 4 2" xfId="6051" xr:uid="{00000000-0005-0000-0000-000097170000}"/>
    <cellStyle name="Comma 53 2 3 4 2 2" xfId="6052" xr:uid="{00000000-0005-0000-0000-000098170000}"/>
    <cellStyle name="Comma 53 2 3 4 2 2 2" xfId="27011" xr:uid="{01BDA2CE-4092-42A1-BE3D-9CE05F544DC2}"/>
    <cellStyle name="Comma 53 2 3 4 2 3" xfId="6053" xr:uid="{00000000-0005-0000-0000-000099170000}"/>
    <cellStyle name="Comma 53 2 3 4 2 3 2" xfId="27012" xr:uid="{447391D1-5225-4D3E-A7AE-33365CC8AF63}"/>
    <cellStyle name="Comma 53 2 3 4 2 4" xfId="6054" xr:uid="{00000000-0005-0000-0000-00009A170000}"/>
    <cellStyle name="Comma 53 2 3 4 2 4 2" xfId="27013" xr:uid="{CABB8FCB-CC7B-4D49-A55A-20ACFD843B99}"/>
    <cellStyle name="Comma 53 2 3 4 2 5" xfId="27010" xr:uid="{A7B78339-030B-4851-8B8E-007B78786CF0}"/>
    <cellStyle name="Comma 53 2 3 4 3" xfId="6055" xr:uid="{00000000-0005-0000-0000-00009B170000}"/>
    <cellStyle name="Comma 53 2 3 4 3 2" xfId="27014" xr:uid="{5558716A-1828-4E11-B0D0-9431E128B368}"/>
    <cellStyle name="Comma 53 2 3 4 4" xfId="6056" xr:uid="{00000000-0005-0000-0000-00009C170000}"/>
    <cellStyle name="Comma 53 2 3 4 4 2" xfId="27015" xr:uid="{1A749C3F-F3A3-446E-A8F0-7F781C031A29}"/>
    <cellStyle name="Comma 53 2 3 4 5" xfId="6057" xr:uid="{00000000-0005-0000-0000-00009D170000}"/>
    <cellStyle name="Comma 53 2 3 4 5 2" xfId="27016" xr:uid="{0461BC52-B00A-457B-A350-8A817205B602}"/>
    <cellStyle name="Comma 53 2 3 4 6" xfId="27009" xr:uid="{30A0CE16-F998-4E46-9DD6-FB8149AE8E5F}"/>
    <cellStyle name="Comma 53 2 3 5" xfId="6058" xr:uid="{00000000-0005-0000-0000-00009E170000}"/>
    <cellStyle name="Comma 53 2 3 5 2" xfId="6059" xr:uid="{00000000-0005-0000-0000-00009F170000}"/>
    <cellStyle name="Comma 53 2 3 5 2 2" xfId="27018" xr:uid="{EB1ED3A3-B414-40DC-8863-7CF49B857453}"/>
    <cellStyle name="Comma 53 2 3 5 3" xfId="6060" xr:uid="{00000000-0005-0000-0000-0000A0170000}"/>
    <cellStyle name="Comma 53 2 3 5 3 2" xfId="27019" xr:uid="{A8CA9E7F-256D-43C3-979F-F651E796F406}"/>
    <cellStyle name="Comma 53 2 3 5 4" xfId="6061" xr:uid="{00000000-0005-0000-0000-0000A1170000}"/>
    <cellStyle name="Comma 53 2 3 5 4 2" xfId="27020" xr:uid="{AAE55C74-AC65-47B1-88F1-F6A43A96E282}"/>
    <cellStyle name="Comma 53 2 3 5 5" xfId="27017" xr:uid="{2FF3B7AF-848E-402C-99C9-5AD744431B22}"/>
    <cellStyle name="Comma 53 2 3 6" xfId="6062" xr:uid="{00000000-0005-0000-0000-0000A2170000}"/>
    <cellStyle name="Comma 53 2 3 6 2" xfId="27021" xr:uid="{66FF14B7-100D-47A3-AB5D-532E21B5C3F0}"/>
    <cellStyle name="Comma 53 2 3 7" xfId="6063" xr:uid="{00000000-0005-0000-0000-0000A3170000}"/>
    <cellStyle name="Comma 53 2 3 7 2" xfId="27022" xr:uid="{005748D6-398D-4C5C-B8DD-9CE90551A361}"/>
    <cellStyle name="Comma 53 2 3 8" xfId="6064" xr:uid="{00000000-0005-0000-0000-0000A4170000}"/>
    <cellStyle name="Comma 53 2 3 8 2" xfId="27023" xr:uid="{4B1AB30B-8AC2-4E5A-A84C-DCBDEDECDD5A}"/>
    <cellStyle name="Comma 53 2 3 9" xfId="26976" xr:uid="{921B7138-93FA-445D-A3F9-C9032463C11E}"/>
    <cellStyle name="Comma 53 2 4" xfId="6065" xr:uid="{00000000-0005-0000-0000-0000A5170000}"/>
    <cellStyle name="Comma 53 2 4 2" xfId="6066" xr:uid="{00000000-0005-0000-0000-0000A6170000}"/>
    <cellStyle name="Comma 53 2 4 2 2" xfId="6067" xr:uid="{00000000-0005-0000-0000-0000A7170000}"/>
    <cellStyle name="Comma 53 2 4 2 2 2" xfId="6068" xr:uid="{00000000-0005-0000-0000-0000A8170000}"/>
    <cellStyle name="Comma 53 2 4 2 2 2 2" xfId="27027" xr:uid="{8D09BE97-4488-44FF-BEF8-08983E28DDC0}"/>
    <cellStyle name="Comma 53 2 4 2 2 3" xfId="6069" xr:uid="{00000000-0005-0000-0000-0000A9170000}"/>
    <cellStyle name="Comma 53 2 4 2 2 3 2" xfId="27028" xr:uid="{DA47D633-9C51-4A4D-B881-803FFD2F885E}"/>
    <cellStyle name="Comma 53 2 4 2 2 4" xfId="6070" xr:uid="{00000000-0005-0000-0000-0000AA170000}"/>
    <cellStyle name="Comma 53 2 4 2 2 4 2" xfId="27029" xr:uid="{B43810BC-2823-4416-B526-B9795857E1E1}"/>
    <cellStyle name="Comma 53 2 4 2 2 5" xfId="27026" xr:uid="{EA3BE25B-84E1-4847-BFC5-360E4512B3EA}"/>
    <cellStyle name="Comma 53 2 4 2 3" xfId="6071" xr:uid="{00000000-0005-0000-0000-0000AB170000}"/>
    <cellStyle name="Comma 53 2 4 2 3 2" xfId="27030" xr:uid="{3B91CD91-3370-4962-BF53-533A849C9334}"/>
    <cellStyle name="Comma 53 2 4 2 4" xfId="6072" xr:uid="{00000000-0005-0000-0000-0000AC170000}"/>
    <cellStyle name="Comma 53 2 4 2 4 2" xfId="27031" xr:uid="{0CE9D0F2-5621-4D6D-9076-18E50ECF6120}"/>
    <cellStyle name="Comma 53 2 4 2 5" xfId="6073" xr:uid="{00000000-0005-0000-0000-0000AD170000}"/>
    <cellStyle name="Comma 53 2 4 2 5 2" xfId="27032" xr:uid="{E45B988C-7C88-4701-9B45-9EB1AC6C76A2}"/>
    <cellStyle name="Comma 53 2 4 2 6" xfId="27025" xr:uid="{B2CD38C0-4BF0-413B-83C6-CE266859221F}"/>
    <cellStyle name="Comma 53 2 4 3" xfId="6074" xr:uid="{00000000-0005-0000-0000-0000AE170000}"/>
    <cellStyle name="Comma 53 2 4 3 2" xfId="6075" xr:uid="{00000000-0005-0000-0000-0000AF170000}"/>
    <cellStyle name="Comma 53 2 4 3 2 2" xfId="27034" xr:uid="{E89FBB38-4E90-4E6A-853E-A0D9AF8BA502}"/>
    <cellStyle name="Comma 53 2 4 3 3" xfId="6076" xr:uid="{00000000-0005-0000-0000-0000B0170000}"/>
    <cellStyle name="Comma 53 2 4 3 3 2" xfId="27035" xr:uid="{EA5F0AD5-FEFC-4905-B750-24365F3FA301}"/>
    <cellStyle name="Comma 53 2 4 3 4" xfId="6077" xr:uid="{00000000-0005-0000-0000-0000B1170000}"/>
    <cellStyle name="Comma 53 2 4 3 4 2" xfId="27036" xr:uid="{615EC8BB-D2C5-4F6E-B13E-0186399D26CD}"/>
    <cellStyle name="Comma 53 2 4 3 5" xfId="27033" xr:uid="{2096157B-0089-480E-B69D-B89D3BE96649}"/>
    <cellStyle name="Comma 53 2 4 4" xfId="6078" xr:uid="{00000000-0005-0000-0000-0000B2170000}"/>
    <cellStyle name="Comma 53 2 4 4 2" xfId="27037" xr:uid="{A3B27551-6EAF-4099-A031-7939419CFD1F}"/>
    <cellStyle name="Comma 53 2 4 5" xfId="6079" xr:uid="{00000000-0005-0000-0000-0000B3170000}"/>
    <cellStyle name="Comma 53 2 4 5 2" xfId="27038" xr:uid="{05BC6F58-7EE9-4A2C-942F-F9E9A65D91E5}"/>
    <cellStyle name="Comma 53 2 4 6" xfId="6080" xr:uid="{00000000-0005-0000-0000-0000B4170000}"/>
    <cellStyle name="Comma 53 2 4 6 2" xfId="27039" xr:uid="{EE7E6D62-2421-436F-8392-41ED397A2EC0}"/>
    <cellStyle name="Comma 53 2 4 7" xfId="27024" xr:uid="{6AF10E76-F494-4DD3-9AD4-BB791EE5F875}"/>
    <cellStyle name="Comma 53 2 5" xfId="6081" xr:uid="{00000000-0005-0000-0000-0000B5170000}"/>
    <cellStyle name="Comma 53 2 5 2" xfId="6082" xr:uid="{00000000-0005-0000-0000-0000B6170000}"/>
    <cellStyle name="Comma 53 2 5 2 2" xfId="6083" xr:uid="{00000000-0005-0000-0000-0000B7170000}"/>
    <cellStyle name="Comma 53 2 5 2 2 2" xfId="6084" xr:uid="{00000000-0005-0000-0000-0000B8170000}"/>
    <cellStyle name="Comma 53 2 5 2 2 2 2" xfId="27043" xr:uid="{DBC50DCB-82AC-434C-B4BC-E4485D9E6F03}"/>
    <cellStyle name="Comma 53 2 5 2 2 3" xfId="6085" xr:uid="{00000000-0005-0000-0000-0000B9170000}"/>
    <cellStyle name="Comma 53 2 5 2 2 3 2" xfId="27044" xr:uid="{69D28EF9-DDA0-42BC-B8F1-4095BDF8C31D}"/>
    <cellStyle name="Comma 53 2 5 2 2 4" xfId="6086" xr:uid="{00000000-0005-0000-0000-0000BA170000}"/>
    <cellStyle name="Comma 53 2 5 2 2 4 2" xfId="27045" xr:uid="{E562DF0C-4003-4433-896F-085A07AE6A66}"/>
    <cellStyle name="Comma 53 2 5 2 2 5" xfId="27042" xr:uid="{E2F1E564-4EF1-45C2-BB08-C4338324B6FB}"/>
    <cellStyle name="Comma 53 2 5 2 3" xfId="6087" xr:uid="{00000000-0005-0000-0000-0000BB170000}"/>
    <cellStyle name="Comma 53 2 5 2 3 2" xfId="27046" xr:uid="{9A2AC92C-3E1A-4C37-8027-E76C18A830AC}"/>
    <cellStyle name="Comma 53 2 5 2 4" xfId="6088" xr:uid="{00000000-0005-0000-0000-0000BC170000}"/>
    <cellStyle name="Comma 53 2 5 2 4 2" xfId="27047" xr:uid="{B95B2299-D496-4388-9582-7459E308EE8D}"/>
    <cellStyle name="Comma 53 2 5 2 5" xfId="6089" xr:uid="{00000000-0005-0000-0000-0000BD170000}"/>
    <cellStyle name="Comma 53 2 5 2 5 2" xfId="27048" xr:uid="{4E0F9DEC-C80E-4609-85DC-ECB4C05428F1}"/>
    <cellStyle name="Comma 53 2 5 2 6" xfId="27041" xr:uid="{08F6627B-C826-4801-BBCC-7AB0D9F95CC9}"/>
    <cellStyle name="Comma 53 2 5 3" xfId="6090" xr:uid="{00000000-0005-0000-0000-0000BE170000}"/>
    <cellStyle name="Comma 53 2 5 3 2" xfId="6091" xr:uid="{00000000-0005-0000-0000-0000BF170000}"/>
    <cellStyle name="Comma 53 2 5 3 2 2" xfId="27050" xr:uid="{FB5760FB-8CD3-4542-9241-48EECB820EC9}"/>
    <cellStyle name="Comma 53 2 5 3 3" xfId="6092" xr:uid="{00000000-0005-0000-0000-0000C0170000}"/>
    <cellStyle name="Comma 53 2 5 3 3 2" xfId="27051" xr:uid="{DA0C7D9D-9AB5-4A19-B0C9-D7A07E52D6DF}"/>
    <cellStyle name="Comma 53 2 5 3 4" xfId="6093" xr:uid="{00000000-0005-0000-0000-0000C1170000}"/>
    <cellStyle name="Comma 53 2 5 3 4 2" xfId="27052" xr:uid="{F69A5382-E78C-477D-B621-D415DA3DBD08}"/>
    <cellStyle name="Comma 53 2 5 3 5" xfId="27049" xr:uid="{99FC01A4-E41A-4C15-9C0C-B57BCC3FF806}"/>
    <cellStyle name="Comma 53 2 5 4" xfId="6094" xr:uid="{00000000-0005-0000-0000-0000C2170000}"/>
    <cellStyle name="Comma 53 2 5 4 2" xfId="27053" xr:uid="{7EB25836-63CB-4B48-9E8D-7F00B516F0E8}"/>
    <cellStyle name="Comma 53 2 5 5" xfId="6095" xr:uid="{00000000-0005-0000-0000-0000C3170000}"/>
    <cellStyle name="Comma 53 2 5 5 2" xfId="27054" xr:uid="{BA354756-CE49-4A54-AD6A-4223F2EE495C}"/>
    <cellStyle name="Comma 53 2 5 6" xfId="6096" xr:uid="{00000000-0005-0000-0000-0000C4170000}"/>
    <cellStyle name="Comma 53 2 5 6 2" xfId="27055" xr:uid="{58357E6D-2393-47B2-9953-194FE4A2E6F0}"/>
    <cellStyle name="Comma 53 2 5 7" xfId="27040" xr:uid="{C6BDF875-F218-4C1B-B8E9-54B91CEA062B}"/>
    <cellStyle name="Comma 53 2 6" xfId="6097" xr:uid="{00000000-0005-0000-0000-0000C5170000}"/>
    <cellStyle name="Comma 53 2 6 2" xfId="6098" xr:uid="{00000000-0005-0000-0000-0000C6170000}"/>
    <cellStyle name="Comma 53 2 6 2 2" xfId="6099" xr:uid="{00000000-0005-0000-0000-0000C7170000}"/>
    <cellStyle name="Comma 53 2 6 2 2 2" xfId="27058" xr:uid="{0543AAF0-BD35-4332-AB90-9AD27857A593}"/>
    <cellStyle name="Comma 53 2 6 2 3" xfId="6100" xr:uid="{00000000-0005-0000-0000-0000C8170000}"/>
    <cellStyle name="Comma 53 2 6 2 3 2" xfId="27059" xr:uid="{BF5074D4-FB4A-401B-8C62-2870466E67D4}"/>
    <cellStyle name="Comma 53 2 6 2 4" xfId="6101" xr:uid="{00000000-0005-0000-0000-0000C9170000}"/>
    <cellStyle name="Comma 53 2 6 2 4 2" xfId="27060" xr:uid="{614025CF-EE80-49E2-9215-B014BF9048FE}"/>
    <cellStyle name="Comma 53 2 6 2 5" xfId="27057" xr:uid="{BD2267F4-D875-4CFE-99F3-8EEDED270F7E}"/>
    <cellStyle name="Comma 53 2 6 3" xfId="6102" xr:uid="{00000000-0005-0000-0000-0000CA170000}"/>
    <cellStyle name="Comma 53 2 6 3 2" xfId="27061" xr:uid="{E7D56EE0-F40A-49BF-87AE-F11153112A02}"/>
    <cellStyle name="Comma 53 2 6 4" xfId="6103" xr:uid="{00000000-0005-0000-0000-0000CB170000}"/>
    <cellStyle name="Comma 53 2 6 4 2" xfId="27062" xr:uid="{DD2098D4-ABCB-482A-A319-8EA2CDF8308E}"/>
    <cellStyle name="Comma 53 2 6 5" xfId="6104" xr:uid="{00000000-0005-0000-0000-0000CC170000}"/>
    <cellStyle name="Comma 53 2 6 5 2" xfId="27063" xr:uid="{26668F92-59DD-4104-8AC0-1CB84860513B}"/>
    <cellStyle name="Comma 53 2 6 6" xfId="27056" xr:uid="{30A1F951-57BB-41F2-B8F5-943692DC07DB}"/>
    <cellStyle name="Comma 53 2 7" xfId="6105" xr:uid="{00000000-0005-0000-0000-0000CD170000}"/>
    <cellStyle name="Comma 53 2 7 2" xfId="6106" xr:uid="{00000000-0005-0000-0000-0000CE170000}"/>
    <cellStyle name="Comma 53 2 7 2 2" xfId="27065" xr:uid="{89E57C47-1DE0-4DE6-A416-DE862C6BCF37}"/>
    <cellStyle name="Comma 53 2 7 3" xfId="6107" xr:uid="{00000000-0005-0000-0000-0000CF170000}"/>
    <cellStyle name="Comma 53 2 7 3 2" xfId="27066" xr:uid="{CF9340F0-75E6-422A-A851-FA2C50D79DE7}"/>
    <cellStyle name="Comma 53 2 7 4" xfId="6108" xr:uid="{00000000-0005-0000-0000-0000D0170000}"/>
    <cellStyle name="Comma 53 2 7 4 2" xfId="27067" xr:uid="{6ABBED9E-28F1-47B1-BAFA-9A3AD28950C9}"/>
    <cellStyle name="Comma 53 2 7 5" xfId="27064" xr:uid="{FD888B38-EAEE-44DB-871E-BDD94F3F5D4B}"/>
    <cellStyle name="Comma 53 2 8" xfId="6109" xr:uid="{00000000-0005-0000-0000-0000D1170000}"/>
    <cellStyle name="Comma 53 2 8 2" xfId="27068" xr:uid="{E821023F-526F-42C5-A1D5-A9D1D9DD5087}"/>
    <cellStyle name="Comma 53 2 9" xfId="6110" xr:uid="{00000000-0005-0000-0000-0000D2170000}"/>
    <cellStyle name="Comma 53 2 9 2" xfId="27069" xr:uid="{63B5DB0E-812C-4EE7-AC80-0FA62A4935B4}"/>
    <cellStyle name="Comma 53 3" xfId="6111" xr:uid="{00000000-0005-0000-0000-0000D3170000}"/>
    <cellStyle name="Comma 53 3 10" xfId="6112" xr:uid="{00000000-0005-0000-0000-0000D4170000}"/>
    <cellStyle name="Comma 53 3 10 2" xfId="27071" xr:uid="{F0EEA084-CA99-4321-8206-6AA3572A8344}"/>
    <cellStyle name="Comma 53 3 11" xfId="27070" xr:uid="{D4AC1924-FE6D-4443-A4CE-61AE6D6064FB}"/>
    <cellStyle name="Comma 53 3 2" xfId="6113" xr:uid="{00000000-0005-0000-0000-0000D5170000}"/>
    <cellStyle name="Comma 53 3 2 2" xfId="6114" xr:uid="{00000000-0005-0000-0000-0000D6170000}"/>
    <cellStyle name="Comma 53 3 2 2 2" xfId="6115" xr:uid="{00000000-0005-0000-0000-0000D7170000}"/>
    <cellStyle name="Comma 53 3 2 2 2 2" xfId="6116" xr:uid="{00000000-0005-0000-0000-0000D8170000}"/>
    <cellStyle name="Comma 53 3 2 2 2 2 2" xfId="6117" xr:uid="{00000000-0005-0000-0000-0000D9170000}"/>
    <cellStyle name="Comma 53 3 2 2 2 2 2 2" xfId="27076" xr:uid="{85F2832D-3366-46DE-9250-832093B82B92}"/>
    <cellStyle name="Comma 53 3 2 2 2 2 3" xfId="6118" xr:uid="{00000000-0005-0000-0000-0000DA170000}"/>
    <cellStyle name="Comma 53 3 2 2 2 2 3 2" xfId="27077" xr:uid="{F4ABE727-A5A6-4F28-B515-6EEFB5064E8C}"/>
    <cellStyle name="Comma 53 3 2 2 2 2 4" xfId="6119" xr:uid="{00000000-0005-0000-0000-0000DB170000}"/>
    <cellStyle name="Comma 53 3 2 2 2 2 4 2" xfId="27078" xr:uid="{A9A354BE-A124-4C37-ADCA-2AB282A72AB8}"/>
    <cellStyle name="Comma 53 3 2 2 2 2 5" xfId="27075" xr:uid="{154AD5FC-3526-43A8-BE71-86629B03C740}"/>
    <cellStyle name="Comma 53 3 2 2 2 3" xfId="6120" xr:uid="{00000000-0005-0000-0000-0000DC170000}"/>
    <cellStyle name="Comma 53 3 2 2 2 3 2" xfId="27079" xr:uid="{644ED84A-B1B3-412D-B144-A557A1204EFC}"/>
    <cellStyle name="Comma 53 3 2 2 2 4" xfId="6121" xr:uid="{00000000-0005-0000-0000-0000DD170000}"/>
    <cellStyle name="Comma 53 3 2 2 2 4 2" xfId="27080" xr:uid="{8BA96098-29C2-4422-88ED-FAA4229058E1}"/>
    <cellStyle name="Comma 53 3 2 2 2 5" xfId="6122" xr:uid="{00000000-0005-0000-0000-0000DE170000}"/>
    <cellStyle name="Comma 53 3 2 2 2 5 2" xfId="27081" xr:uid="{43D58CCD-5EFA-4DD0-9FE2-C9EC26B3B37A}"/>
    <cellStyle name="Comma 53 3 2 2 2 6" xfId="27074" xr:uid="{0012B565-8866-4A20-8F1D-67B68F326018}"/>
    <cellStyle name="Comma 53 3 2 2 3" xfId="6123" xr:uid="{00000000-0005-0000-0000-0000DF170000}"/>
    <cellStyle name="Comma 53 3 2 2 3 2" xfId="6124" xr:uid="{00000000-0005-0000-0000-0000E0170000}"/>
    <cellStyle name="Comma 53 3 2 2 3 2 2" xfId="27083" xr:uid="{3E524286-8E9B-4724-8555-B8DD2BAE0B96}"/>
    <cellStyle name="Comma 53 3 2 2 3 3" xfId="6125" xr:uid="{00000000-0005-0000-0000-0000E1170000}"/>
    <cellStyle name="Comma 53 3 2 2 3 3 2" xfId="27084" xr:uid="{F816D809-E85C-4375-A3B0-4DCA7C4EE694}"/>
    <cellStyle name="Comma 53 3 2 2 3 4" xfId="6126" xr:uid="{00000000-0005-0000-0000-0000E2170000}"/>
    <cellStyle name="Comma 53 3 2 2 3 4 2" xfId="27085" xr:uid="{0F55C6A8-90DF-4545-8647-5BC1330EA423}"/>
    <cellStyle name="Comma 53 3 2 2 3 5" xfId="27082" xr:uid="{9564B8B4-A95E-4154-8781-372C73326AA1}"/>
    <cellStyle name="Comma 53 3 2 2 4" xfId="6127" xr:uid="{00000000-0005-0000-0000-0000E3170000}"/>
    <cellStyle name="Comma 53 3 2 2 4 2" xfId="27086" xr:uid="{9C0E6C66-AD96-4F09-89B3-B2A95AEDAB4C}"/>
    <cellStyle name="Comma 53 3 2 2 5" xfId="6128" xr:uid="{00000000-0005-0000-0000-0000E4170000}"/>
    <cellStyle name="Comma 53 3 2 2 5 2" xfId="27087" xr:uid="{614C9192-B98C-40B0-A65E-C57F1902B3AA}"/>
    <cellStyle name="Comma 53 3 2 2 6" xfId="6129" xr:uid="{00000000-0005-0000-0000-0000E5170000}"/>
    <cellStyle name="Comma 53 3 2 2 6 2" xfId="27088" xr:uid="{84AA3475-5C99-49D9-A085-26F9E3FC4980}"/>
    <cellStyle name="Comma 53 3 2 2 7" xfId="27073" xr:uid="{30873D74-E441-4DBE-9840-320DCC621778}"/>
    <cellStyle name="Comma 53 3 2 3" xfId="6130" xr:uid="{00000000-0005-0000-0000-0000E6170000}"/>
    <cellStyle name="Comma 53 3 2 3 2" xfId="6131" xr:uid="{00000000-0005-0000-0000-0000E7170000}"/>
    <cellStyle name="Comma 53 3 2 3 2 2" xfId="6132" xr:uid="{00000000-0005-0000-0000-0000E8170000}"/>
    <cellStyle name="Comma 53 3 2 3 2 2 2" xfId="6133" xr:uid="{00000000-0005-0000-0000-0000E9170000}"/>
    <cellStyle name="Comma 53 3 2 3 2 2 2 2" xfId="27092" xr:uid="{B741F6A0-9BC2-4B29-A1C6-A115D28228CF}"/>
    <cellStyle name="Comma 53 3 2 3 2 2 3" xfId="6134" xr:uid="{00000000-0005-0000-0000-0000EA170000}"/>
    <cellStyle name="Comma 53 3 2 3 2 2 3 2" xfId="27093" xr:uid="{E943DFD3-3784-49B5-9BE1-CF41A4CEFAE0}"/>
    <cellStyle name="Comma 53 3 2 3 2 2 4" xfId="6135" xr:uid="{00000000-0005-0000-0000-0000EB170000}"/>
    <cellStyle name="Comma 53 3 2 3 2 2 4 2" xfId="27094" xr:uid="{26120859-1F03-4404-A91E-E83DC6120E0F}"/>
    <cellStyle name="Comma 53 3 2 3 2 2 5" xfId="27091" xr:uid="{6F138E7D-9E07-43B8-8285-C60E690A50F0}"/>
    <cellStyle name="Comma 53 3 2 3 2 3" xfId="6136" xr:uid="{00000000-0005-0000-0000-0000EC170000}"/>
    <cellStyle name="Comma 53 3 2 3 2 3 2" xfId="27095" xr:uid="{8E0D9BDE-2F32-4A47-884A-D84DE58F91B7}"/>
    <cellStyle name="Comma 53 3 2 3 2 4" xfId="6137" xr:uid="{00000000-0005-0000-0000-0000ED170000}"/>
    <cellStyle name="Comma 53 3 2 3 2 4 2" xfId="27096" xr:uid="{174CB3DC-71C8-47F0-AD54-E17038336CB8}"/>
    <cellStyle name="Comma 53 3 2 3 2 5" xfId="6138" xr:uid="{00000000-0005-0000-0000-0000EE170000}"/>
    <cellStyle name="Comma 53 3 2 3 2 5 2" xfId="27097" xr:uid="{9DCF2B02-54AE-4E40-8B71-FEF15A521835}"/>
    <cellStyle name="Comma 53 3 2 3 2 6" xfId="27090" xr:uid="{3C6DD033-306B-4A5C-846F-47D886A98D3D}"/>
    <cellStyle name="Comma 53 3 2 3 3" xfId="6139" xr:uid="{00000000-0005-0000-0000-0000EF170000}"/>
    <cellStyle name="Comma 53 3 2 3 3 2" xfId="6140" xr:uid="{00000000-0005-0000-0000-0000F0170000}"/>
    <cellStyle name="Comma 53 3 2 3 3 2 2" xfId="27099" xr:uid="{7A10DCFB-4E0B-4E64-A0C0-3BB9B13D1B22}"/>
    <cellStyle name="Comma 53 3 2 3 3 3" xfId="6141" xr:uid="{00000000-0005-0000-0000-0000F1170000}"/>
    <cellStyle name="Comma 53 3 2 3 3 3 2" xfId="27100" xr:uid="{99CFFDEB-F359-46E8-876D-386A5B1C848D}"/>
    <cellStyle name="Comma 53 3 2 3 3 4" xfId="6142" xr:uid="{00000000-0005-0000-0000-0000F2170000}"/>
    <cellStyle name="Comma 53 3 2 3 3 4 2" xfId="27101" xr:uid="{21D4BD8D-6253-4EF5-9393-C1593DA83C0C}"/>
    <cellStyle name="Comma 53 3 2 3 3 5" xfId="27098" xr:uid="{43CF3D95-58BC-4084-8D89-A97247776733}"/>
    <cellStyle name="Comma 53 3 2 3 4" xfId="6143" xr:uid="{00000000-0005-0000-0000-0000F3170000}"/>
    <cellStyle name="Comma 53 3 2 3 4 2" xfId="27102" xr:uid="{5FEDF80B-0DDE-4FFF-B7CE-A0C2EF5F9470}"/>
    <cellStyle name="Comma 53 3 2 3 5" xfId="6144" xr:uid="{00000000-0005-0000-0000-0000F4170000}"/>
    <cellStyle name="Comma 53 3 2 3 5 2" xfId="27103" xr:uid="{E7B4EBE9-F6B6-472F-B2E0-1CC5A63DA4E5}"/>
    <cellStyle name="Comma 53 3 2 3 6" xfId="6145" xr:uid="{00000000-0005-0000-0000-0000F5170000}"/>
    <cellStyle name="Comma 53 3 2 3 6 2" xfId="27104" xr:uid="{3A6D497D-2FB4-4A8E-85DC-2A8205A039C3}"/>
    <cellStyle name="Comma 53 3 2 3 7" xfId="27089" xr:uid="{289757CB-7877-4972-B9E4-F4C461DC7AD1}"/>
    <cellStyle name="Comma 53 3 2 4" xfId="6146" xr:uid="{00000000-0005-0000-0000-0000F6170000}"/>
    <cellStyle name="Comma 53 3 2 4 2" xfId="6147" xr:uid="{00000000-0005-0000-0000-0000F7170000}"/>
    <cellStyle name="Comma 53 3 2 4 2 2" xfId="6148" xr:uid="{00000000-0005-0000-0000-0000F8170000}"/>
    <cellStyle name="Comma 53 3 2 4 2 2 2" xfId="27107" xr:uid="{31D9E2E4-32F4-4AB5-ABAB-7BA482C733D6}"/>
    <cellStyle name="Comma 53 3 2 4 2 3" xfId="6149" xr:uid="{00000000-0005-0000-0000-0000F9170000}"/>
    <cellStyle name="Comma 53 3 2 4 2 3 2" xfId="27108" xr:uid="{A4DB55CC-C369-4DCD-AEE0-E35C4829CD10}"/>
    <cellStyle name="Comma 53 3 2 4 2 4" xfId="6150" xr:uid="{00000000-0005-0000-0000-0000FA170000}"/>
    <cellStyle name="Comma 53 3 2 4 2 4 2" xfId="27109" xr:uid="{C48F0F56-D416-4174-805C-817B9E200A58}"/>
    <cellStyle name="Comma 53 3 2 4 2 5" xfId="27106" xr:uid="{1BC7ED41-E9D3-45DD-A7FA-70EA5BBCE4B2}"/>
    <cellStyle name="Comma 53 3 2 4 3" xfId="6151" xr:uid="{00000000-0005-0000-0000-0000FB170000}"/>
    <cellStyle name="Comma 53 3 2 4 3 2" xfId="27110" xr:uid="{5480ADCB-6208-4332-A775-BDCD8C5CB040}"/>
    <cellStyle name="Comma 53 3 2 4 4" xfId="6152" xr:uid="{00000000-0005-0000-0000-0000FC170000}"/>
    <cellStyle name="Comma 53 3 2 4 4 2" xfId="27111" xr:uid="{27F60D7E-3775-4ACA-8167-528B551EE5B2}"/>
    <cellStyle name="Comma 53 3 2 4 5" xfId="6153" xr:uid="{00000000-0005-0000-0000-0000FD170000}"/>
    <cellStyle name="Comma 53 3 2 4 5 2" xfId="27112" xr:uid="{DAA27ECA-D35C-4FED-A4D2-9A11581A6B07}"/>
    <cellStyle name="Comma 53 3 2 4 6" xfId="27105" xr:uid="{30D72E62-0226-477A-80AF-F6EDFDFE0154}"/>
    <cellStyle name="Comma 53 3 2 5" xfId="6154" xr:uid="{00000000-0005-0000-0000-0000FE170000}"/>
    <cellStyle name="Comma 53 3 2 5 2" xfId="6155" xr:uid="{00000000-0005-0000-0000-0000FF170000}"/>
    <cellStyle name="Comma 53 3 2 5 2 2" xfId="27114" xr:uid="{A0C6DF41-4DFC-4EB0-BB8B-903A1FD1FED4}"/>
    <cellStyle name="Comma 53 3 2 5 3" xfId="6156" xr:uid="{00000000-0005-0000-0000-000000180000}"/>
    <cellStyle name="Comma 53 3 2 5 3 2" xfId="27115" xr:uid="{E097CA0D-E56A-49BF-B818-79125E4A57CB}"/>
    <cellStyle name="Comma 53 3 2 5 4" xfId="6157" xr:uid="{00000000-0005-0000-0000-000001180000}"/>
    <cellStyle name="Comma 53 3 2 5 4 2" xfId="27116" xr:uid="{6260A6E6-71CD-4FF1-BF3D-551DACE56A33}"/>
    <cellStyle name="Comma 53 3 2 5 5" xfId="27113" xr:uid="{F0D08FF6-75AE-4DB6-AE35-E766154C1304}"/>
    <cellStyle name="Comma 53 3 2 6" xfId="6158" xr:uid="{00000000-0005-0000-0000-000002180000}"/>
    <cellStyle name="Comma 53 3 2 6 2" xfId="27117" xr:uid="{9F0692D7-78D0-4862-A46E-34976475E5DC}"/>
    <cellStyle name="Comma 53 3 2 7" xfId="6159" xr:uid="{00000000-0005-0000-0000-000003180000}"/>
    <cellStyle name="Comma 53 3 2 7 2" xfId="27118" xr:uid="{0C19491A-BC65-44EE-9403-1AF3EA40D282}"/>
    <cellStyle name="Comma 53 3 2 8" xfId="6160" xr:uid="{00000000-0005-0000-0000-000004180000}"/>
    <cellStyle name="Comma 53 3 2 8 2" xfId="27119" xr:uid="{3DAD5791-22B0-4153-9923-A27C9F295891}"/>
    <cellStyle name="Comma 53 3 2 9" xfId="27072" xr:uid="{3333D607-2986-456C-BA7D-9061C291B2A2}"/>
    <cellStyle name="Comma 53 3 3" xfId="6161" xr:uid="{00000000-0005-0000-0000-000005180000}"/>
    <cellStyle name="Comma 53 3 3 2" xfId="6162" xr:uid="{00000000-0005-0000-0000-000006180000}"/>
    <cellStyle name="Comma 53 3 3 2 2" xfId="6163" xr:uid="{00000000-0005-0000-0000-000007180000}"/>
    <cellStyle name="Comma 53 3 3 2 2 2" xfId="6164" xr:uid="{00000000-0005-0000-0000-000008180000}"/>
    <cellStyle name="Comma 53 3 3 2 2 2 2" xfId="6165" xr:uid="{00000000-0005-0000-0000-000009180000}"/>
    <cellStyle name="Comma 53 3 3 2 2 2 2 2" xfId="27124" xr:uid="{84286A20-9DA5-489B-A1E1-EF4C5152134A}"/>
    <cellStyle name="Comma 53 3 3 2 2 2 3" xfId="6166" xr:uid="{00000000-0005-0000-0000-00000A180000}"/>
    <cellStyle name="Comma 53 3 3 2 2 2 3 2" xfId="27125" xr:uid="{B059A28E-774B-4DC5-884B-967CB13CF0ED}"/>
    <cellStyle name="Comma 53 3 3 2 2 2 4" xfId="6167" xr:uid="{00000000-0005-0000-0000-00000B180000}"/>
    <cellStyle name="Comma 53 3 3 2 2 2 4 2" xfId="27126" xr:uid="{716AAC5B-EB3F-4844-BEE4-26E02D190971}"/>
    <cellStyle name="Comma 53 3 3 2 2 2 5" xfId="27123" xr:uid="{E126C954-86CB-43DC-90A6-9CA1AD2B87FA}"/>
    <cellStyle name="Comma 53 3 3 2 2 3" xfId="6168" xr:uid="{00000000-0005-0000-0000-00000C180000}"/>
    <cellStyle name="Comma 53 3 3 2 2 3 2" xfId="27127" xr:uid="{8D39EDD4-BD77-41DA-ABCC-807F7201E839}"/>
    <cellStyle name="Comma 53 3 3 2 2 4" xfId="6169" xr:uid="{00000000-0005-0000-0000-00000D180000}"/>
    <cellStyle name="Comma 53 3 3 2 2 4 2" xfId="27128" xr:uid="{1097E476-9FED-49B5-8116-8E0AEE272433}"/>
    <cellStyle name="Comma 53 3 3 2 2 5" xfId="6170" xr:uid="{00000000-0005-0000-0000-00000E180000}"/>
    <cellStyle name="Comma 53 3 3 2 2 5 2" xfId="27129" xr:uid="{A589D94E-243A-4ACC-9F5A-FA3A519C7683}"/>
    <cellStyle name="Comma 53 3 3 2 2 6" xfId="27122" xr:uid="{61FB7631-4C4B-4EF2-91EB-755F7D2C0873}"/>
    <cellStyle name="Comma 53 3 3 2 3" xfId="6171" xr:uid="{00000000-0005-0000-0000-00000F180000}"/>
    <cellStyle name="Comma 53 3 3 2 3 2" xfId="6172" xr:uid="{00000000-0005-0000-0000-000010180000}"/>
    <cellStyle name="Comma 53 3 3 2 3 2 2" xfId="27131" xr:uid="{0D9E8231-BC24-43E4-84B8-FEF410F4F4EA}"/>
    <cellStyle name="Comma 53 3 3 2 3 3" xfId="6173" xr:uid="{00000000-0005-0000-0000-000011180000}"/>
    <cellStyle name="Comma 53 3 3 2 3 3 2" xfId="27132" xr:uid="{905656B6-FEFB-421E-BC6D-9B0B5619FB71}"/>
    <cellStyle name="Comma 53 3 3 2 3 4" xfId="6174" xr:uid="{00000000-0005-0000-0000-000012180000}"/>
    <cellStyle name="Comma 53 3 3 2 3 4 2" xfId="27133" xr:uid="{38523707-DC11-482F-887E-5B0FF7703930}"/>
    <cellStyle name="Comma 53 3 3 2 3 5" xfId="27130" xr:uid="{84A6E029-5277-4EB1-BEAD-BE90F749B62C}"/>
    <cellStyle name="Comma 53 3 3 2 4" xfId="6175" xr:uid="{00000000-0005-0000-0000-000013180000}"/>
    <cellStyle name="Comma 53 3 3 2 4 2" xfId="27134" xr:uid="{E95E69C8-E487-4633-9279-2D2404884DCC}"/>
    <cellStyle name="Comma 53 3 3 2 5" xfId="6176" xr:uid="{00000000-0005-0000-0000-000014180000}"/>
    <cellStyle name="Comma 53 3 3 2 5 2" xfId="27135" xr:uid="{FDB9F2D1-AF51-4078-9270-BFF9AEF8C50C}"/>
    <cellStyle name="Comma 53 3 3 2 6" xfId="6177" xr:uid="{00000000-0005-0000-0000-000015180000}"/>
    <cellStyle name="Comma 53 3 3 2 6 2" xfId="27136" xr:uid="{4A0C8627-ECFD-4660-B860-189C6DFE49E8}"/>
    <cellStyle name="Comma 53 3 3 2 7" xfId="27121" xr:uid="{3C2290B3-3402-45DD-9A70-835014DABCC6}"/>
    <cellStyle name="Comma 53 3 3 3" xfId="6178" xr:uid="{00000000-0005-0000-0000-000016180000}"/>
    <cellStyle name="Comma 53 3 3 3 2" xfId="6179" xr:uid="{00000000-0005-0000-0000-000017180000}"/>
    <cellStyle name="Comma 53 3 3 3 2 2" xfId="6180" xr:uid="{00000000-0005-0000-0000-000018180000}"/>
    <cellStyle name="Comma 53 3 3 3 2 2 2" xfId="6181" xr:uid="{00000000-0005-0000-0000-000019180000}"/>
    <cellStyle name="Comma 53 3 3 3 2 2 2 2" xfId="27140" xr:uid="{20656AF0-62EF-4368-973F-A638E315A71B}"/>
    <cellStyle name="Comma 53 3 3 3 2 2 3" xfId="6182" xr:uid="{00000000-0005-0000-0000-00001A180000}"/>
    <cellStyle name="Comma 53 3 3 3 2 2 3 2" xfId="27141" xr:uid="{0D9DE322-FF37-4532-ABD6-6AA1CBD46E0E}"/>
    <cellStyle name="Comma 53 3 3 3 2 2 4" xfId="6183" xr:uid="{00000000-0005-0000-0000-00001B180000}"/>
    <cellStyle name="Comma 53 3 3 3 2 2 4 2" xfId="27142" xr:uid="{E77047FD-1706-494C-ABF0-653BDCF18212}"/>
    <cellStyle name="Comma 53 3 3 3 2 2 5" xfId="27139" xr:uid="{C4FA9ACA-C1F2-4879-B5F6-4DE199E8C115}"/>
    <cellStyle name="Comma 53 3 3 3 2 3" xfId="6184" xr:uid="{00000000-0005-0000-0000-00001C180000}"/>
    <cellStyle name="Comma 53 3 3 3 2 3 2" xfId="27143" xr:uid="{B7B85963-ABDD-446B-A382-5EDEDE9D8C1C}"/>
    <cellStyle name="Comma 53 3 3 3 2 4" xfId="6185" xr:uid="{00000000-0005-0000-0000-00001D180000}"/>
    <cellStyle name="Comma 53 3 3 3 2 4 2" xfId="27144" xr:uid="{09956B71-66B8-4AA4-82CA-D3F5F0BFC4B6}"/>
    <cellStyle name="Comma 53 3 3 3 2 5" xfId="6186" xr:uid="{00000000-0005-0000-0000-00001E180000}"/>
    <cellStyle name="Comma 53 3 3 3 2 5 2" xfId="27145" xr:uid="{B3530EEA-49BF-4C63-98A4-0FDB9351A718}"/>
    <cellStyle name="Comma 53 3 3 3 2 6" xfId="27138" xr:uid="{30C558C6-E82E-46C7-9CDA-D0D0CE2B6C1D}"/>
    <cellStyle name="Comma 53 3 3 3 3" xfId="6187" xr:uid="{00000000-0005-0000-0000-00001F180000}"/>
    <cellStyle name="Comma 53 3 3 3 3 2" xfId="6188" xr:uid="{00000000-0005-0000-0000-000020180000}"/>
    <cellStyle name="Comma 53 3 3 3 3 2 2" xfId="27147" xr:uid="{7F681CD7-6EF5-4F02-9A89-7741666A5F4C}"/>
    <cellStyle name="Comma 53 3 3 3 3 3" xfId="6189" xr:uid="{00000000-0005-0000-0000-000021180000}"/>
    <cellStyle name="Comma 53 3 3 3 3 3 2" xfId="27148" xr:uid="{5C6C92A9-4987-4BC6-B8EB-86704EA09DA0}"/>
    <cellStyle name="Comma 53 3 3 3 3 4" xfId="6190" xr:uid="{00000000-0005-0000-0000-000022180000}"/>
    <cellStyle name="Comma 53 3 3 3 3 4 2" xfId="27149" xr:uid="{4EB1C27A-6096-40A0-AF6B-B1ABA0EE3371}"/>
    <cellStyle name="Comma 53 3 3 3 3 5" xfId="27146" xr:uid="{90769D2C-46F6-43C8-AF5C-A37E3F5A33EF}"/>
    <cellStyle name="Comma 53 3 3 3 4" xfId="6191" xr:uid="{00000000-0005-0000-0000-000023180000}"/>
    <cellStyle name="Comma 53 3 3 3 4 2" xfId="27150" xr:uid="{F2744E6A-6151-49DF-A9B6-5DED1CE6E25D}"/>
    <cellStyle name="Comma 53 3 3 3 5" xfId="6192" xr:uid="{00000000-0005-0000-0000-000024180000}"/>
    <cellStyle name="Comma 53 3 3 3 5 2" xfId="27151" xr:uid="{DEC11A39-FF9D-489E-BF8B-21F435F1B6B5}"/>
    <cellStyle name="Comma 53 3 3 3 6" xfId="6193" xr:uid="{00000000-0005-0000-0000-000025180000}"/>
    <cellStyle name="Comma 53 3 3 3 6 2" xfId="27152" xr:uid="{3F51F541-E975-4367-8025-FBE2D5DAE4D9}"/>
    <cellStyle name="Comma 53 3 3 3 7" xfId="27137" xr:uid="{61D09FDD-FA18-4864-A4F6-5B655F4256A2}"/>
    <cellStyle name="Comma 53 3 3 4" xfId="6194" xr:uid="{00000000-0005-0000-0000-000026180000}"/>
    <cellStyle name="Comma 53 3 3 4 2" xfId="6195" xr:uid="{00000000-0005-0000-0000-000027180000}"/>
    <cellStyle name="Comma 53 3 3 4 2 2" xfId="6196" xr:uid="{00000000-0005-0000-0000-000028180000}"/>
    <cellStyle name="Comma 53 3 3 4 2 2 2" xfId="27155" xr:uid="{4DD6B415-A91A-409A-8E27-DF4724EB1186}"/>
    <cellStyle name="Comma 53 3 3 4 2 3" xfId="6197" xr:uid="{00000000-0005-0000-0000-000029180000}"/>
    <cellStyle name="Comma 53 3 3 4 2 3 2" xfId="27156" xr:uid="{E364EC99-C564-40CF-9DA0-2F4A4087713C}"/>
    <cellStyle name="Comma 53 3 3 4 2 4" xfId="6198" xr:uid="{00000000-0005-0000-0000-00002A180000}"/>
    <cellStyle name="Comma 53 3 3 4 2 4 2" xfId="27157" xr:uid="{2DC0034D-DC66-4127-8B7D-2D2BD99E2494}"/>
    <cellStyle name="Comma 53 3 3 4 2 5" xfId="27154" xr:uid="{9190A433-D4A5-4171-B8EB-F7AD3BC4B039}"/>
    <cellStyle name="Comma 53 3 3 4 3" xfId="6199" xr:uid="{00000000-0005-0000-0000-00002B180000}"/>
    <cellStyle name="Comma 53 3 3 4 3 2" xfId="27158" xr:uid="{B666AA91-3DCD-4F55-806D-52CC9478604E}"/>
    <cellStyle name="Comma 53 3 3 4 4" xfId="6200" xr:uid="{00000000-0005-0000-0000-00002C180000}"/>
    <cellStyle name="Comma 53 3 3 4 4 2" xfId="27159" xr:uid="{8D96887B-B924-4E03-B5D8-38C065F9EE54}"/>
    <cellStyle name="Comma 53 3 3 4 5" xfId="6201" xr:uid="{00000000-0005-0000-0000-00002D180000}"/>
    <cellStyle name="Comma 53 3 3 4 5 2" xfId="27160" xr:uid="{DCF4DFEE-7FD6-485C-92EE-072376874EC0}"/>
    <cellStyle name="Comma 53 3 3 4 6" xfId="27153" xr:uid="{40116A2A-4D95-4E54-A5CD-7C4AFE9F72EE}"/>
    <cellStyle name="Comma 53 3 3 5" xfId="6202" xr:uid="{00000000-0005-0000-0000-00002E180000}"/>
    <cellStyle name="Comma 53 3 3 5 2" xfId="6203" xr:uid="{00000000-0005-0000-0000-00002F180000}"/>
    <cellStyle name="Comma 53 3 3 5 2 2" xfId="27162" xr:uid="{DE4C7DE9-5F6F-4462-A299-CDEC5D5DE1AD}"/>
    <cellStyle name="Comma 53 3 3 5 3" xfId="6204" xr:uid="{00000000-0005-0000-0000-000030180000}"/>
    <cellStyle name="Comma 53 3 3 5 3 2" xfId="27163" xr:uid="{C3E47BC1-FB32-4501-9AE7-D5311C275BB8}"/>
    <cellStyle name="Comma 53 3 3 5 4" xfId="6205" xr:uid="{00000000-0005-0000-0000-000031180000}"/>
    <cellStyle name="Comma 53 3 3 5 4 2" xfId="27164" xr:uid="{6CFFBFA0-A4A7-4EEB-B087-56E52CE495F4}"/>
    <cellStyle name="Comma 53 3 3 5 5" xfId="27161" xr:uid="{14F1C57D-9ADD-4016-A451-C069CC4DAF16}"/>
    <cellStyle name="Comma 53 3 3 6" xfId="6206" xr:uid="{00000000-0005-0000-0000-000032180000}"/>
    <cellStyle name="Comma 53 3 3 6 2" xfId="27165" xr:uid="{E9E94653-5420-49A6-9E1A-0583CB1FD521}"/>
    <cellStyle name="Comma 53 3 3 7" xfId="6207" xr:uid="{00000000-0005-0000-0000-000033180000}"/>
    <cellStyle name="Comma 53 3 3 7 2" xfId="27166" xr:uid="{756AB1B2-2EBD-46AF-BE58-35DBC3125F0C}"/>
    <cellStyle name="Comma 53 3 3 8" xfId="6208" xr:uid="{00000000-0005-0000-0000-000034180000}"/>
    <cellStyle name="Comma 53 3 3 8 2" xfId="27167" xr:uid="{223A4C09-2DCC-4823-8925-DDBB6BD86647}"/>
    <cellStyle name="Comma 53 3 3 9" xfId="27120" xr:uid="{9E61C438-5123-4AC9-B053-3B81D47DD41A}"/>
    <cellStyle name="Comma 53 3 4" xfId="6209" xr:uid="{00000000-0005-0000-0000-000035180000}"/>
    <cellStyle name="Comma 53 3 4 2" xfId="6210" xr:uid="{00000000-0005-0000-0000-000036180000}"/>
    <cellStyle name="Comma 53 3 4 2 2" xfId="6211" xr:uid="{00000000-0005-0000-0000-000037180000}"/>
    <cellStyle name="Comma 53 3 4 2 2 2" xfId="6212" xr:uid="{00000000-0005-0000-0000-000038180000}"/>
    <cellStyle name="Comma 53 3 4 2 2 2 2" xfId="27171" xr:uid="{4C3BD154-7D5F-40E7-8185-A35062D7BAC3}"/>
    <cellStyle name="Comma 53 3 4 2 2 3" xfId="6213" xr:uid="{00000000-0005-0000-0000-000039180000}"/>
    <cellStyle name="Comma 53 3 4 2 2 3 2" xfId="27172" xr:uid="{B31A14D8-7B67-4074-9D71-3AF9B9135D1B}"/>
    <cellStyle name="Comma 53 3 4 2 2 4" xfId="6214" xr:uid="{00000000-0005-0000-0000-00003A180000}"/>
    <cellStyle name="Comma 53 3 4 2 2 4 2" xfId="27173" xr:uid="{FEF7F130-BBCE-4FCF-A846-A22F73AF464F}"/>
    <cellStyle name="Comma 53 3 4 2 2 5" xfId="27170" xr:uid="{A830A79D-F5E3-4905-9447-BD4BF9E63374}"/>
    <cellStyle name="Comma 53 3 4 2 3" xfId="6215" xr:uid="{00000000-0005-0000-0000-00003B180000}"/>
    <cellStyle name="Comma 53 3 4 2 3 2" xfId="27174" xr:uid="{DF23C296-8912-4CC6-9B9F-61AE59A615A9}"/>
    <cellStyle name="Comma 53 3 4 2 4" xfId="6216" xr:uid="{00000000-0005-0000-0000-00003C180000}"/>
    <cellStyle name="Comma 53 3 4 2 4 2" xfId="27175" xr:uid="{084C293A-EDF4-4628-8420-4B5E5B1C5817}"/>
    <cellStyle name="Comma 53 3 4 2 5" xfId="6217" xr:uid="{00000000-0005-0000-0000-00003D180000}"/>
    <cellStyle name="Comma 53 3 4 2 5 2" xfId="27176" xr:uid="{978FEFDE-9CC7-4339-8532-3E5F9EEC2B72}"/>
    <cellStyle name="Comma 53 3 4 2 6" xfId="27169" xr:uid="{6B2D14A4-9176-4B53-B1DE-3AD9ACD8C548}"/>
    <cellStyle name="Comma 53 3 4 3" xfId="6218" xr:uid="{00000000-0005-0000-0000-00003E180000}"/>
    <cellStyle name="Comma 53 3 4 3 2" xfId="6219" xr:uid="{00000000-0005-0000-0000-00003F180000}"/>
    <cellStyle name="Comma 53 3 4 3 2 2" xfId="27178" xr:uid="{E9022C83-2BB5-412E-912E-E1B4D0C677BD}"/>
    <cellStyle name="Comma 53 3 4 3 3" xfId="6220" xr:uid="{00000000-0005-0000-0000-000040180000}"/>
    <cellStyle name="Comma 53 3 4 3 3 2" xfId="27179" xr:uid="{20EFC624-2223-4528-9874-5C8F8928F271}"/>
    <cellStyle name="Comma 53 3 4 3 4" xfId="6221" xr:uid="{00000000-0005-0000-0000-000041180000}"/>
    <cellStyle name="Comma 53 3 4 3 4 2" xfId="27180" xr:uid="{DE684CF0-9D35-4B14-8DEA-9862F9380235}"/>
    <cellStyle name="Comma 53 3 4 3 5" xfId="27177" xr:uid="{2E3B68E1-E7B1-4199-91EA-A06928ECCFC2}"/>
    <cellStyle name="Comma 53 3 4 4" xfId="6222" xr:uid="{00000000-0005-0000-0000-000042180000}"/>
    <cellStyle name="Comma 53 3 4 4 2" xfId="27181" xr:uid="{3AE6AF47-26DB-4C7B-BF92-794302EFCC05}"/>
    <cellStyle name="Comma 53 3 4 5" xfId="6223" xr:uid="{00000000-0005-0000-0000-000043180000}"/>
    <cellStyle name="Comma 53 3 4 5 2" xfId="27182" xr:uid="{714B8C05-7676-4385-A58B-0302673B2E95}"/>
    <cellStyle name="Comma 53 3 4 6" xfId="6224" xr:uid="{00000000-0005-0000-0000-000044180000}"/>
    <cellStyle name="Comma 53 3 4 6 2" xfId="27183" xr:uid="{A6527356-A3DC-4088-968A-8F78CED50C94}"/>
    <cellStyle name="Comma 53 3 4 7" xfId="27168" xr:uid="{77B2F298-D66A-4001-A37F-1BC90BD3FF52}"/>
    <cellStyle name="Comma 53 3 5" xfId="6225" xr:uid="{00000000-0005-0000-0000-000045180000}"/>
    <cellStyle name="Comma 53 3 5 2" xfId="6226" xr:uid="{00000000-0005-0000-0000-000046180000}"/>
    <cellStyle name="Comma 53 3 5 2 2" xfId="6227" xr:uid="{00000000-0005-0000-0000-000047180000}"/>
    <cellStyle name="Comma 53 3 5 2 2 2" xfId="6228" xr:uid="{00000000-0005-0000-0000-000048180000}"/>
    <cellStyle name="Comma 53 3 5 2 2 2 2" xfId="27187" xr:uid="{FDAA2507-E99F-46D9-85F7-D07E94C01EAF}"/>
    <cellStyle name="Comma 53 3 5 2 2 3" xfId="6229" xr:uid="{00000000-0005-0000-0000-000049180000}"/>
    <cellStyle name="Comma 53 3 5 2 2 3 2" xfId="27188" xr:uid="{FCFFACDE-CFB6-4FA7-8B17-5141E561C599}"/>
    <cellStyle name="Comma 53 3 5 2 2 4" xfId="6230" xr:uid="{00000000-0005-0000-0000-00004A180000}"/>
    <cellStyle name="Comma 53 3 5 2 2 4 2" xfId="27189" xr:uid="{5BB8EE47-EA06-4995-952E-C9028CCCAA89}"/>
    <cellStyle name="Comma 53 3 5 2 2 5" xfId="27186" xr:uid="{9FF16A16-59E1-4A72-B38B-E882A2C95A2C}"/>
    <cellStyle name="Comma 53 3 5 2 3" xfId="6231" xr:uid="{00000000-0005-0000-0000-00004B180000}"/>
    <cellStyle name="Comma 53 3 5 2 3 2" xfId="27190" xr:uid="{CC10F211-DDFA-4641-A816-607598AB041D}"/>
    <cellStyle name="Comma 53 3 5 2 4" xfId="6232" xr:uid="{00000000-0005-0000-0000-00004C180000}"/>
    <cellStyle name="Comma 53 3 5 2 4 2" xfId="27191" xr:uid="{BA72CABB-8ADA-44BB-A893-B17559DF2A17}"/>
    <cellStyle name="Comma 53 3 5 2 5" xfId="6233" xr:uid="{00000000-0005-0000-0000-00004D180000}"/>
    <cellStyle name="Comma 53 3 5 2 5 2" xfId="27192" xr:uid="{8438348D-5C5C-4E8C-8A0E-2A8230C25760}"/>
    <cellStyle name="Comma 53 3 5 2 6" xfId="27185" xr:uid="{4004ED8B-22CC-4157-BC3E-F8C0B94C74D5}"/>
    <cellStyle name="Comma 53 3 5 3" xfId="6234" xr:uid="{00000000-0005-0000-0000-00004E180000}"/>
    <cellStyle name="Comma 53 3 5 3 2" xfId="6235" xr:uid="{00000000-0005-0000-0000-00004F180000}"/>
    <cellStyle name="Comma 53 3 5 3 2 2" xfId="27194" xr:uid="{1EF9B841-D2C1-4E66-A7F2-951B6E65EDA1}"/>
    <cellStyle name="Comma 53 3 5 3 3" xfId="6236" xr:uid="{00000000-0005-0000-0000-000050180000}"/>
    <cellStyle name="Comma 53 3 5 3 3 2" xfId="27195" xr:uid="{83EE0683-330B-4725-8CE2-0F61E472D308}"/>
    <cellStyle name="Comma 53 3 5 3 4" xfId="6237" xr:uid="{00000000-0005-0000-0000-000051180000}"/>
    <cellStyle name="Comma 53 3 5 3 4 2" xfId="27196" xr:uid="{6B2A08F3-369E-4F70-AEA9-06256750AD14}"/>
    <cellStyle name="Comma 53 3 5 3 5" xfId="27193" xr:uid="{CF812B0D-CE68-4AD7-A75E-B7C5C220929B}"/>
    <cellStyle name="Comma 53 3 5 4" xfId="6238" xr:uid="{00000000-0005-0000-0000-000052180000}"/>
    <cellStyle name="Comma 53 3 5 4 2" xfId="27197" xr:uid="{33A6E642-22E1-42DC-9AFB-15759E2B4EF7}"/>
    <cellStyle name="Comma 53 3 5 5" xfId="6239" xr:uid="{00000000-0005-0000-0000-000053180000}"/>
    <cellStyle name="Comma 53 3 5 5 2" xfId="27198" xr:uid="{B25B6002-AA65-42BD-B6D5-007DE0A00277}"/>
    <cellStyle name="Comma 53 3 5 6" xfId="6240" xr:uid="{00000000-0005-0000-0000-000054180000}"/>
    <cellStyle name="Comma 53 3 5 6 2" xfId="27199" xr:uid="{01176AC2-25B2-4852-B8CB-42F7E40781AA}"/>
    <cellStyle name="Comma 53 3 5 7" xfId="27184" xr:uid="{1CF23820-7696-4839-B7CE-90BDC2542F6F}"/>
    <cellStyle name="Comma 53 3 6" xfId="6241" xr:uid="{00000000-0005-0000-0000-000055180000}"/>
    <cellStyle name="Comma 53 3 6 2" xfId="6242" xr:uid="{00000000-0005-0000-0000-000056180000}"/>
    <cellStyle name="Comma 53 3 6 2 2" xfId="6243" xr:uid="{00000000-0005-0000-0000-000057180000}"/>
    <cellStyle name="Comma 53 3 6 2 2 2" xfId="27202" xr:uid="{E33BA12D-5474-47B9-A82C-2E31B8ED2442}"/>
    <cellStyle name="Comma 53 3 6 2 3" xfId="6244" xr:uid="{00000000-0005-0000-0000-000058180000}"/>
    <cellStyle name="Comma 53 3 6 2 3 2" xfId="27203" xr:uid="{A0D6B852-4ACE-4F7B-BA3A-99605CE26235}"/>
    <cellStyle name="Comma 53 3 6 2 4" xfId="6245" xr:uid="{00000000-0005-0000-0000-000059180000}"/>
    <cellStyle name="Comma 53 3 6 2 4 2" xfId="27204" xr:uid="{3A935219-16DB-4561-90FC-3A440B533F47}"/>
    <cellStyle name="Comma 53 3 6 2 5" xfId="27201" xr:uid="{C28D7945-73AD-4F16-A432-55996617616F}"/>
    <cellStyle name="Comma 53 3 6 3" xfId="6246" xr:uid="{00000000-0005-0000-0000-00005A180000}"/>
    <cellStyle name="Comma 53 3 6 3 2" xfId="27205" xr:uid="{33E39862-07F5-4DEC-889D-631E42CFD8A8}"/>
    <cellStyle name="Comma 53 3 6 4" xfId="6247" xr:uid="{00000000-0005-0000-0000-00005B180000}"/>
    <cellStyle name="Comma 53 3 6 4 2" xfId="27206" xr:uid="{91D56FF2-F2B2-4562-B500-8308D0A484FC}"/>
    <cellStyle name="Comma 53 3 6 5" xfId="6248" xr:uid="{00000000-0005-0000-0000-00005C180000}"/>
    <cellStyle name="Comma 53 3 6 5 2" xfId="27207" xr:uid="{46560DBF-2A3D-4074-A047-C86509C16416}"/>
    <cellStyle name="Comma 53 3 6 6" xfId="27200" xr:uid="{E8E3F05A-2A8B-484E-A3E8-3905D9BDD0B8}"/>
    <cellStyle name="Comma 53 3 7" xfId="6249" xr:uid="{00000000-0005-0000-0000-00005D180000}"/>
    <cellStyle name="Comma 53 3 7 2" xfId="6250" xr:uid="{00000000-0005-0000-0000-00005E180000}"/>
    <cellStyle name="Comma 53 3 7 2 2" xfId="27209" xr:uid="{6C0B9306-9B3C-475B-931F-2EE3B8B1F2F0}"/>
    <cellStyle name="Comma 53 3 7 3" xfId="6251" xr:uid="{00000000-0005-0000-0000-00005F180000}"/>
    <cellStyle name="Comma 53 3 7 3 2" xfId="27210" xr:uid="{9388AECF-5A39-4F0A-8310-6EEBDEDB07E5}"/>
    <cellStyle name="Comma 53 3 7 4" xfId="6252" xr:uid="{00000000-0005-0000-0000-000060180000}"/>
    <cellStyle name="Comma 53 3 7 4 2" xfId="27211" xr:uid="{B4B69CD9-7468-4F44-8E84-4F2A0457D2FB}"/>
    <cellStyle name="Comma 53 3 7 5" xfId="27208" xr:uid="{3B0F2848-50CA-4C43-A40D-141EA603D2D6}"/>
    <cellStyle name="Comma 53 3 8" xfId="6253" xr:uid="{00000000-0005-0000-0000-000061180000}"/>
    <cellStyle name="Comma 53 3 8 2" xfId="27212" xr:uid="{DC9F56F7-170D-417A-8A82-DCCFB65ED4FB}"/>
    <cellStyle name="Comma 53 3 9" xfId="6254" xr:uid="{00000000-0005-0000-0000-000062180000}"/>
    <cellStyle name="Comma 53 3 9 2" xfId="27213" xr:uid="{5DC8ACA8-1562-4F09-83DC-445BD501A669}"/>
    <cellStyle name="Comma 53 4" xfId="6255" xr:uid="{00000000-0005-0000-0000-000063180000}"/>
    <cellStyle name="Comma 53 4 2" xfId="6256" xr:uid="{00000000-0005-0000-0000-000064180000}"/>
    <cellStyle name="Comma 53 4 2 2" xfId="6257" xr:uid="{00000000-0005-0000-0000-000065180000}"/>
    <cellStyle name="Comma 53 4 2 2 2" xfId="6258" xr:uid="{00000000-0005-0000-0000-000066180000}"/>
    <cellStyle name="Comma 53 4 2 2 2 2" xfId="6259" xr:uid="{00000000-0005-0000-0000-000067180000}"/>
    <cellStyle name="Comma 53 4 2 2 2 2 2" xfId="27218" xr:uid="{B130D55B-229F-455D-A6E1-67D0C2DFF1BD}"/>
    <cellStyle name="Comma 53 4 2 2 2 3" xfId="6260" xr:uid="{00000000-0005-0000-0000-000068180000}"/>
    <cellStyle name="Comma 53 4 2 2 2 3 2" xfId="27219" xr:uid="{CE287274-B12B-42C6-AF1B-1E67DDECA693}"/>
    <cellStyle name="Comma 53 4 2 2 2 4" xfId="6261" xr:uid="{00000000-0005-0000-0000-000069180000}"/>
    <cellStyle name="Comma 53 4 2 2 2 4 2" xfId="27220" xr:uid="{75BEB4A7-3BCE-422C-8DB8-0E320A9D8C93}"/>
    <cellStyle name="Comma 53 4 2 2 2 5" xfId="27217" xr:uid="{BEC4D792-73B7-42EC-B020-7B37AC287C34}"/>
    <cellStyle name="Comma 53 4 2 2 3" xfId="6262" xr:uid="{00000000-0005-0000-0000-00006A180000}"/>
    <cellStyle name="Comma 53 4 2 2 3 2" xfId="27221" xr:uid="{B374BB56-841A-4B7A-98A0-C8751C96F38B}"/>
    <cellStyle name="Comma 53 4 2 2 4" xfId="6263" xr:uid="{00000000-0005-0000-0000-00006B180000}"/>
    <cellStyle name="Comma 53 4 2 2 4 2" xfId="27222" xr:uid="{A3AD45BC-7002-4124-A69C-B4DAAA797BA4}"/>
    <cellStyle name="Comma 53 4 2 2 5" xfId="6264" xr:uid="{00000000-0005-0000-0000-00006C180000}"/>
    <cellStyle name="Comma 53 4 2 2 5 2" xfId="27223" xr:uid="{ECCE4631-665C-4470-9195-FCB9623FA6B8}"/>
    <cellStyle name="Comma 53 4 2 2 6" xfId="27216" xr:uid="{93F24663-7E84-455C-924A-19D0178F7FCA}"/>
    <cellStyle name="Comma 53 4 2 3" xfId="6265" xr:uid="{00000000-0005-0000-0000-00006D180000}"/>
    <cellStyle name="Comma 53 4 2 3 2" xfId="6266" xr:uid="{00000000-0005-0000-0000-00006E180000}"/>
    <cellStyle name="Comma 53 4 2 3 2 2" xfId="27225" xr:uid="{173E7862-0079-4357-B967-B4C2D9B1ECBA}"/>
    <cellStyle name="Comma 53 4 2 3 3" xfId="6267" xr:uid="{00000000-0005-0000-0000-00006F180000}"/>
    <cellStyle name="Comma 53 4 2 3 3 2" xfId="27226" xr:uid="{AB29F91A-5795-45CF-AB53-06CC3433D70A}"/>
    <cellStyle name="Comma 53 4 2 3 4" xfId="6268" xr:uid="{00000000-0005-0000-0000-000070180000}"/>
    <cellStyle name="Comma 53 4 2 3 4 2" xfId="27227" xr:uid="{E427A736-5376-4BD3-B53E-CF9C48F149F2}"/>
    <cellStyle name="Comma 53 4 2 3 5" xfId="27224" xr:uid="{93F99549-A818-40B0-B1A9-D728B2C94065}"/>
    <cellStyle name="Comma 53 4 2 4" xfId="6269" xr:uid="{00000000-0005-0000-0000-000071180000}"/>
    <cellStyle name="Comma 53 4 2 4 2" xfId="27228" xr:uid="{E58F064C-3F0F-444F-962B-F53A560288B1}"/>
    <cellStyle name="Comma 53 4 2 5" xfId="6270" xr:uid="{00000000-0005-0000-0000-000072180000}"/>
    <cellStyle name="Comma 53 4 2 5 2" xfId="27229" xr:uid="{F993ADBB-6D16-4C1C-B1D2-E78711ED7DE4}"/>
    <cellStyle name="Comma 53 4 2 6" xfId="6271" xr:uid="{00000000-0005-0000-0000-000073180000}"/>
    <cellStyle name="Comma 53 4 2 6 2" xfId="27230" xr:uid="{5755FD9A-DA9C-41FB-90CE-667EE890255C}"/>
    <cellStyle name="Comma 53 4 2 7" xfId="27215" xr:uid="{7E7973FD-467C-4D4A-8432-A8A3F5023A0E}"/>
    <cellStyle name="Comma 53 4 3" xfId="6272" xr:uid="{00000000-0005-0000-0000-000074180000}"/>
    <cellStyle name="Comma 53 4 3 2" xfId="6273" xr:uid="{00000000-0005-0000-0000-000075180000}"/>
    <cellStyle name="Comma 53 4 3 2 2" xfId="6274" xr:uid="{00000000-0005-0000-0000-000076180000}"/>
    <cellStyle name="Comma 53 4 3 2 2 2" xfId="6275" xr:uid="{00000000-0005-0000-0000-000077180000}"/>
    <cellStyle name="Comma 53 4 3 2 2 2 2" xfId="27234" xr:uid="{5F4F2D8A-C120-4DB7-898D-E57D2E3B9A2F}"/>
    <cellStyle name="Comma 53 4 3 2 2 3" xfId="6276" xr:uid="{00000000-0005-0000-0000-000078180000}"/>
    <cellStyle name="Comma 53 4 3 2 2 3 2" xfId="27235" xr:uid="{3DD2F9CF-2D37-4DFC-BB3B-2321F7D6DCDD}"/>
    <cellStyle name="Comma 53 4 3 2 2 4" xfId="6277" xr:uid="{00000000-0005-0000-0000-000079180000}"/>
    <cellStyle name="Comma 53 4 3 2 2 4 2" xfId="27236" xr:uid="{A5F3BCEE-DE39-4BCA-8CFF-13CA2218EDAE}"/>
    <cellStyle name="Comma 53 4 3 2 2 5" xfId="27233" xr:uid="{387E91FA-0F90-4460-ABBE-0BDE6ED8C6C6}"/>
    <cellStyle name="Comma 53 4 3 2 3" xfId="6278" xr:uid="{00000000-0005-0000-0000-00007A180000}"/>
    <cellStyle name="Comma 53 4 3 2 3 2" xfId="27237" xr:uid="{F4BD7974-5502-40D0-8174-D399C322C63D}"/>
    <cellStyle name="Comma 53 4 3 2 4" xfId="6279" xr:uid="{00000000-0005-0000-0000-00007B180000}"/>
    <cellStyle name="Comma 53 4 3 2 4 2" xfId="27238" xr:uid="{6AA026E4-4A5A-485F-8051-F3EB4FA91A54}"/>
    <cellStyle name="Comma 53 4 3 2 5" xfId="6280" xr:uid="{00000000-0005-0000-0000-00007C180000}"/>
    <cellStyle name="Comma 53 4 3 2 5 2" xfId="27239" xr:uid="{0F46E6B8-15EA-47A5-8F96-541C3B9AA285}"/>
    <cellStyle name="Comma 53 4 3 2 6" xfId="27232" xr:uid="{984EA157-0612-49FE-A62C-25CBB1551798}"/>
    <cellStyle name="Comma 53 4 3 3" xfId="6281" xr:uid="{00000000-0005-0000-0000-00007D180000}"/>
    <cellStyle name="Comma 53 4 3 3 2" xfId="6282" xr:uid="{00000000-0005-0000-0000-00007E180000}"/>
    <cellStyle name="Comma 53 4 3 3 2 2" xfId="27241" xr:uid="{C27A9B9C-AF1C-4AE6-9B83-A20F68225718}"/>
    <cellStyle name="Comma 53 4 3 3 3" xfId="6283" xr:uid="{00000000-0005-0000-0000-00007F180000}"/>
    <cellStyle name="Comma 53 4 3 3 3 2" xfId="27242" xr:uid="{B064C5A2-E8D1-4727-8EA6-EA903D05C5AC}"/>
    <cellStyle name="Comma 53 4 3 3 4" xfId="6284" xr:uid="{00000000-0005-0000-0000-000080180000}"/>
    <cellStyle name="Comma 53 4 3 3 4 2" xfId="27243" xr:uid="{4870BD62-D643-42BD-9B62-175292CC3445}"/>
    <cellStyle name="Comma 53 4 3 3 5" xfId="27240" xr:uid="{C1DE0F86-75A5-4454-B63F-070B14E18148}"/>
    <cellStyle name="Comma 53 4 3 4" xfId="6285" xr:uid="{00000000-0005-0000-0000-000081180000}"/>
    <cellStyle name="Comma 53 4 3 4 2" xfId="27244" xr:uid="{A07BA30F-C681-4B49-B5C3-8062E5F167EC}"/>
    <cellStyle name="Comma 53 4 3 5" xfId="6286" xr:uid="{00000000-0005-0000-0000-000082180000}"/>
    <cellStyle name="Comma 53 4 3 5 2" xfId="27245" xr:uid="{46CE1987-3E04-4CA3-B763-3299E993CCE3}"/>
    <cellStyle name="Comma 53 4 3 6" xfId="6287" xr:uid="{00000000-0005-0000-0000-000083180000}"/>
    <cellStyle name="Comma 53 4 3 6 2" xfId="27246" xr:uid="{7A00C731-CFBE-4953-B045-1B86D2DFF327}"/>
    <cellStyle name="Comma 53 4 3 7" xfId="27231" xr:uid="{0D84AEC6-4677-40B0-8BFA-B7005E307EE9}"/>
    <cellStyle name="Comma 53 4 4" xfId="6288" xr:uid="{00000000-0005-0000-0000-000084180000}"/>
    <cellStyle name="Comma 53 4 4 2" xfId="6289" xr:uid="{00000000-0005-0000-0000-000085180000}"/>
    <cellStyle name="Comma 53 4 4 2 2" xfId="6290" xr:uid="{00000000-0005-0000-0000-000086180000}"/>
    <cellStyle name="Comma 53 4 4 2 2 2" xfId="27249" xr:uid="{84F8896B-BDF5-4BC9-93EE-E60A825A9FD3}"/>
    <cellStyle name="Comma 53 4 4 2 3" xfId="6291" xr:uid="{00000000-0005-0000-0000-000087180000}"/>
    <cellStyle name="Comma 53 4 4 2 3 2" xfId="27250" xr:uid="{5A41DF7A-B221-4018-A1C5-6B2D705C56F3}"/>
    <cellStyle name="Comma 53 4 4 2 4" xfId="6292" xr:uid="{00000000-0005-0000-0000-000088180000}"/>
    <cellStyle name="Comma 53 4 4 2 4 2" xfId="27251" xr:uid="{92C67D30-772D-4BEB-9F2D-3985834E194B}"/>
    <cellStyle name="Comma 53 4 4 2 5" xfId="27248" xr:uid="{417BE71F-DC2C-4EFE-92BC-3C387E177C3F}"/>
    <cellStyle name="Comma 53 4 4 3" xfId="6293" xr:uid="{00000000-0005-0000-0000-000089180000}"/>
    <cellStyle name="Comma 53 4 4 3 2" xfId="27252" xr:uid="{54DB4CF9-6B5E-497F-ABF9-742A30803545}"/>
    <cellStyle name="Comma 53 4 4 4" xfId="6294" xr:uid="{00000000-0005-0000-0000-00008A180000}"/>
    <cellStyle name="Comma 53 4 4 4 2" xfId="27253" xr:uid="{72E7CA45-1A92-4D99-9F60-0ECD6D483423}"/>
    <cellStyle name="Comma 53 4 4 5" xfId="6295" xr:uid="{00000000-0005-0000-0000-00008B180000}"/>
    <cellStyle name="Comma 53 4 4 5 2" xfId="27254" xr:uid="{FB8132E2-365B-4747-9797-6542319B625E}"/>
    <cellStyle name="Comma 53 4 4 6" xfId="27247" xr:uid="{F1F80203-6B04-40CE-B8BF-98189AFDE5E4}"/>
    <cellStyle name="Comma 53 4 5" xfId="6296" xr:uid="{00000000-0005-0000-0000-00008C180000}"/>
    <cellStyle name="Comma 53 4 5 2" xfId="6297" xr:uid="{00000000-0005-0000-0000-00008D180000}"/>
    <cellStyle name="Comma 53 4 5 2 2" xfId="27256" xr:uid="{C9691A2D-AF8B-4BD1-9869-4BA6466440F2}"/>
    <cellStyle name="Comma 53 4 5 3" xfId="6298" xr:uid="{00000000-0005-0000-0000-00008E180000}"/>
    <cellStyle name="Comma 53 4 5 3 2" xfId="27257" xr:uid="{DE0CC8C5-A53C-4B89-AC77-5808D980597B}"/>
    <cellStyle name="Comma 53 4 5 4" xfId="6299" xr:uid="{00000000-0005-0000-0000-00008F180000}"/>
    <cellStyle name="Comma 53 4 5 4 2" xfId="27258" xr:uid="{EC62A8F7-A50C-491D-B45B-8F2FAEEB0AD1}"/>
    <cellStyle name="Comma 53 4 5 5" xfId="27255" xr:uid="{F57C7608-4E4A-4FD2-8FB3-C3085E5CDEDC}"/>
    <cellStyle name="Comma 53 4 6" xfId="6300" xr:uid="{00000000-0005-0000-0000-000090180000}"/>
    <cellStyle name="Comma 53 4 6 2" xfId="27259" xr:uid="{839B47EE-5DEE-41EB-AEEE-D99DB7216633}"/>
    <cellStyle name="Comma 53 4 7" xfId="6301" xr:uid="{00000000-0005-0000-0000-000091180000}"/>
    <cellStyle name="Comma 53 4 7 2" xfId="27260" xr:uid="{09883675-67D9-454F-A840-FA91064833B8}"/>
    <cellStyle name="Comma 53 4 8" xfId="6302" xr:uid="{00000000-0005-0000-0000-000092180000}"/>
    <cellStyle name="Comma 53 4 8 2" xfId="27261" xr:uid="{10473513-7369-4490-82BD-224391E3B9AA}"/>
    <cellStyle name="Comma 53 4 9" xfId="27214" xr:uid="{2F234BFE-17AF-45FB-8AF7-EB5AD799A6CD}"/>
    <cellStyle name="Comma 53 5" xfId="6303" xr:uid="{00000000-0005-0000-0000-000093180000}"/>
    <cellStyle name="Comma 53 5 2" xfId="6304" xr:uid="{00000000-0005-0000-0000-000094180000}"/>
    <cellStyle name="Comma 53 5 2 2" xfId="6305" xr:uid="{00000000-0005-0000-0000-000095180000}"/>
    <cellStyle name="Comma 53 5 2 2 2" xfId="6306" xr:uid="{00000000-0005-0000-0000-000096180000}"/>
    <cellStyle name="Comma 53 5 2 2 2 2" xfId="6307" xr:uid="{00000000-0005-0000-0000-000097180000}"/>
    <cellStyle name="Comma 53 5 2 2 2 2 2" xfId="27266" xr:uid="{C16EB7E1-29FD-4AF1-B7FB-35F57FE86151}"/>
    <cellStyle name="Comma 53 5 2 2 2 3" xfId="6308" xr:uid="{00000000-0005-0000-0000-000098180000}"/>
    <cellStyle name="Comma 53 5 2 2 2 3 2" xfId="27267" xr:uid="{F3EC59B6-530C-4FB7-9BCE-4234F6F30685}"/>
    <cellStyle name="Comma 53 5 2 2 2 4" xfId="6309" xr:uid="{00000000-0005-0000-0000-000099180000}"/>
    <cellStyle name="Comma 53 5 2 2 2 4 2" xfId="27268" xr:uid="{B4BDCFD3-2299-4D43-A536-9F5CFF635D73}"/>
    <cellStyle name="Comma 53 5 2 2 2 5" xfId="27265" xr:uid="{BB0E388B-685C-4B44-9585-35C771B93077}"/>
    <cellStyle name="Comma 53 5 2 2 3" xfId="6310" xr:uid="{00000000-0005-0000-0000-00009A180000}"/>
    <cellStyle name="Comma 53 5 2 2 3 2" xfId="27269" xr:uid="{408CE6A2-89A8-4BD8-A0C5-B577C60EE834}"/>
    <cellStyle name="Comma 53 5 2 2 4" xfId="6311" xr:uid="{00000000-0005-0000-0000-00009B180000}"/>
    <cellStyle name="Comma 53 5 2 2 4 2" xfId="27270" xr:uid="{24C70374-A864-4A38-8163-59587752DEBF}"/>
    <cellStyle name="Comma 53 5 2 2 5" xfId="6312" xr:uid="{00000000-0005-0000-0000-00009C180000}"/>
    <cellStyle name="Comma 53 5 2 2 5 2" xfId="27271" xr:uid="{FF3FEEC2-FD39-45DF-ABC5-B3299BF9AA59}"/>
    <cellStyle name="Comma 53 5 2 2 6" xfId="27264" xr:uid="{B57C91D6-F932-444E-B42B-3CB3BD40149D}"/>
    <cellStyle name="Comma 53 5 2 3" xfId="6313" xr:uid="{00000000-0005-0000-0000-00009D180000}"/>
    <cellStyle name="Comma 53 5 2 3 2" xfId="6314" xr:uid="{00000000-0005-0000-0000-00009E180000}"/>
    <cellStyle name="Comma 53 5 2 3 2 2" xfId="27273" xr:uid="{6188C9BB-87C2-4884-9B5E-849C1B8EB009}"/>
    <cellStyle name="Comma 53 5 2 3 3" xfId="6315" xr:uid="{00000000-0005-0000-0000-00009F180000}"/>
    <cellStyle name="Comma 53 5 2 3 3 2" xfId="27274" xr:uid="{85F640D0-884B-40C4-A9C6-E7EABF40EB24}"/>
    <cellStyle name="Comma 53 5 2 3 4" xfId="6316" xr:uid="{00000000-0005-0000-0000-0000A0180000}"/>
    <cellStyle name="Comma 53 5 2 3 4 2" xfId="27275" xr:uid="{3701AF2C-ED57-4C18-9505-4901E780A993}"/>
    <cellStyle name="Comma 53 5 2 3 5" xfId="27272" xr:uid="{BAA3C12F-0B07-422A-8859-1C3FC230221F}"/>
    <cellStyle name="Comma 53 5 2 4" xfId="6317" xr:uid="{00000000-0005-0000-0000-0000A1180000}"/>
    <cellStyle name="Comma 53 5 2 4 2" xfId="27276" xr:uid="{67AEA87E-4223-4E78-9FBA-65E78D18F2F8}"/>
    <cellStyle name="Comma 53 5 2 5" xfId="6318" xr:uid="{00000000-0005-0000-0000-0000A2180000}"/>
    <cellStyle name="Comma 53 5 2 5 2" xfId="27277" xr:uid="{51820572-CD01-4CF4-9E8F-3B1A8F61A67E}"/>
    <cellStyle name="Comma 53 5 2 6" xfId="6319" xr:uid="{00000000-0005-0000-0000-0000A3180000}"/>
    <cellStyle name="Comma 53 5 2 6 2" xfId="27278" xr:uid="{CE133D1B-DED1-449E-B685-DD8B50BD6B63}"/>
    <cellStyle name="Comma 53 5 2 7" xfId="27263" xr:uid="{5797D873-4812-424C-B796-BACEE4CB02EF}"/>
    <cellStyle name="Comma 53 5 3" xfId="6320" xr:uid="{00000000-0005-0000-0000-0000A4180000}"/>
    <cellStyle name="Comma 53 5 3 2" xfId="6321" xr:uid="{00000000-0005-0000-0000-0000A5180000}"/>
    <cellStyle name="Comma 53 5 3 2 2" xfId="6322" xr:uid="{00000000-0005-0000-0000-0000A6180000}"/>
    <cellStyle name="Comma 53 5 3 2 2 2" xfId="6323" xr:uid="{00000000-0005-0000-0000-0000A7180000}"/>
    <cellStyle name="Comma 53 5 3 2 2 2 2" xfId="27282" xr:uid="{470CEB30-81C1-4D6C-999B-8AAD32205DFB}"/>
    <cellStyle name="Comma 53 5 3 2 2 3" xfId="6324" xr:uid="{00000000-0005-0000-0000-0000A8180000}"/>
    <cellStyle name="Comma 53 5 3 2 2 3 2" xfId="27283" xr:uid="{1C7E8002-F8A2-4B15-9B6A-AF7539F777B7}"/>
    <cellStyle name="Comma 53 5 3 2 2 4" xfId="6325" xr:uid="{00000000-0005-0000-0000-0000A9180000}"/>
    <cellStyle name="Comma 53 5 3 2 2 4 2" xfId="27284" xr:uid="{1E461BA2-8410-481C-BD89-A01513054966}"/>
    <cellStyle name="Comma 53 5 3 2 2 5" xfId="27281" xr:uid="{73EDAF61-A99C-49A8-A60C-FCB67099B018}"/>
    <cellStyle name="Comma 53 5 3 2 3" xfId="6326" xr:uid="{00000000-0005-0000-0000-0000AA180000}"/>
    <cellStyle name="Comma 53 5 3 2 3 2" xfId="27285" xr:uid="{3C29ABC3-5D25-4726-BB69-BBEF1CF1BE74}"/>
    <cellStyle name="Comma 53 5 3 2 4" xfId="6327" xr:uid="{00000000-0005-0000-0000-0000AB180000}"/>
    <cellStyle name="Comma 53 5 3 2 4 2" xfId="27286" xr:uid="{33670FB5-5E81-47ED-B44A-214EE7650CF0}"/>
    <cellStyle name="Comma 53 5 3 2 5" xfId="6328" xr:uid="{00000000-0005-0000-0000-0000AC180000}"/>
    <cellStyle name="Comma 53 5 3 2 5 2" xfId="27287" xr:uid="{09B644A9-DC9C-497A-B777-9EEC36334D5A}"/>
    <cellStyle name="Comma 53 5 3 2 6" xfId="27280" xr:uid="{5832E0A5-4562-40C2-8B82-A73848B7AFDA}"/>
    <cellStyle name="Comma 53 5 3 3" xfId="6329" xr:uid="{00000000-0005-0000-0000-0000AD180000}"/>
    <cellStyle name="Comma 53 5 3 3 2" xfId="6330" xr:uid="{00000000-0005-0000-0000-0000AE180000}"/>
    <cellStyle name="Comma 53 5 3 3 2 2" xfId="27289" xr:uid="{EA967F00-9381-4D81-ADED-755AD5D3304C}"/>
    <cellStyle name="Comma 53 5 3 3 3" xfId="6331" xr:uid="{00000000-0005-0000-0000-0000AF180000}"/>
    <cellStyle name="Comma 53 5 3 3 3 2" xfId="27290" xr:uid="{B7466F1E-75B2-4C82-AAB6-D7EB84138689}"/>
    <cellStyle name="Comma 53 5 3 3 4" xfId="6332" xr:uid="{00000000-0005-0000-0000-0000B0180000}"/>
    <cellStyle name="Comma 53 5 3 3 4 2" xfId="27291" xr:uid="{0E0DD80C-2C0C-4277-A23C-E8E56152FF03}"/>
    <cellStyle name="Comma 53 5 3 3 5" xfId="27288" xr:uid="{577D2339-7809-4EBE-8A29-2EA13C2DE28E}"/>
    <cellStyle name="Comma 53 5 3 4" xfId="6333" xr:uid="{00000000-0005-0000-0000-0000B1180000}"/>
    <cellStyle name="Comma 53 5 3 4 2" xfId="27292" xr:uid="{A949B1D8-1298-452F-8D2D-5CD8F98F8C2C}"/>
    <cellStyle name="Comma 53 5 3 5" xfId="6334" xr:uid="{00000000-0005-0000-0000-0000B2180000}"/>
    <cellStyle name="Comma 53 5 3 5 2" xfId="27293" xr:uid="{C3328A46-4CFA-4837-8B6B-C70C312EB332}"/>
    <cellStyle name="Comma 53 5 3 6" xfId="6335" xr:uid="{00000000-0005-0000-0000-0000B3180000}"/>
    <cellStyle name="Comma 53 5 3 6 2" xfId="27294" xr:uid="{45F966B5-CA2A-4B82-ABD1-B705DE522EE0}"/>
    <cellStyle name="Comma 53 5 3 7" xfId="27279" xr:uid="{10E8E511-A67E-4A4B-8152-16050FE94FF1}"/>
    <cellStyle name="Comma 53 5 4" xfId="6336" xr:uid="{00000000-0005-0000-0000-0000B4180000}"/>
    <cellStyle name="Comma 53 5 4 2" xfId="6337" xr:uid="{00000000-0005-0000-0000-0000B5180000}"/>
    <cellStyle name="Comma 53 5 4 2 2" xfId="6338" xr:uid="{00000000-0005-0000-0000-0000B6180000}"/>
    <cellStyle name="Comma 53 5 4 2 2 2" xfId="27297" xr:uid="{223A0B09-7ED7-4A54-9671-D664F7D4B3D6}"/>
    <cellStyle name="Comma 53 5 4 2 3" xfId="6339" xr:uid="{00000000-0005-0000-0000-0000B7180000}"/>
    <cellStyle name="Comma 53 5 4 2 3 2" xfId="27298" xr:uid="{058C59AD-2945-4D65-9490-334ADFB0946E}"/>
    <cellStyle name="Comma 53 5 4 2 4" xfId="6340" xr:uid="{00000000-0005-0000-0000-0000B8180000}"/>
    <cellStyle name="Comma 53 5 4 2 4 2" xfId="27299" xr:uid="{6CE6DE62-04A8-46E1-BC92-C74E891FA76C}"/>
    <cellStyle name="Comma 53 5 4 2 5" xfId="27296" xr:uid="{F20A03F8-EB6A-4FE0-BF66-292E283F7DE5}"/>
    <cellStyle name="Comma 53 5 4 3" xfId="6341" xr:uid="{00000000-0005-0000-0000-0000B9180000}"/>
    <cellStyle name="Comma 53 5 4 3 2" xfId="27300" xr:uid="{F14CD2E6-453C-4131-89DA-DF78DF0D73CC}"/>
    <cellStyle name="Comma 53 5 4 4" xfId="6342" xr:uid="{00000000-0005-0000-0000-0000BA180000}"/>
    <cellStyle name="Comma 53 5 4 4 2" xfId="27301" xr:uid="{DD1B2F00-C237-4EAE-AD48-C8F16D5D3825}"/>
    <cellStyle name="Comma 53 5 4 5" xfId="6343" xr:uid="{00000000-0005-0000-0000-0000BB180000}"/>
    <cellStyle name="Comma 53 5 4 5 2" xfId="27302" xr:uid="{94648141-94F9-4305-B35F-0B20331B172B}"/>
    <cellStyle name="Comma 53 5 4 6" xfId="27295" xr:uid="{9FFE0073-9BE8-4359-A98E-6A970971BF0D}"/>
    <cellStyle name="Comma 53 5 5" xfId="6344" xr:uid="{00000000-0005-0000-0000-0000BC180000}"/>
    <cellStyle name="Comma 53 5 5 2" xfId="6345" xr:uid="{00000000-0005-0000-0000-0000BD180000}"/>
    <cellStyle name="Comma 53 5 5 2 2" xfId="27304" xr:uid="{61F32BC1-2B78-4A81-825C-9818564A9775}"/>
    <cellStyle name="Comma 53 5 5 3" xfId="6346" xr:uid="{00000000-0005-0000-0000-0000BE180000}"/>
    <cellStyle name="Comma 53 5 5 3 2" xfId="27305" xr:uid="{438494C5-7D4F-40C3-84D7-320C9A57FB2A}"/>
    <cellStyle name="Comma 53 5 5 4" xfId="6347" xr:uid="{00000000-0005-0000-0000-0000BF180000}"/>
    <cellStyle name="Comma 53 5 5 4 2" xfId="27306" xr:uid="{CBC7F729-3A82-4462-9620-94079EDF96C0}"/>
    <cellStyle name="Comma 53 5 5 5" xfId="27303" xr:uid="{0BE54164-6AF9-4CC0-A7E8-741872DBA593}"/>
    <cellStyle name="Comma 53 5 6" xfId="6348" xr:uid="{00000000-0005-0000-0000-0000C0180000}"/>
    <cellStyle name="Comma 53 5 6 2" xfId="27307" xr:uid="{9E19BF3B-F335-4D73-B700-2FA2E55F4649}"/>
    <cellStyle name="Comma 53 5 7" xfId="6349" xr:uid="{00000000-0005-0000-0000-0000C1180000}"/>
    <cellStyle name="Comma 53 5 7 2" xfId="27308" xr:uid="{67F3FC40-2A44-4D1A-BC8A-D644C42A15D1}"/>
    <cellStyle name="Comma 53 5 8" xfId="6350" xr:uid="{00000000-0005-0000-0000-0000C2180000}"/>
    <cellStyle name="Comma 53 5 8 2" xfId="27309" xr:uid="{A20F657C-6D70-4D11-8A38-B1EEE3A0869A}"/>
    <cellStyle name="Comma 53 5 9" xfId="27262" xr:uid="{8BCFA45E-E44C-4EED-BBFB-3A190237296D}"/>
    <cellStyle name="Comma 53 6" xfId="6351" xr:uid="{00000000-0005-0000-0000-0000C3180000}"/>
    <cellStyle name="Comma 53 6 2" xfId="6352" xr:uid="{00000000-0005-0000-0000-0000C4180000}"/>
    <cellStyle name="Comma 53 6 2 2" xfId="6353" xr:uid="{00000000-0005-0000-0000-0000C5180000}"/>
    <cellStyle name="Comma 53 6 2 2 2" xfId="6354" xr:uid="{00000000-0005-0000-0000-0000C6180000}"/>
    <cellStyle name="Comma 53 6 2 2 2 2" xfId="27313" xr:uid="{6CB8277C-A4DD-42B4-971F-6DED132CB3FD}"/>
    <cellStyle name="Comma 53 6 2 2 3" xfId="6355" xr:uid="{00000000-0005-0000-0000-0000C7180000}"/>
    <cellStyle name="Comma 53 6 2 2 3 2" xfId="27314" xr:uid="{0957B0AE-9152-4D33-B8BE-D0A624AD7B71}"/>
    <cellStyle name="Comma 53 6 2 2 4" xfId="6356" xr:uid="{00000000-0005-0000-0000-0000C8180000}"/>
    <cellStyle name="Comma 53 6 2 2 4 2" xfId="27315" xr:uid="{BD04F5A1-74A1-4923-B9BC-0A02D873FC8B}"/>
    <cellStyle name="Comma 53 6 2 2 5" xfId="27312" xr:uid="{309994FE-A060-4121-AA6A-085ACF69A1E2}"/>
    <cellStyle name="Comma 53 6 2 3" xfId="6357" xr:uid="{00000000-0005-0000-0000-0000C9180000}"/>
    <cellStyle name="Comma 53 6 2 3 2" xfId="27316" xr:uid="{5F50CF6D-E950-4BAC-91AB-E1B94C9ADB03}"/>
    <cellStyle name="Comma 53 6 2 4" xfId="6358" xr:uid="{00000000-0005-0000-0000-0000CA180000}"/>
    <cellStyle name="Comma 53 6 2 4 2" xfId="27317" xr:uid="{1894C809-9BBC-4B46-A520-03AA6ACF0287}"/>
    <cellStyle name="Comma 53 6 2 5" xfId="6359" xr:uid="{00000000-0005-0000-0000-0000CB180000}"/>
    <cellStyle name="Comma 53 6 2 5 2" xfId="27318" xr:uid="{B0C0ABA7-DD09-4911-AED3-1840530E8A8B}"/>
    <cellStyle name="Comma 53 6 2 6" xfId="27311" xr:uid="{6CF4447E-6A14-4212-8652-C91F8BF6BB04}"/>
    <cellStyle name="Comma 53 6 3" xfId="6360" xr:uid="{00000000-0005-0000-0000-0000CC180000}"/>
    <cellStyle name="Comma 53 6 3 2" xfId="6361" xr:uid="{00000000-0005-0000-0000-0000CD180000}"/>
    <cellStyle name="Comma 53 6 3 2 2" xfId="27320" xr:uid="{E9229A7D-A99E-41EA-B00F-87853B00CCC5}"/>
    <cellStyle name="Comma 53 6 3 3" xfId="6362" xr:uid="{00000000-0005-0000-0000-0000CE180000}"/>
    <cellStyle name="Comma 53 6 3 3 2" xfId="27321" xr:uid="{3038FDC6-3EB4-42DD-920A-6D909543F62A}"/>
    <cellStyle name="Comma 53 6 3 4" xfId="6363" xr:uid="{00000000-0005-0000-0000-0000CF180000}"/>
    <cellStyle name="Comma 53 6 3 4 2" xfId="27322" xr:uid="{FD6BBA47-6B0E-4E6B-BC98-4E597AB22C8C}"/>
    <cellStyle name="Comma 53 6 3 5" xfId="27319" xr:uid="{47E8435F-B967-4BD3-B2AC-F73BD210A88E}"/>
    <cellStyle name="Comma 53 6 4" xfId="6364" xr:uid="{00000000-0005-0000-0000-0000D0180000}"/>
    <cellStyle name="Comma 53 6 4 2" xfId="27323" xr:uid="{3255CB10-B292-4300-92BB-2DD4E0DDD186}"/>
    <cellStyle name="Comma 53 6 5" xfId="6365" xr:uid="{00000000-0005-0000-0000-0000D1180000}"/>
    <cellStyle name="Comma 53 6 5 2" xfId="27324" xr:uid="{F2B5594C-959A-4A8C-B8F3-3B962964A7FD}"/>
    <cellStyle name="Comma 53 6 6" xfId="6366" xr:uid="{00000000-0005-0000-0000-0000D2180000}"/>
    <cellStyle name="Comma 53 6 6 2" xfId="27325" xr:uid="{44E2D27A-BCAF-4201-A222-0712E2AFFECF}"/>
    <cellStyle name="Comma 53 6 7" xfId="27310" xr:uid="{EFFB4E29-4AF3-4CD1-AB12-B284FF9B06F2}"/>
    <cellStyle name="Comma 53 7" xfId="6367" xr:uid="{00000000-0005-0000-0000-0000D3180000}"/>
    <cellStyle name="Comma 53 7 2" xfId="6368" xr:uid="{00000000-0005-0000-0000-0000D4180000}"/>
    <cellStyle name="Comma 53 7 2 2" xfId="6369" xr:uid="{00000000-0005-0000-0000-0000D5180000}"/>
    <cellStyle name="Comma 53 7 2 2 2" xfId="6370" xr:uid="{00000000-0005-0000-0000-0000D6180000}"/>
    <cellStyle name="Comma 53 7 2 2 2 2" xfId="27329" xr:uid="{C0114250-E0EC-444C-A448-A35887F04FD8}"/>
    <cellStyle name="Comma 53 7 2 2 3" xfId="6371" xr:uid="{00000000-0005-0000-0000-0000D7180000}"/>
    <cellStyle name="Comma 53 7 2 2 3 2" xfId="27330" xr:uid="{5EB4C39F-F110-4992-B412-F6D3CE8F199D}"/>
    <cellStyle name="Comma 53 7 2 2 4" xfId="6372" xr:uid="{00000000-0005-0000-0000-0000D8180000}"/>
    <cellStyle name="Comma 53 7 2 2 4 2" xfId="27331" xr:uid="{F50C71A8-6C47-40AA-81DD-C1FA5EAD0D77}"/>
    <cellStyle name="Comma 53 7 2 2 5" xfId="27328" xr:uid="{47327FBF-745D-4C3F-9C00-18F09E5C2133}"/>
    <cellStyle name="Comma 53 7 2 3" xfId="6373" xr:uid="{00000000-0005-0000-0000-0000D9180000}"/>
    <cellStyle name="Comma 53 7 2 3 2" xfId="27332" xr:uid="{F85989D0-1571-411A-9708-82A45F44C690}"/>
    <cellStyle name="Comma 53 7 2 4" xfId="6374" xr:uid="{00000000-0005-0000-0000-0000DA180000}"/>
    <cellStyle name="Comma 53 7 2 4 2" xfId="27333" xr:uid="{94B1E682-1467-428A-9AA5-89A84FE3DE6A}"/>
    <cellStyle name="Comma 53 7 2 5" xfId="6375" xr:uid="{00000000-0005-0000-0000-0000DB180000}"/>
    <cellStyle name="Comma 53 7 2 5 2" xfId="27334" xr:uid="{073CF6C9-BB02-4B4F-A6CD-2CE7D5BEF99E}"/>
    <cellStyle name="Comma 53 7 2 6" xfId="27327" xr:uid="{76613938-4FC2-4E0B-9663-0E14E6685776}"/>
    <cellStyle name="Comma 53 7 3" xfId="6376" xr:uid="{00000000-0005-0000-0000-0000DC180000}"/>
    <cellStyle name="Comma 53 7 3 2" xfId="6377" xr:uid="{00000000-0005-0000-0000-0000DD180000}"/>
    <cellStyle name="Comma 53 7 3 2 2" xfId="27336" xr:uid="{C8BFB657-E758-4E44-819B-BDCE28D8AB9B}"/>
    <cellStyle name="Comma 53 7 3 3" xfId="6378" xr:uid="{00000000-0005-0000-0000-0000DE180000}"/>
    <cellStyle name="Comma 53 7 3 3 2" xfId="27337" xr:uid="{2DE3B198-BD79-4189-A502-D57283FA755A}"/>
    <cellStyle name="Comma 53 7 3 4" xfId="6379" xr:uid="{00000000-0005-0000-0000-0000DF180000}"/>
    <cellStyle name="Comma 53 7 3 4 2" xfId="27338" xr:uid="{3324F987-8842-4A7A-B264-52FB180AADA4}"/>
    <cellStyle name="Comma 53 7 3 5" xfId="27335" xr:uid="{D9ED154C-2251-4BD3-AE7A-88CF53B99D6C}"/>
    <cellStyle name="Comma 53 7 4" xfId="6380" xr:uid="{00000000-0005-0000-0000-0000E0180000}"/>
    <cellStyle name="Comma 53 7 4 2" xfId="27339" xr:uid="{2AA0E51E-BCB6-46D5-B32C-A16D31212516}"/>
    <cellStyle name="Comma 53 7 5" xfId="6381" xr:uid="{00000000-0005-0000-0000-0000E1180000}"/>
    <cellStyle name="Comma 53 7 5 2" xfId="27340" xr:uid="{D84A6769-4BC8-45F8-9052-4534FC0977EF}"/>
    <cellStyle name="Comma 53 7 6" xfId="6382" xr:uid="{00000000-0005-0000-0000-0000E2180000}"/>
    <cellStyle name="Comma 53 7 6 2" xfId="27341" xr:uid="{8159EECA-B98D-4AE5-A20D-27911A8D9ECA}"/>
    <cellStyle name="Comma 53 7 7" xfId="27326" xr:uid="{D52FC067-C357-4A28-83DA-3D5D6C21CD30}"/>
    <cellStyle name="Comma 53 8" xfId="6383" xr:uid="{00000000-0005-0000-0000-0000E3180000}"/>
    <cellStyle name="Comma 53 8 2" xfId="6384" xr:uid="{00000000-0005-0000-0000-0000E4180000}"/>
    <cellStyle name="Comma 53 8 2 2" xfId="6385" xr:uid="{00000000-0005-0000-0000-0000E5180000}"/>
    <cellStyle name="Comma 53 8 2 2 2" xfId="27344" xr:uid="{101ADA3D-BC0D-418C-8B6A-82EA623125AD}"/>
    <cellStyle name="Comma 53 8 2 3" xfId="6386" xr:uid="{00000000-0005-0000-0000-0000E6180000}"/>
    <cellStyle name="Comma 53 8 2 3 2" xfId="27345" xr:uid="{868E479C-4234-4911-937E-C9582887706C}"/>
    <cellStyle name="Comma 53 8 2 4" xfId="6387" xr:uid="{00000000-0005-0000-0000-0000E7180000}"/>
    <cellStyle name="Comma 53 8 2 4 2" xfId="27346" xr:uid="{35BAE80B-29D5-49E9-8401-E1E2274E6DEA}"/>
    <cellStyle name="Comma 53 8 2 5" xfId="27343" xr:uid="{EA1290CF-74C1-4971-85A1-B66AE50AD266}"/>
    <cellStyle name="Comma 53 8 3" xfId="6388" xr:uid="{00000000-0005-0000-0000-0000E8180000}"/>
    <cellStyle name="Comma 53 8 3 2" xfId="27347" xr:uid="{62469F71-A01E-4399-9438-8C71E21AABBB}"/>
    <cellStyle name="Comma 53 8 4" xfId="6389" xr:uid="{00000000-0005-0000-0000-0000E9180000}"/>
    <cellStyle name="Comma 53 8 4 2" xfId="27348" xr:uid="{0EE1EA99-4A2B-44FD-B9A5-A67BC73A6503}"/>
    <cellStyle name="Comma 53 8 5" xfId="6390" xr:uid="{00000000-0005-0000-0000-0000EA180000}"/>
    <cellStyle name="Comma 53 8 5 2" xfId="27349" xr:uid="{08EF24CA-65AB-48EE-BC30-94DB6937FE9A}"/>
    <cellStyle name="Comma 53 8 6" xfId="27342" xr:uid="{2D81DC5A-EB83-423D-9ABA-0E79DD2217DD}"/>
    <cellStyle name="Comma 53 9" xfId="6391" xr:uid="{00000000-0005-0000-0000-0000EB180000}"/>
    <cellStyle name="Comma 53 9 2" xfId="6392" xr:uid="{00000000-0005-0000-0000-0000EC180000}"/>
    <cellStyle name="Comma 53 9 2 2" xfId="27351" xr:uid="{2F9AEE3C-5B19-448E-893A-2979971E7A9E}"/>
    <cellStyle name="Comma 53 9 3" xfId="6393" xr:uid="{00000000-0005-0000-0000-0000ED180000}"/>
    <cellStyle name="Comma 53 9 3 2" xfId="27352" xr:uid="{A561E90A-CF0B-4050-A0E7-5CA40468DA0B}"/>
    <cellStyle name="Comma 53 9 4" xfId="6394" xr:uid="{00000000-0005-0000-0000-0000EE180000}"/>
    <cellStyle name="Comma 53 9 4 2" xfId="27353" xr:uid="{F8D5308D-E672-45BA-B065-6E493DADFAB0}"/>
    <cellStyle name="Comma 53 9 5" xfId="27350" xr:uid="{F2EB74E7-34F6-47AF-A32A-B42CC32E2162}"/>
    <cellStyle name="Comma 54" xfId="6395" xr:uid="{00000000-0005-0000-0000-0000EF180000}"/>
    <cellStyle name="Comma 54 10" xfId="6396" xr:uid="{00000000-0005-0000-0000-0000F0180000}"/>
    <cellStyle name="Comma 54 10 2" xfId="27355" xr:uid="{2D625B5E-2F00-4A43-9C72-84677D83E440}"/>
    <cellStyle name="Comma 54 11" xfId="6397" xr:uid="{00000000-0005-0000-0000-0000F1180000}"/>
    <cellStyle name="Comma 54 11 2" xfId="27356" xr:uid="{39FE9312-7CE7-4D08-B079-A4BC29AD31A5}"/>
    <cellStyle name="Comma 54 12" xfId="6398" xr:uid="{00000000-0005-0000-0000-0000F2180000}"/>
    <cellStyle name="Comma 54 12 2" xfId="27357" xr:uid="{B8C30CAA-ACEB-4CA7-B4D3-55C79D000234}"/>
    <cellStyle name="Comma 54 13" xfId="27354" xr:uid="{11FE3515-737F-4822-982B-A7E159342315}"/>
    <cellStyle name="Comma 54 2" xfId="6399" xr:uid="{00000000-0005-0000-0000-0000F3180000}"/>
    <cellStyle name="Comma 54 2 10" xfId="6400" xr:uid="{00000000-0005-0000-0000-0000F4180000}"/>
    <cellStyle name="Comma 54 2 10 2" xfId="27359" xr:uid="{C05FE38E-FCD9-460A-A257-F0C55D0D7E4F}"/>
    <cellStyle name="Comma 54 2 11" xfId="27358" xr:uid="{12393BD6-AC41-45A1-BA4E-D8A20292ADEE}"/>
    <cellStyle name="Comma 54 2 2" xfId="6401" xr:uid="{00000000-0005-0000-0000-0000F5180000}"/>
    <cellStyle name="Comma 54 2 2 2" xfId="6402" xr:uid="{00000000-0005-0000-0000-0000F6180000}"/>
    <cellStyle name="Comma 54 2 2 2 2" xfId="6403" xr:uid="{00000000-0005-0000-0000-0000F7180000}"/>
    <cellStyle name="Comma 54 2 2 2 2 2" xfId="6404" xr:uid="{00000000-0005-0000-0000-0000F8180000}"/>
    <cellStyle name="Comma 54 2 2 2 2 2 2" xfId="6405" xr:uid="{00000000-0005-0000-0000-0000F9180000}"/>
    <cellStyle name="Comma 54 2 2 2 2 2 2 2" xfId="27364" xr:uid="{61161E15-935C-4216-9A79-78E337521F6E}"/>
    <cellStyle name="Comma 54 2 2 2 2 2 3" xfId="6406" xr:uid="{00000000-0005-0000-0000-0000FA180000}"/>
    <cellStyle name="Comma 54 2 2 2 2 2 3 2" xfId="27365" xr:uid="{DB47ECDE-AC7B-4F14-AB0B-700C62F061BC}"/>
    <cellStyle name="Comma 54 2 2 2 2 2 4" xfId="6407" xr:uid="{00000000-0005-0000-0000-0000FB180000}"/>
    <cellStyle name="Comma 54 2 2 2 2 2 4 2" xfId="27366" xr:uid="{482CBD06-8417-41D0-B61A-158D44218112}"/>
    <cellStyle name="Comma 54 2 2 2 2 2 5" xfId="27363" xr:uid="{7937EFA0-63AF-470A-B5AB-C9FEEB1F9A24}"/>
    <cellStyle name="Comma 54 2 2 2 2 3" xfId="6408" xr:uid="{00000000-0005-0000-0000-0000FC180000}"/>
    <cellStyle name="Comma 54 2 2 2 2 3 2" xfId="27367" xr:uid="{3CD14C5B-07F9-4024-967B-30D68918669B}"/>
    <cellStyle name="Comma 54 2 2 2 2 4" xfId="6409" xr:uid="{00000000-0005-0000-0000-0000FD180000}"/>
    <cellStyle name="Comma 54 2 2 2 2 4 2" xfId="27368" xr:uid="{4739B294-84F0-4C5A-9AFD-6B8733D55497}"/>
    <cellStyle name="Comma 54 2 2 2 2 5" xfId="6410" xr:uid="{00000000-0005-0000-0000-0000FE180000}"/>
    <cellStyle name="Comma 54 2 2 2 2 5 2" xfId="27369" xr:uid="{20376AEB-9BDC-4A33-BF39-E87A0FD742E0}"/>
    <cellStyle name="Comma 54 2 2 2 2 6" xfId="27362" xr:uid="{84F3BE7D-0049-46BC-8815-9DEA95C628D1}"/>
    <cellStyle name="Comma 54 2 2 2 3" xfId="6411" xr:uid="{00000000-0005-0000-0000-0000FF180000}"/>
    <cellStyle name="Comma 54 2 2 2 3 2" xfId="6412" xr:uid="{00000000-0005-0000-0000-000000190000}"/>
    <cellStyle name="Comma 54 2 2 2 3 2 2" xfId="27371" xr:uid="{21BD79A0-36E0-4E6C-9A48-EDCFE0177193}"/>
    <cellStyle name="Comma 54 2 2 2 3 3" xfId="6413" xr:uid="{00000000-0005-0000-0000-000001190000}"/>
    <cellStyle name="Comma 54 2 2 2 3 3 2" xfId="27372" xr:uid="{1EF63B77-8E36-4122-A76D-9E72EEC31C72}"/>
    <cellStyle name="Comma 54 2 2 2 3 4" xfId="6414" xr:uid="{00000000-0005-0000-0000-000002190000}"/>
    <cellStyle name="Comma 54 2 2 2 3 4 2" xfId="27373" xr:uid="{AA15CFF7-16C5-4A79-83F2-39C9429BF0E7}"/>
    <cellStyle name="Comma 54 2 2 2 3 5" xfId="27370" xr:uid="{8A9F9F26-C59E-4EE4-A133-A9FC6E74B731}"/>
    <cellStyle name="Comma 54 2 2 2 4" xfId="6415" xr:uid="{00000000-0005-0000-0000-000003190000}"/>
    <cellStyle name="Comma 54 2 2 2 4 2" xfId="27374" xr:uid="{87AEFF97-EFEB-4499-86EE-D0D73E01FF82}"/>
    <cellStyle name="Comma 54 2 2 2 5" xfId="6416" xr:uid="{00000000-0005-0000-0000-000004190000}"/>
    <cellStyle name="Comma 54 2 2 2 5 2" xfId="27375" xr:uid="{27797F6F-47DA-4B10-A596-A7BC9FFBF6C5}"/>
    <cellStyle name="Comma 54 2 2 2 6" xfId="6417" xr:uid="{00000000-0005-0000-0000-000005190000}"/>
    <cellStyle name="Comma 54 2 2 2 6 2" xfId="27376" xr:uid="{7C3479E7-2F80-41AE-85BB-C8E632CD06CF}"/>
    <cellStyle name="Comma 54 2 2 2 7" xfId="27361" xr:uid="{C3D3C446-DF5F-461E-BC66-83DC50EA1C0B}"/>
    <cellStyle name="Comma 54 2 2 3" xfId="6418" xr:uid="{00000000-0005-0000-0000-000006190000}"/>
    <cellStyle name="Comma 54 2 2 3 2" xfId="6419" xr:uid="{00000000-0005-0000-0000-000007190000}"/>
    <cellStyle name="Comma 54 2 2 3 2 2" xfId="6420" xr:uid="{00000000-0005-0000-0000-000008190000}"/>
    <cellStyle name="Comma 54 2 2 3 2 2 2" xfId="6421" xr:uid="{00000000-0005-0000-0000-000009190000}"/>
    <cellStyle name="Comma 54 2 2 3 2 2 2 2" xfId="27380" xr:uid="{C9C7B8AC-3664-4C77-B451-5ABBAE7DB2C7}"/>
    <cellStyle name="Comma 54 2 2 3 2 2 3" xfId="6422" xr:uid="{00000000-0005-0000-0000-00000A190000}"/>
    <cellStyle name="Comma 54 2 2 3 2 2 3 2" xfId="27381" xr:uid="{3E47E6BF-1C3C-4596-BE08-B823AA857D37}"/>
    <cellStyle name="Comma 54 2 2 3 2 2 4" xfId="6423" xr:uid="{00000000-0005-0000-0000-00000B190000}"/>
    <cellStyle name="Comma 54 2 2 3 2 2 4 2" xfId="27382" xr:uid="{A284A70B-4622-4C9F-AF09-2B9DE7A9778F}"/>
    <cellStyle name="Comma 54 2 2 3 2 2 5" xfId="27379" xr:uid="{B3BF22EB-718A-46A4-898E-F2619D643F59}"/>
    <cellStyle name="Comma 54 2 2 3 2 3" xfId="6424" xr:uid="{00000000-0005-0000-0000-00000C190000}"/>
    <cellStyle name="Comma 54 2 2 3 2 3 2" xfId="27383" xr:uid="{1FB1CE21-6FAC-4B17-935D-0FA2BF396644}"/>
    <cellStyle name="Comma 54 2 2 3 2 4" xfId="6425" xr:uid="{00000000-0005-0000-0000-00000D190000}"/>
    <cellStyle name="Comma 54 2 2 3 2 4 2" xfId="27384" xr:uid="{01B4D408-4533-4D06-A5B9-2E6E537ADECA}"/>
    <cellStyle name="Comma 54 2 2 3 2 5" xfId="6426" xr:uid="{00000000-0005-0000-0000-00000E190000}"/>
    <cellStyle name="Comma 54 2 2 3 2 5 2" xfId="27385" xr:uid="{6B39B7C5-B433-430C-A6AE-BCDDF6798369}"/>
    <cellStyle name="Comma 54 2 2 3 2 6" xfId="27378" xr:uid="{4BF34E43-D874-418B-987C-4E68FEF56FDE}"/>
    <cellStyle name="Comma 54 2 2 3 3" xfId="6427" xr:uid="{00000000-0005-0000-0000-00000F190000}"/>
    <cellStyle name="Comma 54 2 2 3 3 2" xfId="6428" xr:uid="{00000000-0005-0000-0000-000010190000}"/>
    <cellStyle name="Comma 54 2 2 3 3 2 2" xfId="27387" xr:uid="{D4CC58F5-39FA-4D0D-8201-49C6C3320625}"/>
    <cellStyle name="Comma 54 2 2 3 3 3" xfId="6429" xr:uid="{00000000-0005-0000-0000-000011190000}"/>
    <cellStyle name="Comma 54 2 2 3 3 3 2" xfId="27388" xr:uid="{32D879B3-C544-473F-87B0-B1BC56CE7B46}"/>
    <cellStyle name="Comma 54 2 2 3 3 4" xfId="6430" xr:uid="{00000000-0005-0000-0000-000012190000}"/>
    <cellStyle name="Comma 54 2 2 3 3 4 2" xfId="27389" xr:uid="{DCA3AB70-1C51-47F3-BAF0-2673D96DE86A}"/>
    <cellStyle name="Comma 54 2 2 3 3 5" xfId="27386" xr:uid="{FB611ACD-7D55-49CF-AFF5-FF4D7D369CF7}"/>
    <cellStyle name="Comma 54 2 2 3 4" xfId="6431" xr:uid="{00000000-0005-0000-0000-000013190000}"/>
    <cellStyle name="Comma 54 2 2 3 4 2" xfId="27390" xr:uid="{DD07CD4F-EB4B-4C1A-B7A0-D21700399FA7}"/>
    <cellStyle name="Comma 54 2 2 3 5" xfId="6432" xr:uid="{00000000-0005-0000-0000-000014190000}"/>
    <cellStyle name="Comma 54 2 2 3 5 2" xfId="27391" xr:uid="{9EEDB4AF-CE0E-46EA-AC26-E946B1DFB022}"/>
    <cellStyle name="Comma 54 2 2 3 6" xfId="6433" xr:uid="{00000000-0005-0000-0000-000015190000}"/>
    <cellStyle name="Comma 54 2 2 3 6 2" xfId="27392" xr:uid="{F06E3730-948C-421F-82BF-736C5D3E3A0E}"/>
    <cellStyle name="Comma 54 2 2 3 7" xfId="27377" xr:uid="{D96A0C04-DF88-496C-B38F-285E2B0ED27A}"/>
    <cellStyle name="Comma 54 2 2 4" xfId="6434" xr:uid="{00000000-0005-0000-0000-000016190000}"/>
    <cellStyle name="Comma 54 2 2 4 2" xfId="6435" xr:uid="{00000000-0005-0000-0000-000017190000}"/>
    <cellStyle name="Comma 54 2 2 4 2 2" xfId="6436" xr:uid="{00000000-0005-0000-0000-000018190000}"/>
    <cellStyle name="Comma 54 2 2 4 2 2 2" xfId="27395" xr:uid="{228F96DE-ED1D-4A9C-80D7-71F0A4526848}"/>
    <cellStyle name="Comma 54 2 2 4 2 3" xfId="6437" xr:uid="{00000000-0005-0000-0000-000019190000}"/>
    <cellStyle name="Comma 54 2 2 4 2 3 2" xfId="27396" xr:uid="{FF59A036-882A-4F98-A19C-7803EC3F93F8}"/>
    <cellStyle name="Comma 54 2 2 4 2 4" xfId="6438" xr:uid="{00000000-0005-0000-0000-00001A190000}"/>
    <cellStyle name="Comma 54 2 2 4 2 4 2" xfId="27397" xr:uid="{4371DF8E-5C41-47DF-98F3-E98461E7925B}"/>
    <cellStyle name="Comma 54 2 2 4 2 5" xfId="27394" xr:uid="{0843691F-2108-4135-A9A4-148182E14D98}"/>
    <cellStyle name="Comma 54 2 2 4 3" xfId="6439" xr:uid="{00000000-0005-0000-0000-00001B190000}"/>
    <cellStyle name="Comma 54 2 2 4 3 2" xfId="27398" xr:uid="{2E7ABB14-2CCC-4B07-AD81-9E1A192D23E5}"/>
    <cellStyle name="Comma 54 2 2 4 4" xfId="6440" xr:uid="{00000000-0005-0000-0000-00001C190000}"/>
    <cellStyle name="Comma 54 2 2 4 4 2" xfId="27399" xr:uid="{217901E3-577E-4642-99EF-2DE64BCAFDF0}"/>
    <cellStyle name="Comma 54 2 2 4 5" xfId="6441" xr:uid="{00000000-0005-0000-0000-00001D190000}"/>
    <cellStyle name="Comma 54 2 2 4 5 2" xfId="27400" xr:uid="{13666662-CBB7-4340-9BE6-09D2C6325570}"/>
    <cellStyle name="Comma 54 2 2 4 6" xfId="27393" xr:uid="{A7F30AC0-395A-46D6-A5F6-BCF0160E696B}"/>
    <cellStyle name="Comma 54 2 2 5" xfId="6442" xr:uid="{00000000-0005-0000-0000-00001E190000}"/>
    <cellStyle name="Comma 54 2 2 5 2" xfId="6443" xr:uid="{00000000-0005-0000-0000-00001F190000}"/>
    <cellStyle name="Comma 54 2 2 5 2 2" xfId="27402" xr:uid="{DA98A9D0-0D64-4F86-A100-8C3F55A0A4F0}"/>
    <cellStyle name="Comma 54 2 2 5 3" xfId="6444" xr:uid="{00000000-0005-0000-0000-000020190000}"/>
    <cellStyle name="Comma 54 2 2 5 3 2" xfId="27403" xr:uid="{84E3EC88-8D77-4B06-8CC4-8CFD77508DAE}"/>
    <cellStyle name="Comma 54 2 2 5 4" xfId="6445" xr:uid="{00000000-0005-0000-0000-000021190000}"/>
    <cellStyle name="Comma 54 2 2 5 4 2" xfId="27404" xr:uid="{2358BE2F-F92A-48A8-88B7-33520FD0F46F}"/>
    <cellStyle name="Comma 54 2 2 5 5" xfId="27401" xr:uid="{DBA115D7-00F3-436D-A11A-B6F231FB8387}"/>
    <cellStyle name="Comma 54 2 2 6" xfId="6446" xr:uid="{00000000-0005-0000-0000-000022190000}"/>
    <cellStyle name="Comma 54 2 2 6 2" xfId="27405" xr:uid="{FA0629D9-6C17-4DF8-A43F-C595DB55035D}"/>
    <cellStyle name="Comma 54 2 2 7" xfId="6447" xr:uid="{00000000-0005-0000-0000-000023190000}"/>
    <cellStyle name="Comma 54 2 2 7 2" xfId="27406" xr:uid="{FC405633-686B-4CBA-8F07-5C4402019085}"/>
    <cellStyle name="Comma 54 2 2 8" xfId="6448" xr:uid="{00000000-0005-0000-0000-000024190000}"/>
    <cellStyle name="Comma 54 2 2 8 2" xfId="27407" xr:uid="{652C7B16-3E1E-4E09-8575-40A1B7FB61D6}"/>
    <cellStyle name="Comma 54 2 2 9" xfId="27360" xr:uid="{821B8DB8-6D55-471D-BF62-EA5756D3402F}"/>
    <cellStyle name="Comma 54 2 3" xfId="6449" xr:uid="{00000000-0005-0000-0000-000025190000}"/>
    <cellStyle name="Comma 54 2 3 2" xfId="6450" xr:uid="{00000000-0005-0000-0000-000026190000}"/>
    <cellStyle name="Comma 54 2 3 2 2" xfId="6451" xr:uid="{00000000-0005-0000-0000-000027190000}"/>
    <cellStyle name="Comma 54 2 3 2 2 2" xfId="6452" xr:uid="{00000000-0005-0000-0000-000028190000}"/>
    <cellStyle name="Comma 54 2 3 2 2 2 2" xfId="6453" xr:uid="{00000000-0005-0000-0000-000029190000}"/>
    <cellStyle name="Comma 54 2 3 2 2 2 2 2" xfId="27412" xr:uid="{67063770-A359-490E-8E2C-B2857B57DEC2}"/>
    <cellStyle name="Comma 54 2 3 2 2 2 3" xfId="6454" xr:uid="{00000000-0005-0000-0000-00002A190000}"/>
    <cellStyle name="Comma 54 2 3 2 2 2 3 2" xfId="27413" xr:uid="{73B1FB09-CD41-4FDB-BEC0-088C939C9FD0}"/>
    <cellStyle name="Comma 54 2 3 2 2 2 4" xfId="6455" xr:uid="{00000000-0005-0000-0000-00002B190000}"/>
    <cellStyle name="Comma 54 2 3 2 2 2 4 2" xfId="27414" xr:uid="{6A95ECF8-6EDB-4AD4-9936-0975335A4260}"/>
    <cellStyle name="Comma 54 2 3 2 2 2 5" xfId="27411" xr:uid="{3E6E37BB-C80D-4E7F-938E-7FDA0EAC8E01}"/>
    <cellStyle name="Comma 54 2 3 2 2 3" xfId="6456" xr:uid="{00000000-0005-0000-0000-00002C190000}"/>
    <cellStyle name="Comma 54 2 3 2 2 3 2" xfId="27415" xr:uid="{43BDC57D-B110-4149-88B6-A0CFD8F36D92}"/>
    <cellStyle name="Comma 54 2 3 2 2 4" xfId="6457" xr:uid="{00000000-0005-0000-0000-00002D190000}"/>
    <cellStyle name="Comma 54 2 3 2 2 4 2" xfId="27416" xr:uid="{34BF763F-A7CD-40BF-BD50-BF4EB65A5137}"/>
    <cellStyle name="Comma 54 2 3 2 2 5" xfId="6458" xr:uid="{00000000-0005-0000-0000-00002E190000}"/>
    <cellStyle name="Comma 54 2 3 2 2 5 2" xfId="27417" xr:uid="{C86C8982-A5F6-4B6F-AD6B-75424AE3E93C}"/>
    <cellStyle name="Comma 54 2 3 2 2 6" xfId="27410" xr:uid="{4901EC57-B7FC-4A6C-828F-438E41826206}"/>
    <cellStyle name="Comma 54 2 3 2 3" xfId="6459" xr:uid="{00000000-0005-0000-0000-00002F190000}"/>
    <cellStyle name="Comma 54 2 3 2 3 2" xfId="6460" xr:uid="{00000000-0005-0000-0000-000030190000}"/>
    <cellStyle name="Comma 54 2 3 2 3 2 2" xfId="27419" xr:uid="{A1DEA485-B05F-4F3D-9E74-154E0A7FF157}"/>
    <cellStyle name="Comma 54 2 3 2 3 3" xfId="6461" xr:uid="{00000000-0005-0000-0000-000031190000}"/>
    <cellStyle name="Comma 54 2 3 2 3 3 2" xfId="27420" xr:uid="{A9E7650A-3EF5-4F90-94DA-238B393B81DA}"/>
    <cellStyle name="Comma 54 2 3 2 3 4" xfId="6462" xr:uid="{00000000-0005-0000-0000-000032190000}"/>
    <cellStyle name="Comma 54 2 3 2 3 4 2" xfId="27421" xr:uid="{3DA69A1C-A410-4351-AC54-9B5DC6151A77}"/>
    <cellStyle name="Comma 54 2 3 2 3 5" xfId="27418" xr:uid="{89EA4D70-1E19-4911-8B18-E56E34AE00E7}"/>
    <cellStyle name="Comma 54 2 3 2 4" xfId="6463" xr:uid="{00000000-0005-0000-0000-000033190000}"/>
    <cellStyle name="Comma 54 2 3 2 4 2" xfId="27422" xr:uid="{FBAC35E8-CA2D-457C-BEDC-F0CB2EBF0789}"/>
    <cellStyle name="Comma 54 2 3 2 5" xfId="6464" xr:uid="{00000000-0005-0000-0000-000034190000}"/>
    <cellStyle name="Comma 54 2 3 2 5 2" xfId="27423" xr:uid="{3E72910D-309F-4EBC-A23C-C00C7DBCDB80}"/>
    <cellStyle name="Comma 54 2 3 2 6" xfId="6465" xr:uid="{00000000-0005-0000-0000-000035190000}"/>
    <cellStyle name="Comma 54 2 3 2 6 2" xfId="27424" xr:uid="{278C38F8-7301-41E3-A7AF-BBCC06488662}"/>
    <cellStyle name="Comma 54 2 3 2 7" xfId="27409" xr:uid="{D67038C7-D121-4847-A70B-641DDA2D368A}"/>
    <cellStyle name="Comma 54 2 3 3" xfId="6466" xr:uid="{00000000-0005-0000-0000-000036190000}"/>
    <cellStyle name="Comma 54 2 3 3 2" xfId="6467" xr:uid="{00000000-0005-0000-0000-000037190000}"/>
    <cellStyle name="Comma 54 2 3 3 2 2" xfId="6468" xr:uid="{00000000-0005-0000-0000-000038190000}"/>
    <cellStyle name="Comma 54 2 3 3 2 2 2" xfId="6469" xr:uid="{00000000-0005-0000-0000-000039190000}"/>
    <cellStyle name="Comma 54 2 3 3 2 2 2 2" xfId="27428" xr:uid="{4854A565-B0AA-466B-9570-DAB5775E44C0}"/>
    <cellStyle name="Comma 54 2 3 3 2 2 3" xfId="6470" xr:uid="{00000000-0005-0000-0000-00003A190000}"/>
    <cellStyle name="Comma 54 2 3 3 2 2 3 2" xfId="27429" xr:uid="{016591AB-601C-418E-A661-B511535D6973}"/>
    <cellStyle name="Comma 54 2 3 3 2 2 4" xfId="6471" xr:uid="{00000000-0005-0000-0000-00003B190000}"/>
    <cellStyle name="Comma 54 2 3 3 2 2 4 2" xfId="27430" xr:uid="{9F72C5C8-8CC4-4115-8437-FB74B52F0773}"/>
    <cellStyle name="Comma 54 2 3 3 2 2 5" xfId="27427" xr:uid="{08322834-18C0-4E85-8D84-877C1C3D41A6}"/>
    <cellStyle name="Comma 54 2 3 3 2 3" xfId="6472" xr:uid="{00000000-0005-0000-0000-00003C190000}"/>
    <cellStyle name="Comma 54 2 3 3 2 3 2" xfId="27431" xr:uid="{28D243FD-D232-493F-82A1-B63EECB7F364}"/>
    <cellStyle name="Comma 54 2 3 3 2 4" xfId="6473" xr:uid="{00000000-0005-0000-0000-00003D190000}"/>
    <cellStyle name="Comma 54 2 3 3 2 4 2" xfId="27432" xr:uid="{FB749CA9-81D3-456C-BE73-BDD25F775854}"/>
    <cellStyle name="Comma 54 2 3 3 2 5" xfId="6474" xr:uid="{00000000-0005-0000-0000-00003E190000}"/>
    <cellStyle name="Comma 54 2 3 3 2 5 2" xfId="27433" xr:uid="{B5EE2E76-6F82-4DFB-973F-BB9BF3FCF6CA}"/>
    <cellStyle name="Comma 54 2 3 3 2 6" xfId="27426" xr:uid="{777EA06B-89B8-4CB6-A6DB-FF08ACB22B27}"/>
    <cellStyle name="Comma 54 2 3 3 3" xfId="6475" xr:uid="{00000000-0005-0000-0000-00003F190000}"/>
    <cellStyle name="Comma 54 2 3 3 3 2" xfId="6476" xr:uid="{00000000-0005-0000-0000-000040190000}"/>
    <cellStyle name="Comma 54 2 3 3 3 2 2" xfId="27435" xr:uid="{8FF9D1F2-170B-4ACE-B435-6819ECC5D862}"/>
    <cellStyle name="Comma 54 2 3 3 3 3" xfId="6477" xr:uid="{00000000-0005-0000-0000-000041190000}"/>
    <cellStyle name="Comma 54 2 3 3 3 3 2" xfId="27436" xr:uid="{71B113CE-077D-4DBF-B186-D3B6E33097AB}"/>
    <cellStyle name="Comma 54 2 3 3 3 4" xfId="6478" xr:uid="{00000000-0005-0000-0000-000042190000}"/>
    <cellStyle name="Comma 54 2 3 3 3 4 2" xfId="27437" xr:uid="{85AA7965-ED39-424C-8EFB-82BB863C58B3}"/>
    <cellStyle name="Comma 54 2 3 3 3 5" xfId="27434" xr:uid="{3D302F13-B707-43CC-A6F1-2514C1F7385C}"/>
    <cellStyle name="Comma 54 2 3 3 4" xfId="6479" xr:uid="{00000000-0005-0000-0000-000043190000}"/>
    <cellStyle name="Comma 54 2 3 3 4 2" xfId="27438" xr:uid="{36922471-55AB-4FE0-8DE6-B981F04E45A3}"/>
    <cellStyle name="Comma 54 2 3 3 5" xfId="6480" xr:uid="{00000000-0005-0000-0000-000044190000}"/>
    <cellStyle name="Comma 54 2 3 3 5 2" xfId="27439" xr:uid="{7390B6EA-33A2-42F7-BB35-D0DBA981EB1A}"/>
    <cellStyle name="Comma 54 2 3 3 6" xfId="6481" xr:uid="{00000000-0005-0000-0000-000045190000}"/>
    <cellStyle name="Comma 54 2 3 3 6 2" xfId="27440" xr:uid="{20A182D1-1EF4-4B83-B284-BE67E8A69EDE}"/>
    <cellStyle name="Comma 54 2 3 3 7" xfId="27425" xr:uid="{19DF5DAB-BEEF-48E8-8D3F-48B61BC95347}"/>
    <cellStyle name="Comma 54 2 3 4" xfId="6482" xr:uid="{00000000-0005-0000-0000-000046190000}"/>
    <cellStyle name="Comma 54 2 3 4 2" xfId="6483" xr:uid="{00000000-0005-0000-0000-000047190000}"/>
    <cellStyle name="Comma 54 2 3 4 2 2" xfId="6484" xr:uid="{00000000-0005-0000-0000-000048190000}"/>
    <cellStyle name="Comma 54 2 3 4 2 2 2" xfId="27443" xr:uid="{F6973045-E415-40FB-95C5-DD3B39EF4E77}"/>
    <cellStyle name="Comma 54 2 3 4 2 3" xfId="6485" xr:uid="{00000000-0005-0000-0000-000049190000}"/>
    <cellStyle name="Comma 54 2 3 4 2 3 2" xfId="27444" xr:uid="{C4CA6B02-9823-40C7-A821-B670F5B4C86F}"/>
    <cellStyle name="Comma 54 2 3 4 2 4" xfId="6486" xr:uid="{00000000-0005-0000-0000-00004A190000}"/>
    <cellStyle name="Comma 54 2 3 4 2 4 2" xfId="27445" xr:uid="{55BC2C9A-1789-42EE-82B0-0665EA568BFB}"/>
    <cellStyle name="Comma 54 2 3 4 2 5" xfId="27442" xr:uid="{4108B756-D87C-4578-A001-E5546B505764}"/>
    <cellStyle name="Comma 54 2 3 4 3" xfId="6487" xr:uid="{00000000-0005-0000-0000-00004B190000}"/>
    <cellStyle name="Comma 54 2 3 4 3 2" xfId="27446" xr:uid="{0AFBE6F3-8D67-4D1B-A142-EEA329EC19A6}"/>
    <cellStyle name="Comma 54 2 3 4 4" xfId="6488" xr:uid="{00000000-0005-0000-0000-00004C190000}"/>
    <cellStyle name="Comma 54 2 3 4 4 2" xfId="27447" xr:uid="{A45759E6-374E-464A-879A-9318376D0BAB}"/>
    <cellStyle name="Comma 54 2 3 4 5" xfId="6489" xr:uid="{00000000-0005-0000-0000-00004D190000}"/>
    <cellStyle name="Comma 54 2 3 4 5 2" xfId="27448" xr:uid="{3DA09B12-BD7A-4486-AB1D-23F917EF7A1C}"/>
    <cellStyle name="Comma 54 2 3 4 6" xfId="27441" xr:uid="{08547D5A-CF1A-4490-8418-58B9AB8B5704}"/>
    <cellStyle name="Comma 54 2 3 5" xfId="6490" xr:uid="{00000000-0005-0000-0000-00004E190000}"/>
    <cellStyle name="Comma 54 2 3 5 2" xfId="6491" xr:uid="{00000000-0005-0000-0000-00004F190000}"/>
    <cellStyle name="Comma 54 2 3 5 2 2" xfId="27450" xr:uid="{BBF59777-AF26-4F49-AFA4-EA1AD46D0999}"/>
    <cellStyle name="Comma 54 2 3 5 3" xfId="6492" xr:uid="{00000000-0005-0000-0000-000050190000}"/>
    <cellStyle name="Comma 54 2 3 5 3 2" xfId="27451" xr:uid="{3FC59569-2216-4BB5-98E3-8B317BE95391}"/>
    <cellStyle name="Comma 54 2 3 5 4" xfId="6493" xr:uid="{00000000-0005-0000-0000-000051190000}"/>
    <cellStyle name="Comma 54 2 3 5 4 2" xfId="27452" xr:uid="{34DE5BF4-B855-4E8D-A7DB-13ACD7AA50F0}"/>
    <cellStyle name="Comma 54 2 3 5 5" xfId="27449" xr:uid="{4F9500CC-5DCB-4745-8714-27881BE5AD8F}"/>
    <cellStyle name="Comma 54 2 3 6" xfId="6494" xr:uid="{00000000-0005-0000-0000-000052190000}"/>
    <cellStyle name="Comma 54 2 3 6 2" xfId="27453" xr:uid="{CA7ABAA0-4B33-4A93-B634-DE9EE9BEAC7B}"/>
    <cellStyle name="Comma 54 2 3 7" xfId="6495" xr:uid="{00000000-0005-0000-0000-000053190000}"/>
    <cellStyle name="Comma 54 2 3 7 2" xfId="27454" xr:uid="{B22FFFEA-0266-4CBD-96D5-DAB0E15FE771}"/>
    <cellStyle name="Comma 54 2 3 8" xfId="6496" xr:uid="{00000000-0005-0000-0000-000054190000}"/>
    <cellStyle name="Comma 54 2 3 8 2" xfId="27455" xr:uid="{68C090BB-C633-4E77-AAA1-F809BA7A49BA}"/>
    <cellStyle name="Comma 54 2 3 9" xfId="27408" xr:uid="{643CDEB6-82AE-488D-BFB3-EF340DACFBBC}"/>
    <cellStyle name="Comma 54 2 4" xfId="6497" xr:uid="{00000000-0005-0000-0000-000055190000}"/>
    <cellStyle name="Comma 54 2 4 2" xfId="6498" xr:uid="{00000000-0005-0000-0000-000056190000}"/>
    <cellStyle name="Comma 54 2 4 2 2" xfId="6499" xr:uid="{00000000-0005-0000-0000-000057190000}"/>
    <cellStyle name="Comma 54 2 4 2 2 2" xfId="6500" xr:uid="{00000000-0005-0000-0000-000058190000}"/>
    <cellStyle name="Comma 54 2 4 2 2 2 2" xfId="27459" xr:uid="{A3101707-1CBD-4E86-8B11-10823404A6A6}"/>
    <cellStyle name="Comma 54 2 4 2 2 3" xfId="6501" xr:uid="{00000000-0005-0000-0000-000059190000}"/>
    <cellStyle name="Comma 54 2 4 2 2 3 2" xfId="27460" xr:uid="{EEB8625F-55B1-4F5C-9303-C6B00F87E343}"/>
    <cellStyle name="Comma 54 2 4 2 2 4" xfId="6502" xr:uid="{00000000-0005-0000-0000-00005A190000}"/>
    <cellStyle name="Comma 54 2 4 2 2 4 2" xfId="27461" xr:uid="{6F30A159-A632-402F-A1BC-D4B9BACED684}"/>
    <cellStyle name="Comma 54 2 4 2 2 5" xfId="27458" xr:uid="{A1CB63D8-121D-44FB-9347-A6A046ACD8BD}"/>
    <cellStyle name="Comma 54 2 4 2 3" xfId="6503" xr:uid="{00000000-0005-0000-0000-00005B190000}"/>
    <cellStyle name="Comma 54 2 4 2 3 2" xfId="27462" xr:uid="{418EE551-9AEE-460D-B4DE-4F394CA6D912}"/>
    <cellStyle name="Comma 54 2 4 2 4" xfId="6504" xr:uid="{00000000-0005-0000-0000-00005C190000}"/>
    <cellStyle name="Comma 54 2 4 2 4 2" xfId="27463" xr:uid="{55FB9F4B-93AE-48ED-B9B3-F38921AE8C61}"/>
    <cellStyle name="Comma 54 2 4 2 5" xfId="6505" xr:uid="{00000000-0005-0000-0000-00005D190000}"/>
    <cellStyle name="Comma 54 2 4 2 5 2" xfId="27464" xr:uid="{E61F5CD5-65FD-4E05-B2B5-1DCA38C37927}"/>
    <cellStyle name="Comma 54 2 4 2 6" xfId="27457" xr:uid="{766AF733-7FED-49FE-8F7A-ECAFEF16B094}"/>
    <cellStyle name="Comma 54 2 4 3" xfId="6506" xr:uid="{00000000-0005-0000-0000-00005E190000}"/>
    <cellStyle name="Comma 54 2 4 3 2" xfId="6507" xr:uid="{00000000-0005-0000-0000-00005F190000}"/>
    <cellStyle name="Comma 54 2 4 3 2 2" xfId="27466" xr:uid="{1462399B-BF3D-484C-B659-1111603DF393}"/>
    <cellStyle name="Comma 54 2 4 3 3" xfId="6508" xr:uid="{00000000-0005-0000-0000-000060190000}"/>
    <cellStyle name="Comma 54 2 4 3 3 2" xfId="27467" xr:uid="{3AA5F398-C026-408C-BD22-D1826941D50A}"/>
    <cellStyle name="Comma 54 2 4 3 4" xfId="6509" xr:uid="{00000000-0005-0000-0000-000061190000}"/>
    <cellStyle name="Comma 54 2 4 3 4 2" xfId="27468" xr:uid="{8778E3B4-5DAB-4E97-9409-F8B9F937A863}"/>
    <cellStyle name="Comma 54 2 4 3 5" xfId="27465" xr:uid="{B0489441-8836-4BE0-9D0C-51284BA31D43}"/>
    <cellStyle name="Comma 54 2 4 4" xfId="6510" xr:uid="{00000000-0005-0000-0000-000062190000}"/>
    <cellStyle name="Comma 54 2 4 4 2" xfId="27469" xr:uid="{492844D6-AD4B-48D6-B01E-096181A24AD7}"/>
    <cellStyle name="Comma 54 2 4 5" xfId="6511" xr:uid="{00000000-0005-0000-0000-000063190000}"/>
    <cellStyle name="Comma 54 2 4 5 2" xfId="27470" xr:uid="{AC1707A9-D009-466C-986F-70ECF372AF51}"/>
    <cellStyle name="Comma 54 2 4 6" xfId="6512" xr:uid="{00000000-0005-0000-0000-000064190000}"/>
    <cellStyle name="Comma 54 2 4 6 2" xfId="27471" xr:uid="{D3F3F3A4-6EA2-49C6-91C9-F55827358897}"/>
    <cellStyle name="Comma 54 2 4 7" xfId="27456" xr:uid="{364C22F4-C468-480D-91C8-3BB793DCA6AF}"/>
    <cellStyle name="Comma 54 2 5" xfId="6513" xr:uid="{00000000-0005-0000-0000-000065190000}"/>
    <cellStyle name="Comma 54 2 5 2" xfId="6514" xr:uid="{00000000-0005-0000-0000-000066190000}"/>
    <cellStyle name="Comma 54 2 5 2 2" xfId="6515" xr:uid="{00000000-0005-0000-0000-000067190000}"/>
    <cellStyle name="Comma 54 2 5 2 2 2" xfId="6516" xr:uid="{00000000-0005-0000-0000-000068190000}"/>
    <cellStyle name="Comma 54 2 5 2 2 2 2" xfId="27475" xr:uid="{746D618A-85A2-4B57-9292-03D4B9C8B158}"/>
    <cellStyle name="Comma 54 2 5 2 2 3" xfId="6517" xr:uid="{00000000-0005-0000-0000-000069190000}"/>
    <cellStyle name="Comma 54 2 5 2 2 3 2" xfId="27476" xr:uid="{C96BEA0F-0055-4D76-AF66-0367AEF8E5C5}"/>
    <cellStyle name="Comma 54 2 5 2 2 4" xfId="6518" xr:uid="{00000000-0005-0000-0000-00006A190000}"/>
    <cellStyle name="Comma 54 2 5 2 2 4 2" xfId="27477" xr:uid="{5EA95DA5-28BD-4517-A1F5-C7B43A3725F9}"/>
    <cellStyle name="Comma 54 2 5 2 2 5" xfId="27474" xr:uid="{2C39EE41-A3BD-455F-A429-DAE061EF3327}"/>
    <cellStyle name="Comma 54 2 5 2 3" xfId="6519" xr:uid="{00000000-0005-0000-0000-00006B190000}"/>
    <cellStyle name="Comma 54 2 5 2 3 2" xfId="27478" xr:uid="{4D939AD8-2453-43F2-A2AE-FC531269AA2D}"/>
    <cellStyle name="Comma 54 2 5 2 4" xfId="6520" xr:uid="{00000000-0005-0000-0000-00006C190000}"/>
    <cellStyle name="Comma 54 2 5 2 4 2" xfId="27479" xr:uid="{0FE47777-9935-41C8-9A37-E2002EFD46C8}"/>
    <cellStyle name="Comma 54 2 5 2 5" xfId="6521" xr:uid="{00000000-0005-0000-0000-00006D190000}"/>
    <cellStyle name="Comma 54 2 5 2 5 2" xfId="27480" xr:uid="{8E33334D-23A5-4C91-BA05-50FFFD4A22C1}"/>
    <cellStyle name="Comma 54 2 5 2 6" xfId="27473" xr:uid="{2B9BA122-86F9-4998-AF36-BA8B50A92303}"/>
    <cellStyle name="Comma 54 2 5 3" xfId="6522" xr:uid="{00000000-0005-0000-0000-00006E190000}"/>
    <cellStyle name="Comma 54 2 5 3 2" xfId="6523" xr:uid="{00000000-0005-0000-0000-00006F190000}"/>
    <cellStyle name="Comma 54 2 5 3 2 2" xfId="27482" xr:uid="{E1BF7D97-7DF9-4F54-9C75-28547BAC86E5}"/>
    <cellStyle name="Comma 54 2 5 3 3" xfId="6524" xr:uid="{00000000-0005-0000-0000-000070190000}"/>
    <cellStyle name="Comma 54 2 5 3 3 2" xfId="27483" xr:uid="{B868B05F-98E6-4848-9B89-8A63A405F1B9}"/>
    <cellStyle name="Comma 54 2 5 3 4" xfId="6525" xr:uid="{00000000-0005-0000-0000-000071190000}"/>
    <cellStyle name="Comma 54 2 5 3 4 2" xfId="27484" xr:uid="{12B7A53C-0019-48DD-B7BB-FACB1C69B455}"/>
    <cellStyle name="Comma 54 2 5 3 5" xfId="27481" xr:uid="{414C2F95-3335-4EF2-B13F-A284672237DF}"/>
    <cellStyle name="Comma 54 2 5 4" xfId="6526" xr:uid="{00000000-0005-0000-0000-000072190000}"/>
    <cellStyle name="Comma 54 2 5 4 2" xfId="27485" xr:uid="{EE54ED02-A624-401E-8D9D-416FAE64ACF7}"/>
    <cellStyle name="Comma 54 2 5 5" xfId="6527" xr:uid="{00000000-0005-0000-0000-000073190000}"/>
    <cellStyle name="Comma 54 2 5 5 2" xfId="27486" xr:uid="{4F9E61F9-8B01-4690-BA70-54B2BAA943FC}"/>
    <cellStyle name="Comma 54 2 5 6" xfId="6528" xr:uid="{00000000-0005-0000-0000-000074190000}"/>
    <cellStyle name="Comma 54 2 5 6 2" xfId="27487" xr:uid="{2EA79217-7899-438E-B6A4-E2876B086CF3}"/>
    <cellStyle name="Comma 54 2 5 7" xfId="27472" xr:uid="{559CB4D8-7F81-4A93-BCE6-414EC43AD600}"/>
    <cellStyle name="Comma 54 2 6" xfId="6529" xr:uid="{00000000-0005-0000-0000-000075190000}"/>
    <cellStyle name="Comma 54 2 6 2" xfId="6530" xr:uid="{00000000-0005-0000-0000-000076190000}"/>
    <cellStyle name="Comma 54 2 6 2 2" xfId="6531" xr:uid="{00000000-0005-0000-0000-000077190000}"/>
    <cellStyle name="Comma 54 2 6 2 2 2" xfId="27490" xr:uid="{A792BAD6-AA18-49D2-A192-B87D60D1AB45}"/>
    <cellStyle name="Comma 54 2 6 2 3" xfId="6532" xr:uid="{00000000-0005-0000-0000-000078190000}"/>
    <cellStyle name="Comma 54 2 6 2 3 2" xfId="27491" xr:uid="{A3A9C419-837F-4E36-A488-6540068F2F63}"/>
    <cellStyle name="Comma 54 2 6 2 4" xfId="6533" xr:uid="{00000000-0005-0000-0000-000079190000}"/>
    <cellStyle name="Comma 54 2 6 2 4 2" xfId="27492" xr:uid="{516BB93A-E59C-4CC1-8070-F4257599088E}"/>
    <cellStyle name="Comma 54 2 6 2 5" xfId="27489" xr:uid="{3F75DB11-A956-48C9-91BC-25DAA7806686}"/>
    <cellStyle name="Comma 54 2 6 3" xfId="6534" xr:uid="{00000000-0005-0000-0000-00007A190000}"/>
    <cellStyle name="Comma 54 2 6 3 2" xfId="27493" xr:uid="{06DEFB02-D745-43DA-862E-E0ABB28A6B02}"/>
    <cellStyle name="Comma 54 2 6 4" xfId="6535" xr:uid="{00000000-0005-0000-0000-00007B190000}"/>
    <cellStyle name="Comma 54 2 6 4 2" xfId="27494" xr:uid="{08344171-7793-4D5C-B3D0-A361901E9ED6}"/>
    <cellStyle name="Comma 54 2 6 5" xfId="6536" xr:uid="{00000000-0005-0000-0000-00007C190000}"/>
    <cellStyle name="Comma 54 2 6 5 2" xfId="27495" xr:uid="{8D6B6310-32B7-46F5-90D7-15D155A8F2D5}"/>
    <cellStyle name="Comma 54 2 6 6" xfId="27488" xr:uid="{DEF257B2-1410-4DC8-BC14-3B9F4D4717F6}"/>
    <cellStyle name="Comma 54 2 7" xfId="6537" xr:uid="{00000000-0005-0000-0000-00007D190000}"/>
    <cellStyle name="Comma 54 2 7 2" xfId="6538" xr:uid="{00000000-0005-0000-0000-00007E190000}"/>
    <cellStyle name="Comma 54 2 7 2 2" xfId="27497" xr:uid="{BB050810-DC37-4DDB-AA8A-9CAF2A085BED}"/>
    <cellStyle name="Comma 54 2 7 3" xfId="6539" xr:uid="{00000000-0005-0000-0000-00007F190000}"/>
    <cellStyle name="Comma 54 2 7 3 2" xfId="27498" xr:uid="{24EE19BE-0626-4D97-B355-2F2217455FEB}"/>
    <cellStyle name="Comma 54 2 7 4" xfId="6540" xr:uid="{00000000-0005-0000-0000-000080190000}"/>
    <cellStyle name="Comma 54 2 7 4 2" xfId="27499" xr:uid="{E6C2E6B6-CA0C-4726-BE3F-C55532CF3F51}"/>
    <cellStyle name="Comma 54 2 7 5" xfId="27496" xr:uid="{3BD48EF4-2D05-475D-9F88-64E7E3F90DC9}"/>
    <cellStyle name="Comma 54 2 8" xfId="6541" xr:uid="{00000000-0005-0000-0000-000081190000}"/>
    <cellStyle name="Comma 54 2 8 2" xfId="27500" xr:uid="{790B9A50-4DD0-454B-8466-70E906F3F0A9}"/>
    <cellStyle name="Comma 54 2 9" xfId="6542" xr:uid="{00000000-0005-0000-0000-000082190000}"/>
    <cellStyle name="Comma 54 2 9 2" xfId="27501" xr:uid="{01D3031F-8729-4DCD-A94E-6F642F4A1A19}"/>
    <cellStyle name="Comma 54 3" xfId="6543" xr:uid="{00000000-0005-0000-0000-000083190000}"/>
    <cellStyle name="Comma 54 3 10" xfId="6544" xr:uid="{00000000-0005-0000-0000-000084190000}"/>
    <cellStyle name="Comma 54 3 10 2" xfId="27503" xr:uid="{9F045040-C632-486B-9C76-AA8340A79753}"/>
    <cellStyle name="Comma 54 3 11" xfId="27502" xr:uid="{0A903C71-5C29-4FE9-B199-BAD4F9700E5B}"/>
    <cellStyle name="Comma 54 3 2" xfId="6545" xr:uid="{00000000-0005-0000-0000-000085190000}"/>
    <cellStyle name="Comma 54 3 2 2" xfId="6546" xr:uid="{00000000-0005-0000-0000-000086190000}"/>
    <cellStyle name="Comma 54 3 2 2 2" xfId="6547" xr:uid="{00000000-0005-0000-0000-000087190000}"/>
    <cellStyle name="Comma 54 3 2 2 2 2" xfId="6548" xr:uid="{00000000-0005-0000-0000-000088190000}"/>
    <cellStyle name="Comma 54 3 2 2 2 2 2" xfId="6549" xr:uid="{00000000-0005-0000-0000-000089190000}"/>
    <cellStyle name="Comma 54 3 2 2 2 2 2 2" xfId="27508" xr:uid="{9F0B01AB-8697-425A-B482-F9E315F67CCC}"/>
    <cellStyle name="Comma 54 3 2 2 2 2 3" xfId="6550" xr:uid="{00000000-0005-0000-0000-00008A190000}"/>
    <cellStyle name="Comma 54 3 2 2 2 2 3 2" xfId="27509" xr:uid="{C131AF40-1020-48BE-BB54-5FDE1E9B6B52}"/>
    <cellStyle name="Comma 54 3 2 2 2 2 4" xfId="6551" xr:uid="{00000000-0005-0000-0000-00008B190000}"/>
    <cellStyle name="Comma 54 3 2 2 2 2 4 2" xfId="27510" xr:uid="{619D7A37-3CE8-4FE1-AE37-7CBE6F85F5E1}"/>
    <cellStyle name="Comma 54 3 2 2 2 2 5" xfId="27507" xr:uid="{2D004A17-6F78-4D95-A4AD-9CC06A72F66C}"/>
    <cellStyle name="Comma 54 3 2 2 2 3" xfId="6552" xr:uid="{00000000-0005-0000-0000-00008C190000}"/>
    <cellStyle name="Comma 54 3 2 2 2 3 2" xfId="27511" xr:uid="{6F24549E-F390-4043-97CF-F9F55C81404F}"/>
    <cellStyle name="Comma 54 3 2 2 2 4" xfId="6553" xr:uid="{00000000-0005-0000-0000-00008D190000}"/>
    <cellStyle name="Comma 54 3 2 2 2 4 2" xfId="27512" xr:uid="{F3EF05EE-92AA-41CB-9030-4E705CE993B7}"/>
    <cellStyle name="Comma 54 3 2 2 2 5" xfId="6554" xr:uid="{00000000-0005-0000-0000-00008E190000}"/>
    <cellStyle name="Comma 54 3 2 2 2 5 2" xfId="27513" xr:uid="{FDB2CD03-FB91-4857-8F99-B962D2DCFE23}"/>
    <cellStyle name="Comma 54 3 2 2 2 6" xfId="27506" xr:uid="{744883C4-58E5-4D2D-A15E-4ABF90A6BF9F}"/>
    <cellStyle name="Comma 54 3 2 2 3" xfId="6555" xr:uid="{00000000-0005-0000-0000-00008F190000}"/>
    <cellStyle name="Comma 54 3 2 2 3 2" xfId="6556" xr:uid="{00000000-0005-0000-0000-000090190000}"/>
    <cellStyle name="Comma 54 3 2 2 3 2 2" xfId="27515" xr:uid="{B9538B7E-82D7-497E-95DB-2559735113D1}"/>
    <cellStyle name="Comma 54 3 2 2 3 3" xfId="6557" xr:uid="{00000000-0005-0000-0000-000091190000}"/>
    <cellStyle name="Comma 54 3 2 2 3 3 2" xfId="27516" xr:uid="{6CAEB1FA-3D3E-41EC-AC8A-EC4048FA00A4}"/>
    <cellStyle name="Comma 54 3 2 2 3 4" xfId="6558" xr:uid="{00000000-0005-0000-0000-000092190000}"/>
    <cellStyle name="Comma 54 3 2 2 3 4 2" xfId="27517" xr:uid="{4BCC3489-D587-45AA-ABA3-57BD3DD58CF6}"/>
    <cellStyle name="Comma 54 3 2 2 3 5" xfId="27514" xr:uid="{8204664F-317C-4E0E-BD07-7767EF51A155}"/>
    <cellStyle name="Comma 54 3 2 2 4" xfId="6559" xr:uid="{00000000-0005-0000-0000-000093190000}"/>
    <cellStyle name="Comma 54 3 2 2 4 2" xfId="27518" xr:uid="{9E91A352-E598-4A08-8106-FE06E6F48A49}"/>
    <cellStyle name="Comma 54 3 2 2 5" xfId="6560" xr:uid="{00000000-0005-0000-0000-000094190000}"/>
    <cellStyle name="Comma 54 3 2 2 5 2" xfId="27519" xr:uid="{004480D6-08AE-4447-B2EC-13CC9E1F34D2}"/>
    <cellStyle name="Comma 54 3 2 2 6" xfId="6561" xr:uid="{00000000-0005-0000-0000-000095190000}"/>
    <cellStyle name="Comma 54 3 2 2 6 2" xfId="27520" xr:uid="{36557135-503C-434B-B770-31BC16D8B42F}"/>
    <cellStyle name="Comma 54 3 2 2 7" xfId="27505" xr:uid="{1409DB36-F639-4979-A62E-0FE954F78B85}"/>
    <cellStyle name="Comma 54 3 2 3" xfId="6562" xr:uid="{00000000-0005-0000-0000-000096190000}"/>
    <cellStyle name="Comma 54 3 2 3 2" xfId="6563" xr:uid="{00000000-0005-0000-0000-000097190000}"/>
    <cellStyle name="Comma 54 3 2 3 2 2" xfId="6564" xr:uid="{00000000-0005-0000-0000-000098190000}"/>
    <cellStyle name="Comma 54 3 2 3 2 2 2" xfId="6565" xr:uid="{00000000-0005-0000-0000-000099190000}"/>
    <cellStyle name="Comma 54 3 2 3 2 2 2 2" xfId="27524" xr:uid="{AE752610-6137-4411-971F-B88C3481E885}"/>
    <cellStyle name="Comma 54 3 2 3 2 2 3" xfId="6566" xr:uid="{00000000-0005-0000-0000-00009A190000}"/>
    <cellStyle name="Comma 54 3 2 3 2 2 3 2" xfId="27525" xr:uid="{7FAB12F6-EA28-42BD-945D-16E97025BFEE}"/>
    <cellStyle name="Comma 54 3 2 3 2 2 4" xfId="6567" xr:uid="{00000000-0005-0000-0000-00009B190000}"/>
    <cellStyle name="Comma 54 3 2 3 2 2 4 2" xfId="27526" xr:uid="{2A373114-1352-4941-917A-E42C84EC7971}"/>
    <cellStyle name="Comma 54 3 2 3 2 2 5" xfId="27523" xr:uid="{9CB152B1-6F31-436E-8F84-A51CB62974AD}"/>
    <cellStyle name="Comma 54 3 2 3 2 3" xfId="6568" xr:uid="{00000000-0005-0000-0000-00009C190000}"/>
    <cellStyle name="Comma 54 3 2 3 2 3 2" xfId="27527" xr:uid="{9F6903A3-9097-45A5-A426-14BF326F72E2}"/>
    <cellStyle name="Comma 54 3 2 3 2 4" xfId="6569" xr:uid="{00000000-0005-0000-0000-00009D190000}"/>
    <cellStyle name="Comma 54 3 2 3 2 4 2" xfId="27528" xr:uid="{381419A0-2A9D-4F68-895D-C30E6A7C4E39}"/>
    <cellStyle name="Comma 54 3 2 3 2 5" xfId="6570" xr:uid="{00000000-0005-0000-0000-00009E190000}"/>
    <cellStyle name="Comma 54 3 2 3 2 5 2" xfId="27529" xr:uid="{87EBDA0A-8409-4A52-9AD9-EE07E13BCEB0}"/>
    <cellStyle name="Comma 54 3 2 3 2 6" xfId="27522" xr:uid="{285CE1CF-6826-4ACA-8C87-F02B75C18C7F}"/>
    <cellStyle name="Comma 54 3 2 3 3" xfId="6571" xr:uid="{00000000-0005-0000-0000-00009F190000}"/>
    <cellStyle name="Comma 54 3 2 3 3 2" xfId="6572" xr:uid="{00000000-0005-0000-0000-0000A0190000}"/>
    <cellStyle name="Comma 54 3 2 3 3 2 2" xfId="27531" xr:uid="{EFEA2532-12D3-4180-835C-016E3FC0BCF5}"/>
    <cellStyle name="Comma 54 3 2 3 3 3" xfId="6573" xr:uid="{00000000-0005-0000-0000-0000A1190000}"/>
    <cellStyle name="Comma 54 3 2 3 3 3 2" xfId="27532" xr:uid="{BC85FAB1-14C0-4391-9CB6-37AC8D296BE6}"/>
    <cellStyle name="Comma 54 3 2 3 3 4" xfId="6574" xr:uid="{00000000-0005-0000-0000-0000A2190000}"/>
    <cellStyle name="Comma 54 3 2 3 3 4 2" xfId="27533" xr:uid="{A1EF0AFD-8B34-4E6E-B304-5F79C9C48420}"/>
    <cellStyle name="Comma 54 3 2 3 3 5" xfId="27530" xr:uid="{BE906A9E-456D-4108-BE1E-8FB569D669BC}"/>
    <cellStyle name="Comma 54 3 2 3 4" xfId="6575" xr:uid="{00000000-0005-0000-0000-0000A3190000}"/>
    <cellStyle name="Comma 54 3 2 3 4 2" xfId="27534" xr:uid="{D5E8E1EF-1FA2-4FCB-BDC5-A3740CD43EB7}"/>
    <cellStyle name="Comma 54 3 2 3 5" xfId="6576" xr:uid="{00000000-0005-0000-0000-0000A4190000}"/>
    <cellStyle name="Comma 54 3 2 3 5 2" xfId="27535" xr:uid="{E949C506-9589-4540-B135-278DE77D3771}"/>
    <cellStyle name="Comma 54 3 2 3 6" xfId="6577" xr:uid="{00000000-0005-0000-0000-0000A5190000}"/>
    <cellStyle name="Comma 54 3 2 3 6 2" xfId="27536" xr:uid="{CF995112-B312-4085-A30D-F2836381E514}"/>
    <cellStyle name="Comma 54 3 2 3 7" xfId="27521" xr:uid="{35F77F5E-7B0A-4487-BAE3-F44B8471A884}"/>
    <cellStyle name="Comma 54 3 2 4" xfId="6578" xr:uid="{00000000-0005-0000-0000-0000A6190000}"/>
    <cellStyle name="Comma 54 3 2 4 2" xfId="6579" xr:uid="{00000000-0005-0000-0000-0000A7190000}"/>
    <cellStyle name="Comma 54 3 2 4 2 2" xfId="6580" xr:uid="{00000000-0005-0000-0000-0000A8190000}"/>
    <cellStyle name="Comma 54 3 2 4 2 2 2" xfId="27539" xr:uid="{8979D318-BD46-4F8A-BF75-D0FE2771D178}"/>
    <cellStyle name="Comma 54 3 2 4 2 3" xfId="6581" xr:uid="{00000000-0005-0000-0000-0000A9190000}"/>
    <cellStyle name="Comma 54 3 2 4 2 3 2" xfId="27540" xr:uid="{FBA0F670-DEEB-457B-9BFD-1C6B3ED83674}"/>
    <cellStyle name="Comma 54 3 2 4 2 4" xfId="6582" xr:uid="{00000000-0005-0000-0000-0000AA190000}"/>
    <cellStyle name="Comma 54 3 2 4 2 4 2" xfId="27541" xr:uid="{40412AC7-46CF-4CCE-90D9-5F061231F6DD}"/>
    <cellStyle name="Comma 54 3 2 4 2 5" xfId="27538" xr:uid="{5CD46B49-A22D-41D4-A3B5-23AD50BEB2B6}"/>
    <cellStyle name="Comma 54 3 2 4 3" xfId="6583" xr:uid="{00000000-0005-0000-0000-0000AB190000}"/>
    <cellStyle name="Comma 54 3 2 4 3 2" xfId="27542" xr:uid="{770D7991-63E2-430F-ADB2-775613DDEF60}"/>
    <cellStyle name="Comma 54 3 2 4 4" xfId="6584" xr:uid="{00000000-0005-0000-0000-0000AC190000}"/>
    <cellStyle name="Comma 54 3 2 4 4 2" xfId="27543" xr:uid="{FBBC7D0E-DB9B-4CA6-B1A0-33A062729E3F}"/>
    <cellStyle name="Comma 54 3 2 4 5" xfId="6585" xr:uid="{00000000-0005-0000-0000-0000AD190000}"/>
    <cellStyle name="Comma 54 3 2 4 5 2" xfId="27544" xr:uid="{C9F411D4-F0B1-4650-91F1-53F9B7F9602F}"/>
    <cellStyle name="Comma 54 3 2 4 6" xfId="27537" xr:uid="{3EB8D382-CB31-4D47-BB91-C07183E7F4A0}"/>
    <cellStyle name="Comma 54 3 2 5" xfId="6586" xr:uid="{00000000-0005-0000-0000-0000AE190000}"/>
    <cellStyle name="Comma 54 3 2 5 2" xfId="6587" xr:uid="{00000000-0005-0000-0000-0000AF190000}"/>
    <cellStyle name="Comma 54 3 2 5 2 2" xfId="27546" xr:uid="{91DE4449-E4E3-4294-AA11-1EAA7F897983}"/>
    <cellStyle name="Comma 54 3 2 5 3" xfId="6588" xr:uid="{00000000-0005-0000-0000-0000B0190000}"/>
    <cellStyle name="Comma 54 3 2 5 3 2" xfId="27547" xr:uid="{144E7C19-CB62-4699-BF3D-C41028C586AC}"/>
    <cellStyle name="Comma 54 3 2 5 4" xfId="6589" xr:uid="{00000000-0005-0000-0000-0000B1190000}"/>
    <cellStyle name="Comma 54 3 2 5 4 2" xfId="27548" xr:uid="{12AB49EA-9BFF-48FF-94B6-DFEB69734297}"/>
    <cellStyle name="Comma 54 3 2 5 5" xfId="27545" xr:uid="{B6F10614-FA5E-4846-8EF7-37551FFB916B}"/>
    <cellStyle name="Comma 54 3 2 6" xfId="6590" xr:uid="{00000000-0005-0000-0000-0000B2190000}"/>
    <cellStyle name="Comma 54 3 2 6 2" xfId="27549" xr:uid="{D60782E7-57EF-4121-8EB6-4C0BE55C8410}"/>
    <cellStyle name="Comma 54 3 2 7" xfId="6591" xr:uid="{00000000-0005-0000-0000-0000B3190000}"/>
    <cellStyle name="Comma 54 3 2 7 2" xfId="27550" xr:uid="{F1AED674-4D08-4BDC-8D26-566C3552D0B3}"/>
    <cellStyle name="Comma 54 3 2 8" xfId="6592" xr:uid="{00000000-0005-0000-0000-0000B4190000}"/>
    <cellStyle name="Comma 54 3 2 8 2" xfId="27551" xr:uid="{4E407159-F291-4877-8033-72808908AB4A}"/>
    <cellStyle name="Comma 54 3 2 9" xfId="27504" xr:uid="{5EC20D3B-ACF6-4953-8FF7-5CC9C2F5A781}"/>
    <cellStyle name="Comma 54 3 3" xfId="6593" xr:uid="{00000000-0005-0000-0000-0000B5190000}"/>
    <cellStyle name="Comma 54 3 3 2" xfId="6594" xr:uid="{00000000-0005-0000-0000-0000B6190000}"/>
    <cellStyle name="Comma 54 3 3 2 2" xfId="6595" xr:uid="{00000000-0005-0000-0000-0000B7190000}"/>
    <cellStyle name="Comma 54 3 3 2 2 2" xfId="6596" xr:uid="{00000000-0005-0000-0000-0000B8190000}"/>
    <cellStyle name="Comma 54 3 3 2 2 2 2" xfId="6597" xr:uid="{00000000-0005-0000-0000-0000B9190000}"/>
    <cellStyle name="Comma 54 3 3 2 2 2 2 2" xfId="27556" xr:uid="{A824E0C9-749D-4E4C-8EDB-9BAE39CA754C}"/>
    <cellStyle name="Comma 54 3 3 2 2 2 3" xfId="6598" xr:uid="{00000000-0005-0000-0000-0000BA190000}"/>
    <cellStyle name="Comma 54 3 3 2 2 2 3 2" xfId="27557" xr:uid="{47CF1A20-E1EC-4671-BB79-9A0E194AFBD8}"/>
    <cellStyle name="Comma 54 3 3 2 2 2 4" xfId="6599" xr:uid="{00000000-0005-0000-0000-0000BB190000}"/>
    <cellStyle name="Comma 54 3 3 2 2 2 4 2" xfId="27558" xr:uid="{7F22E469-0261-4AFE-A87B-4FB307882BBA}"/>
    <cellStyle name="Comma 54 3 3 2 2 2 5" xfId="27555" xr:uid="{ECFC8D2B-80FC-4D5D-B74E-18751DF9E00A}"/>
    <cellStyle name="Comma 54 3 3 2 2 3" xfId="6600" xr:uid="{00000000-0005-0000-0000-0000BC190000}"/>
    <cellStyle name="Comma 54 3 3 2 2 3 2" xfId="27559" xr:uid="{416835FC-B2C2-41E8-8F0F-6693884303C1}"/>
    <cellStyle name="Comma 54 3 3 2 2 4" xfId="6601" xr:uid="{00000000-0005-0000-0000-0000BD190000}"/>
    <cellStyle name="Comma 54 3 3 2 2 4 2" xfId="27560" xr:uid="{6DF5F499-7C75-4C70-97BC-9A1207D44F11}"/>
    <cellStyle name="Comma 54 3 3 2 2 5" xfId="6602" xr:uid="{00000000-0005-0000-0000-0000BE190000}"/>
    <cellStyle name="Comma 54 3 3 2 2 5 2" xfId="27561" xr:uid="{FB98822B-1013-49B1-856E-28B1B405CC6D}"/>
    <cellStyle name="Comma 54 3 3 2 2 6" xfId="27554" xr:uid="{A4A18E60-CE5B-40B8-8497-8731C20D311C}"/>
    <cellStyle name="Comma 54 3 3 2 3" xfId="6603" xr:uid="{00000000-0005-0000-0000-0000BF190000}"/>
    <cellStyle name="Comma 54 3 3 2 3 2" xfId="6604" xr:uid="{00000000-0005-0000-0000-0000C0190000}"/>
    <cellStyle name="Comma 54 3 3 2 3 2 2" xfId="27563" xr:uid="{2F902ADC-F551-4CC2-801F-02E69EC1256C}"/>
    <cellStyle name="Comma 54 3 3 2 3 3" xfId="6605" xr:uid="{00000000-0005-0000-0000-0000C1190000}"/>
    <cellStyle name="Comma 54 3 3 2 3 3 2" xfId="27564" xr:uid="{0DFFEA13-F1CA-4CA1-AF7F-6DCE23D01574}"/>
    <cellStyle name="Comma 54 3 3 2 3 4" xfId="6606" xr:uid="{00000000-0005-0000-0000-0000C2190000}"/>
    <cellStyle name="Comma 54 3 3 2 3 4 2" xfId="27565" xr:uid="{1C89BE30-7491-43A9-9783-5920C8366720}"/>
    <cellStyle name="Comma 54 3 3 2 3 5" xfId="27562" xr:uid="{3CA3CB1B-836E-49D2-892D-DAEB78558706}"/>
    <cellStyle name="Comma 54 3 3 2 4" xfId="6607" xr:uid="{00000000-0005-0000-0000-0000C3190000}"/>
    <cellStyle name="Comma 54 3 3 2 4 2" xfId="27566" xr:uid="{2A520058-EA07-421B-94B7-7F6F652993D0}"/>
    <cellStyle name="Comma 54 3 3 2 5" xfId="6608" xr:uid="{00000000-0005-0000-0000-0000C4190000}"/>
    <cellStyle name="Comma 54 3 3 2 5 2" xfId="27567" xr:uid="{7CE10D57-B64C-4B4E-B4A6-EE0AD1EF2A97}"/>
    <cellStyle name="Comma 54 3 3 2 6" xfId="6609" xr:uid="{00000000-0005-0000-0000-0000C5190000}"/>
    <cellStyle name="Comma 54 3 3 2 6 2" xfId="27568" xr:uid="{45B0F145-FE36-446B-A47F-8FC340FFA752}"/>
    <cellStyle name="Comma 54 3 3 2 7" xfId="27553" xr:uid="{DE0D0FED-66A2-4F24-B31F-8BA5BDF940F1}"/>
    <cellStyle name="Comma 54 3 3 3" xfId="6610" xr:uid="{00000000-0005-0000-0000-0000C6190000}"/>
    <cellStyle name="Comma 54 3 3 3 2" xfId="6611" xr:uid="{00000000-0005-0000-0000-0000C7190000}"/>
    <cellStyle name="Comma 54 3 3 3 2 2" xfId="6612" xr:uid="{00000000-0005-0000-0000-0000C8190000}"/>
    <cellStyle name="Comma 54 3 3 3 2 2 2" xfId="6613" xr:uid="{00000000-0005-0000-0000-0000C9190000}"/>
    <cellStyle name="Comma 54 3 3 3 2 2 2 2" xfId="27572" xr:uid="{3F61F186-D42C-4320-AE69-EFA0D1695C03}"/>
    <cellStyle name="Comma 54 3 3 3 2 2 3" xfId="6614" xr:uid="{00000000-0005-0000-0000-0000CA190000}"/>
    <cellStyle name="Comma 54 3 3 3 2 2 3 2" xfId="27573" xr:uid="{7FB2CFFA-9524-45D1-B9EC-21FC90FC8493}"/>
    <cellStyle name="Comma 54 3 3 3 2 2 4" xfId="6615" xr:uid="{00000000-0005-0000-0000-0000CB190000}"/>
    <cellStyle name="Comma 54 3 3 3 2 2 4 2" xfId="27574" xr:uid="{2477E957-3ECC-432A-92F4-499EE03C6A8C}"/>
    <cellStyle name="Comma 54 3 3 3 2 2 5" xfId="27571" xr:uid="{25DF4173-F15D-4272-8CF0-07116B6120D6}"/>
    <cellStyle name="Comma 54 3 3 3 2 3" xfId="6616" xr:uid="{00000000-0005-0000-0000-0000CC190000}"/>
    <cellStyle name="Comma 54 3 3 3 2 3 2" xfId="27575" xr:uid="{5F28D211-678F-4F20-8343-4CA99A487885}"/>
    <cellStyle name="Comma 54 3 3 3 2 4" xfId="6617" xr:uid="{00000000-0005-0000-0000-0000CD190000}"/>
    <cellStyle name="Comma 54 3 3 3 2 4 2" xfId="27576" xr:uid="{5E93E096-0BEF-426C-99E7-9B02E6D6D671}"/>
    <cellStyle name="Comma 54 3 3 3 2 5" xfId="6618" xr:uid="{00000000-0005-0000-0000-0000CE190000}"/>
    <cellStyle name="Comma 54 3 3 3 2 5 2" xfId="27577" xr:uid="{75DE8318-6CD4-4231-BB02-C6E48788EE42}"/>
    <cellStyle name="Comma 54 3 3 3 2 6" xfId="27570" xr:uid="{9DBFCE85-83CF-49D9-A755-C4CD49AAD230}"/>
    <cellStyle name="Comma 54 3 3 3 3" xfId="6619" xr:uid="{00000000-0005-0000-0000-0000CF190000}"/>
    <cellStyle name="Comma 54 3 3 3 3 2" xfId="6620" xr:uid="{00000000-0005-0000-0000-0000D0190000}"/>
    <cellStyle name="Comma 54 3 3 3 3 2 2" xfId="27579" xr:uid="{524FE20A-12FE-42E0-9022-F891FC7C6757}"/>
    <cellStyle name="Comma 54 3 3 3 3 3" xfId="6621" xr:uid="{00000000-0005-0000-0000-0000D1190000}"/>
    <cellStyle name="Comma 54 3 3 3 3 3 2" xfId="27580" xr:uid="{6733D866-331C-4021-814B-994A8C2C28E2}"/>
    <cellStyle name="Comma 54 3 3 3 3 4" xfId="6622" xr:uid="{00000000-0005-0000-0000-0000D2190000}"/>
    <cellStyle name="Comma 54 3 3 3 3 4 2" xfId="27581" xr:uid="{7796C354-B5FC-4406-8722-DAE87D5692A2}"/>
    <cellStyle name="Comma 54 3 3 3 3 5" xfId="27578" xr:uid="{EA3BB560-8B0D-4CF9-BE3D-985063292A12}"/>
    <cellStyle name="Comma 54 3 3 3 4" xfId="6623" xr:uid="{00000000-0005-0000-0000-0000D3190000}"/>
    <cellStyle name="Comma 54 3 3 3 4 2" xfId="27582" xr:uid="{05B18C1F-F318-400C-8900-D14118E6A782}"/>
    <cellStyle name="Comma 54 3 3 3 5" xfId="6624" xr:uid="{00000000-0005-0000-0000-0000D4190000}"/>
    <cellStyle name="Comma 54 3 3 3 5 2" xfId="27583" xr:uid="{C578A577-E872-4547-94D8-78BC82EB9A03}"/>
    <cellStyle name="Comma 54 3 3 3 6" xfId="6625" xr:uid="{00000000-0005-0000-0000-0000D5190000}"/>
    <cellStyle name="Comma 54 3 3 3 6 2" xfId="27584" xr:uid="{0843797A-DFFD-4E62-A054-EAC8583ED73E}"/>
    <cellStyle name="Comma 54 3 3 3 7" xfId="27569" xr:uid="{EACE8AEA-5AC8-480A-A3AE-D26C5FFBA837}"/>
    <cellStyle name="Comma 54 3 3 4" xfId="6626" xr:uid="{00000000-0005-0000-0000-0000D6190000}"/>
    <cellStyle name="Comma 54 3 3 4 2" xfId="6627" xr:uid="{00000000-0005-0000-0000-0000D7190000}"/>
    <cellStyle name="Comma 54 3 3 4 2 2" xfId="6628" xr:uid="{00000000-0005-0000-0000-0000D8190000}"/>
    <cellStyle name="Comma 54 3 3 4 2 2 2" xfId="27587" xr:uid="{2E5D82B5-FE40-4BB2-B9F5-722DA6033AE5}"/>
    <cellStyle name="Comma 54 3 3 4 2 3" xfId="6629" xr:uid="{00000000-0005-0000-0000-0000D9190000}"/>
    <cellStyle name="Comma 54 3 3 4 2 3 2" xfId="27588" xr:uid="{409223C3-BC9A-4498-A132-0EA5E7AC4BDF}"/>
    <cellStyle name="Comma 54 3 3 4 2 4" xfId="6630" xr:uid="{00000000-0005-0000-0000-0000DA190000}"/>
    <cellStyle name="Comma 54 3 3 4 2 4 2" xfId="27589" xr:uid="{05E107AA-EFFC-4098-A996-58A3C3676518}"/>
    <cellStyle name="Comma 54 3 3 4 2 5" xfId="27586" xr:uid="{A1DB1CF5-8A39-4CE6-A34F-84FB28CE0928}"/>
    <cellStyle name="Comma 54 3 3 4 3" xfId="6631" xr:uid="{00000000-0005-0000-0000-0000DB190000}"/>
    <cellStyle name="Comma 54 3 3 4 3 2" xfId="27590" xr:uid="{3274A2E8-6299-4360-92F9-E2EA70FB055C}"/>
    <cellStyle name="Comma 54 3 3 4 4" xfId="6632" xr:uid="{00000000-0005-0000-0000-0000DC190000}"/>
    <cellStyle name="Comma 54 3 3 4 4 2" xfId="27591" xr:uid="{E34A17DD-95F0-43E1-943F-D345223E57A3}"/>
    <cellStyle name="Comma 54 3 3 4 5" xfId="6633" xr:uid="{00000000-0005-0000-0000-0000DD190000}"/>
    <cellStyle name="Comma 54 3 3 4 5 2" xfId="27592" xr:uid="{F9412DDB-A09D-47DD-A836-E4B8D59096FD}"/>
    <cellStyle name="Comma 54 3 3 4 6" xfId="27585" xr:uid="{0BBB27F5-7A90-4F90-AA0E-1DE709CB7880}"/>
    <cellStyle name="Comma 54 3 3 5" xfId="6634" xr:uid="{00000000-0005-0000-0000-0000DE190000}"/>
    <cellStyle name="Comma 54 3 3 5 2" xfId="6635" xr:uid="{00000000-0005-0000-0000-0000DF190000}"/>
    <cellStyle name="Comma 54 3 3 5 2 2" xfId="27594" xr:uid="{3E86FC1C-AFD9-4EA1-8691-39DD00B5ECE0}"/>
    <cellStyle name="Comma 54 3 3 5 3" xfId="6636" xr:uid="{00000000-0005-0000-0000-0000E0190000}"/>
    <cellStyle name="Comma 54 3 3 5 3 2" xfId="27595" xr:uid="{0A8E4A95-B2AC-4737-A97F-58D902EE5F53}"/>
    <cellStyle name="Comma 54 3 3 5 4" xfId="6637" xr:uid="{00000000-0005-0000-0000-0000E1190000}"/>
    <cellStyle name="Comma 54 3 3 5 4 2" xfId="27596" xr:uid="{FFF2C750-B5AB-4AD2-A018-2C8708CF455C}"/>
    <cellStyle name="Comma 54 3 3 5 5" xfId="27593" xr:uid="{3F33B1AF-1C83-4F91-9E21-8C31A0FCA4A1}"/>
    <cellStyle name="Comma 54 3 3 6" xfId="6638" xr:uid="{00000000-0005-0000-0000-0000E2190000}"/>
    <cellStyle name="Comma 54 3 3 6 2" xfId="27597" xr:uid="{32C37CE1-90CA-41A9-8CA4-758A42A7AE09}"/>
    <cellStyle name="Comma 54 3 3 7" xfId="6639" xr:uid="{00000000-0005-0000-0000-0000E3190000}"/>
    <cellStyle name="Comma 54 3 3 7 2" xfId="27598" xr:uid="{1EB890DB-AAB2-4649-846D-2E8FE9C1B5B9}"/>
    <cellStyle name="Comma 54 3 3 8" xfId="6640" xr:uid="{00000000-0005-0000-0000-0000E4190000}"/>
    <cellStyle name="Comma 54 3 3 8 2" xfId="27599" xr:uid="{CA5FAFB2-568D-4C40-B7AB-94C83B8B2066}"/>
    <cellStyle name="Comma 54 3 3 9" xfId="27552" xr:uid="{F4C7C4E2-7FCC-409B-A914-95D75C11A954}"/>
    <cellStyle name="Comma 54 3 4" xfId="6641" xr:uid="{00000000-0005-0000-0000-0000E5190000}"/>
    <cellStyle name="Comma 54 3 4 2" xfId="6642" xr:uid="{00000000-0005-0000-0000-0000E6190000}"/>
    <cellStyle name="Comma 54 3 4 2 2" xfId="6643" xr:uid="{00000000-0005-0000-0000-0000E7190000}"/>
    <cellStyle name="Comma 54 3 4 2 2 2" xfId="6644" xr:uid="{00000000-0005-0000-0000-0000E8190000}"/>
    <cellStyle name="Comma 54 3 4 2 2 2 2" xfId="27603" xr:uid="{4D5B6D61-0A96-4FEA-A66F-A47E7B9454CF}"/>
    <cellStyle name="Comma 54 3 4 2 2 3" xfId="6645" xr:uid="{00000000-0005-0000-0000-0000E9190000}"/>
    <cellStyle name="Comma 54 3 4 2 2 3 2" xfId="27604" xr:uid="{D50A5CE0-1466-4980-AF8A-46ADB838DB8C}"/>
    <cellStyle name="Comma 54 3 4 2 2 4" xfId="6646" xr:uid="{00000000-0005-0000-0000-0000EA190000}"/>
    <cellStyle name="Comma 54 3 4 2 2 4 2" xfId="27605" xr:uid="{EF69FEEF-B8B6-475A-AA83-0F687E01423F}"/>
    <cellStyle name="Comma 54 3 4 2 2 5" xfId="27602" xr:uid="{63BF2280-3CCF-466D-939D-9727FBF9777B}"/>
    <cellStyle name="Comma 54 3 4 2 3" xfId="6647" xr:uid="{00000000-0005-0000-0000-0000EB190000}"/>
    <cellStyle name="Comma 54 3 4 2 3 2" xfId="27606" xr:uid="{4000549C-8AF7-40F2-83B9-2E77EC2C8A2A}"/>
    <cellStyle name="Comma 54 3 4 2 4" xfId="6648" xr:uid="{00000000-0005-0000-0000-0000EC190000}"/>
    <cellStyle name="Comma 54 3 4 2 4 2" xfId="27607" xr:uid="{5D7E028B-CBC2-42F9-AE93-F776AD3D988B}"/>
    <cellStyle name="Comma 54 3 4 2 5" xfId="6649" xr:uid="{00000000-0005-0000-0000-0000ED190000}"/>
    <cellStyle name="Comma 54 3 4 2 5 2" xfId="27608" xr:uid="{3C3D222C-74A9-4EF2-AB46-24F259F561D4}"/>
    <cellStyle name="Comma 54 3 4 2 6" xfId="27601" xr:uid="{A6B6ABEC-7AD4-44EC-997D-41468A391601}"/>
    <cellStyle name="Comma 54 3 4 3" xfId="6650" xr:uid="{00000000-0005-0000-0000-0000EE190000}"/>
    <cellStyle name="Comma 54 3 4 3 2" xfId="6651" xr:uid="{00000000-0005-0000-0000-0000EF190000}"/>
    <cellStyle name="Comma 54 3 4 3 2 2" xfId="27610" xr:uid="{367C3E9E-8B8E-4B46-8650-400BE09F6E28}"/>
    <cellStyle name="Comma 54 3 4 3 3" xfId="6652" xr:uid="{00000000-0005-0000-0000-0000F0190000}"/>
    <cellStyle name="Comma 54 3 4 3 3 2" xfId="27611" xr:uid="{A71A5BA0-47E5-41AB-A7B8-946BB832E9B8}"/>
    <cellStyle name="Comma 54 3 4 3 4" xfId="6653" xr:uid="{00000000-0005-0000-0000-0000F1190000}"/>
    <cellStyle name="Comma 54 3 4 3 4 2" xfId="27612" xr:uid="{1A275123-10F2-4D5E-8A28-A7232EC53317}"/>
    <cellStyle name="Comma 54 3 4 3 5" xfId="27609" xr:uid="{84B0AE2E-9843-4F81-AE15-D82582CB690F}"/>
    <cellStyle name="Comma 54 3 4 4" xfId="6654" xr:uid="{00000000-0005-0000-0000-0000F2190000}"/>
    <cellStyle name="Comma 54 3 4 4 2" xfId="27613" xr:uid="{8D23DFBF-A91B-478E-B14D-A0DAB8DE200C}"/>
    <cellStyle name="Comma 54 3 4 5" xfId="6655" xr:uid="{00000000-0005-0000-0000-0000F3190000}"/>
    <cellStyle name="Comma 54 3 4 5 2" xfId="27614" xr:uid="{116BC148-B5CF-444B-85B7-DE9EE264975E}"/>
    <cellStyle name="Comma 54 3 4 6" xfId="6656" xr:uid="{00000000-0005-0000-0000-0000F4190000}"/>
    <cellStyle name="Comma 54 3 4 6 2" xfId="27615" xr:uid="{4F77134F-B836-4E93-B7CB-5C1A65DA11BF}"/>
    <cellStyle name="Comma 54 3 4 7" xfId="27600" xr:uid="{CB44034B-E1F3-4278-8A8C-12632502D08C}"/>
    <cellStyle name="Comma 54 3 5" xfId="6657" xr:uid="{00000000-0005-0000-0000-0000F5190000}"/>
    <cellStyle name="Comma 54 3 5 2" xfId="6658" xr:uid="{00000000-0005-0000-0000-0000F6190000}"/>
    <cellStyle name="Comma 54 3 5 2 2" xfId="6659" xr:uid="{00000000-0005-0000-0000-0000F7190000}"/>
    <cellStyle name="Comma 54 3 5 2 2 2" xfId="6660" xr:uid="{00000000-0005-0000-0000-0000F8190000}"/>
    <cellStyle name="Comma 54 3 5 2 2 2 2" xfId="27619" xr:uid="{FE98C4FE-E056-4E94-9591-605EF422C724}"/>
    <cellStyle name="Comma 54 3 5 2 2 3" xfId="6661" xr:uid="{00000000-0005-0000-0000-0000F9190000}"/>
    <cellStyle name="Comma 54 3 5 2 2 3 2" xfId="27620" xr:uid="{A97F5CFD-8F33-46F2-A7E1-0E91C807E947}"/>
    <cellStyle name="Comma 54 3 5 2 2 4" xfId="6662" xr:uid="{00000000-0005-0000-0000-0000FA190000}"/>
    <cellStyle name="Comma 54 3 5 2 2 4 2" xfId="27621" xr:uid="{0E4332F8-180D-4E53-8E0A-05D9DF79AACC}"/>
    <cellStyle name="Comma 54 3 5 2 2 5" xfId="27618" xr:uid="{9CE41D60-CBBF-4C93-A8ED-29983AC90D4D}"/>
    <cellStyle name="Comma 54 3 5 2 3" xfId="6663" xr:uid="{00000000-0005-0000-0000-0000FB190000}"/>
    <cellStyle name="Comma 54 3 5 2 3 2" xfId="27622" xr:uid="{91131F6E-470C-43A6-8537-5FE70AD35969}"/>
    <cellStyle name="Comma 54 3 5 2 4" xfId="6664" xr:uid="{00000000-0005-0000-0000-0000FC190000}"/>
    <cellStyle name="Comma 54 3 5 2 4 2" xfId="27623" xr:uid="{B5CB294D-CD43-4DFF-82C6-0EE2FF2C9753}"/>
    <cellStyle name="Comma 54 3 5 2 5" xfId="6665" xr:uid="{00000000-0005-0000-0000-0000FD190000}"/>
    <cellStyle name="Comma 54 3 5 2 5 2" xfId="27624" xr:uid="{798815F7-0498-4BEB-B961-44931988E399}"/>
    <cellStyle name="Comma 54 3 5 2 6" xfId="27617" xr:uid="{B5F59001-E326-4256-ABF4-98F52CB42B69}"/>
    <cellStyle name="Comma 54 3 5 3" xfId="6666" xr:uid="{00000000-0005-0000-0000-0000FE190000}"/>
    <cellStyle name="Comma 54 3 5 3 2" xfId="6667" xr:uid="{00000000-0005-0000-0000-0000FF190000}"/>
    <cellStyle name="Comma 54 3 5 3 2 2" xfId="27626" xr:uid="{44FC8EC7-8490-4B19-AB5A-187948EAB8D0}"/>
    <cellStyle name="Comma 54 3 5 3 3" xfId="6668" xr:uid="{00000000-0005-0000-0000-0000001A0000}"/>
    <cellStyle name="Comma 54 3 5 3 3 2" xfId="27627" xr:uid="{3A3FA6D0-EB2B-4733-992D-F448A79B8931}"/>
    <cellStyle name="Comma 54 3 5 3 4" xfId="6669" xr:uid="{00000000-0005-0000-0000-0000011A0000}"/>
    <cellStyle name="Comma 54 3 5 3 4 2" xfId="27628" xr:uid="{B1EEF85E-362D-4A95-9F91-62DF29739EF7}"/>
    <cellStyle name="Comma 54 3 5 3 5" xfId="27625" xr:uid="{25F94C03-625D-4133-89B2-60E11A9DBBD4}"/>
    <cellStyle name="Comma 54 3 5 4" xfId="6670" xr:uid="{00000000-0005-0000-0000-0000021A0000}"/>
    <cellStyle name="Comma 54 3 5 4 2" xfId="27629" xr:uid="{3779F4E8-5E4A-45D0-91A9-87C712CEFF98}"/>
    <cellStyle name="Comma 54 3 5 5" xfId="6671" xr:uid="{00000000-0005-0000-0000-0000031A0000}"/>
    <cellStyle name="Comma 54 3 5 5 2" xfId="27630" xr:uid="{5AD2CB8E-AFA7-4AC7-8080-19D216FA30A3}"/>
    <cellStyle name="Comma 54 3 5 6" xfId="6672" xr:uid="{00000000-0005-0000-0000-0000041A0000}"/>
    <cellStyle name="Comma 54 3 5 6 2" xfId="27631" xr:uid="{F7842E27-81C8-433D-9890-B26D883ECDA6}"/>
    <cellStyle name="Comma 54 3 5 7" xfId="27616" xr:uid="{C410660B-DBD2-42CB-A662-C00E4922CAAC}"/>
    <cellStyle name="Comma 54 3 6" xfId="6673" xr:uid="{00000000-0005-0000-0000-0000051A0000}"/>
    <cellStyle name="Comma 54 3 6 2" xfId="6674" xr:uid="{00000000-0005-0000-0000-0000061A0000}"/>
    <cellStyle name="Comma 54 3 6 2 2" xfId="6675" xr:uid="{00000000-0005-0000-0000-0000071A0000}"/>
    <cellStyle name="Comma 54 3 6 2 2 2" xfId="27634" xr:uid="{003EF77C-1AF0-4214-830B-45ECE702CBE7}"/>
    <cellStyle name="Comma 54 3 6 2 3" xfId="6676" xr:uid="{00000000-0005-0000-0000-0000081A0000}"/>
    <cellStyle name="Comma 54 3 6 2 3 2" xfId="27635" xr:uid="{06225CD3-894B-49EB-BBE3-922B450200ED}"/>
    <cellStyle name="Comma 54 3 6 2 4" xfId="6677" xr:uid="{00000000-0005-0000-0000-0000091A0000}"/>
    <cellStyle name="Comma 54 3 6 2 4 2" xfId="27636" xr:uid="{CAFBC127-888E-4847-83DF-B02E4CEDC9AC}"/>
    <cellStyle name="Comma 54 3 6 2 5" xfId="27633" xr:uid="{8E9D1DA8-3BCE-43E9-8CC8-F3ECFBE0DB7B}"/>
    <cellStyle name="Comma 54 3 6 3" xfId="6678" xr:uid="{00000000-0005-0000-0000-00000A1A0000}"/>
    <cellStyle name="Comma 54 3 6 3 2" xfId="27637" xr:uid="{7E9F5A2C-4B09-4610-B9D2-D61C8E770ECE}"/>
    <cellStyle name="Comma 54 3 6 4" xfId="6679" xr:uid="{00000000-0005-0000-0000-00000B1A0000}"/>
    <cellStyle name="Comma 54 3 6 4 2" xfId="27638" xr:uid="{10C649BF-CB55-48A1-A3DD-740CF71142D9}"/>
    <cellStyle name="Comma 54 3 6 5" xfId="6680" xr:uid="{00000000-0005-0000-0000-00000C1A0000}"/>
    <cellStyle name="Comma 54 3 6 5 2" xfId="27639" xr:uid="{1F8E0726-9D2C-4586-9818-E115421AF1A4}"/>
    <cellStyle name="Comma 54 3 6 6" xfId="27632" xr:uid="{C2EAF004-CF2E-4B50-BF79-2588735C431C}"/>
    <cellStyle name="Comma 54 3 7" xfId="6681" xr:uid="{00000000-0005-0000-0000-00000D1A0000}"/>
    <cellStyle name="Comma 54 3 7 2" xfId="6682" xr:uid="{00000000-0005-0000-0000-00000E1A0000}"/>
    <cellStyle name="Comma 54 3 7 2 2" xfId="27641" xr:uid="{6C7C9EB5-87EA-445B-96E7-1F963C46E1CE}"/>
    <cellStyle name="Comma 54 3 7 3" xfId="6683" xr:uid="{00000000-0005-0000-0000-00000F1A0000}"/>
    <cellStyle name="Comma 54 3 7 3 2" xfId="27642" xr:uid="{21A3ADE6-0DE2-46E4-88DD-6780C5673AC5}"/>
    <cellStyle name="Comma 54 3 7 4" xfId="6684" xr:uid="{00000000-0005-0000-0000-0000101A0000}"/>
    <cellStyle name="Comma 54 3 7 4 2" xfId="27643" xr:uid="{79D22668-8964-42E5-A58F-22A55F0E5641}"/>
    <cellStyle name="Comma 54 3 7 5" xfId="27640" xr:uid="{B8606C1A-047B-4DC7-8624-77D400666B98}"/>
    <cellStyle name="Comma 54 3 8" xfId="6685" xr:uid="{00000000-0005-0000-0000-0000111A0000}"/>
    <cellStyle name="Comma 54 3 8 2" xfId="27644" xr:uid="{86B69F59-ED96-4954-87AE-8D49510601EE}"/>
    <cellStyle name="Comma 54 3 9" xfId="6686" xr:uid="{00000000-0005-0000-0000-0000121A0000}"/>
    <cellStyle name="Comma 54 3 9 2" xfId="27645" xr:uid="{EA994D59-9BB3-4696-80DD-790ED15E2D29}"/>
    <cellStyle name="Comma 54 4" xfId="6687" xr:uid="{00000000-0005-0000-0000-0000131A0000}"/>
    <cellStyle name="Comma 54 4 2" xfId="6688" xr:uid="{00000000-0005-0000-0000-0000141A0000}"/>
    <cellStyle name="Comma 54 4 2 2" xfId="6689" xr:uid="{00000000-0005-0000-0000-0000151A0000}"/>
    <cellStyle name="Comma 54 4 2 2 2" xfId="6690" xr:uid="{00000000-0005-0000-0000-0000161A0000}"/>
    <cellStyle name="Comma 54 4 2 2 2 2" xfId="6691" xr:uid="{00000000-0005-0000-0000-0000171A0000}"/>
    <cellStyle name="Comma 54 4 2 2 2 2 2" xfId="27650" xr:uid="{DEFE1AB0-66C3-4816-8E7D-22AA4968EEE7}"/>
    <cellStyle name="Comma 54 4 2 2 2 3" xfId="6692" xr:uid="{00000000-0005-0000-0000-0000181A0000}"/>
    <cellStyle name="Comma 54 4 2 2 2 3 2" xfId="27651" xr:uid="{23EEB772-0449-4BB7-BEF1-F99EF407CFD4}"/>
    <cellStyle name="Comma 54 4 2 2 2 4" xfId="6693" xr:uid="{00000000-0005-0000-0000-0000191A0000}"/>
    <cellStyle name="Comma 54 4 2 2 2 4 2" xfId="27652" xr:uid="{D5161901-D544-4864-B625-CB761D445F96}"/>
    <cellStyle name="Comma 54 4 2 2 2 5" xfId="27649" xr:uid="{D24A958A-9490-4794-AEB5-44CF1E22E395}"/>
    <cellStyle name="Comma 54 4 2 2 3" xfId="6694" xr:uid="{00000000-0005-0000-0000-00001A1A0000}"/>
    <cellStyle name="Comma 54 4 2 2 3 2" xfId="27653" xr:uid="{A24248C4-A1CE-4CF3-8523-4CB8AC5134A7}"/>
    <cellStyle name="Comma 54 4 2 2 4" xfId="6695" xr:uid="{00000000-0005-0000-0000-00001B1A0000}"/>
    <cellStyle name="Comma 54 4 2 2 4 2" xfId="27654" xr:uid="{DFB9C3C3-E181-4321-929B-43DFECCA6A1B}"/>
    <cellStyle name="Comma 54 4 2 2 5" xfId="6696" xr:uid="{00000000-0005-0000-0000-00001C1A0000}"/>
    <cellStyle name="Comma 54 4 2 2 5 2" xfId="27655" xr:uid="{0DFC646B-06E5-45F1-B937-101B9A806AFD}"/>
    <cellStyle name="Comma 54 4 2 2 6" xfId="27648" xr:uid="{5A88EC4E-010A-4720-85CD-204CEBA9428F}"/>
    <cellStyle name="Comma 54 4 2 3" xfId="6697" xr:uid="{00000000-0005-0000-0000-00001D1A0000}"/>
    <cellStyle name="Comma 54 4 2 3 2" xfId="6698" xr:uid="{00000000-0005-0000-0000-00001E1A0000}"/>
    <cellStyle name="Comma 54 4 2 3 2 2" xfId="27657" xr:uid="{8D464270-D125-4EDE-B777-740142B09AEE}"/>
    <cellStyle name="Comma 54 4 2 3 3" xfId="6699" xr:uid="{00000000-0005-0000-0000-00001F1A0000}"/>
    <cellStyle name="Comma 54 4 2 3 3 2" xfId="27658" xr:uid="{00C09D54-1AC0-4211-9B18-A6F6012934D6}"/>
    <cellStyle name="Comma 54 4 2 3 4" xfId="6700" xr:uid="{00000000-0005-0000-0000-0000201A0000}"/>
    <cellStyle name="Comma 54 4 2 3 4 2" xfId="27659" xr:uid="{BD7BB2BD-6509-4772-A4A9-A79C09929271}"/>
    <cellStyle name="Comma 54 4 2 3 5" xfId="27656" xr:uid="{6A5FC309-E2C9-46F8-8120-1246DEDAB7ED}"/>
    <cellStyle name="Comma 54 4 2 4" xfId="6701" xr:uid="{00000000-0005-0000-0000-0000211A0000}"/>
    <cellStyle name="Comma 54 4 2 4 2" xfId="27660" xr:uid="{4B06AFB4-62A4-4747-82DB-0B66863E3FFC}"/>
    <cellStyle name="Comma 54 4 2 5" xfId="6702" xr:uid="{00000000-0005-0000-0000-0000221A0000}"/>
    <cellStyle name="Comma 54 4 2 5 2" xfId="27661" xr:uid="{7283105E-EF9D-4DCF-AB59-08D5D06F5116}"/>
    <cellStyle name="Comma 54 4 2 6" xfId="6703" xr:uid="{00000000-0005-0000-0000-0000231A0000}"/>
    <cellStyle name="Comma 54 4 2 6 2" xfId="27662" xr:uid="{4FDD56A5-A5AB-451C-866E-53FD71F1C4D4}"/>
    <cellStyle name="Comma 54 4 2 7" xfId="27647" xr:uid="{AE542A69-D7C9-4C15-B294-0BC22B225D5D}"/>
    <cellStyle name="Comma 54 4 3" xfId="6704" xr:uid="{00000000-0005-0000-0000-0000241A0000}"/>
    <cellStyle name="Comma 54 4 3 2" xfId="6705" xr:uid="{00000000-0005-0000-0000-0000251A0000}"/>
    <cellStyle name="Comma 54 4 3 2 2" xfId="6706" xr:uid="{00000000-0005-0000-0000-0000261A0000}"/>
    <cellStyle name="Comma 54 4 3 2 2 2" xfId="6707" xr:uid="{00000000-0005-0000-0000-0000271A0000}"/>
    <cellStyle name="Comma 54 4 3 2 2 2 2" xfId="27666" xr:uid="{AB71C035-390A-4C4C-A7A1-7DBF6CAB412D}"/>
    <cellStyle name="Comma 54 4 3 2 2 3" xfId="6708" xr:uid="{00000000-0005-0000-0000-0000281A0000}"/>
    <cellStyle name="Comma 54 4 3 2 2 3 2" xfId="27667" xr:uid="{492ED49F-5847-4067-A840-DDD83F828C93}"/>
    <cellStyle name="Comma 54 4 3 2 2 4" xfId="6709" xr:uid="{00000000-0005-0000-0000-0000291A0000}"/>
    <cellStyle name="Comma 54 4 3 2 2 4 2" xfId="27668" xr:uid="{E13D08C5-FE5D-4692-848A-F36343070FFE}"/>
    <cellStyle name="Comma 54 4 3 2 2 5" xfId="27665" xr:uid="{40B9B5EB-2053-41BE-B029-64D4160383A2}"/>
    <cellStyle name="Comma 54 4 3 2 3" xfId="6710" xr:uid="{00000000-0005-0000-0000-00002A1A0000}"/>
    <cellStyle name="Comma 54 4 3 2 3 2" xfId="27669" xr:uid="{DC8FD69B-2458-4C0C-920B-6C4354B2A98A}"/>
    <cellStyle name="Comma 54 4 3 2 4" xfId="6711" xr:uid="{00000000-0005-0000-0000-00002B1A0000}"/>
    <cellStyle name="Comma 54 4 3 2 4 2" xfId="27670" xr:uid="{68950724-60EC-4264-BB17-44D509BE1CEB}"/>
    <cellStyle name="Comma 54 4 3 2 5" xfId="6712" xr:uid="{00000000-0005-0000-0000-00002C1A0000}"/>
    <cellStyle name="Comma 54 4 3 2 5 2" xfId="27671" xr:uid="{9FF2C882-8263-4130-AFF6-998EBAA1E494}"/>
    <cellStyle name="Comma 54 4 3 2 6" xfId="27664" xr:uid="{9FBE436F-EF89-4F0B-B921-EEF6915706D0}"/>
    <cellStyle name="Comma 54 4 3 3" xfId="6713" xr:uid="{00000000-0005-0000-0000-00002D1A0000}"/>
    <cellStyle name="Comma 54 4 3 3 2" xfId="6714" xr:uid="{00000000-0005-0000-0000-00002E1A0000}"/>
    <cellStyle name="Comma 54 4 3 3 2 2" xfId="27673" xr:uid="{FF804419-E875-4280-8476-4D178620AF7B}"/>
    <cellStyle name="Comma 54 4 3 3 3" xfId="6715" xr:uid="{00000000-0005-0000-0000-00002F1A0000}"/>
    <cellStyle name="Comma 54 4 3 3 3 2" xfId="27674" xr:uid="{4B5A5EA6-745F-4172-88AC-81ADED60AAB5}"/>
    <cellStyle name="Comma 54 4 3 3 4" xfId="6716" xr:uid="{00000000-0005-0000-0000-0000301A0000}"/>
    <cellStyle name="Comma 54 4 3 3 4 2" xfId="27675" xr:uid="{8851901C-0F21-460C-86B9-5AE73BFA297B}"/>
    <cellStyle name="Comma 54 4 3 3 5" xfId="27672" xr:uid="{0453FC11-E26F-4434-A0EC-F44FE08F2F22}"/>
    <cellStyle name="Comma 54 4 3 4" xfId="6717" xr:uid="{00000000-0005-0000-0000-0000311A0000}"/>
    <cellStyle name="Comma 54 4 3 4 2" xfId="27676" xr:uid="{9CA47047-F26D-4F84-8914-6A69F8072B23}"/>
    <cellStyle name="Comma 54 4 3 5" xfId="6718" xr:uid="{00000000-0005-0000-0000-0000321A0000}"/>
    <cellStyle name="Comma 54 4 3 5 2" xfId="27677" xr:uid="{EBB3BDC3-7506-4D2C-9F5C-474369B8EE52}"/>
    <cellStyle name="Comma 54 4 3 6" xfId="6719" xr:uid="{00000000-0005-0000-0000-0000331A0000}"/>
    <cellStyle name="Comma 54 4 3 6 2" xfId="27678" xr:uid="{824C50FE-ECEE-47FD-BEB6-5BD301CA5655}"/>
    <cellStyle name="Comma 54 4 3 7" xfId="27663" xr:uid="{C95875AC-2C16-466C-8A12-73DD37FDD566}"/>
    <cellStyle name="Comma 54 4 4" xfId="6720" xr:uid="{00000000-0005-0000-0000-0000341A0000}"/>
    <cellStyle name="Comma 54 4 4 2" xfId="6721" xr:uid="{00000000-0005-0000-0000-0000351A0000}"/>
    <cellStyle name="Comma 54 4 4 2 2" xfId="6722" xr:uid="{00000000-0005-0000-0000-0000361A0000}"/>
    <cellStyle name="Comma 54 4 4 2 2 2" xfId="27681" xr:uid="{3EF1A925-63AD-4C4E-B384-20597F9E27D1}"/>
    <cellStyle name="Comma 54 4 4 2 3" xfId="6723" xr:uid="{00000000-0005-0000-0000-0000371A0000}"/>
    <cellStyle name="Comma 54 4 4 2 3 2" xfId="27682" xr:uid="{62BABBB6-D94B-4615-8E6A-2D7E977EF3E2}"/>
    <cellStyle name="Comma 54 4 4 2 4" xfId="6724" xr:uid="{00000000-0005-0000-0000-0000381A0000}"/>
    <cellStyle name="Comma 54 4 4 2 4 2" xfId="27683" xr:uid="{446F9DEC-6310-4452-A98D-FA2019793452}"/>
    <cellStyle name="Comma 54 4 4 2 5" xfId="27680" xr:uid="{971F8CA9-6557-4075-9F5D-7A2C115B246E}"/>
    <cellStyle name="Comma 54 4 4 3" xfId="6725" xr:uid="{00000000-0005-0000-0000-0000391A0000}"/>
    <cellStyle name="Comma 54 4 4 3 2" xfId="27684" xr:uid="{5B7A46C2-FF81-451D-92DF-AEECC90DF59C}"/>
    <cellStyle name="Comma 54 4 4 4" xfId="6726" xr:uid="{00000000-0005-0000-0000-00003A1A0000}"/>
    <cellStyle name="Comma 54 4 4 4 2" xfId="27685" xr:uid="{521BF245-921D-4065-8CB2-F1B08ABED38E}"/>
    <cellStyle name="Comma 54 4 4 5" xfId="6727" xr:uid="{00000000-0005-0000-0000-00003B1A0000}"/>
    <cellStyle name="Comma 54 4 4 5 2" xfId="27686" xr:uid="{AE5E476D-DBB2-4286-AC27-D105FD8C2782}"/>
    <cellStyle name="Comma 54 4 4 6" xfId="27679" xr:uid="{94A9956B-84D0-4382-A1CD-3E999FE1FCEF}"/>
    <cellStyle name="Comma 54 4 5" xfId="6728" xr:uid="{00000000-0005-0000-0000-00003C1A0000}"/>
    <cellStyle name="Comma 54 4 5 2" xfId="6729" xr:uid="{00000000-0005-0000-0000-00003D1A0000}"/>
    <cellStyle name="Comma 54 4 5 2 2" xfId="27688" xr:uid="{E60CCF38-A459-45EC-A869-2FD05705CE90}"/>
    <cellStyle name="Comma 54 4 5 3" xfId="6730" xr:uid="{00000000-0005-0000-0000-00003E1A0000}"/>
    <cellStyle name="Comma 54 4 5 3 2" xfId="27689" xr:uid="{0701BB31-13CA-48B1-8CC2-334DD2AD042E}"/>
    <cellStyle name="Comma 54 4 5 4" xfId="6731" xr:uid="{00000000-0005-0000-0000-00003F1A0000}"/>
    <cellStyle name="Comma 54 4 5 4 2" xfId="27690" xr:uid="{9339459A-8F77-4629-B2BD-C402ABB350AC}"/>
    <cellStyle name="Comma 54 4 5 5" xfId="27687" xr:uid="{0D9C7762-3C37-4D3B-BD47-35B2E6AF67EB}"/>
    <cellStyle name="Comma 54 4 6" xfId="6732" xr:uid="{00000000-0005-0000-0000-0000401A0000}"/>
    <cellStyle name="Comma 54 4 6 2" xfId="27691" xr:uid="{686842D4-DFEF-4A31-92B7-E21AF2F1C622}"/>
    <cellStyle name="Comma 54 4 7" xfId="6733" xr:uid="{00000000-0005-0000-0000-0000411A0000}"/>
    <cellStyle name="Comma 54 4 7 2" xfId="27692" xr:uid="{A402A511-034D-4B73-9D2C-5BEEC04165D6}"/>
    <cellStyle name="Comma 54 4 8" xfId="6734" xr:uid="{00000000-0005-0000-0000-0000421A0000}"/>
    <cellStyle name="Comma 54 4 8 2" xfId="27693" xr:uid="{C4CEAD43-D7AE-41F5-9B60-D54076098A14}"/>
    <cellStyle name="Comma 54 4 9" xfId="27646" xr:uid="{6A8AE827-A57E-4AD7-B6F5-2F5637306080}"/>
    <cellStyle name="Comma 54 5" xfId="6735" xr:uid="{00000000-0005-0000-0000-0000431A0000}"/>
    <cellStyle name="Comma 54 5 2" xfId="6736" xr:uid="{00000000-0005-0000-0000-0000441A0000}"/>
    <cellStyle name="Comma 54 5 2 2" xfId="6737" xr:uid="{00000000-0005-0000-0000-0000451A0000}"/>
    <cellStyle name="Comma 54 5 2 2 2" xfId="6738" xr:uid="{00000000-0005-0000-0000-0000461A0000}"/>
    <cellStyle name="Comma 54 5 2 2 2 2" xfId="6739" xr:uid="{00000000-0005-0000-0000-0000471A0000}"/>
    <cellStyle name="Comma 54 5 2 2 2 2 2" xfId="27698" xr:uid="{D5F00DD4-48EC-4911-813F-92ACE01B233C}"/>
    <cellStyle name="Comma 54 5 2 2 2 3" xfId="6740" xr:uid="{00000000-0005-0000-0000-0000481A0000}"/>
    <cellStyle name="Comma 54 5 2 2 2 3 2" xfId="27699" xr:uid="{980C99CE-97CF-4709-AA2E-3505E6528048}"/>
    <cellStyle name="Comma 54 5 2 2 2 4" xfId="6741" xr:uid="{00000000-0005-0000-0000-0000491A0000}"/>
    <cellStyle name="Comma 54 5 2 2 2 4 2" xfId="27700" xr:uid="{2F662C8D-814B-4815-BD02-94EBCB21D5CC}"/>
    <cellStyle name="Comma 54 5 2 2 2 5" xfId="27697" xr:uid="{9D7404FC-B5CB-4C9C-A92E-734B01A7B450}"/>
    <cellStyle name="Comma 54 5 2 2 3" xfId="6742" xr:uid="{00000000-0005-0000-0000-00004A1A0000}"/>
    <cellStyle name="Comma 54 5 2 2 3 2" xfId="27701" xr:uid="{6BB85ED2-E907-49CC-8D30-3399DF8C4798}"/>
    <cellStyle name="Comma 54 5 2 2 4" xfId="6743" xr:uid="{00000000-0005-0000-0000-00004B1A0000}"/>
    <cellStyle name="Comma 54 5 2 2 4 2" xfId="27702" xr:uid="{5E9FDAF3-DD03-4E1F-A65C-4FC1BEE87902}"/>
    <cellStyle name="Comma 54 5 2 2 5" xfId="6744" xr:uid="{00000000-0005-0000-0000-00004C1A0000}"/>
    <cellStyle name="Comma 54 5 2 2 5 2" xfId="27703" xr:uid="{24C31547-FE13-4279-A874-BD0BA8684F0F}"/>
    <cellStyle name="Comma 54 5 2 2 6" xfId="27696" xr:uid="{649D4C0C-82AA-4C32-BDA0-D47E0AB283BB}"/>
    <cellStyle name="Comma 54 5 2 3" xfId="6745" xr:uid="{00000000-0005-0000-0000-00004D1A0000}"/>
    <cellStyle name="Comma 54 5 2 3 2" xfId="6746" xr:uid="{00000000-0005-0000-0000-00004E1A0000}"/>
    <cellStyle name="Comma 54 5 2 3 2 2" xfId="27705" xr:uid="{FB4F43DC-DE04-47CA-9DB4-4DD23CD702FF}"/>
    <cellStyle name="Comma 54 5 2 3 3" xfId="6747" xr:uid="{00000000-0005-0000-0000-00004F1A0000}"/>
    <cellStyle name="Comma 54 5 2 3 3 2" xfId="27706" xr:uid="{374E8EF6-F0A2-4ACB-8EE7-DECB148E839D}"/>
    <cellStyle name="Comma 54 5 2 3 4" xfId="6748" xr:uid="{00000000-0005-0000-0000-0000501A0000}"/>
    <cellStyle name="Comma 54 5 2 3 4 2" xfId="27707" xr:uid="{A1FE196F-920C-4CEE-98FB-B0253D2D5055}"/>
    <cellStyle name="Comma 54 5 2 3 5" xfId="27704" xr:uid="{5F284D82-02FC-4E60-9319-2A44F3A4FD68}"/>
    <cellStyle name="Comma 54 5 2 4" xfId="6749" xr:uid="{00000000-0005-0000-0000-0000511A0000}"/>
    <cellStyle name="Comma 54 5 2 4 2" xfId="27708" xr:uid="{E4E09096-F1C7-4EA9-ABDA-46D1A5BF1677}"/>
    <cellStyle name="Comma 54 5 2 5" xfId="6750" xr:uid="{00000000-0005-0000-0000-0000521A0000}"/>
    <cellStyle name="Comma 54 5 2 5 2" xfId="27709" xr:uid="{23AC2B50-9D49-4AC6-8C01-FC472B43619C}"/>
    <cellStyle name="Comma 54 5 2 6" xfId="6751" xr:uid="{00000000-0005-0000-0000-0000531A0000}"/>
    <cellStyle name="Comma 54 5 2 6 2" xfId="27710" xr:uid="{0FC0E235-A3D2-414E-84CB-92328A8D50C3}"/>
    <cellStyle name="Comma 54 5 2 7" xfId="27695" xr:uid="{5C83E5AC-66F9-4449-8445-8F3B623A12F0}"/>
    <cellStyle name="Comma 54 5 3" xfId="6752" xr:uid="{00000000-0005-0000-0000-0000541A0000}"/>
    <cellStyle name="Comma 54 5 3 2" xfId="6753" xr:uid="{00000000-0005-0000-0000-0000551A0000}"/>
    <cellStyle name="Comma 54 5 3 2 2" xfId="6754" xr:uid="{00000000-0005-0000-0000-0000561A0000}"/>
    <cellStyle name="Comma 54 5 3 2 2 2" xfId="6755" xr:uid="{00000000-0005-0000-0000-0000571A0000}"/>
    <cellStyle name="Comma 54 5 3 2 2 2 2" xfId="27714" xr:uid="{0ABCC791-7748-4E27-AF9D-FD8ADD70E39F}"/>
    <cellStyle name="Comma 54 5 3 2 2 3" xfId="6756" xr:uid="{00000000-0005-0000-0000-0000581A0000}"/>
    <cellStyle name="Comma 54 5 3 2 2 3 2" xfId="27715" xr:uid="{BD3D0DC2-5633-4505-B0D1-4F9600478EFD}"/>
    <cellStyle name="Comma 54 5 3 2 2 4" xfId="6757" xr:uid="{00000000-0005-0000-0000-0000591A0000}"/>
    <cellStyle name="Comma 54 5 3 2 2 4 2" xfId="27716" xr:uid="{4E7DA7C2-38B7-40A8-8F00-2F04D421B5B1}"/>
    <cellStyle name="Comma 54 5 3 2 2 5" xfId="27713" xr:uid="{6A058426-41AB-4FA5-97BF-7AC716885112}"/>
    <cellStyle name="Comma 54 5 3 2 3" xfId="6758" xr:uid="{00000000-0005-0000-0000-00005A1A0000}"/>
    <cellStyle name="Comma 54 5 3 2 3 2" xfId="27717" xr:uid="{44B9802D-AAB5-42D3-924C-BBB3F4FE77B5}"/>
    <cellStyle name="Comma 54 5 3 2 4" xfId="6759" xr:uid="{00000000-0005-0000-0000-00005B1A0000}"/>
    <cellStyle name="Comma 54 5 3 2 4 2" xfId="27718" xr:uid="{BD4C1CC3-7FA8-4319-A13C-B59B778064C1}"/>
    <cellStyle name="Comma 54 5 3 2 5" xfId="6760" xr:uid="{00000000-0005-0000-0000-00005C1A0000}"/>
    <cellStyle name="Comma 54 5 3 2 5 2" xfId="27719" xr:uid="{4086C058-F880-4018-91D7-33BAD9455399}"/>
    <cellStyle name="Comma 54 5 3 2 6" xfId="27712" xr:uid="{FE799B1E-D6C8-4D08-9EFB-565C5335C99B}"/>
    <cellStyle name="Comma 54 5 3 3" xfId="6761" xr:uid="{00000000-0005-0000-0000-00005D1A0000}"/>
    <cellStyle name="Comma 54 5 3 3 2" xfId="6762" xr:uid="{00000000-0005-0000-0000-00005E1A0000}"/>
    <cellStyle name="Comma 54 5 3 3 2 2" xfId="27721" xr:uid="{F6D074D9-045F-4858-B2B2-944B193C708D}"/>
    <cellStyle name="Comma 54 5 3 3 3" xfId="6763" xr:uid="{00000000-0005-0000-0000-00005F1A0000}"/>
    <cellStyle name="Comma 54 5 3 3 3 2" xfId="27722" xr:uid="{648B14D4-04F5-44B2-A890-12CF3FA9F2FF}"/>
    <cellStyle name="Comma 54 5 3 3 4" xfId="6764" xr:uid="{00000000-0005-0000-0000-0000601A0000}"/>
    <cellStyle name="Comma 54 5 3 3 4 2" xfId="27723" xr:uid="{F4EA5A22-1652-4D9E-96EC-A0246C900C40}"/>
    <cellStyle name="Comma 54 5 3 3 5" xfId="27720" xr:uid="{93AE1A02-4917-4BCC-93B1-794691582155}"/>
    <cellStyle name="Comma 54 5 3 4" xfId="6765" xr:uid="{00000000-0005-0000-0000-0000611A0000}"/>
    <cellStyle name="Comma 54 5 3 4 2" xfId="27724" xr:uid="{30EFF5F0-CCEC-48FD-937A-7C7F3553AC2E}"/>
    <cellStyle name="Comma 54 5 3 5" xfId="6766" xr:uid="{00000000-0005-0000-0000-0000621A0000}"/>
    <cellStyle name="Comma 54 5 3 5 2" xfId="27725" xr:uid="{7C1D7511-7166-465E-8165-4FA6072A0DCC}"/>
    <cellStyle name="Comma 54 5 3 6" xfId="6767" xr:uid="{00000000-0005-0000-0000-0000631A0000}"/>
    <cellStyle name="Comma 54 5 3 6 2" xfId="27726" xr:uid="{B80421EF-22DF-43F2-B2AC-C062EAC3BC50}"/>
    <cellStyle name="Comma 54 5 3 7" xfId="27711" xr:uid="{5D7B2F00-D9CA-4626-8D2E-5ABBDF34D819}"/>
    <cellStyle name="Comma 54 5 4" xfId="6768" xr:uid="{00000000-0005-0000-0000-0000641A0000}"/>
    <cellStyle name="Comma 54 5 4 2" xfId="6769" xr:uid="{00000000-0005-0000-0000-0000651A0000}"/>
    <cellStyle name="Comma 54 5 4 2 2" xfId="6770" xr:uid="{00000000-0005-0000-0000-0000661A0000}"/>
    <cellStyle name="Comma 54 5 4 2 2 2" xfId="27729" xr:uid="{0B5E8E30-3C54-439B-B248-D0C3827A5220}"/>
    <cellStyle name="Comma 54 5 4 2 3" xfId="6771" xr:uid="{00000000-0005-0000-0000-0000671A0000}"/>
    <cellStyle name="Comma 54 5 4 2 3 2" xfId="27730" xr:uid="{5C850209-0365-4E8E-8D77-C331213A0C59}"/>
    <cellStyle name="Comma 54 5 4 2 4" xfId="6772" xr:uid="{00000000-0005-0000-0000-0000681A0000}"/>
    <cellStyle name="Comma 54 5 4 2 4 2" xfId="27731" xr:uid="{6AD2ABC2-F5CC-480F-8A71-50C7AD813819}"/>
    <cellStyle name="Comma 54 5 4 2 5" xfId="27728" xr:uid="{F8D9DAB1-56DE-463F-97B2-F44BDB15C229}"/>
    <cellStyle name="Comma 54 5 4 3" xfId="6773" xr:uid="{00000000-0005-0000-0000-0000691A0000}"/>
    <cellStyle name="Comma 54 5 4 3 2" xfId="27732" xr:uid="{FDC057F6-04E0-40E8-B5C9-B09EA3E448F6}"/>
    <cellStyle name="Comma 54 5 4 4" xfId="6774" xr:uid="{00000000-0005-0000-0000-00006A1A0000}"/>
    <cellStyle name="Comma 54 5 4 4 2" xfId="27733" xr:uid="{D6E797C8-2735-464D-91A2-06CC2BC0A20F}"/>
    <cellStyle name="Comma 54 5 4 5" xfId="6775" xr:uid="{00000000-0005-0000-0000-00006B1A0000}"/>
    <cellStyle name="Comma 54 5 4 5 2" xfId="27734" xr:uid="{4E63886B-BD06-47E7-B5AF-7AFF9640DFE0}"/>
    <cellStyle name="Comma 54 5 4 6" xfId="27727" xr:uid="{90B18DAA-E324-4DB0-A289-B216DD6211E2}"/>
    <cellStyle name="Comma 54 5 5" xfId="6776" xr:uid="{00000000-0005-0000-0000-00006C1A0000}"/>
    <cellStyle name="Comma 54 5 5 2" xfId="6777" xr:uid="{00000000-0005-0000-0000-00006D1A0000}"/>
    <cellStyle name="Comma 54 5 5 2 2" xfId="27736" xr:uid="{B74DC61B-6066-4E40-9DE9-F8077F189CCB}"/>
    <cellStyle name="Comma 54 5 5 3" xfId="6778" xr:uid="{00000000-0005-0000-0000-00006E1A0000}"/>
    <cellStyle name="Comma 54 5 5 3 2" xfId="27737" xr:uid="{2D8AD0F7-FF48-4D75-BCB4-B9583DF509B1}"/>
    <cellStyle name="Comma 54 5 5 4" xfId="6779" xr:uid="{00000000-0005-0000-0000-00006F1A0000}"/>
    <cellStyle name="Comma 54 5 5 4 2" xfId="27738" xr:uid="{167A372B-4CDA-4938-BCB1-71E1A1313AAB}"/>
    <cellStyle name="Comma 54 5 5 5" xfId="27735" xr:uid="{1C6EB2E4-6269-416E-96C0-B95A6462F6A1}"/>
    <cellStyle name="Comma 54 5 6" xfId="6780" xr:uid="{00000000-0005-0000-0000-0000701A0000}"/>
    <cellStyle name="Comma 54 5 6 2" xfId="27739" xr:uid="{3A150E21-57D8-4C5D-9230-6C23C6166B66}"/>
    <cellStyle name="Comma 54 5 7" xfId="6781" xr:uid="{00000000-0005-0000-0000-0000711A0000}"/>
    <cellStyle name="Comma 54 5 7 2" xfId="27740" xr:uid="{FACB5081-5F86-4D93-9EF4-4A78395238BE}"/>
    <cellStyle name="Comma 54 5 8" xfId="6782" xr:uid="{00000000-0005-0000-0000-0000721A0000}"/>
    <cellStyle name="Comma 54 5 8 2" xfId="27741" xr:uid="{B1838011-8182-4CA6-A961-FEDBFEF0EC47}"/>
    <cellStyle name="Comma 54 5 9" xfId="27694" xr:uid="{95653E97-32E8-4A47-B9CD-2575FB9ABFA8}"/>
    <cellStyle name="Comma 54 6" xfId="6783" xr:uid="{00000000-0005-0000-0000-0000731A0000}"/>
    <cellStyle name="Comma 54 6 2" xfId="6784" xr:uid="{00000000-0005-0000-0000-0000741A0000}"/>
    <cellStyle name="Comma 54 6 2 2" xfId="6785" xr:uid="{00000000-0005-0000-0000-0000751A0000}"/>
    <cellStyle name="Comma 54 6 2 2 2" xfId="6786" xr:uid="{00000000-0005-0000-0000-0000761A0000}"/>
    <cellStyle name="Comma 54 6 2 2 2 2" xfId="27745" xr:uid="{50A1D94C-4EEA-419D-8BFD-6F0AEC73430B}"/>
    <cellStyle name="Comma 54 6 2 2 3" xfId="6787" xr:uid="{00000000-0005-0000-0000-0000771A0000}"/>
    <cellStyle name="Comma 54 6 2 2 3 2" xfId="27746" xr:uid="{3178FF14-7F51-4A41-B39C-3AFA794D567C}"/>
    <cellStyle name="Comma 54 6 2 2 4" xfId="6788" xr:uid="{00000000-0005-0000-0000-0000781A0000}"/>
    <cellStyle name="Comma 54 6 2 2 4 2" xfId="27747" xr:uid="{BA7EAD2D-6592-4B74-A2CC-13292460DDAD}"/>
    <cellStyle name="Comma 54 6 2 2 5" xfId="27744" xr:uid="{047979DE-1CD1-461C-BF96-06BF9F152DB9}"/>
    <cellStyle name="Comma 54 6 2 3" xfId="6789" xr:uid="{00000000-0005-0000-0000-0000791A0000}"/>
    <cellStyle name="Comma 54 6 2 3 2" xfId="27748" xr:uid="{5FC91C92-7B77-4938-9450-05DB8F7E2BCE}"/>
    <cellStyle name="Comma 54 6 2 4" xfId="6790" xr:uid="{00000000-0005-0000-0000-00007A1A0000}"/>
    <cellStyle name="Comma 54 6 2 4 2" xfId="27749" xr:uid="{A1FB30A9-C76A-4AD2-8AB8-496F320FCD59}"/>
    <cellStyle name="Comma 54 6 2 5" xfId="6791" xr:uid="{00000000-0005-0000-0000-00007B1A0000}"/>
    <cellStyle name="Comma 54 6 2 5 2" xfId="27750" xr:uid="{9FE5AC7B-4680-41DD-83AC-81D15EF5ECB2}"/>
    <cellStyle name="Comma 54 6 2 6" xfId="27743" xr:uid="{10ED19E1-A08A-4277-A5BB-EA745CF9F387}"/>
    <cellStyle name="Comma 54 6 3" xfId="6792" xr:uid="{00000000-0005-0000-0000-00007C1A0000}"/>
    <cellStyle name="Comma 54 6 3 2" xfId="6793" xr:uid="{00000000-0005-0000-0000-00007D1A0000}"/>
    <cellStyle name="Comma 54 6 3 2 2" xfId="27752" xr:uid="{9E795BAA-EE3C-4041-AD8E-48B29A144F37}"/>
    <cellStyle name="Comma 54 6 3 3" xfId="6794" xr:uid="{00000000-0005-0000-0000-00007E1A0000}"/>
    <cellStyle name="Comma 54 6 3 3 2" xfId="27753" xr:uid="{CE123FA8-DF2C-4733-AF11-D969A175B2CB}"/>
    <cellStyle name="Comma 54 6 3 4" xfId="6795" xr:uid="{00000000-0005-0000-0000-00007F1A0000}"/>
    <cellStyle name="Comma 54 6 3 4 2" xfId="27754" xr:uid="{48A9718C-43C1-4A2D-94A6-74710AD4B1D3}"/>
    <cellStyle name="Comma 54 6 3 5" xfId="27751" xr:uid="{816C7283-08B2-45D1-9171-79615BED8F9F}"/>
    <cellStyle name="Comma 54 6 4" xfId="6796" xr:uid="{00000000-0005-0000-0000-0000801A0000}"/>
    <cellStyle name="Comma 54 6 4 2" xfId="27755" xr:uid="{56301297-2630-469D-8AE6-AC400B9C0BE5}"/>
    <cellStyle name="Comma 54 6 5" xfId="6797" xr:uid="{00000000-0005-0000-0000-0000811A0000}"/>
    <cellStyle name="Comma 54 6 5 2" xfId="27756" xr:uid="{C55597A5-6294-41E8-9AD0-5D0B34987A10}"/>
    <cellStyle name="Comma 54 6 6" xfId="6798" xr:uid="{00000000-0005-0000-0000-0000821A0000}"/>
    <cellStyle name="Comma 54 6 6 2" xfId="27757" xr:uid="{6B75F47F-F6CF-4C32-B690-6B04E527B62D}"/>
    <cellStyle name="Comma 54 6 7" xfId="27742" xr:uid="{3FFE7FE0-5FF1-42A6-939E-C3A5FDDFE987}"/>
    <cellStyle name="Comma 54 7" xfId="6799" xr:uid="{00000000-0005-0000-0000-0000831A0000}"/>
    <cellStyle name="Comma 54 7 2" xfId="6800" xr:uid="{00000000-0005-0000-0000-0000841A0000}"/>
    <cellStyle name="Comma 54 7 2 2" xfId="6801" xr:uid="{00000000-0005-0000-0000-0000851A0000}"/>
    <cellStyle name="Comma 54 7 2 2 2" xfId="6802" xr:uid="{00000000-0005-0000-0000-0000861A0000}"/>
    <cellStyle name="Comma 54 7 2 2 2 2" xfId="27761" xr:uid="{BEBD2D10-7B56-44B3-99C5-3FB52BA9F3DA}"/>
    <cellStyle name="Comma 54 7 2 2 3" xfId="6803" xr:uid="{00000000-0005-0000-0000-0000871A0000}"/>
    <cellStyle name="Comma 54 7 2 2 3 2" xfId="27762" xr:uid="{20DE04F4-79A8-4D97-B303-B9FCB0F5C3B5}"/>
    <cellStyle name="Comma 54 7 2 2 4" xfId="6804" xr:uid="{00000000-0005-0000-0000-0000881A0000}"/>
    <cellStyle name="Comma 54 7 2 2 4 2" xfId="27763" xr:uid="{B36457F8-C272-46C8-8CFE-D58F23634D77}"/>
    <cellStyle name="Comma 54 7 2 2 5" xfId="27760" xr:uid="{200C3D43-916F-4D1C-BAD5-6D51FDD9BC01}"/>
    <cellStyle name="Comma 54 7 2 3" xfId="6805" xr:uid="{00000000-0005-0000-0000-0000891A0000}"/>
    <cellStyle name="Comma 54 7 2 3 2" xfId="27764" xr:uid="{BE808C78-01D5-477E-A6C9-DC689E1CABA7}"/>
    <cellStyle name="Comma 54 7 2 4" xfId="6806" xr:uid="{00000000-0005-0000-0000-00008A1A0000}"/>
    <cellStyle name="Comma 54 7 2 4 2" xfId="27765" xr:uid="{7EA2071B-6B9A-4358-8EB6-FBE5FF6CFAAE}"/>
    <cellStyle name="Comma 54 7 2 5" xfId="6807" xr:uid="{00000000-0005-0000-0000-00008B1A0000}"/>
    <cellStyle name="Comma 54 7 2 5 2" xfId="27766" xr:uid="{AD4C3A99-0B97-41B7-925D-9E32FDACF492}"/>
    <cellStyle name="Comma 54 7 2 6" xfId="27759" xr:uid="{8C3C0B9A-93CD-45DF-83E6-B55BB3949FFF}"/>
    <cellStyle name="Comma 54 7 3" xfId="6808" xr:uid="{00000000-0005-0000-0000-00008C1A0000}"/>
    <cellStyle name="Comma 54 7 3 2" xfId="6809" xr:uid="{00000000-0005-0000-0000-00008D1A0000}"/>
    <cellStyle name="Comma 54 7 3 2 2" xfId="27768" xr:uid="{46477874-A957-44B6-92CB-F2DDB250C107}"/>
    <cellStyle name="Comma 54 7 3 3" xfId="6810" xr:uid="{00000000-0005-0000-0000-00008E1A0000}"/>
    <cellStyle name="Comma 54 7 3 3 2" xfId="27769" xr:uid="{58ADE419-2A92-43EB-AFC0-EFD97D9607B1}"/>
    <cellStyle name="Comma 54 7 3 4" xfId="6811" xr:uid="{00000000-0005-0000-0000-00008F1A0000}"/>
    <cellStyle name="Comma 54 7 3 4 2" xfId="27770" xr:uid="{52ECE7F5-01A3-4D0D-8993-6802464A31F9}"/>
    <cellStyle name="Comma 54 7 3 5" xfId="27767" xr:uid="{EC9B9CE1-50AE-4F48-81EE-64A40C64EA63}"/>
    <cellStyle name="Comma 54 7 4" xfId="6812" xr:uid="{00000000-0005-0000-0000-0000901A0000}"/>
    <cellStyle name="Comma 54 7 4 2" xfId="27771" xr:uid="{FDE85B6E-3EF6-40A1-9B30-DF3C9E555E08}"/>
    <cellStyle name="Comma 54 7 5" xfId="6813" xr:uid="{00000000-0005-0000-0000-0000911A0000}"/>
    <cellStyle name="Comma 54 7 5 2" xfId="27772" xr:uid="{B8124C54-F49D-433F-A11B-81A8582B73A1}"/>
    <cellStyle name="Comma 54 7 6" xfId="6814" xr:uid="{00000000-0005-0000-0000-0000921A0000}"/>
    <cellStyle name="Comma 54 7 6 2" xfId="27773" xr:uid="{2A77099B-C964-419D-8131-7CED362F94CC}"/>
    <cellStyle name="Comma 54 7 7" xfId="27758" xr:uid="{36610460-37DB-422D-9C35-96B7D622A245}"/>
    <cellStyle name="Comma 54 8" xfId="6815" xr:uid="{00000000-0005-0000-0000-0000931A0000}"/>
    <cellStyle name="Comma 54 8 2" xfId="6816" xr:uid="{00000000-0005-0000-0000-0000941A0000}"/>
    <cellStyle name="Comma 54 8 2 2" xfId="6817" xr:uid="{00000000-0005-0000-0000-0000951A0000}"/>
    <cellStyle name="Comma 54 8 2 2 2" xfId="27776" xr:uid="{3E44DC5A-01DF-4B27-8B25-8C8977FEE6FE}"/>
    <cellStyle name="Comma 54 8 2 3" xfId="6818" xr:uid="{00000000-0005-0000-0000-0000961A0000}"/>
    <cellStyle name="Comma 54 8 2 3 2" xfId="27777" xr:uid="{33A167BF-A777-4638-AFFC-E59F1BE842E4}"/>
    <cellStyle name="Comma 54 8 2 4" xfId="6819" xr:uid="{00000000-0005-0000-0000-0000971A0000}"/>
    <cellStyle name="Comma 54 8 2 4 2" xfId="27778" xr:uid="{6E79570D-F0CA-4F95-A379-909F3A7AC346}"/>
    <cellStyle name="Comma 54 8 2 5" xfId="27775" xr:uid="{65F09C0A-61C5-41B0-BC65-809EA58DF72F}"/>
    <cellStyle name="Comma 54 8 3" xfId="6820" xr:uid="{00000000-0005-0000-0000-0000981A0000}"/>
    <cellStyle name="Comma 54 8 3 2" xfId="27779" xr:uid="{3FCD12AC-CC36-4195-A192-B015A07F8E9D}"/>
    <cellStyle name="Comma 54 8 4" xfId="6821" xr:uid="{00000000-0005-0000-0000-0000991A0000}"/>
    <cellStyle name="Comma 54 8 4 2" xfId="27780" xr:uid="{AB3F2A14-B91B-414D-99D2-15F2E35FB1A2}"/>
    <cellStyle name="Comma 54 8 5" xfId="6822" xr:uid="{00000000-0005-0000-0000-00009A1A0000}"/>
    <cellStyle name="Comma 54 8 5 2" xfId="27781" xr:uid="{A0DE1712-74D1-4570-A416-8842ABF661D6}"/>
    <cellStyle name="Comma 54 8 6" xfId="27774" xr:uid="{C40FAE5B-0F61-4A44-888E-1E88919FFD61}"/>
    <cellStyle name="Comma 54 9" xfId="6823" xr:uid="{00000000-0005-0000-0000-00009B1A0000}"/>
    <cellStyle name="Comma 54 9 2" xfId="6824" xr:uid="{00000000-0005-0000-0000-00009C1A0000}"/>
    <cellStyle name="Comma 54 9 2 2" xfId="27783" xr:uid="{8AB068C7-F479-43D4-9C51-FEB23017462C}"/>
    <cellStyle name="Comma 54 9 3" xfId="6825" xr:uid="{00000000-0005-0000-0000-00009D1A0000}"/>
    <cellStyle name="Comma 54 9 3 2" xfId="27784" xr:uid="{F9E081DD-070B-4B76-B0BB-AD97D7F83ABB}"/>
    <cellStyle name="Comma 54 9 4" xfId="6826" xr:uid="{00000000-0005-0000-0000-00009E1A0000}"/>
    <cellStyle name="Comma 54 9 4 2" xfId="27785" xr:uid="{449E6C45-FC1F-4CFA-8388-087392911B3E}"/>
    <cellStyle name="Comma 54 9 5" xfId="27782" xr:uid="{327A37F7-495B-4083-ADC6-5A4D8A6DC957}"/>
    <cellStyle name="Comma 55" xfId="6827" xr:uid="{00000000-0005-0000-0000-00009F1A0000}"/>
    <cellStyle name="Comma 55 10" xfId="6828" xr:uid="{00000000-0005-0000-0000-0000A01A0000}"/>
    <cellStyle name="Comma 55 10 2" xfId="27787" xr:uid="{5D84EBA1-7897-48C5-AD79-AD3CF5B37E2E}"/>
    <cellStyle name="Comma 55 11" xfId="6829" xr:uid="{00000000-0005-0000-0000-0000A11A0000}"/>
    <cellStyle name="Comma 55 11 2" xfId="27788" xr:uid="{DA9237CD-B79B-4349-ACC0-690207223B66}"/>
    <cellStyle name="Comma 55 12" xfId="6830" xr:uid="{00000000-0005-0000-0000-0000A21A0000}"/>
    <cellStyle name="Comma 55 12 2" xfId="27789" xr:uid="{64E5ABBA-C839-496A-8AFE-A2BCE6FF5AAB}"/>
    <cellStyle name="Comma 55 13" xfId="27786" xr:uid="{B4703627-7B64-4EFF-ACDC-718EBE771A94}"/>
    <cellStyle name="Comma 55 2" xfId="6831" xr:uid="{00000000-0005-0000-0000-0000A31A0000}"/>
    <cellStyle name="Comma 55 2 10" xfId="6832" xr:uid="{00000000-0005-0000-0000-0000A41A0000}"/>
    <cellStyle name="Comma 55 2 10 2" xfId="27791" xr:uid="{864F9D3B-521A-4345-9B52-DA98CBD890D5}"/>
    <cellStyle name="Comma 55 2 11" xfId="27790" xr:uid="{F98D23EB-69B3-44DE-BC0D-745E4466D6B5}"/>
    <cellStyle name="Comma 55 2 2" xfId="6833" xr:uid="{00000000-0005-0000-0000-0000A51A0000}"/>
    <cellStyle name="Comma 55 2 2 2" xfId="6834" xr:uid="{00000000-0005-0000-0000-0000A61A0000}"/>
    <cellStyle name="Comma 55 2 2 2 2" xfId="6835" xr:uid="{00000000-0005-0000-0000-0000A71A0000}"/>
    <cellStyle name="Comma 55 2 2 2 2 2" xfId="6836" xr:uid="{00000000-0005-0000-0000-0000A81A0000}"/>
    <cellStyle name="Comma 55 2 2 2 2 2 2" xfId="6837" xr:uid="{00000000-0005-0000-0000-0000A91A0000}"/>
    <cellStyle name="Comma 55 2 2 2 2 2 2 2" xfId="27796" xr:uid="{A2274B37-DC44-412A-AAAF-622C625F0C4A}"/>
    <cellStyle name="Comma 55 2 2 2 2 2 3" xfId="6838" xr:uid="{00000000-0005-0000-0000-0000AA1A0000}"/>
    <cellStyle name="Comma 55 2 2 2 2 2 3 2" xfId="27797" xr:uid="{343BA81A-E138-4539-A8D1-2B727E1BBD53}"/>
    <cellStyle name="Comma 55 2 2 2 2 2 4" xfId="6839" xr:uid="{00000000-0005-0000-0000-0000AB1A0000}"/>
    <cellStyle name="Comma 55 2 2 2 2 2 4 2" xfId="27798" xr:uid="{12F8396C-AF96-4BD9-9248-1B6513C2F84F}"/>
    <cellStyle name="Comma 55 2 2 2 2 2 5" xfId="27795" xr:uid="{92A59C90-2862-40FC-8B21-6C0920BEA2DE}"/>
    <cellStyle name="Comma 55 2 2 2 2 3" xfId="6840" xr:uid="{00000000-0005-0000-0000-0000AC1A0000}"/>
    <cellStyle name="Comma 55 2 2 2 2 3 2" xfId="27799" xr:uid="{E0962BC6-4D46-484C-BDDD-6BDCCB3A86C3}"/>
    <cellStyle name="Comma 55 2 2 2 2 4" xfId="6841" xr:uid="{00000000-0005-0000-0000-0000AD1A0000}"/>
    <cellStyle name="Comma 55 2 2 2 2 4 2" xfId="27800" xr:uid="{FC248F65-A87D-452A-BF17-9CE1C901D545}"/>
    <cellStyle name="Comma 55 2 2 2 2 5" xfId="6842" xr:uid="{00000000-0005-0000-0000-0000AE1A0000}"/>
    <cellStyle name="Comma 55 2 2 2 2 5 2" xfId="27801" xr:uid="{1C9CF9E0-3CAD-4385-928B-B0D8C2AD5716}"/>
    <cellStyle name="Comma 55 2 2 2 2 6" xfId="27794" xr:uid="{DDE64214-6F17-4F5A-8C05-E072F2A88AF1}"/>
    <cellStyle name="Comma 55 2 2 2 3" xfId="6843" xr:uid="{00000000-0005-0000-0000-0000AF1A0000}"/>
    <cellStyle name="Comma 55 2 2 2 3 2" xfId="6844" xr:uid="{00000000-0005-0000-0000-0000B01A0000}"/>
    <cellStyle name="Comma 55 2 2 2 3 2 2" xfId="27803" xr:uid="{DCBC66A3-E456-4387-96DA-C0A0CFFF1164}"/>
    <cellStyle name="Comma 55 2 2 2 3 3" xfId="6845" xr:uid="{00000000-0005-0000-0000-0000B11A0000}"/>
    <cellStyle name="Comma 55 2 2 2 3 3 2" xfId="27804" xr:uid="{8C5B7CF3-E1E3-4589-BF00-B2D4E4FFE9B5}"/>
    <cellStyle name="Comma 55 2 2 2 3 4" xfId="6846" xr:uid="{00000000-0005-0000-0000-0000B21A0000}"/>
    <cellStyle name="Comma 55 2 2 2 3 4 2" xfId="27805" xr:uid="{0CD9BA17-2FE8-443D-96D8-517899BC0BEE}"/>
    <cellStyle name="Comma 55 2 2 2 3 5" xfId="27802" xr:uid="{2710DA90-7027-4B82-A682-0C295DB049C3}"/>
    <cellStyle name="Comma 55 2 2 2 4" xfId="6847" xr:uid="{00000000-0005-0000-0000-0000B31A0000}"/>
    <cellStyle name="Comma 55 2 2 2 4 2" xfId="27806" xr:uid="{C40AF63D-7297-4568-9118-519C409E2FB2}"/>
    <cellStyle name="Comma 55 2 2 2 5" xfId="6848" xr:uid="{00000000-0005-0000-0000-0000B41A0000}"/>
    <cellStyle name="Comma 55 2 2 2 5 2" xfId="27807" xr:uid="{FD0EFFEA-88EC-46CD-B741-DE2921DC6367}"/>
    <cellStyle name="Comma 55 2 2 2 6" xfId="6849" xr:uid="{00000000-0005-0000-0000-0000B51A0000}"/>
    <cellStyle name="Comma 55 2 2 2 6 2" xfId="27808" xr:uid="{B9AA0EDF-1912-46D6-9746-86E4BB2C308D}"/>
    <cellStyle name="Comma 55 2 2 2 7" xfId="27793" xr:uid="{DF408830-CB41-43FC-8187-20137E8469AF}"/>
    <cellStyle name="Comma 55 2 2 3" xfId="6850" xr:uid="{00000000-0005-0000-0000-0000B61A0000}"/>
    <cellStyle name="Comma 55 2 2 3 2" xfId="6851" xr:uid="{00000000-0005-0000-0000-0000B71A0000}"/>
    <cellStyle name="Comma 55 2 2 3 2 2" xfId="6852" xr:uid="{00000000-0005-0000-0000-0000B81A0000}"/>
    <cellStyle name="Comma 55 2 2 3 2 2 2" xfId="6853" xr:uid="{00000000-0005-0000-0000-0000B91A0000}"/>
    <cellStyle name="Comma 55 2 2 3 2 2 2 2" xfId="27812" xr:uid="{E0F92627-EB1D-48C0-A6F4-8498DAD45E51}"/>
    <cellStyle name="Comma 55 2 2 3 2 2 3" xfId="6854" xr:uid="{00000000-0005-0000-0000-0000BA1A0000}"/>
    <cellStyle name="Comma 55 2 2 3 2 2 3 2" xfId="27813" xr:uid="{6950F58D-E691-4CDA-B279-12D29995A4C6}"/>
    <cellStyle name="Comma 55 2 2 3 2 2 4" xfId="6855" xr:uid="{00000000-0005-0000-0000-0000BB1A0000}"/>
    <cellStyle name="Comma 55 2 2 3 2 2 4 2" xfId="27814" xr:uid="{F7A18121-BA2F-4510-882D-0376A4FFA665}"/>
    <cellStyle name="Comma 55 2 2 3 2 2 5" xfId="27811" xr:uid="{137D6696-37B8-4637-A6AB-F4EBFF1243F2}"/>
    <cellStyle name="Comma 55 2 2 3 2 3" xfId="6856" xr:uid="{00000000-0005-0000-0000-0000BC1A0000}"/>
    <cellStyle name="Comma 55 2 2 3 2 3 2" xfId="27815" xr:uid="{C0E2AE05-2CB2-4335-AA7D-F0FA3CACCBAC}"/>
    <cellStyle name="Comma 55 2 2 3 2 4" xfId="6857" xr:uid="{00000000-0005-0000-0000-0000BD1A0000}"/>
    <cellStyle name="Comma 55 2 2 3 2 4 2" xfId="27816" xr:uid="{F50F133E-FD2D-4F6E-A897-8F8390F008A9}"/>
    <cellStyle name="Comma 55 2 2 3 2 5" xfId="6858" xr:uid="{00000000-0005-0000-0000-0000BE1A0000}"/>
    <cellStyle name="Comma 55 2 2 3 2 5 2" xfId="27817" xr:uid="{AF43374D-5045-4BB3-94B0-AA8B7EAA9D48}"/>
    <cellStyle name="Comma 55 2 2 3 2 6" xfId="27810" xr:uid="{2A222D3F-FF1B-4679-81D6-3028E44CB874}"/>
    <cellStyle name="Comma 55 2 2 3 3" xfId="6859" xr:uid="{00000000-0005-0000-0000-0000BF1A0000}"/>
    <cellStyle name="Comma 55 2 2 3 3 2" xfId="6860" xr:uid="{00000000-0005-0000-0000-0000C01A0000}"/>
    <cellStyle name="Comma 55 2 2 3 3 2 2" xfId="27819" xr:uid="{1005C106-F1B3-4745-A94A-B7AB669178DE}"/>
    <cellStyle name="Comma 55 2 2 3 3 3" xfId="6861" xr:uid="{00000000-0005-0000-0000-0000C11A0000}"/>
    <cellStyle name="Comma 55 2 2 3 3 3 2" xfId="27820" xr:uid="{B892170A-9EB7-4F55-88A4-AB4772D995BC}"/>
    <cellStyle name="Comma 55 2 2 3 3 4" xfId="6862" xr:uid="{00000000-0005-0000-0000-0000C21A0000}"/>
    <cellStyle name="Comma 55 2 2 3 3 4 2" xfId="27821" xr:uid="{F727FB6F-673E-4D2F-968F-7FFADDA3B7F8}"/>
    <cellStyle name="Comma 55 2 2 3 3 5" xfId="27818" xr:uid="{77246F07-1B43-4932-9D89-0E27975EC5E5}"/>
    <cellStyle name="Comma 55 2 2 3 4" xfId="6863" xr:uid="{00000000-0005-0000-0000-0000C31A0000}"/>
    <cellStyle name="Comma 55 2 2 3 4 2" xfId="27822" xr:uid="{CDA957DB-112D-4E32-B3DD-7877D2392131}"/>
    <cellStyle name="Comma 55 2 2 3 5" xfId="6864" xr:uid="{00000000-0005-0000-0000-0000C41A0000}"/>
    <cellStyle name="Comma 55 2 2 3 5 2" xfId="27823" xr:uid="{0F888372-C8B6-4613-8A77-D651BC53B0EA}"/>
    <cellStyle name="Comma 55 2 2 3 6" xfId="6865" xr:uid="{00000000-0005-0000-0000-0000C51A0000}"/>
    <cellStyle name="Comma 55 2 2 3 6 2" xfId="27824" xr:uid="{E3231058-F347-4491-ACF7-53A5B65CCE34}"/>
    <cellStyle name="Comma 55 2 2 3 7" xfId="27809" xr:uid="{1096F8EA-E2B2-4C16-B870-E3612B539021}"/>
    <cellStyle name="Comma 55 2 2 4" xfId="6866" xr:uid="{00000000-0005-0000-0000-0000C61A0000}"/>
    <cellStyle name="Comma 55 2 2 4 2" xfId="6867" xr:uid="{00000000-0005-0000-0000-0000C71A0000}"/>
    <cellStyle name="Comma 55 2 2 4 2 2" xfId="6868" xr:uid="{00000000-0005-0000-0000-0000C81A0000}"/>
    <cellStyle name="Comma 55 2 2 4 2 2 2" xfId="27827" xr:uid="{6261E5F1-2321-4E85-8E6E-EE33527881E8}"/>
    <cellStyle name="Comma 55 2 2 4 2 3" xfId="6869" xr:uid="{00000000-0005-0000-0000-0000C91A0000}"/>
    <cellStyle name="Comma 55 2 2 4 2 3 2" xfId="27828" xr:uid="{A94FFDB7-8CB0-4F7C-AF47-2EF5B84DF9A9}"/>
    <cellStyle name="Comma 55 2 2 4 2 4" xfId="6870" xr:uid="{00000000-0005-0000-0000-0000CA1A0000}"/>
    <cellStyle name="Comma 55 2 2 4 2 4 2" xfId="27829" xr:uid="{5E42EA18-2F20-48BE-B5BC-39DEBCADCFF0}"/>
    <cellStyle name="Comma 55 2 2 4 2 5" xfId="27826" xr:uid="{5BBD1976-45BC-4417-A4B6-ACB369E78664}"/>
    <cellStyle name="Comma 55 2 2 4 3" xfId="6871" xr:uid="{00000000-0005-0000-0000-0000CB1A0000}"/>
    <cellStyle name="Comma 55 2 2 4 3 2" xfId="27830" xr:uid="{964854E8-2AF4-4150-86C7-F78847A56E07}"/>
    <cellStyle name="Comma 55 2 2 4 4" xfId="6872" xr:uid="{00000000-0005-0000-0000-0000CC1A0000}"/>
    <cellStyle name="Comma 55 2 2 4 4 2" xfId="27831" xr:uid="{FC2A16F2-B77A-44DF-BF52-594578003C43}"/>
    <cellStyle name="Comma 55 2 2 4 5" xfId="6873" xr:uid="{00000000-0005-0000-0000-0000CD1A0000}"/>
    <cellStyle name="Comma 55 2 2 4 5 2" xfId="27832" xr:uid="{0902D0AC-DAAB-4C3E-89A3-41F7AACB63BD}"/>
    <cellStyle name="Comma 55 2 2 4 6" xfId="27825" xr:uid="{712BD93B-23B0-4E54-868D-6DF92C6BD794}"/>
    <cellStyle name="Comma 55 2 2 5" xfId="6874" xr:uid="{00000000-0005-0000-0000-0000CE1A0000}"/>
    <cellStyle name="Comma 55 2 2 5 2" xfId="6875" xr:uid="{00000000-0005-0000-0000-0000CF1A0000}"/>
    <cellStyle name="Comma 55 2 2 5 2 2" xfId="27834" xr:uid="{ED5072A9-7099-48F4-9716-F9162319881E}"/>
    <cellStyle name="Comma 55 2 2 5 3" xfId="6876" xr:uid="{00000000-0005-0000-0000-0000D01A0000}"/>
    <cellStyle name="Comma 55 2 2 5 3 2" xfId="27835" xr:uid="{19530478-B535-4404-A8A7-6063397FEFA8}"/>
    <cellStyle name="Comma 55 2 2 5 4" xfId="6877" xr:uid="{00000000-0005-0000-0000-0000D11A0000}"/>
    <cellStyle name="Comma 55 2 2 5 4 2" xfId="27836" xr:uid="{69D14871-2A08-4BAD-97B2-6DE97E964BDA}"/>
    <cellStyle name="Comma 55 2 2 5 5" xfId="27833" xr:uid="{91B4339E-B1DA-4971-A431-F8224801F375}"/>
    <cellStyle name="Comma 55 2 2 6" xfId="6878" xr:uid="{00000000-0005-0000-0000-0000D21A0000}"/>
    <cellStyle name="Comma 55 2 2 6 2" xfId="27837" xr:uid="{EAD1335D-3EAC-498E-96DC-A5289C4AF29F}"/>
    <cellStyle name="Comma 55 2 2 7" xfId="6879" xr:uid="{00000000-0005-0000-0000-0000D31A0000}"/>
    <cellStyle name="Comma 55 2 2 7 2" xfId="27838" xr:uid="{335169F8-427B-4868-AF7A-ECA9734A0179}"/>
    <cellStyle name="Comma 55 2 2 8" xfId="6880" xr:uid="{00000000-0005-0000-0000-0000D41A0000}"/>
    <cellStyle name="Comma 55 2 2 8 2" xfId="27839" xr:uid="{36C5239B-1DDC-4238-9B69-F5569EDE4DA4}"/>
    <cellStyle name="Comma 55 2 2 9" xfId="27792" xr:uid="{D626A61F-6818-44AA-9800-05A992CC7A86}"/>
    <cellStyle name="Comma 55 2 3" xfId="6881" xr:uid="{00000000-0005-0000-0000-0000D51A0000}"/>
    <cellStyle name="Comma 55 2 3 2" xfId="6882" xr:uid="{00000000-0005-0000-0000-0000D61A0000}"/>
    <cellStyle name="Comma 55 2 3 2 2" xfId="6883" xr:uid="{00000000-0005-0000-0000-0000D71A0000}"/>
    <cellStyle name="Comma 55 2 3 2 2 2" xfId="6884" xr:uid="{00000000-0005-0000-0000-0000D81A0000}"/>
    <cellStyle name="Comma 55 2 3 2 2 2 2" xfId="6885" xr:uid="{00000000-0005-0000-0000-0000D91A0000}"/>
    <cellStyle name="Comma 55 2 3 2 2 2 2 2" xfId="27844" xr:uid="{162169F6-C6A9-4359-8048-441187056B29}"/>
    <cellStyle name="Comma 55 2 3 2 2 2 3" xfId="6886" xr:uid="{00000000-0005-0000-0000-0000DA1A0000}"/>
    <cellStyle name="Comma 55 2 3 2 2 2 3 2" xfId="27845" xr:uid="{DF92E66F-5968-4B16-967D-E64DC0D9CD31}"/>
    <cellStyle name="Comma 55 2 3 2 2 2 4" xfId="6887" xr:uid="{00000000-0005-0000-0000-0000DB1A0000}"/>
    <cellStyle name="Comma 55 2 3 2 2 2 4 2" xfId="27846" xr:uid="{C58410EC-BF8A-4A92-ADC4-924626658EA8}"/>
    <cellStyle name="Comma 55 2 3 2 2 2 5" xfId="27843" xr:uid="{CCD7816E-20E4-41FF-A3B9-03C01ACD4611}"/>
    <cellStyle name="Comma 55 2 3 2 2 3" xfId="6888" xr:uid="{00000000-0005-0000-0000-0000DC1A0000}"/>
    <cellStyle name="Comma 55 2 3 2 2 3 2" xfId="27847" xr:uid="{7317338F-C659-467B-8350-AF18AEDF4B39}"/>
    <cellStyle name="Comma 55 2 3 2 2 4" xfId="6889" xr:uid="{00000000-0005-0000-0000-0000DD1A0000}"/>
    <cellStyle name="Comma 55 2 3 2 2 4 2" xfId="27848" xr:uid="{4C2661DE-26F1-4443-B9B5-48B8C42A0C8A}"/>
    <cellStyle name="Comma 55 2 3 2 2 5" xfId="6890" xr:uid="{00000000-0005-0000-0000-0000DE1A0000}"/>
    <cellStyle name="Comma 55 2 3 2 2 5 2" xfId="27849" xr:uid="{4C925DEA-3ABD-4BAF-90D4-84A5B5769CED}"/>
    <cellStyle name="Comma 55 2 3 2 2 6" xfId="27842" xr:uid="{BCBB5314-4C2C-48A8-AA0D-F5268F1AF887}"/>
    <cellStyle name="Comma 55 2 3 2 3" xfId="6891" xr:uid="{00000000-0005-0000-0000-0000DF1A0000}"/>
    <cellStyle name="Comma 55 2 3 2 3 2" xfId="6892" xr:uid="{00000000-0005-0000-0000-0000E01A0000}"/>
    <cellStyle name="Comma 55 2 3 2 3 2 2" xfId="27851" xr:uid="{28A70E14-1537-4DB9-959C-BF97D65CCEDE}"/>
    <cellStyle name="Comma 55 2 3 2 3 3" xfId="6893" xr:uid="{00000000-0005-0000-0000-0000E11A0000}"/>
    <cellStyle name="Comma 55 2 3 2 3 3 2" xfId="27852" xr:uid="{DDA724E5-C9B6-4E10-96F7-2F5240EC47F2}"/>
    <cellStyle name="Comma 55 2 3 2 3 4" xfId="6894" xr:uid="{00000000-0005-0000-0000-0000E21A0000}"/>
    <cellStyle name="Comma 55 2 3 2 3 4 2" xfId="27853" xr:uid="{FD08D7BE-C375-4CD5-BB33-EDD9386ACD85}"/>
    <cellStyle name="Comma 55 2 3 2 3 5" xfId="27850" xr:uid="{2D35FCF8-4A43-458B-BC90-F9C3B49629A5}"/>
    <cellStyle name="Comma 55 2 3 2 4" xfId="6895" xr:uid="{00000000-0005-0000-0000-0000E31A0000}"/>
    <cellStyle name="Comma 55 2 3 2 4 2" xfId="27854" xr:uid="{DDFBCCC0-F407-4E9D-A90E-F85F85C7C104}"/>
    <cellStyle name="Comma 55 2 3 2 5" xfId="6896" xr:uid="{00000000-0005-0000-0000-0000E41A0000}"/>
    <cellStyle name="Comma 55 2 3 2 5 2" xfId="27855" xr:uid="{409E4247-3ECC-4551-B056-B22C5409C425}"/>
    <cellStyle name="Comma 55 2 3 2 6" xfId="6897" xr:uid="{00000000-0005-0000-0000-0000E51A0000}"/>
    <cellStyle name="Comma 55 2 3 2 6 2" xfId="27856" xr:uid="{51EF3C76-07C8-45E2-B7B5-A27773574BE7}"/>
    <cellStyle name="Comma 55 2 3 2 7" xfId="27841" xr:uid="{B48EAA3A-831C-45B5-B988-D2BEC39692FA}"/>
    <cellStyle name="Comma 55 2 3 3" xfId="6898" xr:uid="{00000000-0005-0000-0000-0000E61A0000}"/>
    <cellStyle name="Comma 55 2 3 3 2" xfId="6899" xr:uid="{00000000-0005-0000-0000-0000E71A0000}"/>
    <cellStyle name="Comma 55 2 3 3 2 2" xfId="6900" xr:uid="{00000000-0005-0000-0000-0000E81A0000}"/>
    <cellStyle name="Comma 55 2 3 3 2 2 2" xfId="6901" xr:uid="{00000000-0005-0000-0000-0000E91A0000}"/>
    <cellStyle name="Comma 55 2 3 3 2 2 2 2" xfId="27860" xr:uid="{2F2F04A1-FC92-47F1-ACF7-8EA24D4DA4A0}"/>
    <cellStyle name="Comma 55 2 3 3 2 2 3" xfId="6902" xr:uid="{00000000-0005-0000-0000-0000EA1A0000}"/>
    <cellStyle name="Comma 55 2 3 3 2 2 3 2" xfId="27861" xr:uid="{AB7BB635-5F53-4BA3-BFFB-E85AE2E693D3}"/>
    <cellStyle name="Comma 55 2 3 3 2 2 4" xfId="6903" xr:uid="{00000000-0005-0000-0000-0000EB1A0000}"/>
    <cellStyle name="Comma 55 2 3 3 2 2 4 2" xfId="27862" xr:uid="{418C38D0-DACD-492A-A685-86EE10B31BD9}"/>
    <cellStyle name="Comma 55 2 3 3 2 2 5" xfId="27859" xr:uid="{C2E3ECBD-51F7-44C9-9A2F-86135F894F5C}"/>
    <cellStyle name="Comma 55 2 3 3 2 3" xfId="6904" xr:uid="{00000000-0005-0000-0000-0000EC1A0000}"/>
    <cellStyle name="Comma 55 2 3 3 2 3 2" xfId="27863" xr:uid="{CE95553B-8A5B-4B0F-AC0C-CB169D6CD482}"/>
    <cellStyle name="Comma 55 2 3 3 2 4" xfId="6905" xr:uid="{00000000-0005-0000-0000-0000ED1A0000}"/>
    <cellStyle name="Comma 55 2 3 3 2 4 2" xfId="27864" xr:uid="{99ECEF6E-007B-4A5D-A7EC-2D473D51F157}"/>
    <cellStyle name="Comma 55 2 3 3 2 5" xfId="6906" xr:uid="{00000000-0005-0000-0000-0000EE1A0000}"/>
    <cellStyle name="Comma 55 2 3 3 2 5 2" xfId="27865" xr:uid="{B45CD169-957A-4A3C-AD7A-C7B2AAE6EEF0}"/>
    <cellStyle name="Comma 55 2 3 3 2 6" xfId="27858" xr:uid="{7D9E7293-CC78-4B42-82EB-02838C0CC6C8}"/>
    <cellStyle name="Comma 55 2 3 3 3" xfId="6907" xr:uid="{00000000-0005-0000-0000-0000EF1A0000}"/>
    <cellStyle name="Comma 55 2 3 3 3 2" xfId="6908" xr:uid="{00000000-0005-0000-0000-0000F01A0000}"/>
    <cellStyle name="Comma 55 2 3 3 3 2 2" xfId="27867" xr:uid="{9609CBDD-0477-4307-9DB6-F97C6A0B3660}"/>
    <cellStyle name="Comma 55 2 3 3 3 3" xfId="6909" xr:uid="{00000000-0005-0000-0000-0000F11A0000}"/>
    <cellStyle name="Comma 55 2 3 3 3 3 2" xfId="27868" xr:uid="{EA912228-B511-4CE0-B77B-3C29D7BE5E09}"/>
    <cellStyle name="Comma 55 2 3 3 3 4" xfId="6910" xr:uid="{00000000-0005-0000-0000-0000F21A0000}"/>
    <cellStyle name="Comma 55 2 3 3 3 4 2" xfId="27869" xr:uid="{70D09E91-9177-4ADD-89C4-0316BDBE1522}"/>
    <cellStyle name="Comma 55 2 3 3 3 5" xfId="27866" xr:uid="{15F165E1-886E-4635-97C3-AE689D2DE0DC}"/>
    <cellStyle name="Comma 55 2 3 3 4" xfId="6911" xr:uid="{00000000-0005-0000-0000-0000F31A0000}"/>
    <cellStyle name="Comma 55 2 3 3 4 2" xfId="27870" xr:uid="{46EB988A-F167-404A-BBC4-156EB33A747E}"/>
    <cellStyle name="Comma 55 2 3 3 5" xfId="6912" xr:uid="{00000000-0005-0000-0000-0000F41A0000}"/>
    <cellStyle name="Comma 55 2 3 3 5 2" xfId="27871" xr:uid="{C4952117-02F0-4F19-92B2-CCD20894C68B}"/>
    <cellStyle name="Comma 55 2 3 3 6" xfId="6913" xr:uid="{00000000-0005-0000-0000-0000F51A0000}"/>
    <cellStyle name="Comma 55 2 3 3 6 2" xfId="27872" xr:uid="{EBDA9651-ABC5-4644-8D05-43E063FEFB2C}"/>
    <cellStyle name="Comma 55 2 3 3 7" xfId="27857" xr:uid="{80427C4E-7C74-461C-BA1B-7B837313701F}"/>
    <cellStyle name="Comma 55 2 3 4" xfId="6914" xr:uid="{00000000-0005-0000-0000-0000F61A0000}"/>
    <cellStyle name="Comma 55 2 3 4 2" xfId="6915" xr:uid="{00000000-0005-0000-0000-0000F71A0000}"/>
    <cellStyle name="Comma 55 2 3 4 2 2" xfId="6916" xr:uid="{00000000-0005-0000-0000-0000F81A0000}"/>
    <cellStyle name="Comma 55 2 3 4 2 2 2" xfId="27875" xr:uid="{5A5BB7C8-EF62-4CB7-8800-B8F5581C93A9}"/>
    <cellStyle name="Comma 55 2 3 4 2 3" xfId="6917" xr:uid="{00000000-0005-0000-0000-0000F91A0000}"/>
    <cellStyle name="Comma 55 2 3 4 2 3 2" xfId="27876" xr:uid="{32F23D4D-6DD7-488F-BE29-1AAF24CF0BF1}"/>
    <cellStyle name="Comma 55 2 3 4 2 4" xfId="6918" xr:uid="{00000000-0005-0000-0000-0000FA1A0000}"/>
    <cellStyle name="Comma 55 2 3 4 2 4 2" xfId="27877" xr:uid="{96E61339-CF9A-466A-9BA2-F698A345C99C}"/>
    <cellStyle name="Comma 55 2 3 4 2 5" xfId="27874" xr:uid="{A976DDD5-0B22-4B45-8ABE-E86D242429CD}"/>
    <cellStyle name="Comma 55 2 3 4 3" xfId="6919" xr:uid="{00000000-0005-0000-0000-0000FB1A0000}"/>
    <cellStyle name="Comma 55 2 3 4 3 2" xfId="27878" xr:uid="{77A63F17-BD3D-4FC9-8F6D-3843B2CC8170}"/>
    <cellStyle name="Comma 55 2 3 4 4" xfId="6920" xr:uid="{00000000-0005-0000-0000-0000FC1A0000}"/>
    <cellStyle name="Comma 55 2 3 4 4 2" xfId="27879" xr:uid="{85649852-2D04-45E5-BA0E-2491D9246580}"/>
    <cellStyle name="Comma 55 2 3 4 5" xfId="6921" xr:uid="{00000000-0005-0000-0000-0000FD1A0000}"/>
    <cellStyle name="Comma 55 2 3 4 5 2" xfId="27880" xr:uid="{B7EBF7C2-E050-42DE-A982-E922EE0C4389}"/>
    <cellStyle name="Comma 55 2 3 4 6" xfId="27873" xr:uid="{21BDEA20-566B-4315-9590-225527904B5A}"/>
    <cellStyle name="Comma 55 2 3 5" xfId="6922" xr:uid="{00000000-0005-0000-0000-0000FE1A0000}"/>
    <cellStyle name="Comma 55 2 3 5 2" xfId="6923" xr:uid="{00000000-0005-0000-0000-0000FF1A0000}"/>
    <cellStyle name="Comma 55 2 3 5 2 2" xfId="27882" xr:uid="{46F28739-7DF1-451C-9E1D-FDEE7626F8B8}"/>
    <cellStyle name="Comma 55 2 3 5 3" xfId="6924" xr:uid="{00000000-0005-0000-0000-0000001B0000}"/>
    <cellStyle name="Comma 55 2 3 5 3 2" xfId="27883" xr:uid="{D17313E5-B5C1-4A02-AC08-A61506BEC46A}"/>
    <cellStyle name="Comma 55 2 3 5 4" xfId="6925" xr:uid="{00000000-0005-0000-0000-0000011B0000}"/>
    <cellStyle name="Comma 55 2 3 5 4 2" xfId="27884" xr:uid="{6E9ABC90-7BD6-48A3-B128-D27BF6312F5D}"/>
    <cellStyle name="Comma 55 2 3 5 5" xfId="27881" xr:uid="{052383FD-2CEF-41FC-89E8-6F950B4FEFC9}"/>
    <cellStyle name="Comma 55 2 3 6" xfId="6926" xr:uid="{00000000-0005-0000-0000-0000021B0000}"/>
    <cellStyle name="Comma 55 2 3 6 2" xfId="27885" xr:uid="{139825AA-002E-4BD3-99B2-451C3CD785AC}"/>
    <cellStyle name="Comma 55 2 3 7" xfId="6927" xr:uid="{00000000-0005-0000-0000-0000031B0000}"/>
    <cellStyle name="Comma 55 2 3 7 2" xfId="27886" xr:uid="{534FAC5F-82CF-40D9-8EB7-F11F8EFE8607}"/>
    <cellStyle name="Comma 55 2 3 8" xfId="6928" xr:uid="{00000000-0005-0000-0000-0000041B0000}"/>
    <cellStyle name="Comma 55 2 3 8 2" xfId="27887" xr:uid="{3AE9DBFB-8A11-4596-9381-2268DE7EE985}"/>
    <cellStyle name="Comma 55 2 3 9" xfId="27840" xr:uid="{EAE8EE7A-D997-4399-AEBB-FDEBA1CFF1EB}"/>
    <cellStyle name="Comma 55 2 4" xfId="6929" xr:uid="{00000000-0005-0000-0000-0000051B0000}"/>
    <cellStyle name="Comma 55 2 4 2" xfId="6930" xr:uid="{00000000-0005-0000-0000-0000061B0000}"/>
    <cellStyle name="Comma 55 2 4 2 2" xfId="6931" xr:uid="{00000000-0005-0000-0000-0000071B0000}"/>
    <cellStyle name="Comma 55 2 4 2 2 2" xfId="6932" xr:uid="{00000000-0005-0000-0000-0000081B0000}"/>
    <cellStyle name="Comma 55 2 4 2 2 2 2" xfId="27891" xr:uid="{7DDCDBBC-88B3-4FD6-9201-35602F2ED3B0}"/>
    <cellStyle name="Comma 55 2 4 2 2 3" xfId="6933" xr:uid="{00000000-0005-0000-0000-0000091B0000}"/>
    <cellStyle name="Comma 55 2 4 2 2 3 2" xfId="27892" xr:uid="{68CD84B8-B5DB-4877-BDC1-6EB50B093021}"/>
    <cellStyle name="Comma 55 2 4 2 2 4" xfId="6934" xr:uid="{00000000-0005-0000-0000-00000A1B0000}"/>
    <cellStyle name="Comma 55 2 4 2 2 4 2" xfId="27893" xr:uid="{6D143189-F4E5-4FA1-B5FE-A72EF49F3A20}"/>
    <cellStyle name="Comma 55 2 4 2 2 5" xfId="27890" xr:uid="{9392ACC7-5A9B-41F0-80FB-2CA15E29730B}"/>
    <cellStyle name="Comma 55 2 4 2 3" xfId="6935" xr:uid="{00000000-0005-0000-0000-00000B1B0000}"/>
    <cellStyle name="Comma 55 2 4 2 3 2" xfId="27894" xr:uid="{90DE46C0-2067-40D1-B663-128FA111C77A}"/>
    <cellStyle name="Comma 55 2 4 2 4" xfId="6936" xr:uid="{00000000-0005-0000-0000-00000C1B0000}"/>
    <cellStyle name="Comma 55 2 4 2 4 2" xfId="27895" xr:uid="{F8A6EEDE-2139-4228-892A-775BA9905C12}"/>
    <cellStyle name="Comma 55 2 4 2 5" xfId="6937" xr:uid="{00000000-0005-0000-0000-00000D1B0000}"/>
    <cellStyle name="Comma 55 2 4 2 5 2" xfId="27896" xr:uid="{36AD16A1-AB0B-4F27-A1D1-30ECEE71C492}"/>
    <cellStyle name="Comma 55 2 4 2 6" xfId="27889" xr:uid="{9096A9BF-1D90-4629-B524-1E35210D9340}"/>
    <cellStyle name="Comma 55 2 4 3" xfId="6938" xr:uid="{00000000-0005-0000-0000-00000E1B0000}"/>
    <cellStyle name="Comma 55 2 4 3 2" xfId="6939" xr:uid="{00000000-0005-0000-0000-00000F1B0000}"/>
    <cellStyle name="Comma 55 2 4 3 2 2" xfId="27898" xr:uid="{022451B3-75EE-4C51-AEB8-58A8CF19A0A0}"/>
    <cellStyle name="Comma 55 2 4 3 3" xfId="6940" xr:uid="{00000000-0005-0000-0000-0000101B0000}"/>
    <cellStyle name="Comma 55 2 4 3 3 2" xfId="27899" xr:uid="{CAC80C94-2DCE-4C28-8178-8210604B14B9}"/>
    <cellStyle name="Comma 55 2 4 3 4" xfId="6941" xr:uid="{00000000-0005-0000-0000-0000111B0000}"/>
    <cellStyle name="Comma 55 2 4 3 4 2" xfId="27900" xr:uid="{3754AE2C-EBE2-42FA-9948-2292EC67FBC2}"/>
    <cellStyle name="Comma 55 2 4 3 5" xfId="27897" xr:uid="{6C7220AB-A004-446C-816C-CBDCB14D1E40}"/>
    <cellStyle name="Comma 55 2 4 4" xfId="6942" xr:uid="{00000000-0005-0000-0000-0000121B0000}"/>
    <cellStyle name="Comma 55 2 4 4 2" xfId="27901" xr:uid="{329F8A48-3904-41E9-AEF9-BD15C7FB9508}"/>
    <cellStyle name="Comma 55 2 4 5" xfId="6943" xr:uid="{00000000-0005-0000-0000-0000131B0000}"/>
    <cellStyle name="Comma 55 2 4 5 2" xfId="27902" xr:uid="{4AA06584-39D3-4E6C-B758-C5A88EB7D4D5}"/>
    <cellStyle name="Comma 55 2 4 6" xfId="6944" xr:uid="{00000000-0005-0000-0000-0000141B0000}"/>
    <cellStyle name="Comma 55 2 4 6 2" xfId="27903" xr:uid="{8BB6A77D-6CAE-435E-90B2-A051C5F3855F}"/>
    <cellStyle name="Comma 55 2 4 7" xfId="27888" xr:uid="{C88ED455-A665-437F-88BD-CD812F2C31FC}"/>
    <cellStyle name="Comma 55 2 5" xfId="6945" xr:uid="{00000000-0005-0000-0000-0000151B0000}"/>
    <cellStyle name="Comma 55 2 5 2" xfId="6946" xr:uid="{00000000-0005-0000-0000-0000161B0000}"/>
    <cellStyle name="Comma 55 2 5 2 2" xfId="6947" xr:uid="{00000000-0005-0000-0000-0000171B0000}"/>
    <cellStyle name="Comma 55 2 5 2 2 2" xfId="6948" xr:uid="{00000000-0005-0000-0000-0000181B0000}"/>
    <cellStyle name="Comma 55 2 5 2 2 2 2" xfId="27907" xr:uid="{0EB1F8A5-F76D-49F7-8D9D-53CCFB99E9AE}"/>
    <cellStyle name="Comma 55 2 5 2 2 3" xfId="6949" xr:uid="{00000000-0005-0000-0000-0000191B0000}"/>
    <cellStyle name="Comma 55 2 5 2 2 3 2" xfId="27908" xr:uid="{B45CDFC7-B16F-42B3-A8E0-5325B5B66EF0}"/>
    <cellStyle name="Comma 55 2 5 2 2 4" xfId="6950" xr:uid="{00000000-0005-0000-0000-00001A1B0000}"/>
    <cellStyle name="Comma 55 2 5 2 2 4 2" xfId="27909" xr:uid="{4FDA7901-BA60-46A1-9BF3-D54DC14EDFCE}"/>
    <cellStyle name="Comma 55 2 5 2 2 5" xfId="27906" xr:uid="{83343717-1ECC-44CD-89E9-55E912479E47}"/>
    <cellStyle name="Comma 55 2 5 2 3" xfId="6951" xr:uid="{00000000-0005-0000-0000-00001B1B0000}"/>
    <cellStyle name="Comma 55 2 5 2 3 2" xfId="27910" xr:uid="{7D2CF662-D9AF-4D1D-943F-9C147358B364}"/>
    <cellStyle name="Comma 55 2 5 2 4" xfId="6952" xr:uid="{00000000-0005-0000-0000-00001C1B0000}"/>
    <cellStyle name="Comma 55 2 5 2 4 2" xfId="27911" xr:uid="{5B7FAEAA-DFAF-4156-BB44-5944C65A9729}"/>
    <cellStyle name="Comma 55 2 5 2 5" xfId="6953" xr:uid="{00000000-0005-0000-0000-00001D1B0000}"/>
    <cellStyle name="Comma 55 2 5 2 5 2" xfId="27912" xr:uid="{7C6A45CA-D3F5-4B25-96DA-DA23710BB3BC}"/>
    <cellStyle name="Comma 55 2 5 2 6" xfId="27905" xr:uid="{BC6354EA-BF8F-4511-8C7A-D02AD41D0A0A}"/>
    <cellStyle name="Comma 55 2 5 3" xfId="6954" xr:uid="{00000000-0005-0000-0000-00001E1B0000}"/>
    <cellStyle name="Comma 55 2 5 3 2" xfId="6955" xr:uid="{00000000-0005-0000-0000-00001F1B0000}"/>
    <cellStyle name="Comma 55 2 5 3 2 2" xfId="27914" xr:uid="{8F0C87F3-6EE8-4F01-91B0-C177626D47CB}"/>
    <cellStyle name="Comma 55 2 5 3 3" xfId="6956" xr:uid="{00000000-0005-0000-0000-0000201B0000}"/>
    <cellStyle name="Comma 55 2 5 3 3 2" xfId="27915" xr:uid="{D3B202C3-834B-438F-BD1A-11DB6E61B1FF}"/>
    <cellStyle name="Comma 55 2 5 3 4" xfId="6957" xr:uid="{00000000-0005-0000-0000-0000211B0000}"/>
    <cellStyle name="Comma 55 2 5 3 4 2" xfId="27916" xr:uid="{56F1AFAB-6CB2-42D8-9741-C537CCCC9550}"/>
    <cellStyle name="Comma 55 2 5 3 5" xfId="27913" xr:uid="{74356CD8-6391-4D24-AC56-DEFCE399F1B8}"/>
    <cellStyle name="Comma 55 2 5 4" xfId="6958" xr:uid="{00000000-0005-0000-0000-0000221B0000}"/>
    <cellStyle name="Comma 55 2 5 4 2" xfId="27917" xr:uid="{DE1C1125-CF3D-447F-AF18-CB00B706060D}"/>
    <cellStyle name="Comma 55 2 5 5" xfId="6959" xr:uid="{00000000-0005-0000-0000-0000231B0000}"/>
    <cellStyle name="Comma 55 2 5 5 2" xfId="27918" xr:uid="{4F522B17-9BC6-4B99-BE13-A72CBE6F3D41}"/>
    <cellStyle name="Comma 55 2 5 6" xfId="6960" xr:uid="{00000000-0005-0000-0000-0000241B0000}"/>
    <cellStyle name="Comma 55 2 5 6 2" xfId="27919" xr:uid="{CF8F2127-9706-492E-AA7B-1AF19A36ED87}"/>
    <cellStyle name="Comma 55 2 5 7" xfId="27904" xr:uid="{BB413C56-4DCF-46B7-B980-FD1DF01FA799}"/>
    <cellStyle name="Comma 55 2 6" xfId="6961" xr:uid="{00000000-0005-0000-0000-0000251B0000}"/>
    <cellStyle name="Comma 55 2 6 2" xfId="6962" xr:uid="{00000000-0005-0000-0000-0000261B0000}"/>
    <cellStyle name="Comma 55 2 6 2 2" xfId="6963" xr:uid="{00000000-0005-0000-0000-0000271B0000}"/>
    <cellStyle name="Comma 55 2 6 2 2 2" xfId="27922" xr:uid="{7F3FCFD5-A828-4C03-BEAC-934E9B1442B8}"/>
    <cellStyle name="Comma 55 2 6 2 3" xfId="6964" xr:uid="{00000000-0005-0000-0000-0000281B0000}"/>
    <cellStyle name="Comma 55 2 6 2 3 2" xfId="27923" xr:uid="{6FA0A7BC-A220-4BD1-A487-46761C8FF169}"/>
    <cellStyle name="Comma 55 2 6 2 4" xfId="6965" xr:uid="{00000000-0005-0000-0000-0000291B0000}"/>
    <cellStyle name="Comma 55 2 6 2 4 2" xfId="27924" xr:uid="{B49FEC3B-C458-495A-BD74-F83A6D401CD1}"/>
    <cellStyle name="Comma 55 2 6 2 5" xfId="27921" xr:uid="{F2E2EFB8-3C5F-42FE-9F13-4B15C4A099E1}"/>
    <cellStyle name="Comma 55 2 6 3" xfId="6966" xr:uid="{00000000-0005-0000-0000-00002A1B0000}"/>
    <cellStyle name="Comma 55 2 6 3 2" xfId="27925" xr:uid="{4182BBA3-0388-472A-80AA-05EAA4B81CE4}"/>
    <cellStyle name="Comma 55 2 6 4" xfId="6967" xr:uid="{00000000-0005-0000-0000-00002B1B0000}"/>
    <cellStyle name="Comma 55 2 6 4 2" xfId="27926" xr:uid="{1313C328-4592-41FF-9BDE-28BDD7C2E0D7}"/>
    <cellStyle name="Comma 55 2 6 5" xfId="6968" xr:uid="{00000000-0005-0000-0000-00002C1B0000}"/>
    <cellStyle name="Comma 55 2 6 5 2" xfId="27927" xr:uid="{4117EEF3-180E-40F6-8392-2B8E391DCC07}"/>
    <cellStyle name="Comma 55 2 6 6" xfId="27920" xr:uid="{E1DFF945-0B1E-478F-A7FE-69FC9A7423BD}"/>
    <cellStyle name="Comma 55 2 7" xfId="6969" xr:uid="{00000000-0005-0000-0000-00002D1B0000}"/>
    <cellStyle name="Comma 55 2 7 2" xfId="6970" xr:uid="{00000000-0005-0000-0000-00002E1B0000}"/>
    <cellStyle name="Comma 55 2 7 2 2" xfId="27929" xr:uid="{C8A40C2E-3CDD-40FC-9784-5BF311F3E799}"/>
    <cellStyle name="Comma 55 2 7 3" xfId="6971" xr:uid="{00000000-0005-0000-0000-00002F1B0000}"/>
    <cellStyle name="Comma 55 2 7 3 2" xfId="27930" xr:uid="{E18A4316-1738-45A6-9430-93429EB10947}"/>
    <cellStyle name="Comma 55 2 7 4" xfId="6972" xr:uid="{00000000-0005-0000-0000-0000301B0000}"/>
    <cellStyle name="Comma 55 2 7 4 2" xfId="27931" xr:uid="{8081E8FC-5F7D-43F3-AC0F-26C05152FBBD}"/>
    <cellStyle name="Comma 55 2 7 5" xfId="27928" xr:uid="{E06F4323-DD9D-43BF-988B-CBB90AFCF937}"/>
    <cellStyle name="Comma 55 2 8" xfId="6973" xr:uid="{00000000-0005-0000-0000-0000311B0000}"/>
    <cellStyle name="Comma 55 2 8 2" xfId="27932" xr:uid="{7D4AD433-A2ED-4667-9F5B-2784E99D7104}"/>
    <cellStyle name="Comma 55 2 9" xfId="6974" xr:uid="{00000000-0005-0000-0000-0000321B0000}"/>
    <cellStyle name="Comma 55 2 9 2" xfId="27933" xr:uid="{F4CAC748-03F7-4C83-95C7-508F8EFEFF3A}"/>
    <cellStyle name="Comma 55 3" xfId="6975" xr:uid="{00000000-0005-0000-0000-0000331B0000}"/>
    <cellStyle name="Comma 55 3 10" xfId="6976" xr:uid="{00000000-0005-0000-0000-0000341B0000}"/>
    <cellStyle name="Comma 55 3 10 2" xfId="27935" xr:uid="{1046FDC9-6981-4D31-B2BE-E98712E89AE9}"/>
    <cellStyle name="Comma 55 3 11" xfId="27934" xr:uid="{FB6E8640-5358-4676-8F5E-ECCD8B8F8D81}"/>
    <cellStyle name="Comma 55 3 2" xfId="6977" xr:uid="{00000000-0005-0000-0000-0000351B0000}"/>
    <cellStyle name="Comma 55 3 2 2" xfId="6978" xr:uid="{00000000-0005-0000-0000-0000361B0000}"/>
    <cellStyle name="Comma 55 3 2 2 2" xfId="6979" xr:uid="{00000000-0005-0000-0000-0000371B0000}"/>
    <cellStyle name="Comma 55 3 2 2 2 2" xfId="6980" xr:uid="{00000000-0005-0000-0000-0000381B0000}"/>
    <cellStyle name="Comma 55 3 2 2 2 2 2" xfId="6981" xr:uid="{00000000-0005-0000-0000-0000391B0000}"/>
    <cellStyle name="Comma 55 3 2 2 2 2 2 2" xfId="27940" xr:uid="{C2E91C35-83C5-4D86-A631-3323CACE99B4}"/>
    <cellStyle name="Comma 55 3 2 2 2 2 3" xfId="6982" xr:uid="{00000000-0005-0000-0000-00003A1B0000}"/>
    <cellStyle name="Comma 55 3 2 2 2 2 3 2" xfId="27941" xr:uid="{E2EA4070-39D5-4693-817A-C7AC0E659C7E}"/>
    <cellStyle name="Comma 55 3 2 2 2 2 4" xfId="6983" xr:uid="{00000000-0005-0000-0000-00003B1B0000}"/>
    <cellStyle name="Comma 55 3 2 2 2 2 4 2" xfId="27942" xr:uid="{A4DD7488-4124-4861-A101-5EED1C43A83B}"/>
    <cellStyle name="Comma 55 3 2 2 2 2 5" xfId="27939" xr:uid="{0B0CD82F-8B8A-4DA0-8E58-FC73CA2103FA}"/>
    <cellStyle name="Comma 55 3 2 2 2 3" xfId="6984" xr:uid="{00000000-0005-0000-0000-00003C1B0000}"/>
    <cellStyle name="Comma 55 3 2 2 2 3 2" xfId="27943" xr:uid="{2A028CAB-A6F0-4F26-A091-AD441515FBB6}"/>
    <cellStyle name="Comma 55 3 2 2 2 4" xfId="6985" xr:uid="{00000000-0005-0000-0000-00003D1B0000}"/>
    <cellStyle name="Comma 55 3 2 2 2 4 2" xfId="27944" xr:uid="{CFAF7879-A5EA-4434-B5DF-E973A4FF3857}"/>
    <cellStyle name="Comma 55 3 2 2 2 5" xfId="6986" xr:uid="{00000000-0005-0000-0000-00003E1B0000}"/>
    <cellStyle name="Comma 55 3 2 2 2 5 2" xfId="27945" xr:uid="{6B312A9F-80FD-4987-9DF5-29C0516DB1DF}"/>
    <cellStyle name="Comma 55 3 2 2 2 6" xfId="27938" xr:uid="{73157057-29AD-4428-86B8-83A2F8119EB4}"/>
    <cellStyle name="Comma 55 3 2 2 3" xfId="6987" xr:uid="{00000000-0005-0000-0000-00003F1B0000}"/>
    <cellStyle name="Comma 55 3 2 2 3 2" xfId="6988" xr:uid="{00000000-0005-0000-0000-0000401B0000}"/>
    <cellStyle name="Comma 55 3 2 2 3 2 2" xfId="27947" xr:uid="{706A272D-2F95-4A57-AC2A-F44ADAE5A805}"/>
    <cellStyle name="Comma 55 3 2 2 3 3" xfId="6989" xr:uid="{00000000-0005-0000-0000-0000411B0000}"/>
    <cellStyle name="Comma 55 3 2 2 3 3 2" xfId="27948" xr:uid="{80944359-3609-4196-B4C3-663F331E0066}"/>
    <cellStyle name="Comma 55 3 2 2 3 4" xfId="6990" xr:uid="{00000000-0005-0000-0000-0000421B0000}"/>
    <cellStyle name="Comma 55 3 2 2 3 4 2" xfId="27949" xr:uid="{1176127A-20E0-4383-91DF-CBFFA08445E1}"/>
    <cellStyle name="Comma 55 3 2 2 3 5" xfId="27946" xr:uid="{4250991B-7C1C-46D0-BC2E-D9E36E503A5E}"/>
    <cellStyle name="Comma 55 3 2 2 4" xfId="6991" xr:uid="{00000000-0005-0000-0000-0000431B0000}"/>
    <cellStyle name="Comma 55 3 2 2 4 2" xfId="27950" xr:uid="{DEBC2F54-754E-45D3-BA13-FCF18E7F3655}"/>
    <cellStyle name="Comma 55 3 2 2 5" xfId="6992" xr:uid="{00000000-0005-0000-0000-0000441B0000}"/>
    <cellStyle name="Comma 55 3 2 2 5 2" xfId="27951" xr:uid="{5C47B9E7-D6C1-4DAD-A9CE-65AB725D6458}"/>
    <cellStyle name="Comma 55 3 2 2 6" xfId="6993" xr:uid="{00000000-0005-0000-0000-0000451B0000}"/>
    <cellStyle name="Comma 55 3 2 2 6 2" xfId="27952" xr:uid="{8AB4B8E9-0526-42B5-A96A-5AD766D2DFA7}"/>
    <cellStyle name="Comma 55 3 2 2 7" xfId="27937" xr:uid="{97EA1C21-35C4-4447-A9D5-B785C1D8418F}"/>
    <cellStyle name="Comma 55 3 2 3" xfId="6994" xr:uid="{00000000-0005-0000-0000-0000461B0000}"/>
    <cellStyle name="Comma 55 3 2 3 2" xfId="6995" xr:uid="{00000000-0005-0000-0000-0000471B0000}"/>
    <cellStyle name="Comma 55 3 2 3 2 2" xfId="6996" xr:uid="{00000000-0005-0000-0000-0000481B0000}"/>
    <cellStyle name="Comma 55 3 2 3 2 2 2" xfId="6997" xr:uid="{00000000-0005-0000-0000-0000491B0000}"/>
    <cellStyle name="Comma 55 3 2 3 2 2 2 2" xfId="27956" xr:uid="{A9EE0C4F-4639-4C91-83A9-8EB8A3C24DFC}"/>
    <cellStyle name="Comma 55 3 2 3 2 2 3" xfId="6998" xr:uid="{00000000-0005-0000-0000-00004A1B0000}"/>
    <cellStyle name="Comma 55 3 2 3 2 2 3 2" xfId="27957" xr:uid="{4199F15E-3E05-41D5-88F1-4144182B2BE9}"/>
    <cellStyle name="Comma 55 3 2 3 2 2 4" xfId="6999" xr:uid="{00000000-0005-0000-0000-00004B1B0000}"/>
    <cellStyle name="Comma 55 3 2 3 2 2 4 2" xfId="27958" xr:uid="{025AAAA4-529E-4706-B0B2-B8018A8509E5}"/>
    <cellStyle name="Comma 55 3 2 3 2 2 5" xfId="27955" xr:uid="{FE91B65A-2BA5-40B8-A577-8A9E9AD49308}"/>
    <cellStyle name="Comma 55 3 2 3 2 3" xfId="7000" xr:uid="{00000000-0005-0000-0000-00004C1B0000}"/>
    <cellStyle name="Comma 55 3 2 3 2 3 2" xfId="27959" xr:uid="{6BE06923-A11C-4C13-9DB3-2729EF45B594}"/>
    <cellStyle name="Comma 55 3 2 3 2 4" xfId="7001" xr:uid="{00000000-0005-0000-0000-00004D1B0000}"/>
    <cellStyle name="Comma 55 3 2 3 2 4 2" xfId="27960" xr:uid="{44530291-F923-42DD-8D01-986B03E102B7}"/>
    <cellStyle name="Comma 55 3 2 3 2 5" xfId="7002" xr:uid="{00000000-0005-0000-0000-00004E1B0000}"/>
    <cellStyle name="Comma 55 3 2 3 2 5 2" xfId="27961" xr:uid="{B725BECD-9F17-4394-85AA-F5161A3BD09E}"/>
    <cellStyle name="Comma 55 3 2 3 2 6" xfId="27954" xr:uid="{B156D570-D97B-47EE-BDB0-453CE917784D}"/>
    <cellStyle name="Comma 55 3 2 3 3" xfId="7003" xr:uid="{00000000-0005-0000-0000-00004F1B0000}"/>
    <cellStyle name="Comma 55 3 2 3 3 2" xfId="7004" xr:uid="{00000000-0005-0000-0000-0000501B0000}"/>
    <cellStyle name="Comma 55 3 2 3 3 2 2" xfId="27963" xr:uid="{7AD8AC09-144B-4268-A411-493B4D1ADDD7}"/>
    <cellStyle name="Comma 55 3 2 3 3 3" xfId="7005" xr:uid="{00000000-0005-0000-0000-0000511B0000}"/>
    <cellStyle name="Comma 55 3 2 3 3 3 2" xfId="27964" xr:uid="{14BC3E10-DDDF-4EE0-BBDD-6A36F81E1E77}"/>
    <cellStyle name="Comma 55 3 2 3 3 4" xfId="7006" xr:uid="{00000000-0005-0000-0000-0000521B0000}"/>
    <cellStyle name="Comma 55 3 2 3 3 4 2" xfId="27965" xr:uid="{BAC0280D-F588-4199-A668-EAF60FAE598A}"/>
    <cellStyle name="Comma 55 3 2 3 3 5" xfId="27962" xr:uid="{91FBE0E3-AB17-4F1C-A17D-C0B005E76B87}"/>
    <cellStyle name="Comma 55 3 2 3 4" xfId="7007" xr:uid="{00000000-0005-0000-0000-0000531B0000}"/>
    <cellStyle name="Comma 55 3 2 3 4 2" xfId="27966" xr:uid="{18F91950-A07B-4F4E-9A8C-F977F6FFE6A6}"/>
    <cellStyle name="Comma 55 3 2 3 5" xfId="7008" xr:uid="{00000000-0005-0000-0000-0000541B0000}"/>
    <cellStyle name="Comma 55 3 2 3 5 2" xfId="27967" xr:uid="{B5DB44A0-479F-45E5-AFA7-7B1EBB010D19}"/>
    <cellStyle name="Comma 55 3 2 3 6" xfId="7009" xr:uid="{00000000-0005-0000-0000-0000551B0000}"/>
    <cellStyle name="Comma 55 3 2 3 6 2" xfId="27968" xr:uid="{DF74E2A8-4AC8-4431-A7B5-BF0F51070343}"/>
    <cellStyle name="Comma 55 3 2 3 7" xfId="27953" xr:uid="{4A0670EC-D893-47D7-82DF-0C35A5FE4E8D}"/>
    <cellStyle name="Comma 55 3 2 4" xfId="7010" xr:uid="{00000000-0005-0000-0000-0000561B0000}"/>
    <cellStyle name="Comma 55 3 2 4 2" xfId="7011" xr:uid="{00000000-0005-0000-0000-0000571B0000}"/>
    <cellStyle name="Comma 55 3 2 4 2 2" xfId="7012" xr:uid="{00000000-0005-0000-0000-0000581B0000}"/>
    <cellStyle name="Comma 55 3 2 4 2 2 2" xfId="27971" xr:uid="{124266DA-EAF8-4CA5-BDB7-DF1E374DA85B}"/>
    <cellStyle name="Comma 55 3 2 4 2 3" xfId="7013" xr:uid="{00000000-0005-0000-0000-0000591B0000}"/>
    <cellStyle name="Comma 55 3 2 4 2 3 2" xfId="27972" xr:uid="{68C73468-D1BB-4B6A-8A87-D46175682915}"/>
    <cellStyle name="Comma 55 3 2 4 2 4" xfId="7014" xr:uid="{00000000-0005-0000-0000-00005A1B0000}"/>
    <cellStyle name="Comma 55 3 2 4 2 4 2" xfId="27973" xr:uid="{1F9EDFD2-AA72-4911-A839-3801883ADE30}"/>
    <cellStyle name="Comma 55 3 2 4 2 5" xfId="27970" xr:uid="{7DC00F20-F302-4B9D-A232-2B0056E655E5}"/>
    <cellStyle name="Comma 55 3 2 4 3" xfId="7015" xr:uid="{00000000-0005-0000-0000-00005B1B0000}"/>
    <cellStyle name="Comma 55 3 2 4 3 2" xfId="27974" xr:uid="{BF76BB48-9235-4CE8-BBE7-920850F36BCB}"/>
    <cellStyle name="Comma 55 3 2 4 4" xfId="7016" xr:uid="{00000000-0005-0000-0000-00005C1B0000}"/>
    <cellStyle name="Comma 55 3 2 4 4 2" xfId="27975" xr:uid="{F52D5CF5-473F-4233-BAE6-8987AE0A9FC5}"/>
    <cellStyle name="Comma 55 3 2 4 5" xfId="7017" xr:uid="{00000000-0005-0000-0000-00005D1B0000}"/>
    <cellStyle name="Comma 55 3 2 4 5 2" xfId="27976" xr:uid="{5E620E5D-94CA-4C13-BEF4-995B3354A994}"/>
    <cellStyle name="Comma 55 3 2 4 6" xfId="27969" xr:uid="{0B552FB4-39F8-4A6E-9761-8AB6B2BC31B4}"/>
    <cellStyle name="Comma 55 3 2 5" xfId="7018" xr:uid="{00000000-0005-0000-0000-00005E1B0000}"/>
    <cellStyle name="Comma 55 3 2 5 2" xfId="7019" xr:uid="{00000000-0005-0000-0000-00005F1B0000}"/>
    <cellStyle name="Comma 55 3 2 5 2 2" xfId="27978" xr:uid="{89004E21-1161-4E40-9F2D-D183EA5145F5}"/>
    <cellStyle name="Comma 55 3 2 5 3" xfId="7020" xr:uid="{00000000-0005-0000-0000-0000601B0000}"/>
    <cellStyle name="Comma 55 3 2 5 3 2" xfId="27979" xr:uid="{62D27742-0462-43FD-B7E1-22922B5161B0}"/>
    <cellStyle name="Comma 55 3 2 5 4" xfId="7021" xr:uid="{00000000-0005-0000-0000-0000611B0000}"/>
    <cellStyle name="Comma 55 3 2 5 4 2" xfId="27980" xr:uid="{CB4F71E5-E808-4B10-926F-456ED6190D3B}"/>
    <cellStyle name="Comma 55 3 2 5 5" xfId="27977" xr:uid="{5572124D-3967-4657-87F0-30EBF6F8A4FD}"/>
    <cellStyle name="Comma 55 3 2 6" xfId="7022" xr:uid="{00000000-0005-0000-0000-0000621B0000}"/>
    <cellStyle name="Comma 55 3 2 6 2" xfId="27981" xr:uid="{AAB6FEC9-5659-4C49-BE1F-811CE9D10497}"/>
    <cellStyle name="Comma 55 3 2 7" xfId="7023" xr:uid="{00000000-0005-0000-0000-0000631B0000}"/>
    <cellStyle name="Comma 55 3 2 7 2" xfId="27982" xr:uid="{4C831DE6-76C3-4325-A8D6-C71552563AE9}"/>
    <cellStyle name="Comma 55 3 2 8" xfId="7024" xr:uid="{00000000-0005-0000-0000-0000641B0000}"/>
    <cellStyle name="Comma 55 3 2 8 2" xfId="27983" xr:uid="{90B2AFEE-6C14-4A03-956A-5BBABA4170A1}"/>
    <cellStyle name="Comma 55 3 2 9" xfId="27936" xr:uid="{974DA1DC-ABC5-459C-9970-2F590ACC3C8E}"/>
    <cellStyle name="Comma 55 3 3" xfId="7025" xr:uid="{00000000-0005-0000-0000-0000651B0000}"/>
    <cellStyle name="Comma 55 3 3 2" xfId="7026" xr:uid="{00000000-0005-0000-0000-0000661B0000}"/>
    <cellStyle name="Comma 55 3 3 2 2" xfId="7027" xr:uid="{00000000-0005-0000-0000-0000671B0000}"/>
    <cellStyle name="Comma 55 3 3 2 2 2" xfId="7028" xr:uid="{00000000-0005-0000-0000-0000681B0000}"/>
    <cellStyle name="Comma 55 3 3 2 2 2 2" xfId="7029" xr:uid="{00000000-0005-0000-0000-0000691B0000}"/>
    <cellStyle name="Comma 55 3 3 2 2 2 2 2" xfId="27988" xr:uid="{E75064A1-A285-469B-A900-A8ED0B89168B}"/>
    <cellStyle name="Comma 55 3 3 2 2 2 3" xfId="7030" xr:uid="{00000000-0005-0000-0000-00006A1B0000}"/>
    <cellStyle name="Comma 55 3 3 2 2 2 3 2" xfId="27989" xr:uid="{57A127FA-D8A4-45DA-92A3-61A4F5B7AB16}"/>
    <cellStyle name="Comma 55 3 3 2 2 2 4" xfId="7031" xr:uid="{00000000-0005-0000-0000-00006B1B0000}"/>
    <cellStyle name="Comma 55 3 3 2 2 2 4 2" xfId="27990" xr:uid="{F29CDE58-7330-4B1F-B4B6-DD652EAFAA97}"/>
    <cellStyle name="Comma 55 3 3 2 2 2 5" xfId="27987" xr:uid="{35B3A632-7636-4D8B-9BD1-42480713B7B1}"/>
    <cellStyle name="Comma 55 3 3 2 2 3" xfId="7032" xr:uid="{00000000-0005-0000-0000-00006C1B0000}"/>
    <cellStyle name="Comma 55 3 3 2 2 3 2" xfId="27991" xr:uid="{95863E6C-843E-400E-B29F-A08FE96D4B0A}"/>
    <cellStyle name="Comma 55 3 3 2 2 4" xfId="7033" xr:uid="{00000000-0005-0000-0000-00006D1B0000}"/>
    <cellStyle name="Comma 55 3 3 2 2 4 2" xfId="27992" xr:uid="{322387FD-4247-4725-8C47-9331A4106348}"/>
    <cellStyle name="Comma 55 3 3 2 2 5" xfId="7034" xr:uid="{00000000-0005-0000-0000-00006E1B0000}"/>
    <cellStyle name="Comma 55 3 3 2 2 5 2" xfId="27993" xr:uid="{3B96CB0A-3FEC-4071-948D-B9A1FB3C8889}"/>
    <cellStyle name="Comma 55 3 3 2 2 6" xfId="27986" xr:uid="{F584E0E6-4109-458E-9E97-E3EEBE6426EE}"/>
    <cellStyle name="Comma 55 3 3 2 3" xfId="7035" xr:uid="{00000000-0005-0000-0000-00006F1B0000}"/>
    <cellStyle name="Comma 55 3 3 2 3 2" xfId="7036" xr:uid="{00000000-0005-0000-0000-0000701B0000}"/>
    <cellStyle name="Comma 55 3 3 2 3 2 2" xfId="27995" xr:uid="{0ED275E8-94A5-4797-B4FC-AC8807462338}"/>
    <cellStyle name="Comma 55 3 3 2 3 3" xfId="7037" xr:uid="{00000000-0005-0000-0000-0000711B0000}"/>
    <cellStyle name="Comma 55 3 3 2 3 3 2" xfId="27996" xr:uid="{C3855D96-26EE-4A3F-8585-D4703EF617A0}"/>
    <cellStyle name="Comma 55 3 3 2 3 4" xfId="7038" xr:uid="{00000000-0005-0000-0000-0000721B0000}"/>
    <cellStyle name="Comma 55 3 3 2 3 4 2" xfId="27997" xr:uid="{1B463681-A286-48DF-BECE-E647522619DB}"/>
    <cellStyle name="Comma 55 3 3 2 3 5" xfId="27994" xr:uid="{609C3408-630B-4A1A-AF99-330AB74F823D}"/>
    <cellStyle name="Comma 55 3 3 2 4" xfId="7039" xr:uid="{00000000-0005-0000-0000-0000731B0000}"/>
    <cellStyle name="Comma 55 3 3 2 4 2" xfId="27998" xr:uid="{B92693B4-992F-4968-B7EA-DEF8EE634CB1}"/>
    <cellStyle name="Comma 55 3 3 2 5" xfId="7040" xr:uid="{00000000-0005-0000-0000-0000741B0000}"/>
    <cellStyle name="Comma 55 3 3 2 5 2" xfId="27999" xr:uid="{18B2AE79-1FC3-4EDD-8E91-A85BA1247C00}"/>
    <cellStyle name="Comma 55 3 3 2 6" xfId="7041" xr:uid="{00000000-0005-0000-0000-0000751B0000}"/>
    <cellStyle name="Comma 55 3 3 2 6 2" xfId="28000" xr:uid="{42667A58-0B06-4914-89AD-F3B445235D13}"/>
    <cellStyle name="Comma 55 3 3 2 7" xfId="27985" xr:uid="{1F3D71B7-8285-4EBE-960E-A4AAB622B7CD}"/>
    <cellStyle name="Comma 55 3 3 3" xfId="7042" xr:uid="{00000000-0005-0000-0000-0000761B0000}"/>
    <cellStyle name="Comma 55 3 3 3 2" xfId="7043" xr:uid="{00000000-0005-0000-0000-0000771B0000}"/>
    <cellStyle name="Comma 55 3 3 3 2 2" xfId="7044" xr:uid="{00000000-0005-0000-0000-0000781B0000}"/>
    <cellStyle name="Comma 55 3 3 3 2 2 2" xfId="7045" xr:uid="{00000000-0005-0000-0000-0000791B0000}"/>
    <cellStyle name="Comma 55 3 3 3 2 2 2 2" xfId="28004" xr:uid="{5FA033FC-B3B2-4EFC-AEE7-68D69067713A}"/>
    <cellStyle name="Comma 55 3 3 3 2 2 3" xfId="7046" xr:uid="{00000000-0005-0000-0000-00007A1B0000}"/>
    <cellStyle name="Comma 55 3 3 3 2 2 3 2" xfId="28005" xr:uid="{7BA3FABF-E7A3-4F43-99FB-B8E4AF86A532}"/>
    <cellStyle name="Comma 55 3 3 3 2 2 4" xfId="7047" xr:uid="{00000000-0005-0000-0000-00007B1B0000}"/>
    <cellStyle name="Comma 55 3 3 3 2 2 4 2" xfId="28006" xr:uid="{47DA2CE0-C919-4945-857F-C5EB584696C9}"/>
    <cellStyle name="Comma 55 3 3 3 2 2 5" xfId="28003" xr:uid="{0CCED8BC-90F2-458E-81F4-E74283E75DBB}"/>
    <cellStyle name="Comma 55 3 3 3 2 3" xfId="7048" xr:uid="{00000000-0005-0000-0000-00007C1B0000}"/>
    <cellStyle name="Comma 55 3 3 3 2 3 2" xfId="28007" xr:uid="{5AFDDF4E-59C1-45ED-B284-16C473E055D9}"/>
    <cellStyle name="Comma 55 3 3 3 2 4" xfId="7049" xr:uid="{00000000-0005-0000-0000-00007D1B0000}"/>
    <cellStyle name="Comma 55 3 3 3 2 4 2" xfId="28008" xr:uid="{E788FA13-A33A-409F-B240-D82BA86ED318}"/>
    <cellStyle name="Comma 55 3 3 3 2 5" xfId="7050" xr:uid="{00000000-0005-0000-0000-00007E1B0000}"/>
    <cellStyle name="Comma 55 3 3 3 2 5 2" xfId="28009" xr:uid="{2D5A7BDA-691A-49CF-93A4-CD36AA3221B6}"/>
    <cellStyle name="Comma 55 3 3 3 2 6" xfId="28002" xr:uid="{2A23B7FD-ACAD-42C4-8BE3-15FF3D0724A3}"/>
    <cellStyle name="Comma 55 3 3 3 3" xfId="7051" xr:uid="{00000000-0005-0000-0000-00007F1B0000}"/>
    <cellStyle name="Comma 55 3 3 3 3 2" xfId="7052" xr:uid="{00000000-0005-0000-0000-0000801B0000}"/>
    <cellStyle name="Comma 55 3 3 3 3 2 2" xfId="28011" xr:uid="{94A52501-17C5-4F3A-B9E3-A9A17C4BC152}"/>
    <cellStyle name="Comma 55 3 3 3 3 3" xfId="7053" xr:uid="{00000000-0005-0000-0000-0000811B0000}"/>
    <cellStyle name="Comma 55 3 3 3 3 3 2" xfId="28012" xr:uid="{D5B2D51D-3B86-49D0-A51B-06995B12611E}"/>
    <cellStyle name="Comma 55 3 3 3 3 4" xfId="7054" xr:uid="{00000000-0005-0000-0000-0000821B0000}"/>
    <cellStyle name="Comma 55 3 3 3 3 4 2" xfId="28013" xr:uid="{F6E27A73-3A4D-4696-AAE9-570F1C56E6AC}"/>
    <cellStyle name="Comma 55 3 3 3 3 5" xfId="28010" xr:uid="{54972549-A335-430C-8959-3929372A8A69}"/>
    <cellStyle name="Comma 55 3 3 3 4" xfId="7055" xr:uid="{00000000-0005-0000-0000-0000831B0000}"/>
    <cellStyle name="Comma 55 3 3 3 4 2" xfId="28014" xr:uid="{76F1BE37-157F-4472-8DBC-82CC5E289245}"/>
    <cellStyle name="Comma 55 3 3 3 5" xfId="7056" xr:uid="{00000000-0005-0000-0000-0000841B0000}"/>
    <cellStyle name="Comma 55 3 3 3 5 2" xfId="28015" xr:uid="{40345F58-D05F-42AB-B374-62CF684D8A21}"/>
    <cellStyle name="Comma 55 3 3 3 6" xfId="7057" xr:uid="{00000000-0005-0000-0000-0000851B0000}"/>
    <cellStyle name="Comma 55 3 3 3 6 2" xfId="28016" xr:uid="{B394B43A-E9ED-4C25-B215-5093AFEE658C}"/>
    <cellStyle name="Comma 55 3 3 3 7" xfId="28001" xr:uid="{66F86AB5-A139-497F-A86A-CAE192AB36DE}"/>
    <cellStyle name="Comma 55 3 3 4" xfId="7058" xr:uid="{00000000-0005-0000-0000-0000861B0000}"/>
    <cellStyle name="Comma 55 3 3 4 2" xfId="7059" xr:uid="{00000000-0005-0000-0000-0000871B0000}"/>
    <cellStyle name="Comma 55 3 3 4 2 2" xfId="7060" xr:uid="{00000000-0005-0000-0000-0000881B0000}"/>
    <cellStyle name="Comma 55 3 3 4 2 2 2" xfId="28019" xr:uid="{1AEFBE8C-0E88-4609-B563-50FE3351774F}"/>
    <cellStyle name="Comma 55 3 3 4 2 3" xfId="7061" xr:uid="{00000000-0005-0000-0000-0000891B0000}"/>
    <cellStyle name="Comma 55 3 3 4 2 3 2" xfId="28020" xr:uid="{1F7C5B49-B424-487D-92EF-8D7FDF73FC77}"/>
    <cellStyle name="Comma 55 3 3 4 2 4" xfId="7062" xr:uid="{00000000-0005-0000-0000-00008A1B0000}"/>
    <cellStyle name="Comma 55 3 3 4 2 4 2" xfId="28021" xr:uid="{AB12C24A-A854-405E-A48C-79A543BCAC97}"/>
    <cellStyle name="Comma 55 3 3 4 2 5" xfId="28018" xr:uid="{268C5B26-D9FE-4FE5-BE9D-1D0804D294C3}"/>
    <cellStyle name="Comma 55 3 3 4 3" xfId="7063" xr:uid="{00000000-0005-0000-0000-00008B1B0000}"/>
    <cellStyle name="Comma 55 3 3 4 3 2" xfId="28022" xr:uid="{CF1112EE-65E6-47F1-A696-EF08D5D6AC8B}"/>
    <cellStyle name="Comma 55 3 3 4 4" xfId="7064" xr:uid="{00000000-0005-0000-0000-00008C1B0000}"/>
    <cellStyle name="Comma 55 3 3 4 4 2" xfId="28023" xr:uid="{72A76FE1-3209-49EA-8A0B-09D9C98A0D48}"/>
    <cellStyle name="Comma 55 3 3 4 5" xfId="7065" xr:uid="{00000000-0005-0000-0000-00008D1B0000}"/>
    <cellStyle name="Comma 55 3 3 4 5 2" xfId="28024" xr:uid="{5721FB64-7318-4522-947B-61756D47334F}"/>
    <cellStyle name="Comma 55 3 3 4 6" xfId="28017" xr:uid="{D716EFE9-C0DA-4939-A69A-07B5AF94735F}"/>
    <cellStyle name="Comma 55 3 3 5" xfId="7066" xr:uid="{00000000-0005-0000-0000-00008E1B0000}"/>
    <cellStyle name="Comma 55 3 3 5 2" xfId="7067" xr:uid="{00000000-0005-0000-0000-00008F1B0000}"/>
    <cellStyle name="Comma 55 3 3 5 2 2" xfId="28026" xr:uid="{57967603-F5AA-4833-9699-CFF51BA57AC7}"/>
    <cellStyle name="Comma 55 3 3 5 3" xfId="7068" xr:uid="{00000000-0005-0000-0000-0000901B0000}"/>
    <cellStyle name="Comma 55 3 3 5 3 2" xfId="28027" xr:uid="{ED588420-B0D5-45A7-B9D9-D504185D895E}"/>
    <cellStyle name="Comma 55 3 3 5 4" xfId="7069" xr:uid="{00000000-0005-0000-0000-0000911B0000}"/>
    <cellStyle name="Comma 55 3 3 5 4 2" xfId="28028" xr:uid="{F91D2120-8264-4666-8E64-13F3986A95EF}"/>
    <cellStyle name="Comma 55 3 3 5 5" xfId="28025" xr:uid="{DB878A45-F653-4914-BBBE-9C80E9F17609}"/>
    <cellStyle name="Comma 55 3 3 6" xfId="7070" xr:uid="{00000000-0005-0000-0000-0000921B0000}"/>
    <cellStyle name="Comma 55 3 3 6 2" xfId="28029" xr:uid="{AC8F0B4A-5128-4875-9E3A-42031644183F}"/>
    <cellStyle name="Comma 55 3 3 7" xfId="7071" xr:uid="{00000000-0005-0000-0000-0000931B0000}"/>
    <cellStyle name="Comma 55 3 3 7 2" xfId="28030" xr:uid="{53CBD96B-1BB1-4673-99CC-8D2CDE85A8E1}"/>
    <cellStyle name="Comma 55 3 3 8" xfId="7072" xr:uid="{00000000-0005-0000-0000-0000941B0000}"/>
    <cellStyle name="Comma 55 3 3 8 2" xfId="28031" xr:uid="{590743DA-D95A-4AF9-B69E-FCAB23E2516B}"/>
    <cellStyle name="Comma 55 3 3 9" xfId="27984" xr:uid="{FA51E7C8-614C-4404-8747-C09D5D0DAD5A}"/>
    <cellStyle name="Comma 55 3 4" xfId="7073" xr:uid="{00000000-0005-0000-0000-0000951B0000}"/>
    <cellStyle name="Comma 55 3 4 2" xfId="7074" xr:uid="{00000000-0005-0000-0000-0000961B0000}"/>
    <cellStyle name="Comma 55 3 4 2 2" xfId="7075" xr:uid="{00000000-0005-0000-0000-0000971B0000}"/>
    <cellStyle name="Comma 55 3 4 2 2 2" xfId="7076" xr:uid="{00000000-0005-0000-0000-0000981B0000}"/>
    <cellStyle name="Comma 55 3 4 2 2 2 2" xfId="28035" xr:uid="{787AFFAD-54D8-475F-AC2F-912D06396FCB}"/>
    <cellStyle name="Comma 55 3 4 2 2 3" xfId="7077" xr:uid="{00000000-0005-0000-0000-0000991B0000}"/>
    <cellStyle name="Comma 55 3 4 2 2 3 2" xfId="28036" xr:uid="{11407396-EC92-4690-ACE5-74239E553686}"/>
    <cellStyle name="Comma 55 3 4 2 2 4" xfId="7078" xr:uid="{00000000-0005-0000-0000-00009A1B0000}"/>
    <cellStyle name="Comma 55 3 4 2 2 4 2" xfId="28037" xr:uid="{B50230CD-8BFC-41EE-ADFC-5F863731CD7D}"/>
    <cellStyle name="Comma 55 3 4 2 2 5" xfId="28034" xr:uid="{D63AE14C-E906-41E3-A5BA-9F99928D4418}"/>
    <cellStyle name="Comma 55 3 4 2 3" xfId="7079" xr:uid="{00000000-0005-0000-0000-00009B1B0000}"/>
    <cellStyle name="Comma 55 3 4 2 3 2" xfId="28038" xr:uid="{73038F28-F2C4-40AA-A84A-408D9FF31342}"/>
    <cellStyle name="Comma 55 3 4 2 4" xfId="7080" xr:uid="{00000000-0005-0000-0000-00009C1B0000}"/>
    <cellStyle name="Comma 55 3 4 2 4 2" xfId="28039" xr:uid="{4758EE43-9BC9-42CC-A83E-8B1EBB7FD739}"/>
    <cellStyle name="Comma 55 3 4 2 5" xfId="7081" xr:uid="{00000000-0005-0000-0000-00009D1B0000}"/>
    <cellStyle name="Comma 55 3 4 2 5 2" xfId="28040" xr:uid="{6B5DDA6F-E55E-49D6-AEAE-11C71108B607}"/>
    <cellStyle name="Comma 55 3 4 2 6" xfId="28033" xr:uid="{F120FB8C-0479-4643-A9C5-CF93D009896F}"/>
    <cellStyle name="Comma 55 3 4 3" xfId="7082" xr:uid="{00000000-0005-0000-0000-00009E1B0000}"/>
    <cellStyle name="Comma 55 3 4 3 2" xfId="7083" xr:uid="{00000000-0005-0000-0000-00009F1B0000}"/>
    <cellStyle name="Comma 55 3 4 3 2 2" xfId="28042" xr:uid="{9DC907C6-66BE-4DC5-B033-B27EFE5885E7}"/>
    <cellStyle name="Comma 55 3 4 3 3" xfId="7084" xr:uid="{00000000-0005-0000-0000-0000A01B0000}"/>
    <cellStyle name="Comma 55 3 4 3 3 2" xfId="28043" xr:uid="{4CC63194-D922-4467-8700-9AC5850A0473}"/>
    <cellStyle name="Comma 55 3 4 3 4" xfId="7085" xr:uid="{00000000-0005-0000-0000-0000A11B0000}"/>
    <cellStyle name="Comma 55 3 4 3 4 2" xfId="28044" xr:uid="{4F379637-9B62-4F7E-91DD-09ADF9337879}"/>
    <cellStyle name="Comma 55 3 4 3 5" xfId="28041" xr:uid="{54E50624-55FF-4DA4-B875-03071DB59118}"/>
    <cellStyle name="Comma 55 3 4 4" xfId="7086" xr:uid="{00000000-0005-0000-0000-0000A21B0000}"/>
    <cellStyle name="Comma 55 3 4 4 2" xfId="28045" xr:uid="{36C11B95-2673-4EF6-8012-1DC795314F8E}"/>
    <cellStyle name="Comma 55 3 4 5" xfId="7087" xr:uid="{00000000-0005-0000-0000-0000A31B0000}"/>
    <cellStyle name="Comma 55 3 4 5 2" xfId="28046" xr:uid="{6850E8A8-3F85-4486-A6CD-A5249F5BA2BE}"/>
    <cellStyle name="Comma 55 3 4 6" xfId="7088" xr:uid="{00000000-0005-0000-0000-0000A41B0000}"/>
    <cellStyle name="Comma 55 3 4 6 2" xfId="28047" xr:uid="{F3798376-2A55-4192-9E28-337671F70B7C}"/>
    <cellStyle name="Comma 55 3 4 7" xfId="28032" xr:uid="{304256A1-0C16-4225-BF1C-B7DC15C35718}"/>
    <cellStyle name="Comma 55 3 5" xfId="7089" xr:uid="{00000000-0005-0000-0000-0000A51B0000}"/>
    <cellStyle name="Comma 55 3 5 2" xfId="7090" xr:uid="{00000000-0005-0000-0000-0000A61B0000}"/>
    <cellStyle name="Comma 55 3 5 2 2" xfId="7091" xr:uid="{00000000-0005-0000-0000-0000A71B0000}"/>
    <cellStyle name="Comma 55 3 5 2 2 2" xfId="7092" xr:uid="{00000000-0005-0000-0000-0000A81B0000}"/>
    <cellStyle name="Comma 55 3 5 2 2 2 2" xfId="28051" xr:uid="{0858EBFB-8C6E-4840-A728-AE59261C14D8}"/>
    <cellStyle name="Comma 55 3 5 2 2 3" xfId="7093" xr:uid="{00000000-0005-0000-0000-0000A91B0000}"/>
    <cellStyle name="Comma 55 3 5 2 2 3 2" xfId="28052" xr:uid="{899FA56A-B44D-474B-B672-0F42A59BC5FF}"/>
    <cellStyle name="Comma 55 3 5 2 2 4" xfId="7094" xr:uid="{00000000-0005-0000-0000-0000AA1B0000}"/>
    <cellStyle name="Comma 55 3 5 2 2 4 2" xfId="28053" xr:uid="{5E299690-E1EE-4E73-9A0C-669260C3990C}"/>
    <cellStyle name="Comma 55 3 5 2 2 5" xfId="28050" xr:uid="{CB289436-B709-4ED6-91A6-B53E863BF88D}"/>
    <cellStyle name="Comma 55 3 5 2 3" xfId="7095" xr:uid="{00000000-0005-0000-0000-0000AB1B0000}"/>
    <cellStyle name="Comma 55 3 5 2 3 2" xfId="28054" xr:uid="{38CD3F2A-D7CA-475E-8E9E-EA0B1357D0AE}"/>
    <cellStyle name="Comma 55 3 5 2 4" xfId="7096" xr:uid="{00000000-0005-0000-0000-0000AC1B0000}"/>
    <cellStyle name="Comma 55 3 5 2 4 2" xfId="28055" xr:uid="{064B9B3D-8289-4588-8AC5-2F316F76E75E}"/>
    <cellStyle name="Comma 55 3 5 2 5" xfId="7097" xr:uid="{00000000-0005-0000-0000-0000AD1B0000}"/>
    <cellStyle name="Comma 55 3 5 2 5 2" xfId="28056" xr:uid="{DA58F22E-7DCC-49FD-AE07-F7FA2F55AE18}"/>
    <cellStyle name="Comma 55 3 5 2 6" xfId="28049" xr:uid="{5F30DF2B-14B4-475F-8684-12D8D6D723D6}"/>
    <cellStyle name="Comma 55 3 5 3" xfId="7098" xr:uid="{00000000-0005-0000-0000-0000AE1B0000}"/>
    <cellStyle name="Comma 55 3 5 3 2" xfId="7099" xr:uid="{00000000-0005-0000-0000-0000AF1B0000}"/>
    <cellStyle name="Comma 55 3 5 3 2 2" xfId="28058" xr:uid="{4631E9BF-CF71-4F20-A525-26EA577E2498}"/>
    <cellStyle name="Comma 55 3 5 3 3" xfId="7100" xr:uid="{00000000-0005-0000-0000-0000B01B0000}"/>
    <cellStyle name="Comma 55 3 5 3 3 2" xfId="28059" xr:uid="{713A8F7C-C898-4916-A85B-98633BB11251}"/>
    <cellStyle name="Comma 55 3 5 3 4" xfId="7101" xr:uid="{00000000-0005-0000-0000-0000B11B0000}"/>
    <cellStyle name="Comma 55 3 5 3 4 2" xfId="28060" xr:uid="{01C8FFD7-37F4-46FB-9B89-D0D3C7F309B3}"/>
    <cellStyle name="Comma 55 3 5 3 5" xfId="28057" xr:uid="{6540DF6A-9182-4F43-84D1-BC9AA9C4ECBC}"/>
    <cellStyle name="Comma 55 3 5 4" xfId="7102" xr:uid="{00000000-0005-0000-0000-0000B21B0000}"/>
    <cellStyle name="Comma 55 3 5 4 2" xfId="28061" xr:uid="{43D5364F-D750-4B4D-827C-90F06AF2CDA7}"/>
    <cellStyle name="Comma 55 3 5 5" xfId="7103" xr:uid="{00000000-0005-0000-0000-0000B31B0000}"/>
    <cellStyle name="Comma 55 3 5 5 2" xfId="28062" xr:uid="{9226C1BC-E857-42F0-BDBF-3E3F5276176B}"/>
    <cellStyle name="Comma 55 3 5 6" xfId="7104" xr:uid="{00000000-0005-0000-0000-0000B41B0000}"/>
    <cellStyle name="Comma 55 3 5 6 2" xfId="28063" xr:uid="{EBC63E37-3939-4A63-9F24-F2463BDAE5DC}"/>
    <cellStyle name="Comma 55 3 5 7" xfId="28048" xr:uid="{3CDC3937-A7EB-4EEB-B3D8-22A0276CE852}"/>
    <cellStyle name="Comma 55 3 6" xfId="7105" xr:uid="{00000000-0005-0000-0000-0000B51B0000}"/>
    <cellStyle name="Comma 55 3 6 2" xfId="7106" xr:uid="{00000000-0005-0000-0000-0000B61B0000}"/>
    <cellStyle name="Comma 55 3 6 2 2" xfId="7107" xr:uid="{00000000-0005-0000-0000-0000B71B0000}"/>
    <cellStyle name="Comma 55 3 6 2 2 2" xfId="28066" xr:uid="{9F02C701-1260-48E2-828C-9CC026B40564}"/>
    <cellStyle name="Comma 55 3 6 2 3" xfId="7108" xr:uid="{00000000-0005-0000-0000-0000B81B0000}"/>
    <cellStyle name="Comma 55 3 6 2 3 2" xfId="28067" xr:uid="{9E3486D0-278F-40AC-BEDD-3824750C6F43}"/>
    <cellStyle name="Comma 55 3 6 2 4" xfId="7109" xr:uid="{00000000-0005-0000-0000-0000B91B0000}"/>
    <cellStyle name="Comma 55 3 6 2 4 2" xfId="28068" xr:uid="{43FF71FC-0F0E-49F5-AFFA-5858B9A46E1D}"/>
    <cellStyle name="Comma 55 3 6 2 5" xfId="28065" xr:uid="{BD7F7B87-EC3F-4888-8C8A-FB5E632BB543}"/>
    <cellStyle name="Comma 55 3 6 3" xfId="7110" xr:uid="{00000000-0005-0000-0000-0000BA1B0000}"/>
    <cellStyle name="Comma 55 3 6 3 2" xfId="28069" xr:uid="{A97A184A-BEC6-4B95-B3A7-D6BCD1C98B4F}"/>
    <cellStyle name="Comma 55 3 6 4" xfId="7111" xr:uid="{00000000-0005-0000-0000-0000BB1B0000}"/>
    <cellStyle name="Comma 55 3 6 4 2" xfId="28070" xr:uid="{D754F14A-0E36-41CE-BBE4-16A68FF210D9}"/>
    <cellStyle name="Comma 55 3 6 5" xfId="7112" xr:uid="{00000000-0005-0000-0000-0000BC1B0000}"/>
    <cellStyle name="Comma 55 3 6 5 2" xfId="28071" xr:uid="{4D771E04-FF16-4A91-896F-9993E429EB80}"/>
    <cellStyle name="Comma 55 3 6 6" xfId="28064" xr:uid="{40EE75B6-665E-4464-A2F7-4A8734F30121}"/>
    <cellStyle name="Comma 55 3 7" xfId="7113" xr:uid="{00000000-0005-0000-0000-0000BD1B0000}"/>
    <cellStyle name="Comma 55 3 7 2" xfId="7114" xr:uid="{00000000-0005-0000-0000-0000BE1B0000}"/>
    <cellStyle name="Comma 55 3 7 2 2" xfId="28073" xr:uid="{D7C6C81E-3D5E-48BB-9A95-750711D347DC}"/>
    <cellStyle name="Comma 55 3 7 3" xfId="7115" xr:uid="{00000000-0005-0000-0000-0000BF1B0000}"/>
    <cellStyle name="Comma 55 3 7 3 2" xfId="28074" xr:uid="{FB0387E1-E57F-4239-B5AF-A9F1B848E0CB}"/>
    <cellStyle name="Comma 55 3 7 4" xfId="7116" xr:uid="{00000000-0005-0000-0000-0000C01B0000}"/>
    <cellStyle name="Comma 55 3 7 4 2" xfId="28075" xr:uid="{859E575F-D3A9-45F7-AA1F-CAFA09FC278B}"/>
    <cellStyle name="Comma 55 3 7 5" xfId="28072" xr:uid="{0ACECF01-6DC4-4EC1-87AA-DACFCCE80F3B}"/>
    <cellStyle name="Comma 55 3 8" xfId="7117" xr:uid="{00000000-0005-0000-0000-0000C11B0000}"/>
    <cellStyle name="Comma 55 3 8 2" xfId="28076" xr:uid="{FA657591-7BBD-47B4-AB42-83A30F007C64}"/>
    <cellStyle name="Comma 55 3 9" xfId="7118" xr:uid="{00000000-0005-0000-0000-0000C21B0000}"/>
    <cellStyle name="Comma 55 3 9 2" xfId="28077" xr:uid="{AB2BBEA0-C48E-4451-908A-C0C896611473}"/>
    <cellStyle name="Comma 55 4" xfId="7119" xr:uid="{00000000-0005-0000-0000-0000C31B0000}"/>
    <cellStyle name="Comma 55 4 2" xfId="7120" xr:uid="{00000000-0005-0000-0000-0000C41B0000}"/>
    <cellStyle name="Comma 55 4 2 2" xfId="7121" xr:uid="{00000000-0005-0000-0000-0000C51B0000}"/>
    <cellStyle name="Comma 55 4 2 2 2" xfId="7122" xr:uid="{00000000-0005-0000-0000-0000C61B0000}"/>
    <cellStyle name="Comma 55 4 2 2 2 2" xfId="7123" xr:uid="{00000000-0005-0000-0000-0000C71B0000}"/>
    <cellStyle name="Comma 55 4 2 2 2 2 2" xfId="28082" xr:uid="{F34D52EA-4919-4EA0-A8A1-14F032EF2BF8}"/>
    <cellStyle name="Comma 55 4 2 2 2 3" xfId="7124" xr:uid="{00000000-0005-0000-0000-0000C81B0000}"/>
    <cellStyle name="Comma 55 4 2 2 2 3 2" xfId="28083" xr:uid="{4006D266-4D86-41E1-8F56-7B7875D699A4}"/>
    <cellStyle name="Comma 55 4 2 2 2 4" xfId="7125" xr:uid="{00000000-0005-0000-0000-0000C91B0000}"/>
    <cellStyle name="Comma 55 4 2 2 2 4 2" xfId="28084" xr:uid="{828CF729-D9DD-4639-9190-58EB51714488}"/>
    <cellStyle name="Comma 55 4 2 2 2 5" xfId="28081" xr:uid="{3DE3D470-99A2-4AAA-ACC3-30E3DBEA3A79}"/>
    <cellStyle name="Comma 55 4 2 2 3" xfId="7126" xr:uid="{00000000-0005-0000-0000-0000CA1B0000}"/>
    <cellStyle name="Comma 55 4 2 2 3 2" xfId="28085" xr:uid="{9212816D-045D-4E09-9054-6CE6BDE59C2D}"/>
    <cellStyle name="Comma 55 4 2 2 4" xfId="7127" xr:uid="{00000000-0005-0000-0000-0000CB1B0000}"/>
    <cellStyle name="Comma 55 4 2 2 4 2" xfId="28086" xr:uid="{5180776E-33AC-4537-9CD1-926E86572C25}"/>
    <cellStyle name="Comma 55 4 2 2 5" xfId="7128" xr:uid="{00000000-0005-0000-0000-0000CC1B0000}"/>
    <cellStyle name="Comma 55 4 2 2 5 2" xfId="28087" xr:uid="{E47149D8-FA3C-4419-851F-539A948EA57F}"/>
    <cellStyle name="Comma 55 4 2 2 6" xfId="28080" xr:uid="{E47EA8CB-A9F4-4EC3-AE91-822B4200AD57}"/>
    <cellStyle name="Comma 55 4 2 3" xfId="7129" xr:uid="{00000000-0005-0000-0000-0000CD1B0000}"/>
    <cellStyle name="Comma 55 4 2 3 2" xfId="7130" xr:uid="{00000000-0005-0000-0000-0000CE1B0000}"/>
    <cellStyle name="Comma 55 4 2 3 2 2" xfId="28089" xr:uid="{C43ABDAA-ACAB-4F68-82A9-A886DFE58746}"/>
    <cellStyle name="Comma 55 4 2 3 3" xfId="7131" xr:uid="{00000000-0005-0000-0000-0000CF1B0000}"/>
    <cellStyle name="Comma 55 4 2 3 3 2" xfId="28090" xr:uid="{A7840767-3E20-48ED-AD93-A00E41AEAEED}"/>
    <cellStyle name="Comma 55 4 2 3 4" xfId="7132" xr:uid="{00000000-0005-0000-0000-0000D01B0000}"/>
    <cellStyle name="Comma 55 4 2 3 4 2" xfId="28091" xr:uid="{34DE69E7-C26E-4B81-9A1D-5A55DCE7FDF6}"/>
    <cellStyle name="Comma 55 4 2 3 5" xfId="28088" xr:uid="{5B89341F-86FA-4D23-9507-5829F3C06EFF}"/>
    <cellStyle name="Comma 55 4 2 4" xfId="7133" xr:uid="{00000000-0005-0000-0000-0000D11B0000}"/>
    <cellStyle name="Comma 55 4 2 4 2" xfId="28092" xr:uid="{63C0D7F8-08B4-468A-8974-8643E92A2AFD}"/>
    <cellStyle name="Comma 55 4 2 5" xfId="7134" xr:uid="{00000000-0005-0000-0000-0000D21B0000}"/>
    <cellStyle name="Comma 55 4 2 5 2" xfId="28093" xr:uid="{5B2B8327-E5D1-4380-B9F1-FCD73BA2EF65}"/>
    <cellStyle name="Comma 55 4 2 6" xfId="7135" xr:uid="{00000000-0005-0000-0000-0000D31B0000}"/>
    <cellStyle name="Comma 55 4 2 6 2" xfId="28094" xr:uid="{A6E8D226-C77E-4277-8CDF-32347228C031}"/>
    <cellStyle name="Comma 55 4 2 7" xfId="28079" xr:uid="{706BA19C-946B-46A6-978E-B12825DA2E0B}"/>
    <cellStyle name="Comma 55 4 3" xfId="7136" xr:uid="{00000000-0005-0000-0000-0000D41B0000}"/>
    <cellStyle name="Comma 55 4 3 2" xfId="7137" xr:uid="{00000000-0005-0000-0000-0000D51B0000}"/>
    <cellStyle name="Comma 55 4 3 2 2" xfId="7138" xr:uid="{00000000-0005-0000-0000-0000D61B0000}"/>
    <cellStyle name="Comma 55 4 3 2 2 2" xfId="7139" xr:uid="{00000000-0005-0000-0000-0000D71B0000}"/>
    <cellStyle name="Comma 55 4 3 2 2 2 2" xfId="28098" xr:uid="{0C1C0574-E20A-4791-9F3F-4368BD89F139}"/>
    <cellStyle name="Comma 55 4 3 2 2 3" xfId="7140" xr:uid="{00000000-0005-0000-0000-0000D81B0000}"/>
    <cellStyle name="Comma 55 4 3 2 2 3 2" xfId="28099" xr:uid="{08C2F341-095D-4962-A0E0-CC7D84F9814A}"/>
    <cellStyle name="Comma 55 4 3 2 2 4" xfId="7141" xr:uid="{00000000-0005-0000-0000-0000D91B0000}"/>
    <cellStyle name="Comma 55 4 3 2 2 4 2" xfId="28100" xr:uid="{EA33A5BF-99FA-4DFA-91E3-629D5E58A6F0}"/>
    <cellStyle name="Comma 55 4 3 2 2 5" xfId="28097" xr:uid="{BCE434C4-4090-4F7F-8A22-4B448E5166E2}"/>
    <cellStyle name="Comma 55 4 3 2 3" xfId="7142" xr:uid="{00000000-0005-0000-0000-0000DA1B0000}"/>
    <cellStyle name="Comma 55 4 3 2 3 2" xfId="28101" xr:uid="{61BEF2B4-F07A-490C-A182-B10E4CED4111}"/>
    <cellStyle name="Comma 55 4 3 2 4" xfId="7143" xr:uid="{00000000-0005-0000-0000-0000DB1B0000}"/>
    <cellStyle name="Comma 55 4 3 2 4 2" xfId="28102" xr:uid="{57F648EC-75F5-4217-A3FF-B14BCBC3DD71}"/>
    <cellStyle name="Comma 55 4 3 2 5" xfId="7144" xr:uid="{00000000-0005-0000-0000-0000DC1B0000}"/>
    <cellStyle name="Comma 55 4 3 2 5 2" xfId="28103" xr:uid="{007EE7F4-A478-43E5-B434-6AAA5FAB5C12}"/>
    <cellStyle name="Comma 55 4 3 2 6" xfId="28096" xr:uid="{E9B004A7-C641-48EC-BBB1-F9088B903FD1}"/>
    <cellStyle name="Comma 55 4 3 3" xfId="7145" xr:uid="{00000000-0005-0000-0000-0000DD1B0000}"/>
    <cellStyle name="Comma 55 4 3 3 2" xfId="7146" xr:uid="{00000000-0005-0000-0000-0000DE1B0000}"/>
    <cellStyle name="Comma 55 4 3 3 2 2" xfId="28105" xr:uid="{0FE5A4AA-E8F6-42E8-91B4-4B87C1F99039}"/>
    <cellStyle name="Comma 55 4 3 3 3" xfId="7147" xr:uid="{00000000-0005-0000-0000-0000DF1B0000}"/>
    <cellStyle name="Comma 55 4 3 3 3 2" xfId="28106" xr:uid="{4E36DD14-BD80-4FA1-B3BA-01F7257560A7}"/>
    <cellStyle name="Comma 55 4 3 3 4" xfId="7148" xr:uid="{00000000-0005-0000-0000-0000E01B0000}"/>
    <cellStyle name="Comma 55 4 3 3 4 2" xfId="28107" xr:uid="{CABAD13E-1A35-4431-86C0-D2BB9FC4FFDD}"/>
    <cellStyle name="Comma 55 4 3 3 5" xfId="28104" xr:uid="{F3EC4ED8-1DD6-4A01-BA31-E84AB78FEF07}"/>
    <cellStyle name="Comma 55 4 3 4" xfId="7149" xr:uid="{00000000-0005-0000-0000-0000E11B0000}"/>
    <cellStyle name="Comma 55 4 3 4 2" xfId="28108" xr:uid="{6CD525EB-CC08-45C8-97AD-6BDDA623B6BF}"/>
    <cellStyle name="Comma 55 4 3 5" xfId="7150" xr:uid="{00000000-0005-0000-0000-0000E21B0000}"/>
    <cellStyle name="Comma 55 4 3 5 2" xfId="28109" xr:uid="{22DA1A45-0DBB-4A47-B6AA-E9A1957DC629}"/>
    <cellStyle name="Comma 55 4 3 6" xfId="7151" xr:uid="{00000000-0005-0000-0000-0000E31B0000}"/>
    <cellStyle name="Comma 55 4 3 6 2" xfId="28110" xr:uid="{97078439-4214-482E-B4C6-27AEE9C9055C}"/>
    <cellStyle name="Comma 55 4 3 7" xfId="28095" xr:uid="{087886DC-6077-4C8B-A487-B80F077EEE48}"/>
    <cellStyle name="Comma 55 4 4" xfId="7152" xr:uid="{00000000-0005-0000-0000-0000E41B0000}"/>
    <cellStyle name="Comma 55 4 4 2" xfId="7153" xr:uid="{00000000-0005-0000-0000-0000E51B0000}"/>
    <cellStyle name="Comma 55 4 4 2 2" xfId="7154" xr:uid="{00000000-0005-0000-0000-0000E61B0000}"/>
    <cellStyle name="Comma 55 4 4 2 2 2" xfId="28113" xr:uid="{EDC4AD99-2922-433E-A8FC-56D0CFDD6344}"/>
    <cellStyle name="Comma 55 4 4 2 3" xfId="7155" xr:uid="{00000000-0005-0000-0000-0000E71B0000}"/>
    <cellStyle name="Comma 55 4 4 2 3 2" xfId="28114" xr:uid="{51EE42D7-ECD4-4DAC-8B2B-04E12D21E801}"/>
    <cellStyle name="Comma 55 4 4 2 4" xfId="7156" xr:uid="{00000000-0005-0000-0000-0000E81B0000}"/>
    <cellStyle name="Comma 55 4 4 2 4 2" xfId="28115" xr:uid="{03E9D7A1-3E78-4A8B-9DE8-648BB58DDE6B}"/>
    <cellStyle name="Comma 55 4 4 2 5" xfId="28112" xr:uid="{4A5FAC98-6027-4944-81C3-4867932127BD}"/>
    <cellStyle name="Comma 55 4 4 3" xfId="7157" xr:uid="{00000000-0005-0000-0000-0000E91B0000}"/>
    <cellStyle name="Comma 55 4 4 3 2" xfId="28116" xr:uid="{1B55302E-DC87-4DB6-BB8D-AE9291185078}"/>
    <cellStyle name="Comma 55 4 4 4" xfId="7158" xr:uid="{00000000-0005-0000-0000-0000EA1B0000}"/>
    <cellStyle name="Comma 55 4 4 4 2" xfId="28117" xr:uid="{726F2D6D-AC3E-4350-B853-942860440ABF}"/>
    <cellStyle name="Comma 55 4 4 5" xfId="7159" xr:uid="{00000000-0005-0000-0000-0000EB1B0000}"/>
    <cellStyle name="Comma 55 4 4 5 2" xfId="28118" xr:uid="{A46E9C49-9345-4546-BB20-F072AA4ECA6B}"/>
    <cellStyle name="Comma 55 4 4 6" xfId="28111" xr:uid="{8692C74C-5581-445A-BA39-6369EF5DE954}"/>
    <cellStyle name="Comma 55 4 5" xfId="7160" xr:uid="{00000000-0005-0000-0000-0000EC1B0000}"/>
    <cellStyle name="Comma 55 4 5 2" xfId="7161" xr:uid="{00000000-0005-0000-0000-0000ED1B0000}"/>
    <cellStyle name="Comma 55 4 5 2 2" xfId="28120" xr:uid="{F2386C9D-B7C5-4155-951B-50E6C0B55323}"/>
    <cellStyle name="Comma 55 4 5 3" xfId="7162" xr:uid="{00000000-0005-0000-0000-0000EE1B0000}"/>
    <cellStyle name="Comma 55 4 5 3 2" xfId="28121" xr:uid="{9D3A9046-31E9-4019-BD55-74AD0DC79404}"/>
    <cellStyle name="Comma 55 4 5 4" xfId="7163" xr:uid="{00000000-0005-0000-0000-0000EF1B0000}"/>
    <cellStyle name="Comma 55 4 5 4 2" xfId="28122" xr:uid="{0BB238A3-00BF-4470-BCE8-0AFF166C77DF}"/>
    <cellStyle name="Comma 55 4 5 5" xfId="28119" xr:uid="{8F1D7EB3-EA13-402E-8A00-681B12013264}"/>
    <cellStyle name="Comma 55 4 6" xfId="7164" xr:uid="{00000000-0005-0000-0000-0000F01B0000}"/>
    <cellStyle name="Comma 55 4 6 2" xfId="28123" xr:uid="{6B5F10DC-CDBB-4A98-891E-C0600D91959B}"/>
    <cellStyle name="Comma 55 4 7" xfId="7165" xr:uid="{00000000-0005-0000-0000-0000F11B0000}"/>
    <cellStyle name="Comma 55 4 7 2" xfId="28124" xr:uid="{20B2ED86-576E-4902-952D-AFB0BB3468AC}"/>
    <cellStyle name="Comma 55 4 8" xfId="7166" xr:uid="{00000000-0005-0000-0000-0000F21B0000}"/>
    <cellStyle name="Comma 55 4 8 2" xfId="28125" xr:uid="{92F72CA8-E0BA-40DE-8CE0-060D6CC7D630}"/>
    <cellStyle name="Comma 55 4 9" xfId="28078" xr:uid="{786624EC-76B6-42DF-9FB4-72A006FF3A83}"/>
    <cellStyle name="Comma 55 5" xfId="7167" xr:uid="{00000000-0005-0000-0000-0000F31B0000}"/>
    <cellStyle name="Comma 55 5 2" xfId="7168" xr:uid="{00000000-0005-0000-0000-0000F41B0000}"/>
    <cellStyle name="Comma 55 5 2 2" xfId="7169" xr:uid="{00000000-0005-0000-0000-0000F51B0000}"/>
    <cellStyle name="Comma 55 5 2 2 2" xfId="7170" xr:uid="{00000000-0005-0000-0000-0000F61B0000}"/>
    <cellStyle name="Comma 55 5 2 2 2 2" xfId="7171" xr:uid="{00000000-0005-0000-0000-0000F71B0000}"/>
    <cellStyle name="Comma 55 5 2 2 2 2 2" xfId="28130" xr:uid="{05F353AA-0227-4FDC-AD62-AE4CBDFA463E}"/>
    <cellStyle name="Comma 55 5 2 2 2 3" xfId="7172" xr:uid="{00000000-0005-0000-0000-0000F81B0000}"/>
    <cellStyle name="Comma 55 5 2 2 2 3 2" xfId="28131" xr:uid="{D921D8D2-39FE-43FA-8AC4-C59609C9987C}"/>
    <cellStyle name="Comma 55 5 2 2 2 4" xfId="7173" xr:uid="{00000000-0005-0000-0000-0000F91B0000}"/>
    <cellStyle name="Comma 55 5 2 2 2 4 2" xfId="28132" xr:uid="{A2480E29-3C5D-4A72-A772-8E01AD4D75B6}"/>
    <cellStyle name="Comma 55 5 2 2 2 5" xfId="28129" xr:uid="{4A3A0370-8D73-40CA-9B90-EBFF5E3DD0FF}"/>
    <cellStyle name="Comma 55 5 2 2 3" xfId="7174" xr:uid="{00000000-0005-0000-0000-0000FA1B0000}"/>
    <cellStyle name="Comma 55 5 2 2 3 2" xfId="28133" xr:uid="{088C3C3D-E18C-4E5C-BE88-1838C4C83984}"/>
    <cellStyle name="Comma 55 5 2 2 4" xfId="7175" xr:uid="{00000000-0005-0000-0000-0000FB1B0000}"/>
    <cellStyle name="Comma 55 5 2 2 4 2" xfId="28134" xr:uid="{3450C188-25C3-44C6-AE28-39FB3F415079}"/>
    <cellStyle name="Comma 55 5 2 2 5" xfId="7176" xr:uid="{00000000-0005-0000-0000-0000FC1B0000}"/>
    <cellStyle name="Comma 55 5 2 2 5 2" xfId="28135" xr:uid="{CD220046-79F4-47CA-8631-1BE163D258FF}"/>
    <cellStyle name="Comma 55 5 2 2 6" xfId="28128" xr:uid="{F71FB621-4775-4732-A914-EE87DE66AA6A}"/>
    <cellStyle name="Comma 55 5 2 3" xfId="7177" xr:uid="{00000000-0005-0000-0000-0000FD1B0000}"/>
    <cellStyle name="Comma 55 5 2 3 2" xfId="7178" xr:uid="{00000000-0005-0000-0000-0000FE1B0000}"/>
    <cellStyle name="Comma 55 5 2 3 2 2" xfId="28137" xr:uid="{57B36E60-A5A2-4EC4-8B65-88918954449A}"/>
    <cellStyle name="Comma 55 5 2 3 3" xfId="7179" xr:uid="{00000000-0005-0000-0000-0000FF1B0000}"/>
    <cellStyle name="Comma 55 5 2 3 3 2" xfId="28138" xr:uid="{56ADBF9E-FCF3-4090-A89A-268E55A6283D}"/>
    <cellStyle name="Comma 55 5 2 3 4" xfId="7180" xr:uid="{00000000-0005-0000-0000-0000001C0000}"/>
    <cellStyle name="Comma 55 5 2 3 4 2" xfId="28139" xr:uid="{1BF569BF-14E2-4DAC-AEF3-EA92D5973E3B}"/>
    <cellStyle name="Comma 55 5 2 3 5" xfId="28136" xr:uid="{7363EC01-8FD0-488B-9524-98EA864075CA}"/>
    <cellStyle name="Comma 55 5 2 4" xfId="7181" xr:uid="{00000000-0005-0000-0000-0000011C0000}"/>
    <cellStyle name="Comma 55 5 2 4 2" xfId="28140" xr:uid="{BE561B4E-5F26-4921-95A3-782D87CA1F88}"/>
    <cellStyle name="Comma 55 5 2 5" xfId="7182" xr:uid="{00000000-0005-0000-0000-0000021C0000}"/>
    <cellStyle name="Comma 55 5 2 5 2" xfId="28141" xr:uid="{B8777BC6-3938-4B56-9258-C9E4CF18D64A}"/>
    <cellStyle name="Comma 55 5 2 6" xfId="7183" xr:uid="{00000000-0005-0000-0000-0000031C0000}"/>
    <cellStyle name="Comma 55 5 2 6 2" xfId="28142" xr:uid="{0E3DEAB2-E846-4E41-9860-38365CA04F4D}"/>
    <cellStyle name="Comma 55 5 2 7" xfId="28127" xr:uid="{4133DF87-BE9E-4F82-93B7-7DC5A5F9462E}"/>
    <cellStyle name="Comma 55 5 3" xfId="7184" xr:uid="{00000000-0005-0000-0000-0000041C0000}"/>
    <cellStyle name="Comma 55 5 3 2" xfId="7185" xr:uid="{00000000-0005-0000-0000-0000051C0000}"/>
    <cellStyle name="Comma 55 5 3 2 2" xfId="7186" xr:uid="{00000000-0005-0000-0000-0000061C0000}"/>
    <cellStyle name="Comma 55 5 3 2 2 2" xfId="7187" xr:uid="{00000000-0005-0000-0000-0000071C0000}"/>
    <cellStyle name="Comma 55 5 3 2 2 2 2" xfId="28146" xr:uid="{5E5F814C-9CD0-4940-BAC0-8BDA41D37C2C}"/>
    <cellStyle name="Comma 55 5 3 2 2 3" xfId="7188" xr:uid="{00000000-0005-0000-0000-0000081C0000}"/>
    <cellStyle name="Comma 55 5 3 2 2 3 2" xfId="28147" xr:uid="{C9653AE5-680A-45FB-A578-F2723BA7FF18}"/>
    <cellStyle name="Comma 55 5 3 2 2 4" xfId="7189" xr:uid="{00000000-0005-0000-0000-0000091C0000}"/>
    <cellStyle name="Comma 55 5 3 2 2 4 2" xfId="28148" xr:uid="{50BB635B-F741-4667-87B3-9E7A4DFD19B4}"/>
    <cellStyle name="Comma 55 5 3 2 2 5" xfId="28145" xr:uid="{582BE7BC-B4DD-4075-B8BF-88046CF4DC59}"/>
    <cellStyle name="Comma 55 5 3 2 3" xfId="7190" xr:uid="{00000000-0005-0000-0000-00000A1C0000}"/>
    <cellStyle name="Comma 55 5 3 2 3 2" xfId="28149" xr:uid="{904B4EE8-7CD7-43A4-B9E2-64C63FC16466}"/>
    <cellStyle name="Comma 55 5 3 2 4" xfId="7191" xr:uid="{00000000-0005-0000-0000-00000B1C0000}"/>
    <cellStyle name="Comma 55 5 3 2 4 2" xfId="28150" xr:uid="{A041B576-11B9-4B3E-8767-321C09D240EA}"/>
    <cellStyle name="Comma 55 5 3 2 5" xfId="7192" xr:uid="{00000000-0005-0000-0000-00000C1C0000}"/>
    <cellStyle name="Comma 55 5 3 2 5 2" xfId="28151" xr:uid="{942B5D0B-DA1B-4B26-B5C8-CFA5EFF31E1E}"/>
    <cellStyle name="Comma 55 5 3 2 6" xfId="28144" xr:uid="{FBAC127B-8E4F-4EB3-84EC-5611F3A36F79}"/>
    <cellStyle name="Comma 55 5 3 3" xfId="7193" xr:uid="{00000000-0005-0000-0000-00000D1C0000}"/>
    <cellStyle name="Comma 55 5 3 3 2" xfId="7194" xr:uid="{00000000-0005-0000-0000-00000E1C0000}"/>
    <cellStyle name="Comma 55 5 3 3 2 2" xfId="28153" xr:uid="{952F9BA9-14E7-4BC9-A112-2265968859B8}"/>
    <cellStyle name="Comma 55 5 3 3 3" xfId="7195" xr:uid="{00000000-0005-0000-0000-00000F1C0000}"/>
    <cellStyle name="Comma 55 5 3 3 3 2" xfId="28154" xr:uid="{836301A6-0F2D-463F-B0EE-3A3FBCE12A5E}"/>
    <cellStyle name="Comma 55 5 3 3 4" xfId="7196" xr:uid="{00000000-0005-0000-0000-0000101C0000}"/>
    <cellStyle name="Comma 55 5 3 3 4 2" xfId="28155" xr:uid="{0FBDBDA7-1DD6-4BAA-9430-D1CB8F228FF8}"/>
    <cellStyle name="Comma 55 5 3 3 5" xfId="28152" xr:uid="{1FA59D97-7E0D-4DE8-A93E-8DFBCEE64377}"/>
    <cellStyle name="Comma 55 5 3 4" xfId="7197" xr:uid="{00000000-0005-0000-0000-0000111C0000}"/>
    <cellStyle name="Comma 55 5 3 4 2" xfId="28156" xr:uid="{6BDEC486-08BE-45C7-A36F-C488638F880E}"/>
    <cellStyle name="Comma 55 5 3 5" xfId="7198" xr:uid="{00000000-0005-0000-0000-0000121C0000}"/>
    <cellStyle name="Comma 55 5 3 5 2" xfId="28157" xr:uid="{F4E2B050-E3C1-45ED-8940-A6F93CEBA30C}"/>
    <cellStyle name="Comma 55 5 3 6" xfId="7199" xr:uid="{00000000-0005-0000-0000-0000131C0000}"/>
    <cellStyle name="Comma 55 5 3 6 2" xfId="28158" xr:uid="{B2DCC9A1-E067-45E1-B0A8-EE446685BC77}"/>
    <cellStyle name="Comma 55 5 3 7" xfId="28143" xr:uid="{C59DD65C-5CE0-4514-8262-DA6F41AE5274}"/>
    <cellStyle name="Comma 55 5 4" xfId="7200" xr:uid="{00000000-0005-0000-0000-0000141C0000}"/>
    <cellStyle name="Comma 55 5 4 2" xfId="7201" xr:uid="{00000000-0005-0000-0000-0000151C0000}"/>
    <cellStyle name="Comma 55 5 4 2 2" xfId="7202" xr:uid="{00000000-0005-0000-0000-0000161C0000}"/>
    <cellStyle name="Comma 55 5 4 2 2 2" xfId="28161" xr:uid="{43924C03-E7AF-490B-9030-B82A950EDA38}"/>
    <cellStyle name="Comma 55 5 4 2 3" xfId="7203" xr:uid="{00000000-0005-0000-0000-0000171C0000}"/>
    <cellStyle name="Comma 55 5 4 2 3 2" xfId="28162" xr:uid="{DFC1EAF1-03C2-4CD0-BA66-04CF1CFA1156}"/>
    <cellStyle name="Comma 55 5 4 2 4" xfId="7204" xr:uid="{00000000-0005-0000-0000-0000181C0000}"/>
    <cellStyle name="Comma 55 5 4 2 4 2" xfId="28163" xr:uid="{8834BC78-FFFE-4B62-89BE-553E8316F65C}"/>
    <cellStyle name="Comma 55 5 4 2 5" xfId="28160" xr:uid="{1341B24E-48BE-4001-B9B8-EAB134BD88A1}"/>
    <cellStyle name="Comma 55 5 4 3" xfId="7205" xr:uid="{00000000-0005-0000-0000-0000191C0000}"/>
    <cellStyle name="Comma 55 5 4 3 2" xfId="28164" xr:uid="{FB4D018E-67F1-440B-8916-95DED34278F1}"/>
    <cellStyle name="Comma 55 5 4 4" xfId="7206" xr:uid="{00000000-0005-0000-0000-00001A1C0000}"/>
    <cellStyle name="Comma 55 5 4 4 2" xfId="28165" xr:uid="{75241631-AB4B-443D-BA41-2B35E428BE3F}"/>
    <cellStyle name="Comma 55 5 4 5" xfId="7207" xr:uid="{00000000-0005-0000-0000-00001B1C0000}"/>
    <cellStyle name="Comma 55 5 4 5 2" xfId="28166" xr:uid="{DD2A20BF-4FB3-4FCA-AFDA-536CDB1FBD33}"/>
    <cellStyle name="Comma 55 5 4 6" xfId="28159" xr:uid="{BF943C5C-DACC-4C59-8D2F-6532EAFEBC5F}"/>
    <cellStyle name="Comma 55 5 5" xfId="7208" xr:uid="{00000000-0005-0000-0000-00001C1C0000}"/>
    <cellStyle name="Comma 55 5 5 2" xfId="7209" xr:uid="{00000000-0005-0000-0000-00001D1C0000}"/>
    <cellStyle name="Comma 55 5 5 2 2" xfId="28168" xr:uid="{C10996ED-0813-4C54-B5E6-BF8A3C917A62}"/>
    <cellStyle name="Comma 55 5 5 3" xfId="7210" xr:uid="{00000000-0005-0000-0000-00001E1C0000}"/>
    <cellStyle name="Comma 55 5 5 3 2" xfId="28169" xr:uid="{1164A490-7E2C-4971-9938-DE92075A4249}"/>
    <cellStyle name="Comma 55 5 5 4" xfId="7211" xr:uid="{00000000-0005-0000-0000-00001F1C0000}"/>
    <cellStyle name="Comma 55 5 5 4 2" xfId="28170" xr:uid="{27ABBD03-270C-44C1-BB68-F63D2069F43C}"/>
    <cellStyle name="Comma 55 5 5 5" xfId="28167" xr:uid="{0716F6DB-FBE8-4E00-867E-7F445667F991}"/>
    <cellStyle name="Comma 55 5 6" xfId="7212" xr:uid="{00000000-0005-0000-0000-0000201C0000}"/>
    <cellStyle name="Comma 55 5 6 2" xfId="28171" xr:uid="{362C0625-0808-4086-AE01-4EDA3D446C2B}"/>
    <cellStyle name="Comma 55 5 7" xfId="7213" xr:uid="{00000000-0005-0000-0000-0000211C0000}"/>
    <cellStyle name="Comma 55 5 7 2" xfId="28172" xr:uid="{C0C34669-2309-48A3-A582-A39D765B5E4A}"/>
    <cellStyle name="Comma 55 5 8" xfId="7214" xr:uid="{00000000-0005-0000-0000-0000221C0000}"/>
    <cellStyle name="Comma 55 5 8 2" xfId="28173" xr:uid="{91543492-06A2-495F-AA77-D726CD24013D}"/>
    <cellStyle name="Comma 55 5 9" xfId="28126" xr:uid="{FD56B202-702B-4327-8840-98E5F83CA3DF}"/>
    <cellStyle name="Comma 55 6" xfId="7215" xr:uid="{00000000-0005-0000-0000-0000231C0000}"/>
    <cellStyle name="Comma 55 6 2" xfId="7216" xr:uid="{00000000-0005-0000-0000-0000241C0000}"/>
    <cellStyle name="Comma 55 6 2 2" xfId="7217" xr:uid="{00000000-0005-0000-0000-0000251C0000}"/>
    <cellStyle name="Comma 55 6 2 2 2" xfId="7218" xr:uid="{00000000-0005-0000-0000-0000261C0000}"/>
    <cellStyle name="Comma 55 6 2 2 2 2" xfId="28177" xr:uid="{B367645F-1D67-4823-A1CD-C5299A950053}"/>
    <cellStyle name="Comma 55 6 2 2 3" xfId="7219" xr:uid="{00000000-0005-0000-0000-0000271C0000}"/>
    <cellStyle name="Comma 55 6 2 2 3 2" xfId="28178" xr:uid="{6A596F18-AF91-4F54-B968-9D2EE32ED4A8}"/>
    <cellStyle name="Comma 55 6 2 2 4" xfId="7220" xr:uid="{00000000-0005-0000-0000-0000281C0000}"/>
    <cellStyle name="Comma 55 6 2 2 4 2" xfId="28179" xr:uid="{666820B5-7485-4F19-ADB4-70844678D70C}"/>
    <cellStyle name="Comma 55 6 2 2 5" xfId="28176" xr:uid="{B871DF01-3356-4733-9907-279AD418BBAD}"/>
    <cellStyle name="Comma 55 6 2 3" xfId="7221" xr:uid="{00000000-0005-0000-0000-0000291C0000}"/>
    <cellStyle name="Comma 55 6 2 3 2" xfId="28180" xr:uid="{6A3BB42A-4235-4954-98DA-AB72AAB3D975}"/>
    <cellStyle name="Comma 55 6 2 4" xfId="7222" xr:uid="{00000000-0005-0000-0000-00002A1C0000}"/>
    <cellStyle name="Comma 55 6 2 4 2" xfId="28181" xr:uid="{6A348864-3439-4D44-9A96-89C4152CB8B5}"/>
    <cellStyle name="Comma 55 6 2 5" xfId="7223" xr:uid="{00000000-0005-0000-0000-00002B1C0000}"/>
    <cellStyle name="Comma 55 6 2 5 2" xfId="28182" xr:uid="{F7C6C40C-D98F-497B-802F-A40C35860DBD}"/>
    <cellStyle name="Comma 55 6 2 6" xfId="28175" xr:uid="{962D1BAB-3AB6-492D-9011-37BC37F6170F}"/>
    <cellStyle name="Comma 55 6 3" xfId="7224" xr:uid="{00000000-0005-0000-0000-00002C1C0000}"/>
    <cellStyle name="Comma 55 6 3 2" xfId="7225" xr:uid="{00000000-0005-0000-0000-00002D1C0000}"/>
    <cellStyle name="Comma 55 6 3 2 2" xfId="28184" xr:uid="{E199DBCA-9B3C-4C0A-9AE0-A65096A56C85}"/>
    <cellStyle name="Comma 55 6 3 3" xfId="7226" xr:uid="{00000000-0005-0000-0000-00002E1C0000}"/>
    <cellStyle name="Comma 55 6 3 3 2" xfId="28185" xr:uid="{1A7EE5AC-3B97-48F8-A3B5-841CAEF4F1F0}"/>
    <cellStyle name="Comma 55 6 3 4" xfId="7227" xr:uid="{00000000-0005-0000-0000-00002F1C0000}"/>
    <cellStyle name="Comma 55 6 3 4 2" xfId="28186" xr:uid="{9EB2C7CF-C5EC-486B-8471-A33C013D5F83}"/>
    <cellStyle name="Comma 55 6 3 5" xfId="28183" xr:uid="{A58B381B-48C8-4E7E-9B55-443E8B869345}"/>
    <cellStyle name="Comma 55 6 4" xfId="7228" xr:uid="{00000000-0005-0000-0000-0000301C0000}"/>
    <cellStyle name="Comma 55 6 4 2" xfId="28187" xr:uid="{83B6BD92-7F1B-48BD-97DC-AB34F8DE941A}"/>
    <cellStyle name="Comma 55 6 5" xfId="7229" xr:uid="{00000000-0005-0000-0000-0000311C0000}"/>
    <cellStyle name="Comma 55 6 5 2" xfId="28188" xr:uid="{4E2C7AC1-58B8-4B27-8F33-9AEE381DDE1D}"/>
    <cellStyle name="Comma 55 6 6" xfId="7230" xr:uid="{00000000-0005-0000-0000-0000321C0000}"/>
    <cellStyle name="Comma 55 6 6 2" xfId="28189" xr:uid="{3A68393F-1BB1-4BEF-9300-F412FF9D3021}"/>
    <cellStyle name="Comma 55 6 7" xfId="28174" xr:uid="{1F7A26D5-B8FA-44A7-9B6B-329956E6831A}"/>
    <cellStyle name="Comma 55 7" xfId="7231" xr:uid="{00000000-0005-0000-0000-0000331C0000}"/>
    <cellStyle name="Comma 55 7 2" xfId="7232" xr:uid="{00000000-0005-0000-0000-0000341C0000}"/>
    <cellStyle name="Comma 55 7 2 2" xfId="7233" xr:uid="{00000000-0005-0000-0000-0000351C0000}"/>
    <cellStyle name="Comma 55 7 2 2 2" xfId="7234" xr:uid="{00000000-0005-0000-0000-0000361C0000}"/>
    <cellStyle name="Comma 55 7 2 2 2 2" xfId="28193" xr:uid="{787A8308-5014-42B4-BAC2-F89D5134EE18}"/>
    <cellStyle name="Comma 55 7 2 2 3" xfId="7235" xr:uid="{00000000-0005-0000-0000-0000371C0000}"/>
    <cellStyle name="Comma 55 7 2 2 3 2" xfId="28194" xr:uid="{768027E3-4988-4EE5-A5BB-E3160C39017E}"/>
    <cellStyle name="Comma 55 7 2 2 4" xfId="7236" xr:uid="{00000000-0005-0000-0000-0000381C0000}"/>
    <cellStyle name="Comma 55 7 2 2 4 2" xfId="28195" xr:uid="{7B46C221-98FC-4E23-B9D1-0326874E9125}"/>
    <cellStyle name="Comma 55 7 2 2 5" xfId="28192" xr:uid="{C6191C50-F16C-4057-AB47-EC74C5295708}"/>
    <cellStyle name="Comma 55 7 2 3" xfId="7237" xr:uid="{00000000-0005-0000-0000-0000391C0000}"/>
    <cellStyle name="Comma 55 7 2 3 2" xfId="28196" xr:uid="{8F0AAA0B-129C-43CA-8CEE-ABC4B52256DF}"/>
    <cellStyle name="Comma 55 7 2 4" xfId="7238" xr:uid="{00000000-0005-0000-0000-00003A1C0000}"/>
    <cellStyle name="Comma 55 7 2 4 2" xfId="28197" xr:uid="{14FC45AB-8FA2-4233-8307-753950F54A76}"/>
    <cellStyle name="Comma 55 7 2 5" xfId="7239" xr:uid="{00000000-0005-0000-0000-00003B1C0000}"/>
    <cellStyle name="Comma 55 7 2 5 2" xfId="28198" xr:uid="{F7B49402-7667-4C88-81CD-E3C8ED48A7CE}"/>
    <cellStyle name="Comma 55 7 2 6" xfId="28191" xr:uid="{10054470-3E58-42F1-B553-8FE8595A22C0}"/>
    <cellStyle name="Comma 55 7 3" xfId="7240" xr:uid="{00000000-0005-0000-0000-00003C1C0000}"/>
    <cellStyle name="Comma 55 7 3 2" xfId="7241" xr:uid="{00000000-0005-0000-0000-00003D1C0000}"/>
    <cellStyle name="Comma 55 7 3 2 2" xfId="28200" xr:uid="{5C942B83-20E7-49AF-94EA-17B65CAC8E8F}"/>
    <cellStyle name="Comma 55 7 3 3" xfId="7242" xr:uid="{00000000-0005-0000-0000-00003E1C0000}"/>
    <cellStyle name="Comma 55 7 3 3 2" xfId="28201" xr:uid="{950F3135-B157-48B4-A39C-92CC5B4D17D8}"/>
    <cellStyle name="Comma 55 7 3 4" xfId="7243" xr:uid="{00000000-0005-0000-0000-00003F1C0000}"/>
    <cellStyle name="Comma 55 7 3 4 2" xfId="28202" xr:uid="{1B9BCD7D-9B0D-4940-B3C0-AAF6ACBCB6C6}"/>
    <cellStyle name="Comma 55 7 3 5" xfId="28199" xr:uid="{070E559B-F1B9-4A4B-A2DE-E796BC3A2A13}"/>
    <cellStyle name="Comma 55 7 4" xfId="7244" xr:uid="{00000000-0005-0000-0000-0000401C0000}"/>
    <cellStyle name="Comma 55 7 4 2" xfId="28203" xr:uid="{B93CBB64-C554-4CC8-8969-490EAB8189BA}"/>
    <cellStyle name="Comma 55 7 5" xfId="7245" xr:uid="{00000000-0005-0000-0000-0000411C0000}"/>
    <cellStyle name="Comma 55 7 5 2" xfId="28204" xr:uid="{B3964D8D-D19D-4CFD-8656-18F858C102A8}"/>
    <cellStyle name="Comma 55 7 6" xfId="7246" xr:uid="{00000000-0005-0000-0000-0000421C0000}"/>
    <cellStyle name="Comma 55 7 6 2" xfId="28205" xr:uid="{64EAEC90-E7F5-491D-9580-661385B887D3}"/>
    <cellStyle name="Comma 55 7 7" xfId="28190" xr:uid="{15B3790E-CE7F-485B-BD66-48B62A23FC12}"/>
    <cellStyle name="Comma 55 8" xfId="7247" xr:uid="{00000000-0005-0000-0000-0000431C0000}"/>
    <cellStyle name="Comma 55 8 2" xfId="7248" xr:uid="{00000000-0005-0000-0000-0000441C0000}"/>
    <cellStyle name="Comma 55 8 2 2" xfId="7249" xr:uid="{00000000-0005-0000-0000-0000451C0000}"/>
    <cellStyle name="Comma 55 8 2 2 2" xfId="28208" xr:uid="{2721CB5D-E6F7-4E18-BF07-FC9539F300DD}"/>
    <cellStyle name="Comma 55 8 2 3" xfId="7250" xr:uid="{00000000-0005-0000-0000-0000461C0000}"/>
    <cellStyle name="Comma 55 8 2 3 2" xfId="28209" xr:uid="{11E2DF9F-B00F-4D0B-B56E-FEF09B572251}"/>
    <cellStyle name="Comma 55 8 2 4" xfId="7251" xr:uid="{00000000-0005-0000-0000-0000471C0000}"/>
    <cellStyle name="Comma 55 8 2 4 2" xfId="28210" xr:uid="{37B3B872-FD25-4A21-A957-F596B0CE4B04}"/>
    <cellStyle name="Comma 55 8 2 5" xfId="28207" xr:uid="{0D3B37F9-BA25-4199-8150-8F7EE2E8C729}"/>
    <cellStyle name="Comma 55 8 3" xfId="7252" xr:uid="{00000000-0005-0000-0000-0000481C0000}"/>
    <cellStyle name="Comma 55 8 3 2" xfId="28211" xr:uid="{31582784-C20F-4D46-A8B6-799D1CD4B325}"/>
    <cellStyle name="Comma 55 8 4" xfId="7253" xr:uid="{00000000-0005-0000-0000-0000491C0000}"/>
    <cellStyle name="Comma 55 8 4 2" xfId="28212" xr:uid="{96712569-6555-4FC1-8297-9FA7BA429568}"/>
    <cellStyle name="Comma 55 8 5" xfId="7254" xr:uid="{00000000-0005-0000-0000-00004A1C0000}"/>
    <cellStyle name="Comma 55 8 5 2" xfId="28213" xr:uid="{985EAE5B-E89C-465C-A338-A364F5096CCA}"/>
    <cellStyle name="Comma 55 8 6" xfId="28206" xr:uid="{A5068130-F22C-4046-B029-20805ADF4CD7}"/>
    <cellStyle name="Comma 55 9" xfId="7255" xr:uid="{00000000-0005-0000-0000-00004B1C0000}"/>
    <cellStyle name="Comma 55 9 2" xfId="7256" xr:uid="{00000000-0005-0000-0000-00004C1C0000}"/>
    <cellStyle name="Comma 55 9 2 2" xfId="28215" xr:uid="{6E7B868F-8EC9-4531-B6FF-A52B68A92478}"/>
    <cellStyle name="Comma 55 9 3" xfId="7257" xr:uid="{00000000-0005-0000-0000-00004D1C0000}"/>
    <cellStyle name="Comma 55 9 3 2" xfId="28216" xr:uid="{F5C1B787-0427-4024-B0F5-1B9508F40D1A}"/>
    <cellStyle name="Comma 55 9 4" xfId="7258" xr:uid="{00000000-0005-0000-0000-00004E1C0000}"/>
    <cellStyle name="Comma 55 9 4 2" xfId="28217" xr:uid="{B68E38C7-C222-45E6-9D65-DBDF61EC9230}"/>
    <cellStyle name="Comma 55 9 5" xfId="28214" xr:uid="{02D731F9-89F2-4FB8-AA96-627486359F45}"/>
    <cellStyle name="Comma 56" xfId="7259" xr:uid="{00000000-0005-0000-0000-00004F1C0000}"/>
    <cellStyle name="Comma 56 10" xfId="7260" xr:uid="{00000000-0005-0000-0000-0000501C0000}"/>
    <cellStyle name="Comma 56 10 2" xfId="28219" xr:uid="{B0614544-37AE-46E4-8578-D41202805D8F}"/>
    <cellStyle name="Comma 56 11" xfId="7261" xr:uid="{00000000-0005-0000-0000-0000511C0000}"/>
    <cellStyle name="Comma 56 11 2" xfId="28220" xr:uid="{25BEF3BD-014E-435E-95EA-D9D310CA6C4A}"/>
    <cellStyle name="Comma 56 12" xfId="7262" xr:uid="{00000000-0005-0000-0000-0000521C0000}"/>
    <cellStyle name="Comma 56 12 2" xfId="28221" xr:uid="{82752A9E-922D-4956-BA79-0EE0B1B6D837}"/>
    <cellStyle name="Comma 56 13" xfId="28218" xr:uid="{134FC919-3B57-4F09-A04E-9880B45BF5DE}"/>
    <cellStyle name="Comma 56 2" xfId="7263" xr:uid="{00000000-0005-0000-0000-0000531C0000}"/>
    <cellStyle name="Comma 56 2 10" xfId="7264" xr:uid="{00000000-0005-0000-0000-0000541C0000}"/>
    <cellStyle name="Comma 56 2 10 2" xfId="28223" xr:uid="{E084EE49-9A90-4647-B95E-06B5A6A98AD8}"/>
    <cellStyle name="Comma 56 2 11" xfId="28222" xr:uid="{E8575DC4-86B9-4579-8B58-69FDA27964C2}"/>
    <cellStyle name="Comma 56 2 2" xfId="7265" xr:uid="{00000000-0005-0000-0000-0000551C0000}"/>
    <cellStyle name="Comma 56 2 2 2" xfId="7266" xr:uid="{00000000-0005-0000-0000-0000561C0000}"/>
    <cellStyle name="Comma 56 2 2 2 2" xfId="7267" xr:uid="{00000000-0005-0000-0000-0000571C0000}"/>
    <cellStyle name="Comma 56 2 2 2 2 2" xfId="7268" xr:uid="{00000000-0005-0000-0000-0000581C0000}"/>
    <cellStyle name="Comma 56 2 2 2 2 2 2" xfId="7269" xr:uid="{00000000-0005-0000-0000-0000591C0000}"/>
    <cellStyle name="Comma 56 2 2 2 2 2 2 2" xfId="28228" xr:uid="{980C53DC-0DD4-4FF8-81AB-CA592BFA664E}"/>
    <cellStyle name="Comma 56 2 2 2 2 2 3" xfId="7270" xr:uid="{00000000-0005-0000-0000-00005A1C0000}"/>
    <cellStyle name="Comma 56 2 2 2 2 2 3 2" xfId="28229" xr:uid="{B378F839-83B5-4387-B51C-D248F2FA9222}"/>
    <cellStyle name="Comma 56 2 2 2 2 2 4" xfId="7271" xr:uid="{00000000-0005-0000-0000-00005B1C0000}"/>
    <cellStyle name="Comma 56 2 2 2 2 2 4 2" xfId="28230" xr:uid="{53485F6D-B85B-4905-B289-17E500DDEED5}"/>
    <cellStyle name="Comma 56 2 2 2 2 2 5" xfId="28227" xr:uid="{3FCEA398-3028-4807-BA40-6AD04099BB38}"/>
    <cellStyle name="Comma 56 2 2 2 2 3" xfId="7272" xr:uid="{00000000-0005-0000-0000-00005C1C0000}"/>
    <cellStyle name="Comma 56 2 2 2 2 3 2" xfId="28231" xr:uid="{27843490-9DB8-4A8F-AD92-727ACFAC9DD1}"/>
    <cellStyle name="Comma 56 2 2 2 2 4" xfId="7273" xr:uid="{00000000-0005-0000-0000-00005D1C0000}"/>
    <cellStyle name="Comma 56 2 2 2 2 4 2" xfId="28232" xr:uid="{BF452EDB-52C5-4B21-802B-49FF6345F567}"/>
    <cellStyle name="Comma 56 2 2 2 2 5" xfId="7274" xr:uid="{00000000-0005-0000-0000-00005E1C0000}"/>
    <cellStyle name="Comma 56 2 2 2 2 5 2" xfId="28233" xr:uid="{58420960-08AF-42C2-A1A1-F76A05C82E5C}"/>
    <cellStyle name="Comma 56 2 2 2 2 6" xfId="28226" xr:uid="{9471DA9E-2B02-4DFD-A56F-3211C55ADFC6}"/>
    <cellStyle name="Comma 56 2 2 2 3" xfId="7275" xr:uid="{00000000-0005-0000-0000-00005F1C0000}"/>
    <cellStyle name="Comma 56 2 2 2 3 2" xfId="7276" xr:uid="{00000000-0005-0000-0000-0000601C0000}"/>
    <cellStyle name="Comma 56 2 2 2 3 2 2" xfId="28235" xr:uid="{53D80FF8-D721-4E9E-B57D-C8854B052890}"/>
    <cellStyle name="Comma 56 2 2 2 3 3" xfId="7277" xr:uid="{00000000-0005-0000-0000-0000611C0000}"/>
    <cellStyle name="Comma 56 2 2 2 3 3 2" xfId="28236" xr:uid="{F42CECB6-54A0-4C0F-9B7F-540C256B2BC0}"/>
    <cellStyle name="Comma 56 2 2 2 3 4" xfId="7278" xr:uid="{00000000-0005-0000-0000-0000621C0000}"/>
    <cellStyle name="Comma 56 2 2 2 3 4 2" xfId="28237" xr:uid="{729B53E8-0215-465D-9FFC-DD122F8E2AAD}"/>
    <cellStyle name="Comma 56 2 2 2 3 5" xfId="28234" xr:uid="{E42AFCD1-992B-44F1-8D97-732CD4EA8DCF}"/>
    <cellStyle name="Comma 56 2 2 2 4" xfId="7279" xr:uid="{00000000-0005-0000-0000-0000631C0000}"/>
    <cellStyle name="Comma 56 2 2 2 4 2" xfId="28238" xr:uid="{C8B33F03-FD6B-4E5C-A57D-D25A77B3009A}"/>
    <cellStyle name="Comma 56 2 2 2 5" xfId="7280" xr:uid="{00000000-0005-0000-0000-0000641C0000}"/>
    <cellStyle name="Comma 56 2 2 2 5 2" xfId="28239" xr:uid="{2CB48238-8F34-4AFE-ADE7-3577BFCAC004}"/>
    <cellStyle name="Comma 56 2 2 2 6" xfId="7281" xr:uid="{00000000-0005-0000-0000-0000651C0000}"/>
    <cellStyle name="Comma 56 2 2 2 6 2" xfId="28240" xr:uid="{1057027B-5BCA-4D73-8F77-4CEEA4CC2253}"/>
    <cellStyle name="Comma 56 2 2 2 7" xfId="28225" xr:uid="{B4235D8B-6B94-4F68-9672-77370A488CB5}"/>
    <cellStyle name="Comma 56 2 2 3" xfId="7282" xr:uid="{00000000-0005-0000-0000-0000661C0000}"/>
    <cellStyle name="Comma 56 2 2 3 2" xfId="7283" xr:uid="{00000000-0005-0000-0000-0000671C0000}"/>
    <cellStyle name="Comma 56 2 2 3 2 2" xfId="7284" xr:uid="{00000000-0005-0000-0000-0000681C0000}"/>
    <cellStyle name="Comma 56 2 2 3 2 2 2" xfId="7285" xr:uid="{00000000-0005-0000-0000-0000691C0000}"/>
    <cellStyle name="Comma 56 2 2 3 2 2 2 2" xfId="28244" xr:uid="{4A237CA9-0C4A-47A0-A33C-78304D9221A2}"/>
    <cellStyle name="Comma 56 2 2 3 2 2 3" xfId="7286" xr:uid="{00000000-0005-0000-0000-00006A1C0000}"/>
    <cellStyle name="Comma 56 2 2 3 2 2 3 2" xfId="28245" xr:uid="{90B7FCAB-C63E-4B42-A94D-946EC67F4384}"/>
    <cellStyle name="Comma 56 2 2 3 2 2 4" xfId="7287" xr:uid="{00000000-0005-0000-0000-00006B1C0000}"/>
    <cellStyle name="Comma 56 2 2 3 2 2 4 2" xfId="28246" xr:uid="{7F285975-73EF-45CA-B090-8287C166521F}"/>
    <cellStyle name="Comma 56 2 2 3 2 2 5" xfId="28243" xr:uid="{BAB2924E-1290-413C-9741-34387FA2C6C9}"/>
    <cellStyle name="Comma 56 2 2 3 2 3" xfId="7288" xr:uid="{00000000-0005-0000-0000-00006C1C0000}"/>
    <cellStyle name="Comma 56 2 2 3 2 3 2" xfId="28247" xr:uid="{122F4F36-1283-4C44-A51C-1BC25E2A961E}"/>
    <cellStyle name="Comma 56 2 2 3 2 4" xfId="7289" xr:uid="{00000000-0005-0000-0000-00006D1C0000}"/>
    <cellStyle name="Comma 56 2 2 3 2 4 2" xfId="28248" xr:uid="{A7226CB2-2080-426F-A96E-DDE1FD2C0CBE}"/>
    <cellStyle name="Comma 56 2 2 3 2 5" xfId="7290" xr:uid="{00000000-0005-0000-0000-00006E1C0000}"/>
    <cellStyle name="Comma 56 2 2 3 2 5 2" xfId="28249" xr:uid="{75911D8B-AC02-47CB-895D-1B99B8842B06}"/>
    <cellStyle name="Comma 56 2 2 3 2 6" xfId="28242" xr:uid="{988E79E7-9333-4FA2-A45F-2F936050022E}"/>
    <cellStyle name="Comma 56 2 2 3 3" xfId="7291" xr:uid="{00000000-0005-0000-0000-00006F1C0000}"/>
    <cellStyle name="Comma 56 2 2 3 3 2" xfId="7292" xr:uid="{00000000-0005-0000-0000-0000701C0000}"/>
    <cellStyle name="Comma 56 2 2 3 3 2 2" xfId="28251" xr:uid="{50119347-C020-4F3E-951A-8565243D8E2B}"/>
    <cellStyle name="Comma 56 2 2 3 3 3" xfId="7293" xr:uid="{00000000-0005-0000-0000-0000711C0000}"/>
    <cellStyle name="Comma 56 2 2 3 3 3 2" xfId="28252" xr:uid="{05E72753-E8F7-46B3-AE92-2F03454FE673}"/>
    <cellStyle name="Comma 56 2 2 3 3 4" xfId="7294" xr:uid="{00000000-0005-0000-0000-0000721C0000}"/>
    <cellStyle name="Comma 56 2 2 3 3 4 2" xfId="28253" xr:uid="{8D8CD65F-650C-4AC2-BD5E-5C79F547153E}"/>
    <cellStyle name="Comma 56 2 2 3 3 5" xfId="28250" xr:uid="{9806D629-71AC-4425-98F5-FF244FF2EE03}"/>
    <cellStyle name="Comma 56 2 2 3 4" xfId="7295" xr:uid="{00000000-0005-0000-0000-0000731C0000}"/>
    <cellStyle name="Comma 56 2 2 3 4 2" xfId="28254" xr:uid="{1AFF915B-4F4A-48EA-83F2-2FB20B3C92E5}"/>
    <cellStyle name="Comma 56 2 2 3 5" xfId="7296" xr:uid="{00000000-0005-0000-0000-0000741C0000}"/>
    <cellStyle name="Comma 56 2 2 3 5 2" xfId="28255" xr:uid="{DD9D4DBA-ADAA-41C1-B177-24287B402A5C}"/>
    <cellStyle name="Comma 56 2 2 3 6" xfId="7297" xr:uid="{00000000-0005-0000-0000-0000751C0000}"/>
    <cellStyle name="Comma 56 2 2 3 6 2" xfId="28256" xr:uid="{054536A9-22CB-4FE0-A1B4-FFB0E89679D2}"/>
    <cellStyle name="Comma 56 2 2 3 7" xfId="28241" xr:uid="{9BEFB31C-2EDC-4394-B550-A2ABAB935D69}"/>
    <cellStyle name="Comma 56 2 2 4" xfId="7298" xr:uid="{00000000-0005-0000-0000-0000761C0000}"/>
    <cellStyle name="Comma 56 2 2 4 2" xfId="7299" xr:uid="{00000000-0005-0000-0000-0000771C0000}"/>
    <cellStyle name="Comma 56 2 2 4 2 2" xfId="7300" xr:uid="{00000000-0005-0000-0000-0000781C0000}"/>
    <cellStyle name="Comma 56 2 2 4 2 2 2" xfId="28259" xr:uid="{7C602129-FD0A-4ABD-A0A4-0434BA19DC9D}"/>
    <cellStyle name="Comma 56 2 2 4 2 3" xfId="7301" xr:uid="{00000000-0005-0000-0000-0000791C0000}"/>
    <cellStyle name="Comma 56 2 2 4 2 3 2" xfId="28260" xr:uid="{14B240D1-5A0B-4B0E-A142-94316F85FAF2}"/>
    <cellStyle name="Comma 56 2 2 4 2 4" xfId="7302" xr:uid="{00000000-0005-0000-0000-00007A1C0000}"/>
    <cellStyle name="Comma 56 2 2 4 2 4 2" xfId="28261" xr:uid="{B0660ADA-1892-438F-B1A6-9B59BA15DBD4}"/>
    <cellStyle name="Comma 56 2 2 4 2 5" xfId="28258" xr:uid="{BA54EA3A-A91D-441B-AB33-EF841DFD16BF}"/>
    <cellStyle name="Comma 56 2 2 4 3" xfId="7303" xr:uid="{00000000-0005-0000-0000-00007B1C0000}"/>
    <cellStyle name="Comma 56 2 2 4 3 2" xfId="28262" xr:uid="{0CC3D1B1-8199-406E-86D7-C9BEB8823964}"/>
    <cellStyle name="Comma 56 2 2 4 4" xfId="7304" xr:uid="{00000000-0005-0000-0000-00007C1C0000}"/>
    <cellStyle name="Comma 56 2 2 4 4 2" xfId="28263" xr:uid="{6DB7988E-9788-4D84-BA82-860131F3E9C4}"/>
    <cellStyle name="Comma 56 2 2 4 5" xfId="7305" xr:uid="{00000000-0005-0000-0000-00007D1C0000}"/>
    <cellStyle name="Comma 56 2 2 4 5 2" xfId="28264" xr:uid="{978F363A-65AF-4EC2-B6AE-F0AFEDE3BD75}"/>
    <cellStyle name="Comma 56 2 2 4 6" xfId="28257" xr:uid="{CFADBB82-B96B-4643-91D0-01EEC328EFBF}"/>
    <cellStyle name="Comma 56 2 2 5" xfId="7306" xr:uid="{00000000-0005-0000-0000-00007E1C0000}"/>
    <cellStyle name="Comma 56 2 2 5 2" xfId="7307" xr:uid="{00000000-0005-0000-0000-00007F1C0000}"/>
    <cellStyle name="Comma 56 2 2 5 2 2" xfId="28266" xr:uid="{7FEC9535-298A-437C-B21D-A37E25A22CDB}"/>
    <cellStyle name="Comma 56 2 2 5 3" xfId="7308" xr:uid="{00000000-0005-0000-0000-0000801C0000}"/>
    <cellStyle name="Comma 56 2 2 5 3 2" xfId="28267" xr:uid="{82081ED0-69BB-4F2B-A4B4-6167745D7F39}"/>
    <cellStyle name="Comma 56 2 2 5 4" xfId="7309" xr:uid="{00000000-0005-0000-0000-0000811C0000}"/>
    <cellStyle name="Comma 56 2 2 5 4 2" xfId="28268" xr:uid="{55CBD395-B555-4BA7-A420-5128C4FBB4CF}"/>
    <cellStyle name="Comma 56 2 2 5 5" xfId="28265" xr:uid="{576284AD-0D78-4F0C-AE3D-E84A25E42342}"/>
    <cellStyle name="Comma 56 2 2 6" xfId="7310" xr:uid="{00000000-0005-0000-0000-0000821C0000}"/>
    <cellStyle name="Comma 56 2 2 6 2" xfId="28269" xr:uid="{943D859D-D26C-4A74-B6DC-F62BE70FCFAE}"/>
    <cellStyle name="Comma 56 2 2 7" xfId="7311" xr:uid="{00000000-0005-0000-0000-0000831C0000}"/>
    <cellStyle name="Comma 56 2 2 7 2" xfId="28270" xr:uid="{3A394E5E-4A86-4F78-B0D9-B7C124952751}"/>
    <cellStyle name="Comma 56 2 2 8" xfId="7312" xr:uid="{00000000-0005-0000-0000-0000841C0000}"/>
    <cellStyle name="Comma 56 2 2 8 2" xfId="28271" xr:uid="{29363315-9834-4BD5-8253-18D6E92F6E4E}"/>
    <cellStyle name="Comma 56 2 2 9" xfId="28224" xr:uid="{B1E98F6A-0493-477A-A10D-6E5435C7401B}"/>
    <cellStyle name="Comma 56 2 3" xfId="7313" xr:uid="{00000000-0005-0000-0000-0000851C0000}"/>
    <cellStyle name="Comma 56 2 3 2" xfId="7314" xr:uid="{00000000-0005-0000-0000-0000861C0000}"/>
    <cellStyle name="Comma 56 2 3 2 2" xfId="7315" xr:uid="{00000000-0005-0000-0000-0000871C0000}"/>
    <cellStyle name="Comma 56 2 3 2 2 2" xfId="7316" xr:uid="{00000000-0005-0000-0000-0000881C0000}"/>
    <cellStyle name="Comma 56 2 3 2 2 2 2" xfId="7317" xr:uid="{00000000-0005-0000-0000-0000891C0000}"/>
    <cellStyle name="Comma 56 2 3 2 2 2 2 2" xfId="28276" xr:uid="{F6873330-7B2E-4CE5-A82E-2C33E3EDD414}"/>
    <cellStyle name="Comma 56 2 3 2 2 2 3" xfId="7318" xr:uid="{00000000-0005-0000-0000-00008A1C0000}"/>
    <cellStyle name="Comma 56 2 3 2 2 2 3 2" xfId="28277" xr:uid="{494CE90D-B7F7-4CCC-85D5-EA4481638880}"/>
    <cellStyle name="Comma 56 2 3 2 2 2 4" xfId="7319" xr:uid="{00000000-0005-0000-0000-00008B1C0000}"/>
    <cellStyle name="Comma 56 2 3 2 2 2 4 2" xfId="28278" xr:uid="{72A0FEDF-68DC-4152-880A-65307AB01567}"/>
    <cellStyle name="Comma 56 2 3 2 2 2 5" xfId="28275" xr:uid="{B77E8EDD-2F51-4266-A03D-FF1E7CAA9A38}"/>
    <cellStyle name="Comma 56 2 3 2 2 3" xfId="7320" xr:uid="{00000000-0005-0000-0000-00008C1C0000}"/>
    <cellStyle name="Comma 56 2 3 2 2 3 2" xfId="28279" xr:uid="{EF087E55-F90B-40B7-A37D-BDCDDBB7AF01}"/>
    <cellStyle name="Comma 56 2 3 2 2 4" xfId="7321" xr:uid="{00000000-0005-0000-0000-00008D1C0000}"/>
    <cellStyle name="Comma 56 2 3 2 2 4 2" xfId="28280" xr:uid="{DED5CF6D-6016-4AD9-A2FB-749209CD767D}"/>
    <cellStyle name="Comma 56 2 3 2 2 5" xfId="7322" xr:uid="{00000000-0005-0000-0000-00008E1C0000}"/>
    <cellStyle name="Comma 56 2 3 2 2 5 2" xfId="28281" xr:uid="{1A8D3C98-B634-4689-B795-6AA544C5F24B}"/>
    <cellStyle name="Comma 56 2 3 2 2 6" xfId="28274" xr:uid="{94CF9D72-420C-4B71-887C-2F17EC84C81D}"/>
    <cellStyle name="Comma 56 2 3 2 3" xfId="7323" xr:uid="{00000000-0005-0000-0000-00008F1C0000}"/>
    <cellStyle name="Comma 56 2 3 2 3 2" xfId="7324" xr:uid="{00000000-0005-0000-0000-0000901C0000}"/>
    <cellStyle name="Comma 56 2 3 2 3 2 2" xfId="28283" xr:uid="{0064D796-6E13-4D76-9185-17E0FA551051}"/>
    <cellStyle name="Comma 56 2 3 2 3 3" xfId="7325" xr:uid="{00000000-0005-0000-0000-0000911C0000}"/>
    <cellStyle name="Comma 56 2 3 2 3 3 2" xfId="28284" xr:uid="{E41CED9D-F6CF-4C2D-9CED-327EC7519EDE}"/>
    <cellStyle name="Comma 56 2 3 2 3 4" xfId="7326" xr:uid="{00000000-0005-0000-0000-0000921C0000}"/>
    <cellStyle name="Comma 56 2 3 2 3 4 2" xfId="28285" xr:uid="{B83D2405-F861-4BFD-B990-2EF7A45003F5}"/>
    <cellStyle name="Comma 56 2 3 2 3 5" xfId="28282" xr:uid="{B61FBCA2-9308-499A-822A-C2CCBB00E3DB}"/>
    <cellStyle name="Comma 56 2 3 2 4" xfId="7327" xr:uid="{00000000-0005-0000-0000-0000931C0000}"/>
    <cellStyle name="Comma 56 2 3 2 4 2" xfId="28286" xr:uid="{0931FCC9-F28E-4ACE-A0C7-163C7F6B1763}"/>
    <cellStyle name="Comma 56 2 3 2 5" xfId="7328" xr:uid="{00000000-0005-0000-0000-0000941C0000}"/>
    <cellStyle name="Comma 56 2 3 2 5 2" xfId="28287" xr:uid="{9941B66B-288F-4489-ACF3-B7D96E0338D8}"/>
    <cellStyle name="Comma 56 2 3 2 6" xfId="7329" xr:uid="{00000000-0005-0000-0000-0000951C0000}"/>
    <cellStyle name="Comma 56 2 3 2 6 2" xfId="28288" xr:uid="{0CA11033-F254-496B-8D1F-2EF3940A47B1}"/>
    <cellStyle name="Comma 56 2 3 2 7" xfId="28273" xr:uid="{FE8CA120-EC8B-44CA-B103-84BFE2F85B51}"/>
    <cellStyle name="Comma 56 2 3 3" xfId="7330" xr:uid="{00000000-0005-0000-0000-0000961C0000}"/>
    <cellStyle name="Comma 56 2 3 3 2" xfId="7331" xr:uid="{00000000-0005-0000-0000-0000971C0000}"/>
    <cellStyle name="Comma 56 2 3 3 2 2" xfId="7332" xr:uid="{00000000-0005-0000-0000-0000981C0000}"/>
    <cellStyle name="Comma 56 2 3 3 2 2 2" xfId="7333" xr:uid="{00000000-0005-0000-0000-0000991C0000}"/>
    <cellStyle name="Comma 56 2 3 3 2 2 2 2" xfId="28292" xr:uid="{5D8B0171-D1B5-4369-9DA6-E940DE2D8A3D}"/>
    <cellStyle name="Comma 56 2 3 3 2 2 3" xfId="7334" xr:uid="{00000000-0005-0000-0000-00009A1C0000}"/>
    <cellStyle name="Comma 56 2 3 3 2 2 3 2" xfId="28293" xr:uid="{A6A28FB0-414B-471C-BCAD-5C5A54F83A1E}"/>
    <cellStyle name="Comma 56 2 3 3 2 2 4" xfId="7335" xr:uid="{00000000-0005-0000-0000-00009B1C0000}"/>
    <cellStyle name="Comma 56 2 3 3 2 2 4 2" xfId="28294" xr:uid="{F0DD62FE-F0B7-4523-8593-423784653212}"/>
    <cellStyle name="Comma 56 2 3 3 2 2 5" xfId="28291" xr:uid="{8240586F-65DA-4F48-B4A5-056FFE013B63}"/>
    <cellStyle name="Comma 56 2 3 3 2 3" xfId="7336" xr:uid="{00000000-0005-0000-0000-00009C1C0000}"/>
    <cellStyle name="Comma 56 2 3 3 2 3 2" xfId="28295" xr:uid="{EC01A54A-31D7-43AB-A23A-1B78835106B0}"/>
    <cellStyle name="Comma 56 2 3 3 2 4" xfId="7337" xr:uid="{00000000-0005-0000-0000-00009D1C0000}"/>
    <cellStyle name="Comma 56 2 3 3 2 4 2" xfId="28296" xr:uid="{986E0FBC-7986-49B0-8754-79CDA6FB9BBC}"/>
    <cellStyle name="Comma 56 2 3 3 2 5" xfId="7338" xr:uid="{00000000-0005-0000-0000-00009E1C0000}"/>
    <cellStyle name="Comma 56 2 3 3 2 5 2" xfId="28297" xr:uid="{84376579-56A5-45A3-A33A-59EE48740488}"/>
    <cellStyle name="Comma 56 2 3 3 2 6" xfId="28290" xr:uid="{D25882D2-D78E-49AC-99DB-BD198EABD044}"/>
    <cellStyle name="Comma 56 2 3 3 3" xfId="7339" xr:uid="{00000000-0005-0000-0000-00009F1C0000}"/>
    <cellStyle name="Comma 56 2 3 3 3 2" xfId="7340" xr:uid="{00000000-0005-0000-0000-0000A01C0000}"/>
    <cellStyle name="Comma 56 2 3 3 3 2 2" xfId="28299" xr:uid="{8BD9467A-E913-4B0A-995F-C4D271187DA8}"/>
    <cellStyle name="Comma 56 2 3 3 3 3" xfId="7341" xr:uid="{00000000-0005-0000-0000-0000A11C0000}"/>
    <cellStyle name="Comma 56 2 3 3 3 3 2" xfId="28300" xr:uid="{4B876057-B83B-4923-816C-C2E705B8BC4E}"/>
    <cellStyle name="Comma 56 2 3 3 3 4" xfId="7342" xr:uid="{00000000-0005-0000-0000-0000A21C0000}"/>
    <cellStyle name="Comma 56 2 3 3 3 4 2" xfId="28301" xr:uid="{1CBCCEED-400D-4364-9A1C-0E1B177A9811}"/>
    <cellStyle name="Comma 56 2 3 3 3 5" xfId="28298" xr:uid="{9AD83442-AF86-4051-B2B3-0248A629712A}"/>
    <cellStyle name="Comma 56 2 3 3 4" xfId="7343" xr:uid="{00000000-0005-0000-0000-0000A31C0000}"/>
    <cellStyle name="Comma 56 2 3 3 4 2" xfId="28302" xr:uid="{217FEAE2-76CB-4D59-99F5-F02BBF0152FC}"/>
    <cellStyle name="Comma 56 2 3 3 5" xfId="7344" xr:uid="{00000000-0005-0000-0000-0000A41C0000}"/>
    <cellStyle name="Comma 56 2 3 3 5 2" xfId="28303" xr:uid="{14B6F447-005F-4690-85A9-DD24947705CB}"/>
    <cellStyle name="Comma 56 2 3 3 6" xfId="7345" xr:uid="{00000000-0005-0000-0000-0000A51C0000}"/>
    <cellStyle name="Comma 56 2 3 3 6 2" xfId="28304" xr:uid="{3379856C-AC3E-497F-BAED-5DCCBA6B3672}"/>
    <cellStyle name="Comma 56 2 3 3 7" xfId="28289" xr:uid="{19D97385-9F22-41C0-81FF-A3A7726F88B1}"/>
    <cellStyle name="Comma 56 2 3 4" xfId="7346" xr:uid="{00000000-0005-0000-0000-0000A61C0000}"/>
    <cellStyle name="Comma 56 2 3 4 2" xfId="7347" xr:uid="{00000000-0005-0000-0000-0000A71C0000}"/>
    <cellStyle name="Comma 56 2 3 4 2 2" xfId="7348" xr:uid="{00000000-0005-0000-0000-0000A81C0000}"/>
    <cellStyle name="Comma 56 2 3 4 2 2 2" xfId="28307" xr:uid="{6EA8CD94-D3BC-427D-A02C-CC2B64762D6C}"/>
    <cellStyle name="Comma 56 2 3 4 2 3" xfId="7349" xr:uid="{00000000-0005-0000-0000-0000A91C0000}"/>
    <cellStyle name="Comma 56 2 3 4 2 3 2" xfId="28308" xr:uid="{8B1AD1AF-C8A1-40EA-8375-14EC867206F2}"/>
    <cellStyle name="Comma 56 2 3 4 2 4" xfId="7350" xr:uid="{00000000-0005-0000-0000-0000AA1C0000}"/>
    <cellStyle name="Comma 56 2 3 4 2 4 2" xfId="28309" xr:uid="{2EBBB93D-76E3-4A0F-996C-32619F8B2D95}"/>
    <cellStyle name="Comma 56 2 3 4 2 5" xfId="28306" xr:uid="{D06E7037-3FCE-4FF7-A27B-0A4F6D290F21}"/>
    <cellStyle name="Comma 56 2 3 4 3" xfId="7351" xr:uid="{00000000-0005-0000-0000-0000AB1C0000}"/>
    <cellStyle name="Comma 56 2 3 4 3 2" xfId="28310" xr:uid="{00E415E2-F5AC-4E79-9AAB-B61E9FCC18E2}"/>
    <cellStyle name="Comma 56 2 3 4 4" xfId="7352" xr:uid="{00000000-0005-0000-0000-0000AC1C0000}"/>
    <cellStyle name="Comma 56 2 3 4 4 2" xfId="28311" xr:uid="{814703F7-BE3B-4E69-B3DB-19042ECD7BB7}"/>
    <cellStyle name="Comma 56 2 3 4 5" xfId="7353" xr:uid="{00000000-0005-0000-0000-0000AD1C0000}"/>
    <cellStyle name="Comma 56 2 3 4 5 2" xfId="28312" xr:uid="{F6E37A7C-1858-45E7-8F69-33BAB7A1652F}"/>
    <cellStyle name="Comma 56 2 3 4 6" xfId="28305" xr:uid="{63E46EB8-1AD4-4967-80BC-F03356DE1AA4}"/>
    <cellStyle name="Comma 56 2 3 5" xfId="7354" xr:uid="{00000000-0005-0000-0000-0000AE1C0000}"/>
    <cellStyle name="Comma 56 2 3 5 2" xfId="7355" xr:uid="{00000000-0005-0000-0000-0000AF1C0000}"/>
    <cellStyle name="Comma 56 2 3 5 2 2" xfId="28314" xr:uid="{76B66315-614B-410F-9C4D-3C01C66D9622}"/>
    <cellStyle name="Comma 56 2 3 5 3" xfId="7356" xr:uid="{00000000-0005-0000-0000-0000B01C0000}"/>
    <cellStyle name="Comma 56 2 3 5 3 2" xfId="28315" xr:uid="{5AF3FAB9-6A67-4702-842E-B68D4B0BD481}"/>
    <cellStyle name="Comma 56 2 3 5 4" xfId="7357" xr:uid="{00000000-0005-0000-0000-0000B11C0000}"/>
    <cellStyle name="Comma 56 2 3 5 4 2" xfId="28316" xr:uid="{620F84DF-C228-4C43-8C7A-E878702ECF00}"/>
    <cellStyle name="Comma 56 2 3 5 5" xfId="28313" xr:uid="{078508D5-9DEF-4905-A3FD-163C3A31ACC8}"/>
    <cellStyle name="Comma 56 2 3 6" xfId="7358" xr:uid="{00000000-0005-0000-0000-0000B21C0000}"/>
    <cellStyle name="Comma 56 2 3 6 2" xfId="28317" xr:uid="{9B874F4A-D2C5-48F2-B2E5-7A659E1571EA}"/>
    <cellStyle name="Comma 56 2 3 7" xfId="7359" xr:uid="{00000000-0005-0000-0000-0000B31C0000}"/>
    <cellStyle name="Comma 56 2 3 7 2" xfId="28318" xr:uid="{BCA4920B-82BE-411F-B810-AE1D759D7A31}"/>
    <cellStyle name="Comma 56 2 3 8" xfId="7360" xr:uid="{00000000-0005-0000-0000-0000B41C0000}"/>
    <cellStyle name="Comma 56 2 3 8 2" xfId="28319" xr:uid="{607F1BED-62C3-40E1-BB7B-67C30811FCF6}"/>
    <cellStyle name="Comma 56 2 3 9" xfId="28272" xr:uid="{EEAC8887-3280-4413-8C6D-8148985137EA}"/>
    <cellStyle name="Comma 56 2 4" xfId="7361" xr:uid="{00000000-0005-0000-0000-0000B51C0000}"/>
    <cellStyle name="Comma 56 2 4 2" xfId="7362" xr:uid="{00000000-0005-0000-0000-0000B61C0000}"/>
    <cellStyle name="Comma 56 2 4 2 2" xfId="7363" xr:uid="{00000000-0005-0000-0000-0000B71C0000}"/>
    <cellStyle name="Comma 56 2 4 2 2 2" xfId="7364" xr:uid="{00000000-0005-0000-0000-0000B81C0000}"/>
    <cellStyle name="Comma 56 2 4 2 2 2 2" xfId="28323" xr:uid="{3418EB71-29AA-4B66-880D-669BE2364F9F}"/>
    <cellStyle name="Comma 56 2 4 2 2 3" xfId="7365" xr:uid="{00000000-0005-0000-0000-0000B91C0000}"/>
    <cellStyle name="Comma 56 2 4 2 2 3 2" xfId="28324" xr:uid="{C39A33FD-DB82-4C54-8141-05D2A1DF8189}"/>
    <cellStyle name="Comma 56 2 4 2 2 4" xfId="7366" xr:uid="{00000000-0005-0000-0000-0000BA1C0000}"/>
    <cellStyle name="Comma 56 2 4 2 2 4 2" xfId="28325" xr:uid="{2616C64C-B83A-4C9E-B5EE-A9E8EBC300F0}"/>
    <cellStyle name="Comma 56 2 4 2 2 5" xfId="28322" xr:uid="{0BDA4120-DF17-4462-A657-410916895FF3}"/>
    <cellStyle name="Comma 56 2 4 2 3" xfId="7367" xr:uid="{00000000-0005-0000-0000-0000BB1C0000}"/>
    <cellStyle name="Comma 56 2 4 2 3 2" xfId="28326" xr:uid="{9AEAC4BF-DAF3-4694-8EC1-E3848E8CEB79}"/>
    <cellStyle name="Comma 56 2 4 2 4" xfId="7368" xr:uid="{00000000-0005-0000-0000-0000BC1C0000}"/>
    <cellStyle name="Comma 56 2 4 2 4 2" xfId="28327" xr:uid="{220D5C08-1ED2-49A6-9D3E-B7419E84839C}"/>
    <cellStyle name="Comma 56 2 4 2 5" xfId="7369" xr:uid="{00000000-0005-0000-0000-0000BD1C0000}"/>
    <cellStyle name="Comma 56 2 4 2 5 2" xfId="28328" xr:uid="{06CAF747-F2B0-45ED-A47E-C6A807B0B995}"/>
    <cellStyle name="Comma 56 2 4 2 6" xfId="28321" xr:uid="{BDAB670A-249D-4780-AF0C-F98349FAFD0D}"/>
    <cellStyle name="Comma 56 2 4 3" xfId="7370" xr:uid="{00000000-0005-0000-0000-0000BE1C0000}"/>
    <cellStyle name="Comma 56 2 4 3 2" xfId="7371" xr:uid="{00000000-0005-0000-0000-0000BF1C0000}"/>
    <cellStyle name="Comma 56 2 4 3 2 2" xfId="28330" xr:uid="{176772AB-4F05-4437-B188-2158B2C0B41E}"/>
    <cellStyle name="Comma 56 2 4 3 3" xfId="7372" xr:uid="{00000000-0005-0000-0000-0000C01C0000}"/>
    <cellStyle name="Comma 56 2 4 3 3 2" xfId="28331" xr:uid="{1AADA195-7139-4A37-8FA4-CB4D585F73C4}"/>
    <cellStyle name="Comma 56 2 4 3 4" xfId="7373" xr:uid="{00000000-0005-0000-0000-0000C11C0000}"/>
    <cellStyle name="Comma 56 2 4 3 4 2" xfId="28332" xr:uid="{729A0FBF-DE53-4639-943B-B9B0440DAD14}"/>
    <cellStyle name="Comma 56 2 4 3 5" xfId="28329" xr:uid="{A8DDB49E-1B1C-4028-92C4-CE94C232B2A2}"/>
    <cellStyle name="Comma 56 2 4 4" xfId="7374" xr:uid="{00000000-0005-0000-0000-0000C21C0000}"/>
    <cellStyle name="Comma 56 2 4 4 2" xfId="28333" xr:uid="{33855341-28CA-4363-8DDC-65F487F3FB40}"/>
    <cellStyle name="Comma 56 2 4 5" xfId="7375" xr:uid="{00000000-0005-0000-0000-0000C31C0000}"/>
    <cellStyle name="Comma 56 2 4 5 2" xfId="28334" xr:uid="{8BF7B904-E92C-4BB2-993D-B3D62EAF4B08}"/>
    <cellStyle name="Comma 56 2 4 6" xfId="7376" xr:uid="{00000000-0005-0000-0000-0000C41C0000}"/>
    <cellStyle name="Comma 56 2 4 6 2" xfId="28335" xr:uid="{7355624B-961E-4A47-9A2A-48C201F25EDD}"/>
    <cellStyle name="Comma 56 2 4 7" xfId="28320" xr:uid="{11BED367-5691-482F-AB67-07E814994F66}"/>
    <cellStyle name="Comma 56 2 5" xfId="7377" xr:uid="{00000000-0005-0000-0000-0000C51C0000}"/>
    <cellStyle name="Comma 56 2 5 2" xfId="7378" xr:uid="{00000000-0005-0000-0000-0000C61C0000}"/>
    <cellStyle name="Comma 56 2 5 2 2" xfId="7379" xr:uid="{00000000-0005-0000-0000-0000C71C0000}"/>
    <cellStyle name="Comma 56 2 5 2 2 2" xfId="7380" xr:uid="{00000000-0005-0000-0000-0000C81C0000}"/>
    <cellStyle name="Comma 56 2 5 2 2 2 2" xfId="28339" xr:uid="{61C5314B-6F52-477C-A89A-82254CC024AF}"/>
    <cellStyle name="Comma 56 2 5 2 2 3" xfId="7381" xr:uid="{00000000-0005-0000-0000-0000C91C0000}"/>
    <cellStyle name="Comma 56 2 5 2 2 3 2" xfId="28340" xr:uid="{1A355F9D-E9CE-46B4-90A8-128698BC710B}"/>
    <cellStyle name="Comma 56 2 5 2 2 4" xfId="7382" xr:uid="{00000000-0005-0000-0000-0000CA1C0000}"/>
    <cellStyle name="Comma 56 2 5 2 2 4 2" xfId="28341" xr:uid="{339E8F44-02E4-47EB-A240-37ABC4F0D7E4}"/>
    <cellStyle name="Comma 56 2 5 2 2 5" xfId="28338" xr:uid="{024CBD9C-7F53-4D57-BA18-52354C8613B7}"/>
    <cellStyle name="Comma 56 2 5 2 3" xfId="7383" xr:uid="{00000000-0005-0000-0000-0000CB1C0000}"/>
    <cellStyle name="Comma 56 2 5 2 3 2" xfId="28342" xr:uid="{CD6F5DA5-9DB9-4070-A9E1-80215776F42E}"/>
    <cellStyle name="Comma 56 2 5 2 4" xfId="7384" xr:uid="{00000000-0005-0000-0000-0000CC1C0000}"/>
    <cellStyle name="Comma 56 2 5 2 4 2" xfId="28343" xr:uid="{2FE90FA1-0672-416C-82E2-5B4EFC9DFDAC}"/>
    <cellStyle name="Comma 56 2 5 2 5" xfId="7385" xr:uid="{00000000-0005-0000-0000-0000CD1C0000}"/>
    <cellStyle name="Comma 56 2 5 2 5 2" xfId="28344" xr:uid="{87B502CB-0D4D-41EF-9390-007B8029F173}"/>
    <cellStyle name="Comma 56 2 5 2 6" xfId="28337" xr:uid="{1DF835C8-8CDD-4F00-A54A-AEE25AB508FE}"/>
    <cellStyle name="Comma 56 2 5 3" xfId="7386" xr:uid="{00000000-0005-0000-0000-0000CE1C0000}"/>
    <cellStyle name="Comma 56 2 5 3 2" xfId="7387" xr:uid="{00000000-0005-0000-0000-0000CF1C0000}"/>
    <cellStyle name="Comma 56 2 5 3 2 2" xfId="28346" xr:uid="{74D5BB88-8B0D-4BDE-B67E-2DC7CDD7BF1C}"/>
    <cellStyle name="Comma 56 2 5 3 3" xfId="7388" xr:uid="{00000000-0005-0000-0000-0000D01C0000}"/>
    <cellStyle name="Comma 56 2 5 3 3 2" xfId="28347" xr:uid="{9CBB2F7A-3E1F-4CEC-AF4F-F943C8092F3E}"/>
    <cellStyle name="Comma 56 2 5 3 4" xfId="7389" xr:uid="{00000000-0005-0000-0000-0000D11C0000}"/>
    <cellStyle name="Comma 56 2 5 3 4 2" xfId="28348" xr:uid="{6E20A7E7-B3E0-45AB-9BF2-671B7C8D45D5}"/>
    <cellStyle name="Comma 56 2 5 3 5" xfId="28345" xr:uid="{6DC8F945-B39C-4460-929F-9DE829DD875D}"/>
    <cellStyle name="Comma 56 2 5 4" xfId="7390" xr:uid="{00000000-0005-0000-0000-0000D21C0000}"/>
    <cellStyle name="Comma 56 2 5 4 2" xfId="28349" xr:uid="{7AB7F979-1C2A-482B-96B0-56559509C632}"/>
    <cellStyle name="Comma 56 2 5 5" xfId="7391" xr:uid="{00000000-0005-0000-0000-0000D31C0000}"/>
    <cellStyle name="Comma 56 2 5 5 2" xfId="28350" xr:uid="{E039AB14-B7D0-4662-944C-5E226DBD20E0}"/>
    <cellStyle name="Comma 56 2 5 6" xfId="7392" xr:uid="{00000000-0005-0000-0000-0000D41C0000}"/>
    <cellStyle name="Comma 56 2 5 6 2" xfId="28351" xr:uid="{BB6D19AC-605C-43C7-B17C-39A640FFEF23}"/>
    <cellStyle name="Comma 56 2 5 7" xfId="28336" xr:uid="{4D32D500-86E6-4201-BEF2-3959B0633960}"/>
    <cellStyle name="Comma 56 2 6" xfId="7393" xr:uid="{00000000-0005-0000-0000-0000D51C0000}"/>
    <cellStyle name="Comma 56 2 6 2" xfId="7394" xr:uid="{00000000-0005-0000-0000-0000D61C0000}"/>
    <cellStyle name="Comma 56 2 6 2 2" xfId="7395" xr:uid="{00000000-0005-0000-0000-0000D71C0000}"/>
    <cellStyle name="Comma 56 2 6 2 2 2" xfId="28354" xr:uid="{2E2BABB6-AD21-4072-A804-ADD4F4420AF6}"/>
    <cellStyle name="Comma 56 2 6 2 3" xfId="7396" xr:uid="{00000000-0005-0000-0000-0000D81C0000}"/>
    <cellStyle name="Comma 56 2 6 2 3 2" xfId="28355" xr:uid="{827B76DB-A45C-4172-802F-66678FDDC562}"/>
    <cellStyle name="Comma 56 2 6 2 4" xfId="7397" xr:uid="{00000000-0005-0000-0000-0000D91C0000}"/>
    <cellStyle name="Comma 56 2 6 2 4 2" xfId="28356" xr:uid="{AD04E088-FA1F-43E1-ABB6-B03ABBF3F8B2}"/>
    <cellStyle name="Comma 56 2 6 2 5" xfId="28353" xr:uid="{0CF56CAC-4D73-4241-A3B8-64281CF1641B}"/>
    <cellStyle name="Comma 56 2 6 3" xfId="7398" xr:uid="{00000000-0005-0000-0000-0000DA1C0000}"/>
    <cellStyle name="Comma 56 2 6 3 2" xfId="28357" xr:uid="{49F809A1-40B9-407E-B8C7-6DC95BFC8874}"/>
    <cellStyle name="Comma 56 2 6 4" xfId="7399" xr:uid="{00000000-0005-0000-0000-0000DB1C0000}"/>
    <cellStyle name="Comma 56 2 6 4 2" xfId="28358" xr:uid="{5407899D-B926-4E1E-B720-248E9D84438F}"/>
    <cellStyle name="Comma 56 2 6 5" xfId="7400" xr:uid="{00000000-0005-0000-0000-0000DC1C0000}"/>
    <cellStyle name="Comma 56 2 6 5 2" xfId="28359" xr:uid="{92BD3193-4D02-4E6D-B1EA-ED22B5C83E2A}"/>
    <cellStyle name="Comma 56 2 6 6" xfId="28352" xr:uid="{B5190C9B-80AD-42A7-9E4C-0ED71B96C5D4}"/>
    <cellStyle name="Comma 56 2 7" xfId="7401" xr:uid="{00000000-0005-0000-0000-0000DD1C0000}"/>
    <cellStyle name="Comma 56 2 7 2" xfId="7402" xr:uid="{00000000-0005-0000-0000-0000DE1C0000}"/>
    <cellStyle name="Comma 56 2 7 2 2" xfId="28361" xr:uid="{53E3A621-E394-4B2F-ACF2-13F5BBF30D9A}"/>
    <cellStyle name="Comma 56 2 7 3" xfId="7403" xr:uid="{00000000-0005-0000-0000-0000DF1C0000}"/>
    <cellStyle name="Comma 56 2 7 3 2" xfId="28362" xr:uid="{851C2C4C-DB73-4FAD-90AF-D0F5D8C96DE0}"/>
    <cellStyle name="Comma 56 2 7 4" xfId="7404" xr:uid="{00000000-0005-0000-0000-0000E01C0000}"/>
    <cellStyle name="Comma 56 2 7 4 2" xfId="28363" xr:uid="{944D73B2-3B44-4AFC-89B9-90901D017117}"/>
    <cellStyle name="Comma 56 2 7 5" xfId="28360" xr:uid="{8E9A22C9-A33D-4CAA-9C9C-F11254948A46}"/>
    <cellStyle name="Comma 56 2 8" xfId="7405" xr:uid="{00000000-0005-0000-0000-0000E11C0000}"/>
    <cellStyle name="Comma 56 2 8 2" xfId="28364" xr:uid="{87593DFF-01BF-467F-B76D-2D483E1918ED}"/>
    <cellStyle name="Comma 56 2 9" xfId="7406" xr:uid="{00000000-0005-0000-0000-0000E21C0000}"/>
    <cellStyle name="Comma 56 2 9 2" xfId="28365" xr:uid="{4202C47A-034F-49AB-A705-F4376075731D}"/>
    <cellStyle name="Comma 56 3" xfId="7407" xr:uid="{00000000-0005-0000-0000-0000E31C0000}"/>
    <cellStyle name="Comma 56 3 10" xfId="7408" xr:uid="{00000000-0005-0000-0000-0000E41C0000}"/>
    <cellStyle name="Comma 56 3 10 2" xfId="28367" xr:uid="{37192BA1-0D87-4CA8-A4F0-5663935AD393}"/>
    <cellStyle name="Comma 56 3 11" xfId="28366" xr:uid="{176FAC69-934C-40F6-9681-725599806C18}"/>
    <cellStyle name="Comma 56 3 2" xfId="7409" xr:uid="{00000000-0005-0000-0000-0000E51C0000}"/>
    <cellStyle name="Comma 56 3 2 2" xfId="7410" xr:uid="{00000000-0005-0000-0000-0000E61C0000}"/>
    <cellStyle name="Comma 56 3 2 2 2" xfId="7411" xr:uid="{00000000-0005-0000-0000-0000E71C0000}"/>
    <cellStyle name="Comma 56 3 2 2 2 2" xfId="7412" xr:uid="{00000000-0005-0000-0000-0000E81C0000}"/>
    <cellStyle name="Comma 56 3 2 2 2 2 2" xfId="7413" xr:uid="{00000000-0005-0000-0000-0000E91C0000}"/>
    <cellStyle name="Comma 56 3 2 2 2 2 2 2" xfId="28372" xr:uid="{4BD2056E-07E1-4934-BC3D-AE7E89FC428E}"/>
    <cellStyle name="Comma 56 3 2 2 2 2 3" xfId="7414" xr:uid="{00000000-0005-0000-0000-0000EA1C0000}"/>
    <cellStyle name="Comma 56 3 2 2 2 2 3 2" xfId="28373" xr:uid="{B8BDCFD7-A671-4474-99E8-46E66A77309F}"/>
    <cellStyle name="Comma 56 3 2 2 2 2 4" xfId="7415" xr:uid="{00000000-0005-0000-0000-0000EB1C0000}"/>
    <cellStyle name="Comma 56 3 2 2 2 2 4 2" xfId="28374" xr:uid="{9839089D-639C-4860-950B-5D98856870B7}"/>
    <cellStyle name="Comma 56 3 2 2 2 2 5" xfId="28371" xr:uid="{DB557582-EB42-4FCB-A3EA-C7042E7F4489}"/>
    <cellStyle name="Comma 56 3 2 2 2 3" xfId="7416" xr:uid="{00000000-0005-0000-0000-0000EC1C0000}"/>
    <cellStyle name="Comma 56 3 2 2 2 3 2" xfId="28375" xr:uid="{49C6516B-DC3C-43C4-9B2E-24ACF6166F50}"/>
    <cellStyle name="Comma 56 3 2 2 2 4" xfId="7417" xr:uid="{00000000-0005-0000-0000-0000ED1C0000}"/>
    <cellStyle name="Comma 56 3 2 2 2 4 2" xfId="28376" xr:uid="{81D8660C-89AC-4857-AE45-9F9A9D3D67EF}"/>
    <cellStyle name="Comma 56 3 2 2 2 5" xfId="7418" xr:uid="{00000000-0005-0000-0000-0000EE1C0000}"/>
    <cellStyle name="Comma 56 3 2 2 2 5 2" xfId="28377" xr:uid="{CD037322-566D-41A2-A789-94DF1C3CF439}"/>
    <cellStyle name="Comma 56 3 2 2 2 6" xfId="28370" xr:uid="{1F8B309C-F6FA-4CD5-B6C4-84861E54076B}"/>
    <cellStyle name="Comma 56 3 2 2 3" xfId="7419" xr:uid="{00000000-0005-0000-0000-0000EF1C0000}"/>
    <cellStyle name="Comma 56 3 2 2 3 2" xfId="7420" xr:uid="{00000000-0005-0000-0000-0000F01C0000}"/>
    <cellStyle name="Comma 56 3 2 2 3 2 2" xfId="28379" xr:uid="{034750E0-DB7C-4438-9468-7673A93CD57A}"/>
    <cellStyle name="Comma 56 3 2 2 3 3" xfId="7421" xr:uid="{00000000-0005-0000-0000-0000F11C0000}"/>
    <cellStyle name="Comma 56 3 2 2 3 3 2" xfId="28380" xr:uid="{47781B25-C9A3-4D64-99C1-0999C82686A7}"/>
    <cellStyle name="Comma 56 3 2 2 3 4" xfId="7422" xr:uid="{00000000-0005-0000-0000-0000F21C0000}"/>
    <cellStyle name="Comma 56 3 2 2 3 4 2" xfId="28381" xr:uid="{FB2B5FD6-85BD-44EA-B729-4FFB4EBFEA8B}"/>
    <cellStyle name="Comma 56 3 2 2 3 5" xfId="28378" xr:uid="{DB763DA7-884F-41FD-ABBA-1B42F5E7E935}"/>
    <cellStyle name="Comma 56 3 2 2 4" xfId="7423" xr:uid="{00000000-0005-0000-0000-0000F31C0000}"/>
    <cellStyle name="Comma 56 3 2 2 4 2" xfId="28382" xr:uid="{BFA259ED-F539-4192-8F5F-EC3F164075BC}"/>
    <cellStyle name="Comma 56 3 2 2 5" xfId="7424" xr:uid="{00000000-0005-0000-0000-0000F41C0000}"/>
    <cellStyle name="Comma 56 3 2 2 5 2" xfId="28383" xr:uid="{17CA6A5D-911A-48E8-9A10-984ED219DDEC}"/>
    <cellStyle name="Comma 56 3 2 2 6" xfId="7425" xr:uid="{00000000-0005-0000-0000-0000F51C0000}"/>
    <cellStyle name="Comma 56 3 2 2 6 2" xfId="28384" xr:uid="{1831C72E-C3DB-4042-9086-038639540442}"/>
    <cellStyle name="Comma 56 3 2 2 7" xfId="28369" xr:uid="{B31A6FD0-14EF-48BA-9B52-C99EE272B4C0}"/>
    <cellStyle name="Comma 56 3 2 3" xfId="7426" xr:uid="{00000000-0005-0000-0000-0000F61C0000}"/>
    <cellStyle name="Comma 56 3 2 3 2" xfId="7427" xr:uid="{00000000-0005-0000-0000-0000F71C0000}"/>
    <cellStyle name="Comma 56 3 2 3 2 2" xfId="7428" xr:uid="{00000000-0005-0000-0000-0000F81C0000}"/>
    <cellStyle name="Comma 56 3 2 3 2 2 2" xfId="7429" xr:uid="{00000000-0005-0000-0000-0000F91C0000}"/>
    <cellStyle name="Comma 56 3 2 3 2 2 2 2" xfId="28388" xr:uid="{74B41F5E-96EE-4232-9D2B-E15519B7EA3D}"/>
    <cellStyle name="Comma 56 3 2 3 2 2 3" xfId="7430" xr:uid="{00000000-0005-0000-0000-0000FA1C0000}"/>
    <cellStyle name="Comma 56 3 2 3 2 2 3 2" xfId="28389" xr:uid="{65D3A0BE-A2F7-46E2-A426-D5A281F9835D}"/>
    <cellStyle name="Comma 56 3 2 3 2 2 4" xfId="7431" xr:uid="{00000000-0005-0000-0000-0000FB1C0000}"/>
    <cellStyle name="Comma 56 3 2 3 2 2 4 2" xfId="28390" xr:uid="{AFB13CDE-C2DB-4F5D-B93D-9A01B5B015A2}"/>
    <cellStyle name="Comma 56 3 2 3 2 2 5" xfId="28387" xr:uid="{04D06A2F-2CB8-4243-B891-E0B61C233E2B}"/>
    <cellStyle name="Comma 56 3 2 3 2 3" xfId="7432" xr:uid="{00000000-0005-0000-0000-0000FC1C0000}"/>
    <cellStyle name="Comma 56 3 2 3 2 3 2" xfId="28391" xr:uid="{70051D46-6918-4F1C-AB63-4F6D99DBE7B6}"/>
    <cellStyle name="Comma 56 3 2 3 2 4" xfId="7433" xr:uid="{00000000-0005-0000-0000-0000FD1C0000}"/>
    <cellStyle name="Comma 56 3 2 3 2 4 2" xfId="28392" xr:uid="{644458AF-BA30-49D8-9870-CEED5EE0D017}"/>
    <cellStyle name="Comma 56 3 2 3 2 5" xfId="7434" xr:uid="{00000000-0005-0000-0000-0000FE1C0000}"/>
    <cellStyle name="Comma 56 3 2 3 2 5 2" xfId="28393" xr:uid="{588322B6-3FA4-4BC1-BA31-78C90942FA60}"/>
    <cellStyle name="Comma 56 3 2 3 2 6" xfId="28386" xr:uid="{5E4BF82B-D7A1-49E4-BE63-139A6B697EB3}"/>
    <cellStyle name="Comma 56 3 2 3 3" xfId="7435" xr:uid="{00000000-0005-0000-0000-0000FF1C0000}"/>
    <cellStyle name="Comma 56 3 2 3 3 2" xfId="7436" xr:uid="{00000000-0005-0000-0000-0000001D0000}"/>
    <cellStyle name="Comma 56 3 2 3 3 2 2" xfId="28395" xr:uid="{F14AE062-D1A3-485D-AC73-FBAAA4441DC8}"/>
    <cellStyle name="Comma 56 3 2 3 3 3" xfId="7437" xr:uid="{00000000-0005-0000-0000-0000011D0000}"/>
    <cellStyle name="Comma 56 3 2 3 3 3 2" xfId="28396" xr:uid="{DF7AE7F0-8674-4B10-A948-F754936B9C58}"/>
    <cellStyle name="Comma 56 3 2 3 3 4" xfId="7438" xr:uid="{00000000-0005-0000-0000-0000021D0000}"/>
    <cellStyle name="Comma 56 3 2 3 3 4 2" xfId="28397" xr:uid="{E53BDB23-4831-46EA-BE7C-1E16F911FE5B}"/>
    <cellStyle name="Comma 56 3 2 3 3 5" xfId="28394" xr:uid="{92673A11-10B1-4528-84CF-11C686185C21}"/>
    <cellStyle name="Comma 56 3 2 3 4" xfId="7439" xr:uid="{00000000-0005-0000-0000-0000031D0000}"/>
    <cellStyle name="Comma 56 3 2 3 4 2" xfId="28398" xr:uid="{9BF64DF1-91E3-44AC-ADBA-6E01BA0DFDF3}"/>
    <cellStyle name="Comma 56 3 2 3 5" xfId="7440" xr:uid="{00000000-0005-0000-0000-0000041D0000}"/>
    <cellStyle name="Comma 56 3 2 3 5 2" xfId="28399" xr:uid="{1E9E843E-68B8-476C-BAD1-13816198DDB1}"/>
    <cellStyle name="Comma 56 3 2 3 6" xfId="7441" xr:uid="{00000000-0005-0000-0000-0000051D0000}"/>
    <cellStyle name="Comma 56 3 2 3 6 2" xfId="28400" xr:uid="{69F67C36-25A3-494D-B7A3-D6FCBCDC1B3A}"/>
    <cellStyle name="Comma 56 3 2 3 7" xfId="28385" xr:uid="{2FD1DB76-FC09-4704-9B5D-AC1B78331CFE}"/>
    <cellStyle name="Comma 56 3 2 4" xfId="7442" xr:uid="{00000000-0005-0000-0000-0000061D0000}"/>
    <cellStyle name="Comma 56 3 2 4 2" xfId="7443" xr:uid="{00000000-0005-0000-0000-0000071D0000}"/>
    <cellStyle name="Comma 56 3 2 4 2 2" xfId="7444" xr:uid="{00000000-0005-0000-0000-0000081D0000}"/>
    <cellStyle name="Comma 56 3 2 4 2 2 2" xfId="28403" xr:uid="{3B00D339-07A8-450E-AB9E-62E684910377}"/>
    <cellStyle name="Comma 56 3 2 4 2 3" xfId="7445" xr:uid="{00000000-0005-0000-0000-0000091D0000}"/>
    <cellStyle name="Comma 56 3 2 4 2 3 2" xfId="28404" xr:uid="{9F76AE4C-98C2-436F-9538-CB7E7128A9A8}"/>
    <cellStyle name="Comma 56 3 2 4 2 4" xfId="7446" xr:uid="{00000000-0005-0000-0000-00000A1D0000}"/>
    <cellStyle name="Comma 56 3 2 4 2 4 2" xfId="28405" xr:uid="{4DE51EDD-B0D2-4736-8450-2C642F7CE588}"/>
    <cellStyle name="Comma 56 3 2 4 2 5" xfId="28402" xr:uid="{4B74713C-3A0C-4964-AC90-BFADCC7361F2}"/>
    <cellStyle name="Comma 56 3 2 4 3" xfId="7447" xr:uid="{00000000-0005-0000-0000-00000B1D0000}"/>
    <cellStyle name="Comma 56 3 2 4 3 2" xfId="28406" xr:uid="{81918920-6C9E-4BE3-8AA9-A6317FD69711}"/>
    <cellStyle name="Comma 56 3 2 4 4" xfId="7448" xr:uid="{00000000-0005-0000-0000-00000C1D0000}"/>
    <cellStyle name="Comma 56 3 2 4 4 2" xfId="28407" xr:uid="{29E3A1D6-47EB-47B4-BC21-6F9A4ED4AC63}"/>
    <cellStyle name="Comma 56 3 2 4 5" xfId="7449" xr:uid="{00000000-0005-0000-0000-00000D1D0000}"/>
    <cellStyle name="Comma 56 3 2 4 5 2" xfId="28408" xr:uid="{EBCC7081-E6E2-49F1-90FD-154BC98F7105}"/>
    <cellStyle name="Comma 56 3 2 4 6" xfId="28401" xr:uid="{9E56B04A-10C3-4E50-BE7A-26F12F3C9AF0}"/>
    <cellStyle name="Comma 56 3 2 5" xfId="7450" xr:uid="{00000000-0005-0000-0000-00000E1D0000}"/>
    <cellStyle name="Comma 56 3 2 5 2" xfId="7451" xr:uid="{00000000-0005-0000-0000-00000F1D0000}"/>
    <cellStyle name="Comma 56 3 2 5 2 2" xfId="28410" xr:uid="{DF97F5FB-1F1E-4431-96EB-5E75B21460BE}"/>
    <cellStyle name="Comma 56 3 2 5 3" xfId="7452" xr:uid="{00000000-0005-0000-0000-0000101D0000}"/>
    <cellStyle name="Comma 56 3 2 5 3 2" xfId="28411" xr:uid="{456413C3-89A8-4779-8CDB-C1B121D62007}"/>
    <cellStyle name="Comma 56 3 2 5 4" xfId="7453" xr:uid="{00000000-0005-0000-0000-0000111D0000}"/>
    <cellStyle name="Comma 56 3 2 5 4 2" xfId="28412" xr:uid="{DAFAB252-CB66-40C9-9C1E-4D5A4841590D}"/>
    <cellStyle name="Comma 56 3 2 5 5" xfId="28409" xr:uid="{F2B2BC26-9B4A-40E3-978D-576E7DD3D0DD}"/>
    <cellStyle name="Comma 56 3 2 6" xfId="7454" xr:uid="{00000000-0005-0000-0000-0000121D0000}"/>
    <cellStyle name="Comma 56 3 2 6 2" xfId="28413" xr:uid="{7E0F58E8-EA35-4DC4-831C-DD0382D7B3EF}"/>
    <cellStyle name="Comma 56 3 2 7" xfId="7455" xr:uid="{00000000-0005-0000-0000-0000131D0000}"/>
    <cellStyle name="Comma 56 3 2 7 2" xfId="28414" xr:uid="{236CA4E7-3730-4BC4-A41B-6CBCE050D243}"/>
    <cellStyle name="Comma 56 3 2 8" xfId="7456" xr:uid="{00000000-0005-0000-0000-0000141D0000}"/>
    <cellStyle name="Comma 56 3 2 8 2" xfId="28415" xr:uid="{861BF94C-90E9-4ABA-8E8B-41A056BF5049}"/>
    <cellStyle name="Comma 56 3 2 9" xfId="28368" xr:uid="{5C89761A-1AC7-4575-8B0B-FAE1B2E8EA3F}"/>
    <cellStyle name="Comma 56 3 3" xfId="7457" xr:uid="{00000000-0005-0000-0000-0000151D0000}"/>
    <cellStyle name="Comma 56 3 3 2" xfId="7458" xr:uid="{00000000-0005-0000-0000-0000161D0000}"/>
    <cellStyle name="Comma 56 3 3 2 2" xfId="7459" xr:uid="{00000000-0005-0000-0000-0000171D0000}"/>
    <cellStyle name="Comma 56 3 3 2 2 2" xfId="7460" xr:uid="{00000000-0005-0000-0000-0000181D0000}"/>
    <cellStyle name="Comma 56 3 3 2 2 2 2" xfId="7461" xr:uid="{00000000-0005-0000-0000-0000191D0000}"/>
    <cellStyle name="Comma 56 3 3 2 2 2 2 2" xfId="28420" xr:uid="{AA153B0C-8C53-4CAB-9BD5-FED5F6393998}"/>
    <cellStyle name="Comma 56 3 3 2 2 2 3" xfId="7462" xr:uid="{00000000-0005-0000-0000-00001A1D0000}"/>
    <cellStyle name="Comma 56 3 3 2 2 2 3 2" xfId="28421" xr:uid="{B4398904-E38B-4B58-8062-F28F19556B5C}"/>
    <cellStyle name="Comma 56 3 3 2 2 2 4" xfId="7463" xr:uid="{00000000-0005-0000-0000-00001B1D0000}"/>
    <cellStyle name="Comma 56 3 3 2 2 2 4 2" xfId="28422" xr:uid="{52B73265-B5FD-4264-97B9-634B4F2C4E27}"/>
    <cellStyle name="Comma 56 3 3 2 2 2 5" xfId="28419" xr:uid="{09738DC7-FD98-4382-9775-541C3F752F21}"/>
    <cellStyle name="Comma 56 3 3 2 2 3" xfId="7464" xr:uid="{00000000-0005-0000-0000-00001C1D0000}"/>
    <cellStyle name="Comma 56 3 3 2 2 3 2" xfId="28423" xr:uid="{2EAF1CD3-A3A8-4712-9610-B500795B1C50}"/>
    <cellStyle name="Comma 56 3 3 2 2 4" xfId="7465" xr:uid="{00000000-0005-0000-0000-00001D1D0000}"/>
    <cellStyle name="Comma 56 3 3 2 2 4 2" xfId="28424" xr:uid="{788CC063-7C74-4576-9C75-A23BBBE72D66}"/>
    <cellStyle name="Comma 56 3 3 2 2 5" xfId="7466" xr:uid="{00000000-0005-0000-0000-00001E1D0000}"/>
    <cellStyle name="Comma 56 3 3 2 2 5 2" xfId="28425" xr:uid="{8939C5DA-535F-441B-8BF6-F74645B14C84}"/>
    <cellStyle name="Comma 56 3 3 2 2 6" xfId="28418" xr:uid="{2CC3A025-A0FF-44C5-9B2B-232CC6366A0F}"/>
    <cellStyle name="Comma 56 3 3 2 3" xfId="7467" xr:uid="{00000000-0005-0000-0000-00001F1D0000}"/>
    <cellStyle name="Comma 56 3 3 2 3 2" xfId="7468" xr:uid="{00000000-0005-0000-0000-0000201D0000}"/>
    <cellStyle name="Comma 56 3 3 2 3 2 2" xfId="28427" xr:uid="{B8BEA789-EE35-4055-AB04-34D55AF98030}"/>
    <cellStyle name="Comma 56 3 3 2 3 3" xfId="7469" xr:uid="{00000000-0005-0000-0000-0000211D0000}"/>
    <cellStyle name="Comma 56 3 3 2 3 3 2" xfId="28428" xr:uid="{C091CB16-0066-48CF-B857-EB881AB2F6FE}"/>
    <cellStyle name="Comma 56 3 3 2 3 4" xfId="7470" xr:uid="{00000000-0005-0000-0000-0000221D0000}"/>
    <cellStyle name="Comma 56 3 3 2 3 4 2" xfId="28429" xr:uid="{191F2A27-3ADD-4422-976A-1C585A90C567}"/>
    <cellStyle name="Comma 56 3 3 2 3 5" xfId="28426" xr:uid="{F995C2A4-A0F5-427E-8486-9A7AB12B856F}"/>
    <cellStyle name="Comma 56 3 3 2 4" xfId="7471" xr:uid="{00000000-0005-0000-0000-0000231D0000}"/>
    <cellStyle name="Comma 56 3 3 2 4 2" xfId="28430" xr:uid="{F6DD06FA-702E-4DED-9D7A-BB0CB1288729}"/>
    <cellStyle name="Comma 56 3 3 2 5" xfId="7472" xr:uid="{00000000-0005-0000-0000-0000241D0000}"/>
    <cellStyle name="Comma 56 3 3 2 5 2" xfId="28431" xr:uid="{01337581-D59C-4B2D-9519-849A535AA3B6}"/>
    <cellStyle name="Comma 56 3 3 2 6" xfId="7473" xr:uid="{00000000-0005-0000-0000-0000251D0000}"/>
    <cellStyle name="Comma 56 3 3 2 6 2" xfId="28432" xr:uid="{B1039438-F075-440F-8288-420214AE99C9}"/>
    <cellStyle name="Comma 56 3 3 2 7" xfId="28417" xr:uid="{D670D4B3-03F6-4156-8C10-9F188417ABBE}"/>
    <cellStyle name="Comma 56 3 3 3" xfId="7474" xr:uid="{00000000-0005-0000-0000-0000261D0000}"/>
    <cellStyle name="Comma 56 3 3 3 2" xfId="7475" xr:uid="{00000000-0005-0000-0000-0000271D0000}"/>
    <cellStyle name="Comma 56 3 3 3 2 2" xfId="7476" xr:uid="{00000000-0005-0000-0000-0000281D0000}"/>
    <cellStyle name="Comma 56 3 3 3 2 2 2" xfId="7477" xr:uid="{00000000-0005-0000-0000-0000291D0000}"/>
    <cellStyle name="Comma 56 3 3 3 2 2 2 2" xfId="28436" xr:uid="{6A8430CC-9D75-44F2-BBDE-65E833A3232A}"/>
    <cellStyle name="Comma 56 3 3 3 2 2 3" xfId="7478" xr:uid="{00000000-0005-0000-0000-00002A1D0000}"/>
    <cellStyle name="Comma 56 3 3 3 2 2 3 2" xfId="28437" xr:uid="{024BB6F8-5ECD-4947-9D6C-7A0B206AAA7D}"/>
    <cellStyle name="Comma 56 3 3 3 2 2 4" xfId="7479" xr:uid="{00000000-0005-0000-0000-00002B1D0000}"/>
    <cellStyle name="Comma 56 3 3 3 2 2 4 2" xfId="28438" xr:uid="{97D16A43-C728-4F04-BE63-37EF7F576EC7}"/>
    <cellStyle name="Comma 56 3 3 3 2 2 5" xfId="28435" xr:uid="{DE2C9A0E-A00D-418F-9992-E8D7D10E053E}"/>
    <cellStyle name="Comma 56 3 3 3 2 3" xfId="7480" xr:uid="{00000000-0005-0000-0000-00002C1D0000}"/>
    <cellStyle name="Comma 56 3 3 3 2 3 2" xfId="28439" xr:uid="{9958607C-5658-493B-9387-A403E7B287E6}"/>
    <cellStyle name="Comma 56 3 3 3 2 4" xfId="7481" xr:uid="{00000000-0005-0000-0000-00002D1D0000}"/>
    <cellStyle name="Comma 56 3 3 3 2 4 2" xfId="28440" xr:uid="{DDA89A76-77D0-47A4-BBB2-4A70C4665383}"/>
    <cellStyle name="Comma 56 3 3 3 2 5" xfId="7482" xr:uid="{00000000-0005-0000-0000-00002E1D0000}"/>
    <cellStyle name="Comma 56 3 3 3 2 5 2" xfId="28441" xr:uid="{97537CFC-6DF2-436F-8680-3274BDD1AE27}"/>
    <cellStyle name="Comma 56 3 3 3 2 6" xfId="28434" xr:uid="{075A66D3-F3BA-4CF0-B3DC-F39BAF2D97E8}"/>
    <cellStyle name="Comma 56 3 3 3 3" xfId="7483" xr:uid="{00000000-0005-0000-0000-00002F1D0000}"/>
    <cellStyle name="Comma 56 3 3 3 3 2" xfId="7484" xr:uid="{00000000-0005-0000-0000-0000301D0000}"/>
    <cellStyle name="Comma 56 3 3 3 3 2 2" xfId="28443" xr:uid="{EB2BC1D6-6725-4429-95E9-BB2B190F8B9A}"/>
    <cellStyle name="Comma 56 3 3 3 3 3" xfId="7485" xr:uid="{00000000-0005-0000-0000-0000311D0000}"/>
    <cellStyle name="Comma 56 3 3 3 3 3 2" xfId="28444" xr:uid="{CF0632CF-6F23-417C-901C-B1C9DB55404E}"/>
    <cellStyle name="Comma 56 3 3 3 3 4" xfId="7486" xr:uid="{00000000-0005-0000-0000-0000321D0000}"/>
    <cellStyle name="Comma 56 3 3 3 3 4 2" xfId="28445" xr:uid="{51165219-EFD6-4A0D-853B-EDA5CC18F1FC}"/>
    <cellStyle name="Comma 56 3 3 3 3 5" xfId="28442" xr:uid="{F7C1913F-11B9-41CD-AE62-6BCDBE85EE57}"/>
    <cellStyle name="Comma 56 3 3 3 4" xfId="7487" xr:uid="{00000000-0005-0000-0000-0000331D0000}"/>
    <cellStyle name="Comma 56 3 3 3 4 2" xfId="28446" xr:uid="{BA7689F5-578E-4F03-B60A-FB5DB2F4D885}"/>
    <cellStyle name="Comma 56 3 3 3 5" xfId="7488" xr:uid="{00000000-0005-0000-0000-0000341D0000}"/>
    <cellStyle name="Comma 56 3 3 3 5 2" xfId="28447" xr:uid="{3CC2AA50-4EB6-4B75-94F5-7D672AE42FEB}"/>
    <cellStyle name="Comma 56 3 3 3 6" xfId="7489" xr:uid="{00000000-0005-0000-0000-0000351D0000}"/>
    <cellStyle name="Comma 56 3 3 3 6 2" xfId="28448" xr:uid="{CECCE39F-2453-43EA-8F6D-F4897B444648}"/>
    <cellStyle name="Comma 56 3 3 3 7" xfId="28433" xr:uid="{AD9D0FAF-D274-477C-A31B-178B008FA298}"/>
    <cellStyle name="Comma 56 3 3 4" xfId="7490" xr:uid="{00000000-0005-0000-0000-0000361D0000}"/>
    <cellStyle name="Comma 56 3 3 4 2" xfId="7491" xr:uid="{00000000-0005-0000-0000-0000371D0000}"/>
    <cellStyle name="Comma 56 3 3 4 2 2" xfId="7492" xr:uid="{00000000-0005-0000-0000-0000381D0000}"/>
    <cellStyle name="Comma 56 3 3 4 2 2 2" xfId="28451" xr:uid="{479B7C6B-B9F9-4283-845A-A572A44FE81C}"/>
    <cellStyle name="Comma 56 3 3 4 2 3" xfId="7493" xr:uid="{00000000-0005-0000-0000-0000391D0000}"/>
    <cellStyle name="Comma 56 3 3 4 2 3 2" xfId="28452" xr:uid="{B6CB918E-F2BA-4ECF-8498-32D2408AF3A4}"/>
    <cellStyle name="Comma 56 3 3 4 2 4" xfId="7494" xr:uid="{00000000-0005-0000-0000-00003A1D0000}"/>
    <cellStyle name="Comma 56 3 3 4 2 4 2" xfId="28453" xr:uid="{1B892A12-0D55-45E5-8D54-107D2A67E435}"/>
    <cellStyle name="Comma 56 3 3 4 2 5" xfId="28450" xr:uid="{1850BE02-B659-4F57-9F4D-EDC26E57A322}"/>
    <cellStyle name="Comma 56 3 3 4 3" xfId="7495" xr:uid="{00000000-0005-0000-0000-00003B1D0000}"/>
    <cellStyle name="Comma 56 3 3 4 3 2" xfId="28454" xr:uid="{8088F0FE-9E69-4026-B703-F783B5E89C55}"/>
    <cellStyle name="Comma 56 3 3 4 4" xfId="7496" xr:uid="{00000000-0005-0000-0000-00003C1D0000}"/>
    <cellStyle name="Comma 56 3 3 4 4 2" xfId="28455" xr:uid="{DD35732A-FD04-46FC-8EE8-6F977DD657A2}"/>
    <cellStyle name="Comma 56 3 3 4 5" xfId="7497" xr:uid="{00000000-0005-0000-0000-00003D1D0000}"/>
    <cellStyle name="Comma 56 3 3 4 5 2" xfId="28456" xr:uid="{6635DEBC-DE8F-4A49-83A3-A441C05768CF}"/>
    <cellStyle name="Comma 56 3 3 4 6" xfId="28449" xr:uid="{862E4BCD-70B8-46F9-9FA5-3C7F7036560D}"/>
    <cellStyle name="Comma 56 3 3 5" xfId="7498" xr:uid="{00000000-0005-0000-0000-00003E1D0000}"/>
    <cellStyle name="Comma 56 3 3 5 2" xfId="7499" xr:uid="{00000000-0005-0000-0000-00003F1D0000}"/>
    <cellStyle name="Comma 56 3 3 5 2 2" xfId="28458" xr:uid="{523799BD-572F-4BB9-84CA-40E47ACA44C6}"/>
    <cellStyle name="Comma 56 3 3 5 3" xfId="7500" xr:uid="{00000000-0005-0000-0000-0000401D0000}"/>
    <cellStyle name="Comma 56 3 3 5 3 2" xfId="28459" xr:uid="{673BA8FF-C478-4CF8-BA77-0EB4C5187264}"/>
    <cellStyle name="Comma 56 3 3 5 4" xfId="7501" xr:uid="{00000000-0005-0000-0000-0000411D0000}"/>
    <cellStyle name="Comma 56 3 3 5 4 2" xfId="28460" xr:uid="{EC22D214-897A-42D1-9E21-D555F979A806}"/>
    <cellStyle name="Comma 56 3 3 5 5" xfId="28457" xr:uid="{045C9987-68CC-49AB-AB52-64D5394AADDD}"/>
    <cellStyle name="Comma 56 3 3 6" xfId="7502" xr:uid="{00000000-0005-0000-0000-0000421D0000}"/>
    <cellStyle name="Comma 56 3 3 6 2" xfId="28461" xr:uid="{97B3241F-F918-493E-8D3B-76295F92EA97}"/>
    <cellStyle name="Comma 56 3 3 7" xfId="7503" xr:uid="{00000000-0005-0000-0000-0000431D0000}"/>
    <cellStyle name="Comma 56 3 3 7 2" xfId="28462" xr:uid="{1E66C470-8A8B-48C4-BB43-9B73BEBC1149}"/>
    <cellStyle name="Comma 56 3 3 8" xfId="7504" xr:uid="{00000000-0005-0000-0000-0000441D0000}"/>
    <cellStyle name="Comma 56 3 3 8 2" xfId="28463" xr:uid="{CA680492-D250-46EF-8D57-36CF913E54B5}"/>
    <cellStyle name="Comma 56 3 3 9" xfId="28416" xr:uid="{BCEE1DB4-F855-44F9-B43D-45255DA1E6CD}"/>
    <cellStyle name="Comma 56 3 4" xfId="7505" xr:uid="{00000000-0005-0000-0000-0000451D0000}"/>
    <cellStyle name="Comma 56 3 4 2" xfId="7506" xr:uid="{00000000-0005-0000-0000-0000461D0000}"/>
    <cellStyle name="Comma 56 3 4 2 2" xfId="7507" xr:uid="{00000000-0005-0000-0000-0000471D0000}"/>
    <cellStyle name="Comma 56 3 4 2 2 2" xfId="7508" xr:uid="{00000000-0005-0000-0000-0000481D0000}"/>
    <cellStyle name="Comma 56 3 4 2 2 2 2" xfId="28467" xr:uid="{57C41B77-8570-464B-9EF8-C739A7C6CFB8}"/>
    <cellStyle name="Comma 56 3 4 2 2 3" xfId="7509" xr:uid="{00000000-0005-0000-0000-0000491D0000}"/>
    <cellStyle name="Comma 56 3 4 2 2 3 2" xfId="28468" xr:uid="{5E848356-7F9C-4482-BF87-3E3CA22750EC}"/>
    <cellStyle name="Comma 56 3 4 2 2 4" xfId="7510" xr:uid="{00000000-0005-0000-0000-00004A1D0000}"/>
    <cellStyle name="Comma 56 3 4 2 2 4 2" xfId="28469" xr:uid="{9EEADAAF-10B5-4886-855A-5FA22DAFBC49}"/>
    <cellStyle name="Comma 56 3 4 2 2 5" xfId="28466" xr:uid="{FE1F5512-D8E1-4A68-B501-E916A67E8C52}"/>
    <cellStyle name="Comma 56 3 4 2 3" xfId="7511" xr:uid="{00000000-0005-0000-0000-00004B1D0000}"/>
    <cellStyle name="Comma 56 3 4 2 3 2" xfId="28470" xr:uid="{5D98EFB6-49BC-47BC-B9E6-3BCEDD290E81}"/>
    <cellStyle name="Comma 56 3 4 2 4" xfId="7512" xr:uid="{00000000-0005-0000-0000-00004C1D0000}"/>
    <cellStyle name="Comma 56 3 4 2 4 2" xfId="28471" xr:uid="{B078E02F-334C-4B16-BEF2-9C142A5607CE}"/>
    <cellStyle name="Comma 56 3 4 2 5" xfId="7513" xr:uid="{00000000-0005-0000-0000-00004D1D0000}"/>
    <cellStyle name="Comma 56 3 4 2 5 2" xfId="28472" xr:uid="{1E791A18-2538-407B-8A87-55404BFEEA21}"/>
    <cellStyle name="Comma 56 3 4 2 6" xfId="28465" xr:uid="{D88F7728-080B-4FD6-A7CB-845F7E54625C}"/>
    <cellStyle name="Comma 56 3 4 3" xfId="7514" xr:uid="{00000000-0005-0000-0000-00004E1D0000}"/>
    <cellStyle name="Comma 56 3 4 3 2" xfId="7515" xr:uid="{00000000-0005-0000-0000-00004F1D0000}"/>
    <cellStyle name="Comma 56 3 4 3 2 2" xfId="28474" xr:uid="{21A7D4CD-61CE-4469-AFA4-68A066F44D1D}"/>
    <cellStyle name="Comma 56 3 4 3 3" xfId="7516" xr:uid="{00000000-0005-0000-0000-0000501D0000}"/>
    <cellStyle name="Comma 56 3 4 3 3 2" xfId="28475" xr:uid="{2892195D-8741-4772-ABA5-E550EFBE6D80}"/>
    <cellStyle name="Comma 56 3 4 3 4" xfId="7517" xr:uid="{00000000-0005-0000-0000-0000511D0000}"/>
    <cellStyle name="Comma 56 3 4 3 4 2" xfId="28476" xr:uid="{6AB13476-F4F3-4A08-8141-4F53D8BF99E9}"/>
    <cellStyle name="Comma 56 3 4 3 5" xfId="28473" xr:uid="{9986A3D5-E734-41EF-9071-1CA4857E2896}"/>
    <cellStyle name="Comma 56 3 4 4" xfId="7518" xr:uid="{00000000-0005-0000-0000-0000521D0000}"/>
    <cellStyle name="Comma 56 3 4 4 2" xfId="28477" xr:uid="{8E0BB9BF-52A9-4FA2-96DA-ADF7B9AD13C2}"/>
    <cellStyle name="Comma 56 3 4 5" xfId="7519" xr:uid="{00000000-0005-0000-0000-0000531D0000}"/>
    <cellStyle name="Comma 56 3 4 5 2" xfId="28478" xr:uid="{5C61A0AE-FDD6-488C-975B-83B0BC93F590}"/>
    <cellStyle name="Comma 56 3 4 6" xfId="7520" xr:uid="{00000000-0005-0000-0000-0000541D0000}"/>
    <cellStyle name="Comma 56 3 4 6 2" xfId="28479" xr:uid="{9ECC42CC-EF59-4B27-8937-EB97D980D891}"/>
    <cellStyle name="Comma 56 3 4 7" xfId="28464" xr:uid="{069F5623-824F-4EE2-8BDB-FEC494794109}"/>
    <cellStyle name="Comma 56 3 5" xfId="7521" xr:uid="{00000000-0005-0000-0000-0000551D0000}"/>
    <cellStyle name="Comma 56 3 5 2" xfId="7522" xr:uid="{00000000-0005-0000-0000-0000561D0000}"/>
    <cellStyle name="Comma 56 3 5 2 2" xfId="7523" xr:uid="{00000000-0005-0000-0000-0000571D0000}"/>
    <cellStyle name="Comma 56 3 5 2 2 2" xfId="7524" xr:uid="{00000000-0005-0000-0000-0000581D0000}"/>
    <cellStyle name="Comma 56 3 5 2 2 2 2" xfId="28483" xr:uid="{562E4A69-AEC5-47E7-9E08-328285694322}"/>
    <cellStyle name="Comma 56 3 5 2 2 3" xfId="7525" xr:uid="{00000000-0005-0000-0000-0000591D0000}"/>
    <cellStyle name="Comma 56 3 5 2 2 3 2" xfId="28484" xr:uid="{A8265B1E-A385-4C4C-8D0B-F7D1D0B33894}"/>
    <cellStyle name="Comma 56 3 5 2 2 4" xfId="7526" xr:uid="{00000000-0005-0000-0000-00005A1D0000}"/>
    <cellStyle name="Comma 56 3 5 2 2 4 2" xfId="28485" xr:uid="{2CB7D712-53A0-4CC3-BCC3-1A826FB29762}"/>
    <cellStyle name="Comma 56 3 5 2 2 5" xfId="28482" xr:uid="{8EDD400F-C578-480C-91A9-75BBB82EB1FE}"/>
    <cellStyle name="Comma 56 3 5 2 3" xfId="7527" xr:uid="{00000000-0005-0000-0000-00005B1D0000}"/>
    <cellStyle name="Comma 56 3 5 2 3 2" xfId="28486" xr:uid="{39493E4F-E307-491F-AABF-654BBC0BDD76}"/>
    <cellStyle name="Comma 56 3 5 2 4" xfId="7528" xr:uid="{00000000-0005-0000-0000-00005C1D0000}"/>
    <cellStyle name="Comma 56 3 5 2 4 2" xfId="28487" xr:uid="{DDCB2747-92A4-4C47-B674-195143ACAC3B}"/>
    <cellStyle name="Comma 56 3 5 2 5" xfId="7529" xr:uid="{00000000-0005-0000-0000-00005D1D0000}"/>
    <cellStyle name="Comma 56 3 5 2 5 2" xfId="28488" xr:uid="{D362AB3B-B2F4-4E58-8F79-27CA5E988D1F}"/>
    <cellStyle name="Comma 56 3 5 2 6" xfId="28481" xr:uid="{3B5E4BFC-AFEA-49DB-97DD-FBBEB62FD83B}"/>
    <cellStyle name="Comma 56 3 5 3" xfId="7530" xr:uid="{00000000-0005-0000-0000-00005E1D0000}"/>
    <cellStyle name="Comma 56 3 5 3 2" xfId="7531" xr:uid="{00000000-0005-0000-0000-00005F1D0000}"/>
    <cellStyle name="Comma 56 3 5 3 2 2" xfId="28490" xr:uid="{83CF8A4E-2C89-47F2-939E-98B768DA1606}"/>
    <cellStyle name="Comma 56 3 5 3 3" xfId="7532" xr:uid="{00000000-0005-0000-0000-0000601D0000}"/>
    <cellStyle name="Comma 56 3 5 3 3 2" xfId="28491" xr:uid="{F40F45D5-B7C3-4489-A24C-C94F47B242F9}"/>
    <cellStyle name="Comma 56 3 5 3 4" xfId="7533" xr:uid="{00000000-0005-0000-0000-0000611D0000}"/>
    <cellStyle name="Comma 56 3 5 3 4 2" xfId="28492" xr:uid="{4B18D675-ABC8-4E7F-B5FE-0AF5C0E4B459}"/>
    <cellStyle name="Comma 56 3 5 3 5" xfId="28489" xr:uid="{69B2EE5A-D486-4C59-A9DC-4A18EFA07DBC}"/>
    <cellStyle name="Comma 56 3 5 4" xfId="7534" xr:uid="{00000000-0005-0000-0000-0000621D0000}"/>
    <cellStyle name="Comma 56 3 5 4 2" xfId="28493" xr:uid="{5DCD9FCB-F9F4-48AE-B2BC-B957A5050455}"/>
    <cellStyle name="Comma 56 3 5 5" xfId="7535" xr:uid="{00000000-0005-0000-0000-0000631D0000}"/>
    <cellStyle name="Comma 56 3 5 5 2" xfId="28494" xr:uid="{6E8F9012-8D5A-411A-9D2A-64D6F466588F}"/>
    <cellStyle name="Comma 56 3 5 6" xfId="7536" xr:uid="{00000000-0005-0000-0000-0000641D0000}"/>
    <cellStyle name="Comma 56 3 5 6 2" xfId="28495" xr:uid="{C336329F-58FC-4647-AB85-12647A0068A3}"/>
    <cellStyle name="Comma 56 3 5 7" xfId="28480" xr:uid="{975BEA69-78F0-441D-9964-48351B19443E}"/>
    <cellStyle name="Comma 56 3 6" xfId="7537" xr:uid="{00000000-0005-0000-0000-0000651D0000}"/>
    <cellStyle name="Comma 56 3 6 2" xfId="7538" xr:uid="{00000000-0005-0000-0000-0000661D0000}"/>
    <cellStyle name="Comma 56 3 6 2 2" xfId="7539" xr:uid="{00000000-0005-0000-0000-0000671D0000}"/>
    <cellStyle name="Comma 56 3 6 2 2 2" xfId="28498" xr:uid="{CC5B5D5E-8429-4114-91ED-7129572E8A8C}"/>
    <cellStyle name="Comma 56 3 6 2 3" xfId="7540" xr:uid="{00000000-0005-0000-0000-0000681D0000}"/>
    <cellStyle name="Comma 56 3 6 2 3 2" xfId="28499" xr:uid="{507930F8-4484-47BD-902E-43860E1D42FE}"/>
    <cellStyle name="Comma 56 3 6 2 4" xfId="7541" xr:uid="{00000000-0005-0000-0000-0000691D0000}"/>
    <cellStyle name="Comma 56 3 6 2 4 2" xfId="28500" xr:uid="{A38AABFB-45A7-45CC-995D-114C01BDBF05}"/>
    <cellStyle name="Comma 56 3 6 2 5" xfId="28497" xr:uid="{87615958-8149-4294-B98B-2EF27951A4D3}"/>
    <cellStyle name="Comma 56 3 6 3" xfId="7542" xr:uid="{00000000-0005-0000-0000-00006A1D0000}"/>
    <cellStyle name="Comma 56 3 6 3 2" xfId="28501" xr:uid="{FB4EF4D0-A753-40AC-B502-2CAE4AC3BE6A}"/>
    <cellStyle name="Comma 56 3 6 4" xfId="7543" xr:uid="{00000000-0005-0000-0000-00006B1D0000}"/>
    <cellStyle name="Comma 56 3 6 4 2" xfId="28502" xr:uid="{178CE87E-5676-4F05-A3DE-593FA8669A53}"/>
    <cellStyle name="Comma 56 3 6 5" xfId="7544" xr:uid="{00000000-0005-0000-0000-00006C1D0000}"/>
    <cellStyle name="Comma 56 3 6 5 2" xfId="28503" xr:uid="{792FFD0E-641A-4314-B263-625B1244C6B8}"/>
    <cellStyle name="Comma 56 3 6 6" xfId="28496" xr:uid="{DA899BB3-69A3-4EB9-9F31-3B37E1C8D2A0}"/>
    <cellStyle name="Comma 56 3 7" xfId="7545" xr:uid="{00000000-0005-0000-0000-00006D1D0000}"/>
    <cellStyle name="Comma 56 3 7 2" xfId="7546" xr:uid="{00000000-0005-0000-0000-00006E1D0000}"/>
    <cellStyle name="Comma 56 3 7 2 2" xfId="28505" xr:uid="{204AEA9D-AB52-4D19-B54B-B6AE760204B2}"/>
    <cellStyle name="Comma 56 3 7 3" xfId="7547" xr:uid="{00000000-0005-0000-0000-00006F1D0000}"/>
    <cellStyle name="Comma 56 3 7 3 2" xfId="28506" xr:uid="{83AC72A9-B379-4116-A022-DE8D0E4FC321}"/>
    <cellStyle name="Comma 56 3 7 4" xfId="7548" xr:uid="{00000000-0005-0000-0000-0000701D0000}"/>
    <cellStyle name="Comma 56 3 7 4 2" xfId="28507" xr:uid="{F4EAAC0B-E744-4AAD-8893-0043854FA3C3}"/>
    <cellStyle name="Comma 56 3 7 5" xfId="28504" xr:uid="{0364BC36-B10D-461F-A95D-07EC14C06F95}"/>
    <cellStyle name="Comma 56 3 8" xfId="7549" xr:uid="{00000000-0005-0000-0000-0000711D0000}"/>
    <cellStyle name="Comma 56 3 8 2" xfId="28508" xr:uid="{62795AB2-6C4E-47D9-A6C8-57234847E339}"/>
    <cellStyle name="Comma 56 3 9" xfId="7550" xr:uid="{00000000-0005-0000-0000-0000721D0000}"/>
    <cellStyle name="Comma 56 3 9 2" xfId="28509" xr:uid="{BB1A29C6-BB4B-470E-8D55-2C893E3F0418}"/>
    <cellStyle name="Comma 56 4" xfId="7551" xr:uid="{00000000-0005-0000-0000-0000731D0000}"/>
    <cellStyle name="Comma 56 4 2" xfId="7552" xr:uid="{00000000-0005-0000-0000-0000741D0000}"/>
    <cellStyle name="Comma 56 4 2 2" xfId="7553" xr:uid="{00000000-0005-0000-0000-0000751D0000}"/>
    <cellStyle name="Comma 56 4 2 2 2" xfId="7554" xr:uid="{00000000-0005-0000-0000-0000761D0000}"/>
    <cellStyle name="Comma 56 4 2 2 2 2" xfId="7555" xr:uid="{00000000-0005-0000-0000-0000771D0000}"/>
    <cellStyle name="Comma 56 4 2 2 2 2 2" xfId="28514" xr:uid="{B9A306E3-A85C-4E55-9405-25DF26CE1E49}"/>
    <cellStyle name="Comma 56 4 2 2 2 3" xfId="7556" xr:uid="{00000000-0005-0000-0000-0000781D0000}"/>
    <cellStyle name="Comma 56 4 2 2 2 3 2" xfId="28515" xr:uid="{06E55FD2-F6B4-445E-8C96-2279D4837E7F}"/>
    <cellStyle name="Comma 56 4 2 2 2 4" xfId="7557" xr:uid="{00000000-0005-0000-0000-0000791D0000}"/>
    <cellStyle name="Comma 56 4 2 2 2 4 2" xfId="28516" xr:uid="{AD78DE82-403A-438D-8275-A2582D95D086}"/>
    <cellStyle name="Comma 56 4 2 2 2 5" xfId="28513" xr:uid="{F1CFE865-04F5-4143-ADE1-8A511F80D5C4}"/>
    <cellStyle name="Comma 56 4 2 2 3" xfId="7558" xr:uid="{00000000-0005-0000-0000-00007A1D0000}"/>
    <cellStyle name="Comma 56 4 2 2 3 2" xfId="28517" xr:uid="{CA40BE99-4EDA-4137-BA0C-A3DD4F576A7F}"/>
    <cellStyle name="Comma 56 4 2 2 4" xfId="7559" xr:uid="{00000000-0005-0000-0000-00007B1D0000}"/>
    <cellStyle name="Comma 56 4 2 2 4 2" xfId="28518" xr:uid="{38C6529D-6057-490A-8528-6AE28A25C1C8}"/>
    <cellStyle name="Comma 56 4 2 2 5" xfId="7560" xr:uid="{00000000-0005-0000-0000-00007C1D0000}"/>
    <cellStyle name="Comma 56 4 2 2 5 2" xfId="28519" xr:uid="{2AE5E54A-4B88-49BF-9EAA-20A96D4F8267}"/>
    <cellStyle name="Comma 56 4 2 2 6" xfId="28512" xr:uid="{8CC88123-29EE-4845-893E-575D55EB73FD}"/>
    <cellStyle name="Comma 56 4 2 3" xfId="7561" xr:uid="{00000000-0005-0000-0000-00007D1D0000}"/>
    <cellStyle name="Comma 56 4 2 3 2" xfId="7562" xr:uid="{00000000-0005-0000-0000-00007E1D0000}"/>
    <cellStyle name="Comma 56 4 2 3 2 2" xfId="28521" xr:uid="{DE373D71-F042-4678-BB34-52DC200B69ED}"/>
    <cellStyle name="Comma 56 4 2 3 3" xfId="7563" xr:uid="{00000000-0005-0000-0000-00007F1D0000}"/>
    <cellStyle name="Comma 56 4 2 3 3 2" xfId="28522" xr:uid="{0CAB434A-C137-4D29-BD76-1213946B1248}"/>
    <cellStyle name="Comma 56 4 2 3 4" xfId="7564" xr:uid="{00000000-0005-0000-0000-0000801D0000}"/>
    <cellStyle name="Comma 56 4 2 3 4 2" xfId="28523" xr:uid="{232A8237-EB17-4BE5-A7FF-F4B4A60B7BB0}"/>
    <cellStyle name="Comma 56 4 2 3 5" xfId="28520" xr:uid="{5470C9AF-2CC6-45DB-ABDC-8D2A2422FC48}"/>
    <cellStyle name="Comma 56 4 2 4" xfId="7565" xr:uid="{00000000-0005-0000-0000-0000811D0000}"/>
    <cellStyle name="Comma 56 4 2 4 2" xfId="28524" xr:uid="{0B65AFAD-B818-4BE4-8DDC-CEA78DBD09CA}"/>
    <cellStyle name="Comma 56 4 2 5" xfId="7566" xr:uid="{00000000-0005-0000-0000-0000821D0000}"/>
    <cellStyle name="Comma 56 4 2 5 2" xfId="28525" xr:uid="{56EEB618-A36E-46E5-A797-886F88D47F53}"/>
    <cellStyle name="Comma 56 4 2 6" xfId="7567" xr:uid="{00000000-0005-0000-0000-0000831D0000}"/>
    <cellStyle name="Comma 56 4 2 6 2" xfId="28526" xr:uid="{B522AE24-488E-4C35-8435-BC43980A7E80}"/>
    <cellStyle name="Comma 56 4 2 7" xfId="28511" xr:uid="{99035DE9-5A89-4C84-AEC1-CFAB881BD19B}"/>
    <cellStyle name="Comma 56 4 3" xfId="7568" xr:uid="{00000000-0005-0000-0000-0000841D0000}"/>
    <cellStyle name="Comma 56 4 3 2" xfId="7569" xr:uid="{00000000-0005-0000-0000-0000851D0000}"/>
    <cellStyle name="Comma 56 4 3 2 2" xfId="7570" xr:uid="{00000000-0005-0000-0000-0000861D0000}"/>
    <cellStyle name="Comma 56 4 3 2 2 2" xfId="7571" xr:uid="{00000000-0005-0000-0000-0000871D0000}"/>
    <cellStyle name="Comma 56 4 3 2 2 2 2" xfId="28530" xr:uid="{D5149A72-67B6-40E8-8DCF-E1ED948A7E2E}"/>
    <cellStyle name="Comma 56 4 3 2 2 3" xfId="7572" xr:uid="{00000000-0005-0000-0000-0000881D0000}"/>
    <cellStyle name="Comma 56 4 3 2 2 3 2" xfId="28531" xr:uid="{41DA2613-FE06-4A4B-82AE-2E54C2CB1E4C}"/>
    <cellStyle name="Comma 56 4 3 2 2 4" xfId="7573" xr:uid="{00000000-0005-0000-0000-0000891D0000}"/>
    <cellStyle name="Comma 56 4 3 2 2 4 2" xfId="28532" xr:uid="{01DA1352-B388-48E7-8F14-34D9FCE744D7}"/>
    <cellStyle name="Comma 56 4 3 2 2 5" xfId="28529" xr:uid="{D543789E-258A-4356-8462-C9B2220826F2}"/>
    <cellStyle name="Comma 56 4 3 2 3" xfId="7574" xr:uid="{00000000-0005-0000-0000-00008A1D0000}"/>
    <cellStyle name="Comma 56 4 3 2 3 2" xfId="28533" xr:uid="{413E7619-E63C-4928-9327-B182AA51733D}"/>
    <cellStyle name="Comma 56 4 3 2 4" xfId="7575" xr:uid="{00000000-0005-0000-0000-00008B1D0000}"/>
    <cellStyle name="Comma 56 4 3 2 4 2" xfId="28534" xr:uid="{102304AA-4E0B-4E9F-96E5-9D89395CA0A8}"/>
    <cellStyle name="Comma 56 4 3 2 5" xfId="7576" xr:uid="{00000000-0005-0000-0000-00008C1D0000}"/>
    <cellStyle name="Comma 56 4 3 2 5 2" xfId="28535" xr:uid="{06E90B91-DFAF-417B-812A-CD1EB78D3622}"/>
    <cellStyle name="Comma 56 4 3 2 6" xfId="28528" xr:uid="{2746D297-386E-4F78-A127-5278D801EA7E}"/>
    <cellStyle name="Comma 56 4 3 3" xfId="7577" xr:uid="{00000000-0005-0000-0000-00008D1D0000}"/>
    <cellStyle name="Comma 56 4 3 3 2" xfId="7578" xr:uid="{00000000-0005-0000-0000-00008E1D0000}"/>
    <cellStyle name="Comma 56 4 3 3 2 2" xfId="28537" xr:uid="{731C825C-4B61-488B-B633-AA36A6EAB574}"/>
    <cellStyle name="Comma 56 4 3 3 3" xfId="7579" xr:uid="{00000000-0005-0000-0000-00008F1D0000}"/>
    <cellStyle name="Comma 56 4 3 3 3 2" xfId="28538" xr:uid="{7A9D4A67-3FD3-4E9C-9F61-596653392824}"/>
    <cellStyle name="Comma 56 4 3 3 4" xfId="7580" xr:uid="{00000000-0005-0000-0000-0000901D0000}"/>
    <cellStyle name="Comma 56 4 3 3 4 2" xfId="28539" xr:uid="{503719D5-6913-450E-B360-AA744D24B370}"/>
    <cellStyle name="Comma 56 4 3 3 5" xfId="28536" xr:uid="{E96AF8A0-5B78-49AE-9A8A-FABB9490D618}"/>
    <cellStyle name="Comma 56 4 3 4" xfId="7581" xr:uid="{00000000-0005-0000-0000-0000911D0000}"/>
    <cellStyle name="Comma 56 4 3 4 2" xfId="28540" xr:uid="{C8625ACB-36A6-463B-91FA-1912BCA08F1A}"/>
    <cellStyle name="Comma 56 4 3 5" xfId="7582" xr:uid="{00000000-0005-0000-0000-0000921D0000}"/>
    <cellStyle name="Comma 56 4 3 5 2" xfId="28541" xr:uid="{7B2E0B08-2797-44FB-8E43-6FE6AC54555A}"/>
    <cellStyle name="Comma 56 4 3 6" xfId="7583" xr:uid="{00000000-0005-0000-0000-0000931D0000}"/>
    <cellStyle name="Comma 56 4 3 6 2" xfId="28542" xr:uid="{0799C136-B27E-4F10-B689-25572B3897F5}"/>
    <cellStyle name="Comma 56 4 3 7" xfId="28527" xr:uid="{F7C49E7A-F08D-4259-84FE-74994D909959}"/>
    <cellStyle name="Comma 56 4 4" xfId="7584" xr:uid="{00000000-0005-0000-0000-0000941D0000}"/>
    <cellStyle name="Comma 56 4 4 2" xfId="7585" xr:uid="{00000000-0005-0000-0000-0000951D0000}"/>
    <cellStyle name="Comma 56 4 4 2 2" xfId="7586" xr:uid="{00000000-0005-0000-0000-0000961D0000}"/>
    <cellStyle name="Comma 56 4 4 2 2 2" xfId="28545" xr:uid="{8C94899E-0858-477A-B7AE-585872FC5527}"/>
    <cellStyle name="Comma 56 4 4 2 3" xfId="7587" xr:uid="{00000000-0005-0000-0000-0000971D0000}"/>
    <cellStyle name="Comma 56 4 4 2 3 2" xfId="28546" xr:uid="{192CC580-2D46-491D-85FD-FCC60B1C09AB}"/>
    <cellStyle name="Comma 56 4 4 2 4" xfId="7588" xr:uid="{00000000-0005-0000-0000-0000981D0000}"/>
    <cellStyle name="Comma 56 4 4 2 4 2" xfId="28547" xr:uid="{06CEE9E4-6A86-4BE4-9A3C-F10033ACAA30}"/>
    <cellStyle name="Comma 56 4 4 2 5" xfId="28544" xr:uid="{E2E9532B-273A-4C81-A757-67FF3E2DCA71}"/>
    <cellStyle name="Comma 56 4 4 3" xfId="7589" xr:uid="{00000000-0005-0000-0000-0000991D0000}"/>
    <cellStyle name="Comma 56 4 4 3 2" xfId="28548" xr:uid="{11D819BB-A8E2-4802-BCA3-861E5B753B46}"/>
    <cellStyle name="Comma 56 4 4 4" xfId="7590" xr:uid="{00000000-0005-0000-0000-00009A1D0000}"/>
    <cellStyle name="Comma 56 4 4 4 2" xfId="28549" xr:uid="{0F026BB8-C1D3-465B-B68A-D1AE5C30CBCD}"/>
    <cellStyle name="Comma 56 4 4 5" xfId="7591" xr:uid="{00000000-0005-0000-0000-00009B1D0000}"/>
    <cellStyle name="Comma 56 4 4 5 2" xfId="28550" xr:uid="{F285948B-B081-404B-A72E-E2D2B23A6CBD}"/>
    <cellStyle name="Comma 56 4 4 6" xfId="28543" xr:uid="{E1429037-A246-4B14-B8C6-4B2CC4D1DAD3}"/>
    <cellStyle name="Comma 56 4 5" xfId="7592" xr:uid="{00000000-0005-0000-0000-00009C1D0000}"/>
    <cellStyle name="Comma 56 4 5 2" xfId="7593" xr:uid="{00000000-0005-0000-0000-00009D1D0000}"/>
    <cellStyle name="Comma 56 4 5 2 2" xfId="28552" xr:uid="{49E6A38C-06EB-4E64-8B53-DACFC59AEA3F}"/>
    <cellStyle name="Comma 56 4 5 3" xfId="7594" xr:uid="{00000000-0005-0000-0000-00009E1D0000}"/>
    <cellStyle name="Comma 56 4 5 3 2" xfId="28553" xr:uid="{998B08C5-C650-4B32-979C-801569A05D66}"/>
    <cellStyle name="Comma 56 4 5 4" xfId="7595" xr:uid="{00000000-0005-0000-0000-00009F1D0000}"/>
    <cellStyle name="Comma 56 4 5 4 2" xfId="28554" xr:uid="{2DA4D1E3-BF26-4773-82EE-8545F338E89A}"/>
    <cellStyle name="Comma 56 4 5 5" xfId="28551" xr:uid="{C82628F3-F0BE-4A29-AB86-8E1FC9184896}"/>
    <cellStyle name="Comma 56 4 6" xfId="7596" xr:uid="{00000000-0005-0000-0000-0000A01D0000}"/>
    <cellStyle name="Comma 56 4 6 2" xfId="28555" xr:uid="{0C2B6014-4B25-4FA8-ABBE-5E6EF091991B}"/>
    <cellStyle name="Comma 56 4 7" xfId="7597" xr:uid="{00000000-0005-0000-0000-0000A11D0000}"/>
    <cellStyle name="Comma 56 4 7 2" xfId="28556" xr:uid="{A8AB8923-08FE-4A74-BD40-FCD153EE04BE}"/>
    <cellStyle name="Comma 56 4 8" xfId="7598" xr:uid="{00000000-0005-0000-0000-0000A21D0000}"/>
    <cellStyle name="Comma 56 4 8 2" xfId="28557" xr:uid="{74AA61A9-DE14-45EF-BA95-089C69F3B00B}"/>
    <cellStyle name="Comma 56 4 9" xfId="28510" xr:uid="{90EFBAA0-58E9-45A5-83B1-FC3FB494406B}"/>
    <cellStyle name="Comma 56 5" xfId="7599" xr:uid="{00000000-0005-0000-0000-0000A31D0000}"/>
    <cellStyle name="Comma 56 5 2" xfId="7600" xr:uid="{00000000-0005-0000-0000-0000A41D0000}"/>
    <cellStyle name="Comma 56 5 2 2" xfId="7601" xr:uid="{00000000-0005-0000-0000-0000A51D0000}"/>
    <cellStyle name="Comma 56 5 2 2 2" xfId="7602" xr:uid="{00000000-0005-0000-0000-0000A61D0000}"/>
    <cellStyle name="Comma 56 5 2 2 2 2" xfId="7603" xr:uid="{00000000-0005-0000-0000-0000A71D0000}"/>
    <cellStyle name="Comma 56 5 2 2 2 2 2" xfId="28562" xr:uid="{CBCF5266-5A0E-46E2-B02E-C5DFE2A28E3D}"/>
    <cellStyle name="Comma 56 5 2 2 2 3" xfId="7604" xr:uid="{00000000-0005-0000-0000-0000A81D0000}"/>
    <cellStyle name="Comma 56 5 2 2 2 3 2" xfId="28563" xr:uid="{8CDC724D-246B-462A-AD3C-8A8F7B1F77D1}"/>
    <cellStyle name="Comma 56 5 2 2 2 4" xfId="7605" xr:uid="{00000000-0005-0000-0000-0000A91D0000}"/>
    <cellStyle name="Comma 56 5 2 2 2 4 2" xfId="28564" xr:uid="{0E64A3AE-42E2-4621-B988-E28DDC803018}"/>
    <cellStyle name="Comma 56 5 2 2 2 5" xfId="28561" xr:uid="{E8B00C2C-4820-451D-87A9-48B5153BDD7E}"/>
    <cellStyle name="Comma 56 5 2 2 3" xfId="7606" xr:uid="{00000000-0005-0000-0000-0000AA1D0000}"/>
    <cellStyle name="Comma 56 5 2 2 3 2" xfId="28565" xr:uid="{A0CC363D-9596-4F97-822A-F2E24EDD1AEA}"/>
    <cellStyle name="Comma 56 5 2 2 4" xfId="7607" xr:uid="{00000000-0005-0000-0000-0000AB1D0000}"/>
    <cellStyle name="Comma 56 5 2 2 4 2" xfId="28566" xr:uid="{6A85B211-3522-4142-81ED-6B00A571391C}"/>
    <cellStyle name="Comma 56 5 2 2 5" xfId="7608" xr:uid="{00000000-0005-0000-0000-0000AC1D0000}"/>
    <cellStyle name="Comma 56 5 2 2 5 2" xfId="28567" xr:uid="{08C47461-16F5-464C-B231-38D6CA762A7A}"/>
    <cellStyle name="Comma 56 5 2 2 6" xfId="28560" xr:uid="{C009F6B0-E2C8-4EE3-9364-315622442EBD}"/>
    <cellStyle name="Comma 56 5 2 3" xfId="7609" xr:uid="{00000000-0005-0000-0000-0000AD1D0000}"/>
    <cellStyle name="Comma 56 5 2 3 2" xfId="7610" xr:uid="{00000000-0005-0000-0000-0000AE1D0000}"/>
    <cellStyle name="Comma 56 5 2 3 2 2" xfId="28569" xr:uid="{8AC8845D-FDC5-4E28-9F36-889483B6CC34}"/>
    <cellStyle name="Comma 56 5 2 3 3" xfId="7611" xr:uid="{00000000-0005-0000-0000-0000AF1D0000}"/>
    <cellStyle name="Comma 56 5 2 3 3 2" xfId="28570" xr:uid="{18863E7B-A88C-4CB5-AC59-A5E4C6B8674C}"/>
    <cellStyle name="Comma 56 5 2 3 4" xfId="7612" xr:uid="{00000000-0005-0000-0000-0000B01D0000}"/>
    <cellStyle name="Comma 56 5 2 3 4 2" xfId="28571" xr:uid="{809A86B5-2B4D-4AB4-B4E4-3040C5CEF12E}"/>
    <cellStyle name="Comma 56 5 2 3 5" xfId="28568" xr:uid="{BC2729ED-BCFF-4B53-9DF0-103CDBBC5367}"/>
    <cellStyle name="Comma 56 5 2 4" xfId="7613" xr:uid="{00000000-0005-0000-0000-0000B11D0000}"/>
    <cellStyle name="Comma 56 5 2 4 2" xfId="28572" xr:uid="{B8875963-7D68-4BA6-BDDA-C64AD17A50A8}"/>
    <cellStyle name="Comma 56 5 2 5" xfId="7614" xr:uid="{00000000-0005-0000-0000-0000B21D0000}"/>
    <cellStyle name="Comma 56 5 2 5 2" xfId="28573" xr:uid="{C11ABDA3-4356-4EE2-94AC-053DB6C65231}"/>
    <cellStyle name="Comma 56 5 2 6" xfId="7615" xr:uid="{00000000-0005-0000-0000-0000B31D0000}"/>
    <cellStyle name="Comma 56 5 2 6 2" xfId="28574" xr:uid="{2803F472-6469-46DB-87D1-DC497B87BE06}"/>
    <cellStyle name="Comma 56 5 2 7" xfId="28559" xr:uid="{E6A3E564-F7AB-4065-91DC-F57E99A10EB0}"/>
    <cellStyle name="Comma 56 5 3" xfId="7616" xr:uid="{00000000-0005-0000-0000-0000B41D0000}"/>
    <cellStyle name="Comma 56 5 3 2" xfId="7617" xr:uid="{00000000-0005-0000-0000-0000B51D0000}"/>
    <cellStyle name="Comma 56 5 3 2 2" xfId="7618" xr:uid="{00000000-0005-0000-0000-0000B61D0000}"/>
    <cellStyle name="Comma 56 5 3 2 2 2" xfId="7619" xr:uid="{00000000-0005-0000-0000-0000B71D0000}"/>
    <cellStyle name="Comma 56 5 3 2 2 2 2" xfId="28578" xr:uid="{E83A1DD8-5477-41B5-8EBC-DA552C27D063}"/>
    <cellStyle name="Comma 56 5 3 2 2 3" xfId="7620" xr:uid="{00000000-0005-0000-0000-0000B81D0000}"/>
    <cellStyle name="Comma 56 5 3 2 2 3 2" xfId="28579" xr:uid="{0809AEDB-1190-4236-B4C2-6272F6224534}"/>
    <cellStyle name="Comma 56 5 3 2 2 4" xfId="7621" xr:uid="{00000000-0005-0000-0000-0000B91D0000}"/>
    <cellStyle name="Comma 56 5 3 2 2 4 2" xfId="28580" xr:uid="{4D1BED32-9DC7-4BB9-862F-3181D9DC9CA0}"/>
    <cellStyle name="Comma 56 5 3 2 2 5" xfId="28577" xr:uid="{1A632B06-99EA-4424-B974-7A4E2E803F51}"/>
    <cellStyle name="Comma 56 5 3 2 3" xfId="7622" xr:uid="{00000000-0005-0000-0000-0000BA1D0000}"/>
    <cellStyle name="Comma 56 5 3 2 3 2" xfId="28581" xr:uid="{3AAE7C4E-8A94-418B-947F-64EB85BCA1AE}"/>
    <cellStyle name="Comma 56 5 3 2 4" xfId="7623" xr:uid="{00000000-0005-0000-0000-0000BB1D0000}"/>
    <cellStyle name="Comma 56 5 3 2 4 2" xfId="28582" xr:uid="{33A02460-EC77-4926-A4AB-6876ADB7FCC0}"/>
    <cellStyle name="Comma 56 5 3 2 5" xfId="7624" xr:uid="{00000000-0005-0000-0000-0000BC1D0000}"/>
    <cellStyle name="Comma 56 5 3 2 5 2" xfId="28583" xr:uid="{ABE88AA4-638A-4047-8266-C8F8954235D8}"/>
    <cellStyle name="Comma 56 5 3 2 6" xfId="28576" xr:uid="{0528F440-744D-485A-B715-1240F444E3C5}"/>
    <cellStyle name="Comma 56 5 3 3" xfId="7625" xr:uid="{00000000-0005-0000-0000-0000BD1D0000}"/>
    <cellStyle name="Comma 56 5 3 3 2" xfId="7626" xr:uid="{00000000-0005-0000-0000-0000BE1D0000}"/>
    <cellStyle name="Comma 56 5 3 3 2 2" xfId="28585" xr:uid="{400ACAA4-E943-4398-ADB6-D107E717DC11}"/>
    <cellStyle name="Comma 56 5 3 3 3" xfId="7627" xr:uid="{00000000-0005-0000-0000-0000BF1D0000}"/>
    <cellStyle name="Comma 56 5 3 3 3 2" xfId="28586" xr:uid="{BCF77BB2-93A9-422B-BD6A-610EE6971EE2}"/>
    <cellStyle name="Comma 56 5 3 3 4" xfId="7628" xr:uid="{00000000-0005-0000-0000-0000C01D0000}"/>
    <cellStyle name="Comma 56 5 3 3 4 2" xfId="28587" xr:uid="{BE665805-8562-40ED-845E-8D41486FD4B1}"/>
    <cellStyle name="Comma 56 5 3 3 5" xfId="28584" xr:uid="{54668ABA-C1B8-47BA-8627-C880B776FC16}"/>
    <cellStyle name="Comma 56 5 3 4" xfId="7629" xr:uid="{00000000-0005-0000-0000-0000C11D0000}"/>
    <cellStyle name="Comma 56 5 3 4 2" xfId="28588" xr:uid="{69CA5FDF-7FC9-4666-A613-B8DAFF2FAAEA}"/>
    <cellStyle name="Comma 56 5 3 5" xfId="7630" xr:uid="{00000000-0005-0000-0000-0000C21D0000}"/>
    <cellStyle name="Comma 56 5 3 5 2" xfId="28589" xr:uid="{1E45B5E7-8DE3-4729-8843-5469AD5CCC7C}"/>
    <cellStyle name="Comma 56 5 3 6" xfId="7631" xr:uid="{00000000-0005-0000-0000-0000C31D0000}"/>
    <cellStyle name="Comma 56 5 3 6 2" xfId="28590" xr:uid="{22553696-F0BA-41B2-8F9C-3C3E43DD87BD}"/>
    <cellStyle name="Comma 56 5 3 7" xfId="28575" xr:uid="{FD2F3CA9-8BE7-45E3-97CA-5F4DE7F2EFC2}"/>
    <cellStyle name="Comma 56 5 4" xfId="7632" xr:uid="{00000000-0005-0000-0000-0000C41D0000}"/>
    <cellStyle name="Comma 56 5 4 2" xfId="7633" xr:uid="{00000000-0005-0000-0000-0000C51D0000}"/>
    <cellStyle name="Comma 56 5 4 2 2" xfId="7634" xr:uid="{00000000-0005-0000-0000-0000C61D0000}"/>
    <cellStyle name="Comma 56 5 4 2 2 2" xfId="28593" xr:uid="{3567A076-92ED-4C7A-8AB0-E564AF03C004}"/>
    <cellStyle name="Comma 56 5 4 2 3" xfId="7635" xr:uid="{00000000-0005-0000-0000-0000C71D0000}"/>
    <cellStyle name="Comma 56 5 4 2 3 2" xfId="28594" xr:uid="{9A6D0E62-7096-46F9-BF9D-F778474EF4BD}"/>
    <cellStyle name="Comma 56 5 4 2 4" xfId="7636" xr:uid="{00000000-0005-0000-0000-0000C81D0000}"/>
    <cellStyle name="Comma 56 5 4 2 4 2" xfId="28595" xr:uid="{1184B812-AEA4-4F1C-B651-941A270F41E5}"/>
    <cellStyle name="Comma 56 5 4 2 5" xfId="28592" xr:uid="{81FCC450-C2F7-4BB6-AA52-351DB2ABFCF7}"/>
    <cellStyle name="Comma 56 5 4 3" xfId="7637" xr:uid="{00000000-0005-0000-0000-0000C91D0000}"/>
    <cellStyle name="Comma 56 5 4 3 2" xfId="28596" xr:uid="{AACB8F01-F1F4-4208-851E-27E2CF7EEAEC}"/>
    <cellStyle name="Comma 56 5 4 4" xfId="7638" xr:uid="{00000000-0005-0000-0000-0000CA1D0000}"/>
    <cellStyle name="Comma 56 5 4 4 2" xfId="28597" xr:uid="{77D3EC64-2E3F-4202-B7C4-4ADD1064907A}"/>
    <cellStyle name="Comma 56 5 4 5" xfId="7639" xr:uid="{00000000-0005-0000-0000-0000CB1D0000}"/>
    <cellStyle name="Comma 56 5 4 5 2" xfId="28598" xr:uid="{1FD48343-C358-42D4-9172-69455503264C}"/>
    <cellStyle name="Comma 56 5 4 6" xfId="28591" xr:uid="{4F30970E-8FDD-4769-A7FF-510F5B742F4D}"/>
    <cellStyle name="Comma 56 5 5" xfId="7640" xr:uid="{00000000-0005-0000-0000-0000CC1D0000}"/>
    <cellStyle name="Comma 56 5 5 2" xfId="7641" xr:uid="{00000000-0005-0000-0000-0000CD1D0000}"/>
    <cellStyle name="Comma 56 5 5 2 2" xfId="28600" xr:uid="{8D33A5C7-51DF-4418-B97C-635609C99AF9}"/>
    <cellStyle name="Comma 56 5 5 3" xfId="7642" xr:uid="{00000000-0005-0000-0000-0000CE1D0000}"/>
    <cellStyle name="Comma 56 5 5 3 2" xfId="28601" xr:uid="{C971DCA9-D669-4C59-A3FC-615909ED5FB0}"/>
    <cellStyle name="Comma 56 5 5 4" xfId="7643" xr:uid="{00000000-0005-0000-0000-0000CF1D0000}"/>
    <cellStyle name="Comma 56 5 5 4 2" xfId="28602" xr:uid="{811AECC7-10A6-44FA-884F-1D066CA6E830}"/>
    <cellStyle name="Comma 56 5 5 5" xfId="28599" xr:uid="{5E122657-36C7-40AD-A2C1-E13C6000F853}"/>
    <cellStyle name="Comma 56 5 6" xfId="7644" xr:uid="{00000000-0005-0000-0000-0000D01D0000}"/>
    <cellStyle name="Comma 56 5 6 2" xfId="28603" xr:uid="{474B2417-74DF-45EA-8D78-4BD3DD1288A8}"/>
    <cellStyle name="Comma 56 5 7" xfId="7645" xr:uid="{00000000-0005-0000-0000-0000D11D0000}"/>
    <cellStyle name="Comma 56 5 7 2" xfId="28604" xr:uid="{DE40F153-03F6-4CB2-B5C2-04FB58523329}"/>
    <cellStyle name="Comma 56 5 8" xfId="7646" xr:uid="{00000000-0005-0000-0000-0000D21D0000}"/>
    <cellStyle name="Comma 56 5 8 2" xfId="28605" xr:uid="{230F8BF6-6247-46CE-8C31-D8E8C92251F4}"/>
    <cellStyle name="Comma 56 5 9" xfId="28558" xr:uid="{0FDF6D37-09B7-49F3-AA32-6505A6752E98}"/>
    <cellStyle name="Comma 56 6" xfId="7647" xr:uid="{00000000-0005-0000-0000-0000D31D0000}"/>
    <cellStyle name="Comma 56 6 2" xfId="7648" xr:uid="{00000000-0005-0000-0000-0000D41D0000}"/>
    <cellStyle name="Comma 56 6 2 2" xfId="7649" xr:uid="{00000000-0005-0000-0000-0000D51D0000}"/>
    <cellStyle name="Comma 56 6 2 2 2" xfId="7650" xr:uid="{00000000-0005-0000-0000-0000D61D0000}"/>
    <cellStyle name="Comma 56 6 2 2 2 2" xfId="28609" xr:uid="{A0784D6F-7105-4FED-A8FD-C72B87760700}"/>
    <cellStyle name="Comma 56 6 2 2 3" xfId="7651" xr:uid="{00000000-0005-0000-0000-0000D71D0000}"/>
    <cellStyle name="Comma 56 6 2 2 3 2" xfId="28610" xr:uid="{FD8E15C6-6110-4908-9C9E-8793048AD84F}"/>
    <cellStyle name="Comma 56 6 2 2 4" xfId="7652" xr:uid="{00000000-0005-0000-0000-0000D81D0000}"/>
    <cellStyle name="Comma 56 6 2 2 4 2" xfId="28611" xr:uid="{F4CEE3BF-3630-4208-8545-8320D4146F4F}"/>
    <cellStyle name="Comma 56 6 2 2 5" xfId="28608" xr:uid="{D6E0A1B2-DD36-49D1-855A-347877AA98B6}"/>
    <cellStyle name="Comma 56 6 2 3" xfId="7653" xr:uid="{00000000-0005-0000-0000-0000D91D0000}"/>
    <cellStyle name="Comma 56 6 2 3 2" xfId="28612" xr:uid="{01D84D27-4952-4AB3-8E8B-ECF3506503A1}"/>
    <cellStyle name="Comma 56 6 2 4" xfId="7654" xr:uid="{00000000-0005-0000-0000-0000DA1D0000}"/>
    <cellStyle name="Comma 56 6 2 4 2" xfId="28613" xr:uid="{B6BA2AE0-2E58-45FE-B58F-96227F88D48B}"/>
    <cellStyle name="Comma 56 6 2 5" xfId="7655" xr:uid="{00000000-0005-0000-0000-0000DB1D0000}"/>
    <cellStyle name="Comma 56 6 2 5 2" xfId="28614" xr:uid="{473A3001-5CC6-49B5-BD62-BDBFA159D7B4}"/>
    <cellStyle name="Comma 56 6 2 6" xfId="28607" xr:uid="{F15A9CC3-EE28-419F-ACC7-8A8913787D5A}"/>
    <cellStyle name="Comma 56 6 3" xfId="7656" xr:uid="{00000000-0005-0000-0000-0000DC1D0000}"/>
    <cellStyle name="Comma 56 6 3 2" xfId="7657" xr:uid="{00000000-0005-0000-0000-0000DD1D0000}"/>
    <cellStyle name="Comma 56 6 3 2 2" xfId="28616" xr:uid="{EC79C31E-E173-4231-8B75-5E02CBB3D822}"/>
    <cellStyle name="Comma 56 6 3 3" xfId="7658" xr:uid="{00000000-0005-0000-0000-0000DE1D0000}"/>
    <cellStyle name="Comma 56 6 3 3 2" xfId="28617" xr:uid="{295D55BA-065F-4FA6-9BA6-4DCB13161453}"/>
    <cellStyle name="Comma 56 6 3 4" xfId="7659" xr:uid="{00000000-0005-0000-0000-0000DF1D0000}"/>
    <cellStyle name="Comma 56 6 3 4 2" xfId="28618" xr:uid="{18C5267D-EA05-4D4F-A8F6-D56D478F82D5}"/>
    <cellStyle name="Comma 56 6 3 5" xfId="28615" xr:uid="{00919248-F4FC-49C0-AA2D-5DA4BB8A3159}"/>
    <cellStyle name="Comma 56 6 4" xfId="7660" xr:uid="{00000000-0005-0000-0000-0000E01D0000}"/>
    <cellStyle name="Comma 56 6 4 2" xfId="28619" xr:uid="{D141E24B-2F0B-4B75-AE8C-697C4987C754}"/>
    <cellStyle name="Comma 56 6 5" xfId="7661" xr:uid="{00000000-0005-0000-0000-0000E11D0000}"/>
    <cellStyle name="Comma 56 6 5 2" xfId="28620" xr:uid="{1417CE82-1861-43B7-8C95-2CF05A3E0F94}"/>
    <cellStyle name="Comma 56 6 6" xfId="7662" xr:uid="{00000000-0005-0000-0000-0000E21D0000}"/>
    <cellStyle name="Comma 56 6 6 2" xfId="28621" xr:uid="{BB6F0A03-8D2C-4A78-B7AB-46B2E0426119}"/>
    <cellStyle name="Comma 56 6 7" xfId="28606" xr:uid="{4FF87010-9989-4202-B5EC-BA09AAF10AE3}"/>
    <cellStyle name="Comma 56 7" xfId="7663" xr:uid="{00000000-0005-0000-0000-0000E31D0000}"/>
    <cellStyle name="Comma 56 7 2" xfId="7664" xr:uid="{00000000-0005-0000-0000-0000E41D0000}"/>
    <cellStyle name="Comma 56 7 2 2" xfId="7665" xr:uid="{00000000-0005-0000-0000-0000E51D0000}"/>
    <cellStyle name="Comma 56 7 2 2 2" xfId="7666" xr:uid="{00000000-0005-0000-0000-0000E61D0000}"/>
    <cellStyle name="Comma 56 7 2 2 2 2" xfId="28625" xr:uid="{B20A551E-5363-41AA-A550-CA5A8D5BB35B}"/>
    <cellStyle name="Comma 56 7 2 2 3" xfId="7667" xr:uid="{00000000-0005-0000-0000-0000E71D0000}"/>
    <cellStyle name="Comma 56 7 2 2 3 2" xfId="28626" xr:uid="{4F60AC7C-D27D-4619-B3ED-D77FC5EBA0BD}"/>
    <cellStyle name="Comma 56 7 2 2 4" xfId="7668" xr:uid="{00000000-0005-0000-0000-0000E81D0000}"/>
    <cellStyle name="Comma 56 7 2 2 4 2" xfId="28627" xr:uid="{EEEBC590-ED2B-4597-9F88-B6BDB1384CEF}"/>
    <cellStyle name="Comma 56 7 2 2 5" xfId="28624" xr:uid="{66C63650-DF05-4AB2-8701-313CDB138149}"/>
    <cellStyle name="Comma 56 7 2 3" xfId="7669" xr:uid="{00000000-0005-0000-0000-0000E91D0000}"/>
    <cellStyle name="Comma 56 7 2 3 2" xfId="28628" xr:uid="{195B264C-3A35-4DC4-8A82-38AD0CDEED91}"/>
    <cellStyle name="Comma 56 7 2 4" xfId="7670" xr:uid="{00000000-0005-0000-0000-0000EA1D0000}"/>
    <cellStyle name="Comma 56 7 2 4 2" xfId="28629" xr:uid="{E3B04777-EC03-48ED-BEBC-9B335BD0E04F}"/>
    <cellStyle name="Comma 56 7 2 5" xfId="7671" xr:uid="{00000000-0005-0000-0000-0000EB1D0000}"/>
    <cellStyle name="Comma 56 7 2 5 2" xfId="28630" xr:uid="{61F30F8F-2C70-41EA-9072-6B0D879AB381}"/>
    <cellStyle name="Comma 56 7 2 6" xfId="28623" xr:uid="{2B83C48D-9631-474E-884B-4F16CACD91BB}"/>
    <cellStyle name="Comma 56 7 3" xfId="7672" xr:uid="{00000000-0005-0000-0000-0000EC1D0000}"/>
    <cellStyle name="Comma 56 7 3 2" xfId="7673" xr:uid="{00000000-0005-0000-0000-0000ED1D0000}"/>
    <cellStyle name="Comma 56 7 3 2 2" xfId="28632" xr:uid="{3C5097B3-FC72-47A1-9D46-9D6CEE0C37CB}"/>
    <cellStyle name="Comma 56 7 3 3" xfId="7674" xr:uid="{00000000-0005-0000-0000-0000EE1D0000}"/>
    <cellStyle name="Comma 56 7 3 3 2" xfId="28633" xr:uid="{16338C07-3C3B-4515-974D-078343E532FB}"/>
    <cellStyle name="Comma 56 7 3 4" xfId="7675" xr:uid="{00000000-0005-0000-0000-0000EF1D0000}"/>
    <cellStyle name="Comma 56 7 3 4 2" xfId="28634" xr:uid="{71A5A36A-2BC7-40EF-A630-FDCD71A17B5B}"/>
    <cellStyle name="Comma 56 7 3 5" xfId="28631" xr:uid="{04C7C32E-5D90-4090-86DA-F890E444CD6A}"/>
    <cellStyle name="Comma 56 7 4" xfId="7676" xr:uid="{00000000-0005-0000-0000-0000F01D0000}"/>
    <cellStyle name="Comma 56 7 4 2" xfId="28635" xr:uid="{DC48B64D-163C-430C-9021-D3098E609855}"/>
    <cellStyle name="Comma 56 7 5" xfId="7677" xr:uid="{00000000-0005-0000-0000-0000F11D0000}"/>
    <cellStyle name="Comma 56 7 5 2" xfId="28636" xr:uid="{AA2F7241-1282-4AFB-B3AD-DA76818FCEFB}"/>
    <cellStyle name="Comma 56 7 6" xfId="7678" xr:uid="{00000000-0005-0000-0000-0000F21D0000}"/>
    <cellStyle name="Comma 56 7 6 2" xfId="28637" xr:uid="{CC567EB0-4AA7-44E6-9206-0670E8D24EBE}"/>
    <cellStyle name="Comma 56 7 7" xfId="28622" xr:uid="{69410CD9-E86A-4068-93D0-D75670D372B7}"/>
    <cellStyle name="Comma 56 8" xfId="7679" xr:uid="{00000000-0005-0000-0000-0000F31D0000}"/>
    <cellStyle name="Comma 56 8 2" xfId="7680" xr:uid="{00000000-0005-0000-0000-0000F41D0000}"/>
    <cellStyle name="Comma 56 8 2 2" xfId="7681" xr:uid="{00000000-0005-0000-0000-0000F51D0000}"/>
    <cellStyle name="Comma 56 8 2 2 2" xfId="28640" xr:uid="{83867258-CEF2-4830-956B-46EC20659AD3}"/>
    <cellStyle name="Comma 56 8 2 3" xfId="7682" xr:uid="{00000000-0005-0000-0000-0000F61D0000}"/>
    <cellStyle name="Comma 56 8 2 3 2" xfId="28641" xr:uid="{6A7224A0-AFF9-4EB7-A412-B3719C9B4214}"/>
    <cellStyle name="Comma 56 8 2 4" xfId="7683" xr:uid="{00000000-0005-0000-0000-0000F71D0000}"/>
    <cellStyle name="Comma 56 8 2 4 2" xfId="28642" xr:uid="{F1EB4228-CED5-4911-BBC8-1759F63D1A31}"/>
    <cellStyle name="Comma 56 8 2 5" xfId="28639" xr:uid="{0885DCF4-EA1C-45CE-B1E0-2968E390CD81}"/>
    <cellStyle name="Comma 56 8 3" xfId="7684" xr:uid="{00000000-0005-0000-0000-0000F81D0000}"/>
    <cellStyle name="Comma 56 8 3 2" xfId="28643" xr:uid="{7CC229FC-9358-41D3-B36C-B63B2B17F796}"/>
    <cellStyle name="Comma 56 8 4" xfId="7685" xr:uid="{00000000-0005-0000-0000-0000F91D0000}"/>
    <cellStyle name="Comma 56 8 4 2" xfId="28644" xr:uid="{FEA21A15-2C02-4702-ACEA-15B3C8944693}"/>
    <cellStyle name="Comma 56 8 5" xfId="7686" xr:uid="{00000000-0005-0000-0000-0000FA1D0000}"/>
    <cellStyle name="Comma 56 8 5 2" xfId="28645" xr:uid="{4B57E32E-2EF7-464E-9835-5AAC29307732}"/>
    <cellStyle name="Comma 56 8 6" xfId="28638" xr:uid="{EF5E0510-241E-4332-A4F0-25090DFC8B43}"/>
    <cellStyle name="Comma 56 9" xfId="7687" xr:uid="{00000000-0005-0000-0000-0000FB1D0000}"/>
    <cellStyle name="Comma 56 9 2" xfId="7688" xr:uid="{00000000-0005-0000-0000-0000FC1D0000}"/>
    <cellStyle name="Comma 56 9 2 2" xfId="28647" xr:uid="{5BA2C460-A5AB-45CB-9296-D8A2BE5554E4}"/>
    <cellStyle name="Comma 56 9 3" xfId="7689" xr:uid="{00000000-0005-0000-0000-0000FD1D0000}"/>
    <cellStyle name="Comma 56 9 3 2" xfId="28648" xr:uid="{EECD7141-C534-4638-B1F7-DF90681F4C05}"/>
    <cellStyle name="Comma 56 9 4" xfId="7690" xr:uid="{00000000-0005-0000-0000-0000FE1D0000}"/>
    <cellStyle name="Comma 56 9 4 2" xfId="28649" xr:uid="{7F6B9CE9-692A-496F-886E-005C63C73B86}"/>
    <cellStyle name="Comma 56 9 5" xfId="28646" xr:uid="{45759197-1856-4D6B-A6D4-1CBD88C316DC}"/>
    <cellStyle name="Comma 57" xfId="7691" xr:uid="{00000000-0005-0000-0000-0000FF1D0000}"/>
    <cellStyle name="Comma 57 10" xfId="7692" xr:uid="{00000000-0005-0000-0000-0000001E0000}"/>
    <cellStyle name="Comma 57 10 2" xfId="28651" xr:uid="{6F5157F1-9F5E-4875-A316-97DB65575A6A}"/>
    <cellStyle name="Comma 57 11" xfId="7693" xr:uid="{00000000-0005-0000-0000-0000011E0000}"/>
    <cellStyle name="Comma 57 11 2" xfId="28652" xr:uid="{B7C328F0-6C86-4D30-BDCC-CAD1A5A412FE}"/>
    <cellStyle name="Comma 57 12" xfId="7694" xr:uid="{00000000-0005-0000-0000-0000021E0000}"/>
    <cellStyle name="Comma 57 12 2" xfId="28653" xr:uid="{FEE2D9E3-878A-41BD-86B1-A3CF18D9D7F2}"/>
    <cellStyle name="Comma 57 13" xfId="28650" xr:uid="{3ED04C01-C7FC-47F8-BAC7-B32D8321C162}"/>
    <cellStyle name="Comma 57 2" xfId="7695" xr:uid="{00000000-0005-0000-0000-0000031E0000}"/>
    <cellStyle name="Comma 57 2 10" xfId="7696" xr:uid="{00000000-0005-0000-0000-0000041E0000}"/>
    <cellStyle name="Comma 57 2 10 2" xfId="28655" xr:uid="{7C645BA5-7E59-4838-83E6-3585A31528AE}"/>
    <cellStyle name="Comma 57 2 11" xfId="28654" xr:uid="{35B0B8DC-555E-4867-959B-0DB8039B3D6A}"/>
    <cellStyle name="Comma 57 2 2" xfId="7697" xr:uid="{00000000-0005-0000-0000-0000051E0000}"/>
    <cellStyle name="Comma 57 2 2 2" xfId="7698" xr:uid="{00000000-0005-0000-0000-0000061E0000}"/>
    <cellStyle name="Comma 57 2 2 2 2" xfId="7699" xr:uid="{00000000-0005-0000-0000-0000071E0000}"/>
    <cellStyle name="Comma 57 2 2 2 2 2" xfId="7700" xr:uid="{00000000-0005-0000-0000-0000081E0000}"/>
    <cellStyle name="Comma 57 2 2 2 2 2 2" xfId="7701" xr:uid="{00000000-0005-0000-0000-0000091E0000}"/>
    <cellStyle name="Comma 57 2 2 2 2 2 2 2" xfId="28660" xr:uid="{7B8A0D85-3046-4E56-ACA0-078B62BFF16B}"/>
    <cellStyle name="Comma 57 2 2 2 2 2 3" xfId="7702" xr:uid="{00000000-0005-0000-0000-00000A1E0000}"/>
    <cellStyle name="Comma 57 2 2 2 2 2 3 2" xfId="28661" xr:uid="{17C928E3-EA5E-4FA0-934C-A920079175F2}"/>
    <cellStyle name="Comma 57 2 2 2 2 2 4" xfId="7703" xr:uid="{00000000-0005-0000-0000-00000B1E0000}"/>
    <cellStyle name="Comma 57 2 2 2 2 2 4 2" xfId="28662" xr:uid="{1DD0E01A-F512-4740-B1AD-32D6755BB7EC}"/>
    <cellStyle name="Comma 57 2 2 2 2 2 5" xfId="28659" xr:uid="{3F8031F2-0BC9-4F29-8D04-DFCD7CE19FB6}"/>
    <cellStyle name="Comma 57 2 2 2 2 3" xfId="7704" xr:uid="{00000000-0005-0000-0000-00000C1E0000}"/>
    <cellStyle name="Comma 57 2 2 2 2 3 2" xfId="28663" xr:uid="{6F62E6D3-92F4-42BE-8B75-34FF9321F75E}"/>
    <cellStyle name="Comma 57 2 2 2 2 4" xfId="7705" xr:uid="{00000000-0005-0000-0000-00000D1E0000}"/>
    <cellStyle name="Comma 57 2 2 2 2 4 2" xfId="28664" xr:uid="{5EFEDE2D-5648-4D7E-8DC9-ECD460121128}"/>
    <cellStyle name="Comma 57 2 2 2 2 5" xfId="7706" xr:uid="{00000000-0005-0000-0000-00000E1E0000}"/>
    <cellStyle name="Comma 57 2 2 2 2 5 2" xfId="28665" xr:uid="{597640AF-11B8-4706-B4EE-1C7512699421}"/>
    <cellStyle name="Comma 57 2 2 2 2 6" xfId="28658" xr:uid="{71787230-8FE7-493B-9DAF-1D7C0A2F92DC}"/>
    <cellStyle name="Comma 57 2 2 2 3" xfId="7707" xr:uid="{00000000-0005-0000-0000-00000F1E0000}"/>
    <cellStyle name="Comma 57 2 2 2 3 2" xfId="7708" xr:uid="{00000000-0005-0000-0000-0000101E0000}"/>
    <cellStyle name="Comma 57 2 2 2 3 2 2" xfId="28667" xr:uid="{51E99DC4-6B57-4351-852A-8371547C4813}"/>
    <cellStyle name="Comma 57 2 2 2 3 3" xfId="7709" xr:uid="{00000000-0005-0000-0000-0000111E0000}"/>
    <cellStyle name="Comma 57 2 2 2 3 3 2" xfId="28668" xr:uid="{7C263560-660F-4529-B043-CF91FCDB0EAC}"/>
    <cellStyle name="Comma 57 2 2 2 3 4" xfId="7710" xr:uid="{00000000-0005-0000-0000-0000121E0000}"/>
    <cellStyle name="Comma 57 2 2 2 3 4 2" xfId="28669" xr:uid="{5FE128F7-BA6B-473C-A75E-636806DC798C}"/>
    <cellStyle name="Comma 57 2 2 2 3 5" xfId="28666" xr:uid="{CB83BA87-5098-4594-B3FE-D48F4BB45363}"/>
    <cellStyle name="Comma 57 2 2 2 4" xfId="7711" xr:uid="{00000000-0005-0000-0000-0000131E0000}"/>
    <cellStyle name="Comma 57 2 2 2 4 2" xfId="28670" xr:uid="{490B61DE-E1E4-4FF8-8056-25705CEB827A}"/>
    <cellStyle name="Comma 57 2 2 2 5" xfId="7712" xr:uid="{00000000-0005-0000-0000-0000141E0000}"/>
    <cellStyle name="Comma 57 2 2 2 5 2" xfId="28671" xr:uid="{AB5049E9-7B18-4CA5-A4FA-1D56F07E520C}"/>
    <cellStyle name="Comma 57 2 2 2 6" xfId="7713" xr:uid="{00000000-0005-0000-0000-0000151E0000}"/>
    <cellStyle name="Comma 57 2 2 2 6 2" xfId="28672" xr:uid="{ABDA335B-2556-4519-B380-063A9B8F49AC}"/>
    <cellStyle name="Comma 57 2 2 2 7" xfId="28657" xr:uid="{8E5EFD15-1261-40FF-A769-43AE9B2A2397}"/>
    <cellStyle name="Comma 57 2 2 3" xfId="7714" xr:uid="{00000000-0005-0000-0000-0000161E0000}"/>
    <cellStyle name="Comma 57 2 2 3 2" xfId="7715" xr:uid="{00000000-0005-0000-0000-0000171E0000}"/>
    <cellStyle name="Comma 57 2 2 3 2 2" xfId="7716" xr:uid="{00000000-0005-0000-0000-0000181E0000}"/>
    <cellStyle name="Comma 57 2 2 3 2 2 2" xfId="7717" xr:uid="{00000000-0005-0000-0000-0000191E0000}"/>
    <cellStyle name="Comma 57 2 2 3 2 2 2 2" xfId="28676" xr:uid="{49CF3FA1-A753-4E51-B02A-63AFA7D1D6E1}"/>
    <cellStyle name="Comma 57 2 2 3 2 2 3" xfId="7718" xr:uid="{00000000-0005-0000-0000-00001A1E0000}"/>
    <cellStyle name="Comma 57 2 2 3 2 2 3 2" xfId="28677" xr:uid="{F122E7DD-8389-4CAC-96FF-FC523E1DE50B}"/>
    <cellStyle name="Comma 57 2 2 3 2 2 4" xfId="7719" xr:uid="{00000000-0005-0000-0000-00001B1E0000}"/>
    <cellStyle name="Comma 57 2 2 3 2 2 4 2" xfId="28678" xr:uid="{E7D72699-975E-4E76-98A4-F5F73368558C}"/>
    <cellStyle name="Comma 57 2 2 3 2 2 5" xfId="28675" xr:uid="{72EA7A53-B554-4FD4-913D-BEBF0EBB1434}"/>
    <cellStyle name="Comma 57 2 2 3 2 3" xfId="7720" xr:uid="{00000000-0005-0000-0000-00001C1E0000}"/>
    <cellStyle name="Comma 57 2 2 3 2 3 2" xfId="28679" xr:uid="{1EEBADA1-5FC0-4DBF-9353-A74E5BC87639}"/>
    <cellStyle name="Comma 57 2 2 3 2 4" xfId="7721" xr:uid="{00000000-0005-0000-0000-00001D1E0000}"/>
    <cellStyle name="Comma 57 2 2 3 2 4 2" xfId="28680" xr:uid="{601D5AE1-7644-4262-9656-FF6453CF51A8}"/>
    <cellStyle name="Comma 57 2 2 3 2 5" xfId="7722" xr:uid="{00000000-0005-0000-0000-00001E1E0000}"/>
    <cellStyle name="Comma 57 2 2 3 2 5 2" xfId="28681" xr:uid="{903636C6-D691-4B73-B084-277CF2D56C5E}"/>
    <cellStyle name="Comma 57 2 2 3 2 6" xfId="28674" xr:uid="{299D8955-FB8E-4339-9AB6-3457862D0A29}"/>
    <cellStyle name="Comma 57 2 2 3 3" xfId="7723" xr:uid="{00000000-0005-0000-0000-00001F1E0000}"/>
    <cellStyle name="Comma 57 2 2 3 3 2" xfId="7724" xr:uid="{00000000-0005-0000-0000-0000201E0000}"/>
    <cellStyle name="Comma 57 2 2 3 3 2 2" xfId="28683" xr:uid="{34218E0D-6E09-40C4-A37F-3811184AC0C0}"/>
    <cellStyle name="Comma 57 2 2 3 3 3" xfId="7725" xr:uid="{00000000-0005-0000-0000-0000211E0000}"/>
    <cellStyle name="Comma 57 2 2 3 3 3 2" xfId="28684" xr:uid="{6C3CC79D-58B7-43F0-A2CA-8C70956F981F}"/>
    <cellStyle name="Comma 57 2 2 3 3 4" xfId="7726" xr:uid="{00000000-0005-0000-0000-0000221E0000}"/>
    <cellStyle name="Comma 57 2 2 3 3 4 2" xfId="28685" xr:uid="{AE37A4BC-91D8-43BE-9974-F16FDAC9CD92}"/>
    <cellStyle name="Comma 57 2 2 3 3 5" xfId="28682" xr:uid="{96C0A158-D605-45FD-9D9F-D66EF28A906B}"/>
    <cellStyle name="Comma 57 2 2 3 4" xfId="7727" xr:uid="{00000000-0005-0000-0000-0000231E0000}"/>
    <cellStyle name="Comma 57 2 2 3 4 2" xfId="28686" xr:uid="{42B395C0-3DE0-44F2-9A38-AC05FAAEB6B9}"/>
    <cellStyle name="Comma 57 2 2 3 5" xfId="7728" xr:uid="{00000000-0005-0000-0000-0000241E0000}"/>
    <cellStyle name="Comma 57 2 2 3 5 2" xfId="28687" xr:uid="{A69E36B1-DC3F-4DCD-8024-26CC4BD6BA46}"/>
    <cellStyle name="Comma 57 2 2 3 6" xfId="7729" xr:uid="{00000000-0005-0000-0000-0000251E0000}"/>
    <cellStyle name="Comma 57 2 2 3 6 2" xfId="28688" xr:uid="{2B573CB9-D185-43CB-83F0-85A3B1C3C2EA}"/>
    <cellStyle name="Comma 57 2 2 3 7" xfId="28673" xr:uid="{F0D7DDEC-8496-4F02-B3CE-B2776F05528A}"/>
    <cellStyle name="Comma 57 2 2 4" xfId="7730" xr:uid="{00000000-0005-0000-0000-0000261E0000}"/>
    <cellStyle name="Comma 57 2 2 4 2" xfId="7731" xr:uid="{00000000-0005-0000-0000-0000271E0000}"/>
    <cellStyle name="Comma 57 2 2 4 2 2" xfId="7732" xr:uid="{00000000-0005-0000-0000-0000281E0000}"/>
    <cellStyle name="Comma 57 2 2 4 2 2 2" xfId="28691" xr:uid="{A2A2FFDE-9307-4C9E-8BD9-B376816A48B6}"/>
    <cellStyle name="Comma 57 2 2 4 2 3" xfId="7733" xr:uid="{00000000-0005-0000-0000-0000291E0000}"/>
    <cellStyle name="Comma 57 2 2 4 2 3 2" xfId="28692" xr:uid="{D5493AF8-164C-4065-86C1-1A4497CA691F}"/>
    <cellStyle name="Comma 57 2 2 4 2 4" xfId="7734" xr:uid="{00000000-0005-0000-0000-00002A1E0000}"/>
    <cellStyle name="Comma 57 2 2 4 2 4 2" xfId="28693" xr:uid="{8FA26AD0-0F98-4C7B-876D-E50622733ABA}"/>
    <cellStyle name="Comma 57 2 2 4 2 5" xfId="28690" xr:uid="{B58F4EA1-BA2C-4DFE-A9D2-3C7447431DF8}"/>
    <cellStyle name="Comma 57 2 2 4 3" xfId="7735" xr:uid="{00000000-0005-0000-0000-00002B1E0000}"/>
    <cellStyle name="Comma 57 2 2 4 3 2" xfId="28694" xr:uid="{E6F17658-9E99-42AF-BFB3-9041B2C57A75}"/>
    <cellStyle name="Comma 57 2 2 4 4" xfId="7736" xr:uid="{00000000-0005-0000-0000-00002C1E0000}"/>
    <cellStyle name="Comma 57 2 2 4 4 2" xfId="28695" xr:uid="{EC95617B-45C8-4F3B-AF00-F3482CE16D77}"/>
    <cellStyle name="Comma 57 2 2 4 5" xfId="7737" xr:uid="{00000000-0005-0000-0000-00002D1E0000}"/>
    <cellStyle name="Comma 57 2 2 4 5 2" xfId="28696" xr:uid="{45728CFE-2447-4351-A0CD-E07D1743A45F}"/>
    <cellStyle name="Comma 57 2 2 4 6" xfId="28689" xr:uid="{0F75E19F-936A-4A5E-8013-E829AFB6C867}"/>
    <cellStyle name="Comma 57 2 2 5" xfId="7738" xr:uid="{00000000-0005-0000-0000-00002E1E0000}"/>
    <cellStyle name="Comma 57 2 2 5 2" xfId="7739" xr:uid="{00000000-0005-0000-0000-00002F1E0000}"/>
    <cellStyle name="Comma 57 2 2 5 2 2" xfId="28698" xr:uid="{10D5FCCE-E520-4339-8FD2-237249D8A12D}"/>
    <cellStyle name="Comma 57 2 2 5 3" xfId="7740" xr:uid="{00000000-0005-0000-0000-0000301E0000}"/>
    <cellStyle name="Comma 57 2 2 5 3 2" xfId="28699" xr:uid="{0716FFCD-D8F3-4135-B237-7D63E7D9557C}"/>
    <cellStyle name="Comma 57 2 2 5 4" xfId="7741" xr:uid="{00000000-0005-0000-0000-0000311E0000}"/>
    <cellStyle name="Comma 57 2 2 5 4 2" xfId="28700" xr:uid="{E5589389-4410-4E72-9E74-21C016EFEB2B}"/>
    <cellStyle name="Comma 57 2 2 5 5" xfId="28697" xr:uid="{513F68C3-1745-49C9-95D8-06E4CD09B388}"/>
    <cellStyle name="Comma 57 2 2 6" xfId="7742" xr:uid="{00000000-0005-0000-0000-0000321E0000}"/>
    <cellStyle name="Comma 57 2 2 6 2" xfId="28701" xr:uid="{6C6C40C8-E5B9-437D-BCAD-4DDE19A5713F}"/>
    <cellStyle name="Comma 57 2 2 7" xfId="7743" xr:uid="{00000000-0005-0000-0000-0000331E0000}"/>
    <cellStyle name="Comma 57 2 2 7 2" xfId="28702" xr:uid="{3DD2BD8D-F18F-41F3-883B-1605C6318EF6}"/>
    <cellStyle name="Comma 57 2 2 8" xfId="7744" xr:uid="{00000000-0005-0000-0000-0000341E0000}"/>
    <cellStyle name="Comma 57 2 2 8 2" xfId="28703" xr:uid="{76A65E82-6A4C-4C27-974C-7DE3A47EECF4}"/>
    <cellStyle name="Comma 57 2 2 9" xfId="28656" xr:uid="{98F0C8C0-A1C6-4BE0-8921-9A20633F5344}"/>
    <cellStyle name="Comma 57 2 3" xfId="7745" xr:uid="{00000000-0005-0000-0000-0000351E0000}"/>
    <cellStyle name="Comma 57 2 3 2" xfId="7746" xr:uid="{00000000-0005-0000-0000-0000361E0000}"/>
    <cellStyle name="Comma 57 2 3 2 2" xfId="7747" xr:uid="{00000000-0005-0000-0000-0000371E0000}"/>
    <cellStyle name="Comma 57 2 3 2 2 2" xfId="7748" xr:uid="{00000000-0005-0000-0000-0000381E0000}"/>
    <cellStyle name="Comma 57 2 3 2 2 2 2" xfId="7749" xr:uid="{00000000-0005-0000-0000-0000391E0000}"/>
    <cellStyle name="Comma 57 2 3 2 2 2 2 2" xfId="28708" xr:uid="{125156DE-E81C-43E9-A946-61D3060907E4}"/>
    <cellStyle name="Comma 57 2 3 2 2 2 3" xfId="7750" xr:uid="{00000000-0005-0000-0000-00003A1E0000}"/>
    <cellStyle name="Comma 57 2 3 2 2 2 3 2" xfId="28709" xr:uid="{D59322D5-9367-425D-A038-B3B9185CC64C}"/>
    <cellStyle name="Comma 57 2 3 2 2 2 4" xfId="7751" xr:uid="{00000000-0005-0000-0000-00003B1E0000}"/>
    <cellStyle name="Comma 57 2 3 2 2 2 4 2" xfId="28710" xr:uid="{40FECFA6-69D1-4D5F-9638-B186130826DE}"/>
    <cellStyle name="Comma 57 2 3 2 2 2 5" xfId="28707" xr:uid="{6B743464-8FAE-4D8C-9832-DB5AC7CF1F55}"/>
    <cellStyle name="Comma 57 2 3 2 2 3" xfId="7752" xr:uid="{00000000-0005-0000-0000-00003C1E0000}"/>
    <cellStyle name="Comma 57 2 3 2 2 3 2" xfId="28711" xr:uid="{7E71E709-2FCC-4A24-98D6-1E5A33AB04CD}"/>
    <cellStyle name="Comma 57 2 3 2 2 4" xfId="7753" xr:uid="{00000000-0005-0000-0000-00003D1E0000}"/>
    <cellStyle name="Comma 57 2 3 2 2 4 2" xfId="28712" xr:uid="{92E7F391-7DD7-4786-AC14-278AB26287F0}"/>
    <cellStyle name="Comma 57 2 3 2 2 5" xfId="7754" xr:uid="{00000000-0005-0000-0000-00003E1E0000}"/>
    <cellStyle name="Comma 57 2 3 2 2 5 2" xfId="28713" xr:uid="{07BAC471-20A0-44BE-8D30-0669D17497D2}"/>
    <cellStyle name="Comma 57 2 3 2 2 6" xfId="28706" xr:uid="{D693375B-EF72-4A69-A690-F0AC75AAF4A0}"/>
    <cellStyle name="Comma 57 2 3 2 3" xfId="7755" xr:uid="{00000000-0005-0000-0000-00003F1E0000}"/>
    <cellStyle name="Comma 57 2 3 2 3 2" xfId="7756" xr:uid="{00000000-0005-0000-0000-0000401E0000}"/>
    <cellStyle name="Comma 57 2 3 2 3 2 2" xfId="28715" xr:uid="{74CE78FA-872B-4E96-A544-B1A7A162BB40}"/>
    <cellStyle name="Comma 57 2 3 2 3 3" xfId="7757" xr:uid="{00000000-0005-0000-0000-0000411E0000}"/>
    <cellStyle name="Comma 57 2 3 2 3 3 2" xfId="28716" xr:uid="{6E683EF7-7947-49EE-929C-2CCC8FC187F6}"/>
    <cellStyle name="Comma 57 2 3 2 3 4" xfId="7758" xr:uid="{00000000-0005-0000-0000-0000421E0000}"/>
    <cellStyle name="Comma 57 2 3 2 3 4 2" xfId="28717" xr:uid="{68249F20-B28F-438C-B4AA-2E76D4AE0012}"/>
    <cellStyle name="Comma 57 2 3 2 3 5" xfId="28714" xr:uid="{7176706E-3F51-4B03-B49C-ACD82BF72BEE}"/>
    <cellStyle name="Comma 57 2 3 2 4" xfId="7759" xr:uid="{00000000-0005-0000-0000-0000431E0000}"/>
    <cellStyle name="Comma 57 2 3 2 4 2" xfId="28718" xr:uid="{E03DE45F-7631-4240-9459-8D87589304D9}"/>
    <cellStyle name="Comma 57 2 3 2 5" xfId="7760" xr:uid="{00000000-0005-0000-0000-0000441E0000}"/>
    <cellStyle name="Comma 57 2 3 2 5 2" xfId="28719" xr:uid="{8CB1DA69-E050-4E29-8C6D-2CE5E7247391}"/>
    <cellStyle name="Comma 57 2 3 2 6" xfId="7761" xr:uid="{00000000-0005-0000-0000-0000451E0000}"/>
    <cellStyle name="Comma 57 2 3 2 6 2" xfId="28720" xr:uid="{590060DA-A1BD-4243-8678-B3BEBC15A5BF}"/>
    <cellStyle name="Comma 57 2 3 2 7" xfId="28705" xr:uid="{F2065283-55E9-4860-931D-DC8235923452}"/>
    <cellStyle name="Comma 57 2 3 3" xfId="7762" xr:uid="{00000000-0005-0000-0000-0000461E0000}"/>
    <cellStyle name="Comma 57 2 3 3 2" xfId="7763" xr:uid="{00000000-0005-0000-0000-0000471E0000}"/>
    <cellStyle name="Comma 57 2 3 3 2 2" xfId="7764" xr:uid="{00000000-0005-0000-0000-0000481E0000}"/>
    <cellStyle name="Comma 57 2 3 3 2 2 2" xfId="7765" xr:uid="{00000000-0005-0000-0000-0000491E0000}"/>
    <cellStyle name="Comma 57 2 3 3 2 2 2 2" xfId="28724" xr:uid="{DCF4A407-5B91-4D2A-98BA-CFAFD48164F2}"/>
    <cellStyle name="Comma 57 2 3 3 2 2 3" xfId="7766" xr:uid="{00000000-0005-0000-0000-00004A1E0000}"/>
    <cellStyle name="Comma 57 2 3 3 2 2 3 2" xfId="28725" xr:uid="{4679EF8F-83C6-429C-81E2-AE58441C57AF}"/>
    <cellStyle name="Comma 57 2 3 3 2 2 4" xfId="7767" xr:uid="{00000000-0005-0000-0000-00004B1E0000}"/>
    <cellStyle name="Comma 57 2 3 3 2 2 4 2" xfId="28726" xr:uid="{52702E2F-9525-49CB-9130-FE135B8B8707}"/>
    <cellStyle name="Comma 57 2 3 3 2 2 5" xfId="28723" xr:uid="{A4887E6B-AA09-4BAD-B43D-F6B1D460858E}"/>
    <cellStyle name="Comma 57 2 3 3 2 3" xfId="7768" xr:uid="{00000000-0005-0000-0000-00004C1E0000}"/>
    <cellStyle name="Comma 57 2 3 3 2 3 2" xfId="28727" xr:uid="{11EC7969-1C88-4E73-A3F4-F8F847E2C4C6}"/>
    <cellStyle name="Comma 57 2 3 3 2 4" xfId="7769" xr:uid="{00000000-0005-0000-0000-00004D1E0000}"/>
    <cellStyle name="Comma 57 2 3 3 2 4 2" xfId="28728" xr:uid="{93110950-43A2-4AC5-9692-E442FF029932}"/>
    <cellStyle name="Comma 57 2 3 3 2 5" xfId="7770" xr:uid="{00000000-0005-0000-0000-00004E1E0000}"/>
    <cellStyle name="Comma 57 2 3 3 2 5 2" xfId="28729" xr:uid="{2A70B356-3FCE-4EF6-8D0B-C05A950B8A7A}"/>
    <cellStyle name="Comma 57 2 3 3 2 6" xfId="28722" xr:uid="{CB043705-0636-498C-92FE-A9305213D973}"/>
    <cellStyle name="Comma 57 2 3 3 3" xfId="7771" xr:uid="{00000000-0005-0000-0000-00004F1E0000}"/>
    <cellStyle name="Comma 57 2 3 3 3 2" xfId="7772" xr:uid="{00000000-0005-0000-0000-0000501E0000}"/>
    <cellStyle name="Comma 57 2 3 3 3 2 2" xfId="28731" xr:uid="{07A1B19C-0F69-4621-AD17-7E5EE49F4B49}"/>
    <cellStyle name="Comma 57 2 3 3 3 3" xfId="7773" xr:uid="{00000000-0005-0000-0000-0000511E0000}"/>
    <cellStyle name="Comma 57 2 3 3 3 3 2" xfId="28732" xr:uid="{AE3DFC47-5EEB-4260-B95B-53A6B8ADCF2A}"/>
    <cellStyle name="Comma 57 2 3 3 3 4" xfId="7774" xr:uid="{00000000-0005-0000-0000-0000521E0000}"/>
    <cellStyle name="Comma 57 2 3 3 3 4 2" xfId="28733" xr:uid="{8D049FB4-4BBB-4D8A-A542-AB4E707C75C0}"/>
    <cellStyle name="Comma 57 2 3 3 3 5" xfId="28730" xr:uid="{C34E94C0-1373-434A-90D5-D74368E3B299}"/>
    <cellStyle name="Comma 57 2 3 3 4" xfId="7775" xr:uid="{00000000-0005-0000-0000-0000531E0000}"/>
    <cellStyle name="Comma 57 2 3 3 4 2" xfId="28734" xr:uid="{E772F876-AC21-429F-AE98-0FB044C6662B}"/>
    <cellStyle name="Comma 57 2 3 3 5" xfId="7776" xr:uid="{00000000-0005-0000-0000-0000541E0000}"/>
    <cellStyle name="Comma 57 2 3 3 5 2" xfId="28735" xr:uid="{4D08B9F9-863F-42BD-A044-54B950086014}"/>
    <cellStyle name="Comma 57 2 3 3 6" xfId="7777" xr:uid="{00000000-0005-0000-0000-0000551E0000}"/>
    <cellStyle name="Comma 57 2 3 3 6 2" xfId="28736" xr:uid="{6FD613A8-B285-46F8-9623-A960473ABC7F}"/>
    <cellStyle name="Comma 57 2 3 3 7" xfId="28721" xr:uid="{BA3643DA-D36B-48E1-A59E-62F898DEDB34}"/>
    <cellStyle name="Comma 57 2 3 4" xfId="7778" xr:uid="{00000000-0005-0000-0000-0000561E0000}"/>
    <cellStyle name="Comma 57 2 3 4 2" xfId="7779" xr:uid="{00000000-0005-0000-0000-0000571E0000}"/>
    <cellStyle name="Comma 57 2 3 4 2 2" xfId="7780" xr:uid="{00000000-0005-0000-0000-0000581E0000}"/>
    <cellStyle name="Comma 57 2 3 4 2 2 2" xfId="28739" xr:uid="{3842AE98-C75E-4EE4-BB45-F8265AF3D1AC}"/>
    <cellStyle name="Comma 57 2 3 4 2 3" xfId="7781" xr:uid="{00000000-0005-0000-0000-0000591E0000}"/>
    <cellStyle name="Comma 57 2 3 4 2 3 2" xfId="28740" xr:uid="{E19FC359-84C6-4B61-8250-9B04114BFBB3}"/>
    <cellStyle name="Comma 57 2 3 4 2 4" xfId="7782" xr:uid="{00000000-0005-0000-0000-00005A1E0000}"/>
    <cellStyle name="Comma 57 2 3 4 2 4 2" xfId="28741" xr:uid="{D9516B19-7865-4D28-8836-A1C0EF9313CD}"/>
    <cellStyle name="Comma 57 2 3 4 2 5" xfId="28738" xr:uid="{6C34557A-7DFC-4424-A476-DC66275534F4}"/>
    <cellStyle name="Comma 57 2 3 4 3" xfId="7783" xr:uid="{00000000-0005-0000-0000-00005B1E0000}"/>
    <cellStyle name="Comma 57 2 3 4 3 2" xfId="28742" xr:uid="{DBEEDE42-6843-4B70-8486-ABAF608D6CD5}"/>
    <cellStyle name="Comma 57 2 3 4 4" xfId="7784" xr:uid="{00000000-0005-0000-0000-00005C1E0000}"/>
    <cellStyle name="Comma 57 2 3 4 4 2" xfId="28743" xr:uid="{03E80193-61DF-47F3-A788-73E06C3FC773}"/>
    <cellStyle name="Comma 57 2 3 4 5" xfId="7785" xr:uid="{00000000-0005-0000-0000-00005D1E0000}"/>
    <cellStyle name="Comma 57 2 3 4 5 2" xfId="28744" xr:uid="{7E2875AF-B3CE-4641-9209-36376C8526F4}"/>
    <cellStyle name="Comma 57 2 3 4 6" xfId="28737" xr:uid="{48E094FB-73CD-4E09-A517-7A52E540F435}"/>
    <cellStyle name="Comma 57 2 3 5" xfId="7786" xr:uid="{00000000-0005-0000-0000-00005E1E0000}"/>
    <cellStyle name="Comma 57 2 3 5 2" xfId="7787" xr:uid="{00000000-0005-0000-0000-00005F1E0000}"/>
    <cellStyle name="Comma 57 2 3 5 2 2" xfId="28746" xr:uid="{27DE4CFA-7616-4ABF-B324-5331F0C12D5D}"/>
    <cellStyle name="Comma 57 2 3 5 3" xfId="7788" xr:uid="{00000000-0005-0000-0000-0000601E0000}"/>
    <cellStyle name="Comma 57 2 3 5 3 2" xfId="28747" xr:uid="{F9385053-F0D0-4611-8167-AE67E8BD0745}"/>
    <cellStyle name="Comma 57 2 3 5 4" xfId="7789" xr:uid="{00000000-0005-0000-0000-0000611E0000}"/>
    <cellStyle name="Comma 57 2 3 5 4 2" xfId="28748" xr:uid="{04FE95AC-DC6B-49B4-94CA-C8A247B75FFF}"/>
    <cellStyle name="Comma 57 2 3 5 5" xfId="28745" xr:uid="{12BB28CE-84B8-412B-B866-F4AE3079D672}"/>
    <cellStyle name="Comma 57 2 3 6" xfId="7790" xr:uid="{00000000-0005-0000-0000-0000621E0000}"/>
    <cellStyle name="Comma 57 2 3 6 2" xfId="28749" xr:uid="{755E0C06-825F-4BCE-B170-CAA07A76E2E7}"/>
    <cellStyle name="Comma 57 2 3 7" xfId="7791" xr:uid="{00000000-0005-0000-0000-0000631E0000}"/>
    <cellStyle name="Comma 57 2 3 7 2" xfId="28750" xr:uid="{273AF625-A8C2-47F8-8889-44463A8E432D}"/>
    <cellStyle name="Comma 57 2 3 8" xfId="7792" xr:uid="{00000000-0005-0000-0000-0000641E0000}"/>
    <cellStyle name="Comma 57 2 3 8 2" xfId="28751" xr:uid="{F20024CF-642F-4594-BDC1-741ABE0F65A5}"/>
    <cellStyle name="Comma 57 2 3 9" xfId="28704" xr:uid="{97191055-5B2B-46DC-AB47-7E5A76DB9235}"/>
    <cellStyle name="Comma 57 2 4" xfId="7793" xr:uid="{00000000-0005-0000-0000-0000651E0000}"/>
    <cellStyle name="Comma 57 2 4 2" xfId="7794" xr:uid="{00000000-0005-0000-0000-0000661E0000}"/>
    <cellStyle name="Comma 57 2 4 2 2" xfId="7795" xr:uid="{00000000-0005-0000-0000-0000671E0000}"/>
    <cellStyle name="Comma 57 2 4 2 2 2" xfId="7796" xr:uid="{00000000-0005-0000-0000-0000681E0000}"/>
    <cellStyle name="Comma 57 2 4 2 2 2 2" xfId="28755" xr:uid="{E204F163-C3F1-4154-A96A-A8D115278ABA}"/>
    <cellStyle name="Comma 57 2 4 2 2 3" xfId="7797" xr:uid="{00000000-0005-0000-0000-0000691E0000}"/>
    <cellStyle name="Comma 57 2 4 2 2 3 2" xfId="28756" xr:uid="{8A9270BA-B9D0-4E47-AFE2-C19100878C74}"/>
    <cellStyle name="Comma 57 2 4 2 2 4" xfId="7798" xr:uid="{00000000-0005-0000-0000-00006A1E0000}"/>
    <cellStyle name="Comma 57 2 4 2 2 4 2" xfId="28757" xr:uid="{8C6BE314-E77A-4573-AAA2-C29CCD757578}"/>
    <cellStyle name="Comma 57 2 4 2 2 5" xfId="28754" xr:uid="{84FD79D6-539E-4771-BBF2-B05975D33391}"/>
    <cellStyle name="Comma 57 2 4 2 3" xfId="7799" xr:uid="{00000000-0005-0000-0000-00006B1E0000}"/>
    <cellStyle name="Comma 57 2 4 2 3 2" xfId="28758" xr:uid="{7B10065E-711B-476F-AB91-7618982D84F3}"/>
    <cellStyle name="Comma 57 2 4 2 4" xfId="7800" xr:uid="{00000000-0005-0000-0000-00006C1E0000}"/>
    <cellStyle name="Comma 57 2 4 2 4 2" xfId="28759" xr:uid="{33D6FFCF-F437-4A8A-9BCF-14AE84BBCFBC}"/>
    <cellStyle name="Comma 57 2 4 2 5" xfId="7801" xr:uid="{00000000-0005-0000-0000-00006D1E0000}"/>
    <cellStyle name="Comma 57 2 4 2 5 2" xfId="28760" xr:uid="{AA1BC298-19C9-478A-AFED-6C2C9302D8AF}"/>
    <cellStyle name="Comma 57 2 4 2 6" xfId="28753" xr:uid="{5BAD0435-05D7-4DAB-8025-D6C7C64FBEF3}"/>
    <cellStyle name="Comma 57 2 4 3" xfId="7802" xr:uid="{00000000-0005-0000-0000-00006E1E0000}"/>
    <cellStyle name="Comma 57 2 4 3 2" xfId="7803" xr:uid="{00000000-0005-0000-0000-00006F1E0000}"/>
    <cellStyle name="Comma 57 2 4 3 2 2" xfId="28762" xr:uid="{EB5FF689-FE52-4B8B-8CFE-7E1C22E9BB01}"/>
    <cellStyle name="Comma 57 2 4 3 3" xfId="7804" xr:uid="{00000000-0005-0000-0000-0000701E0000}"/>
    <cellStyle name="Comma 57 2 4 3 3 2" xfId="28763" xr:uid="{9E583106-B985-446F-82E9-AF2628092073}"/>
    <cellStyle name="Comma 57 2 4 3 4" xfId="7805" xr:uid="{00000000-0005-0000-0000-0000711E0000}"/>
    <cellStyle name="Comma 57 2 4 3 4 2" xfId="28764" xr:uid="{58356B3F-6C15-4723-ADE4-FF932086579F}"/>
    <cellStyle name="Comma 57 2 4 3 5" xfId="28761" xr:uid="{ED270E0D-199D-49F1-AC24-0E6D314C5190}"/>
    <cellStyle name="Comma 57 2 4 4" xfId="7806" xr:uid="{00000000-0005-0000-0000-0000721E0000}"/>
    <cellStyle name="Comma 57 2 4 4 2" xfId="28765" xr:uid="{DB9F9102-E9DD-491E-B441-5EDE8EA0BC8D}"/>
    <cellStyle name="Comma 57 2 4 5" xfId="7807" xr:uid="{00000000-0005-0000-0000-0000731E0000}"/>
    <cellStyle name="Comma 57 2 4 5 2" xfId="28766" xr:uid="{04CD1A29-27D8-4FEE-8437-3B0854BBF12E}"/>
    <cellStyle name="Comma 57 2 4 6" xfId="7808" xr:uid="{00000000-0005-0000-0000-0000741E0000}"/>
    <cellStyle name="Comma 57 2 4 6 2" xfId="28767" xr:uid="{340A4685-F6DF-445D-981B-F1E0570E8744}"/>
    <cellStyle name="Comma 57 2 4 7" xfId="28752" xr:uid="{35854A6E-98B2-4CDA-8992-9DA8B80A6D34}"/>
    <cellStyle name="Comma 57 2 5" xfId="7809" xr:uid="{00000000-0005-0000-0000-0000751E0000}"/>
    <cellStyle name="Comma 57 2 5 2" xfId="7810" xr:uid="{00000000-0005-0000-0000-0000761E0000}"/>
    <cellStyle name="Comma 57 2 5 2 2" xfId="7811" xr:uid="{00000000-0005-0000-0000-0000771E0000}"/>
    <cellStyle name="Comma 57 2 5 2 2 2" xfId="7812" xr:uid="{00000000-0005-0000-0000-0000781E0000}"/>
    <cellStyle name="Comma 57 2 5 2 2 2 2" xfId="28771" xr:uid="{77ABFAB3-EDCE-4A45-BA71-F954C2153456}"/>
    <cellStyle name="Comma 57 2 5 2 2 3" xfId="7813" xr:uid="{00000000-0005-0000-0000-0000791E0000}"/>
    <cellStyle name="Comma 57 2 5 2 2 3 2" xfId="28772" xr:uid="{012A1C76-E82A-43CA-ADBA-7DC36CC08288}"/>
    <cellStyle name="Comma 57 2 5 2 2 4" xfId="7814" xr:uid="{00000000-0005-0000-0000-00007A1E0000}"/>
    <cellStyle name="Comma 57 2 5 2 2 4 2" xfId="28773" xr:uid="{C21837E8-B88A-4727-92B2-4E82CD2019A6}"/>
    <cellStyle name="Comma 57 2 5 2 2 5" xfId="28770" xr:uid="{85C75980-4B74-45B8-9B27-A228ED36D4C8}"/>
    <cellStyle name="Comma 57 2 5 2 3" xfId="7815" xr:uid="{00000000-0005-0000-0000-00007B1E0000}"/>
    <cellStyle name="Comma 57 2 5 2 3 2" xfId="28774" xr:uid="{C6A98E85-8F4E-4E8B-B004-92463567CAFA}"/>
    <cellStyle name="Comma 57 2 5 2 4" xfId="7816" xr:uid="{00000000-0005-0000-0000-00007C1E0000}"/>
    <cellStyle name="Comma 57 2 5 2 4 2" xfId="28775" xr:uid="{43BD1282-9855-44F1-9236-ECF34C52B409}"/>
    <cellStyle name="Comma 57 2 5 2 5" xfId="7817" xr:uid="{00000000-0005-0000-0000-00007D1E0000}"/>
    <cellStyle name="Comma 57 2 5 2 5 2" xfId="28776" xr:uid="{5803B7C1-C8E2-4E5E-9B17-091521A7F176}"/>
    <cellStyle name="Comma 57 2 5 2 6" xfId="28769" xr:uid="{2A84D582-202D-4C6F-9421-BE1E00B3E6E0}"/>
    <cellStyle name="Comma 57 2 5 3" xfId="7818" xr:uid="{00000000-0005-0000-0000-00007E1E0000}"/>
    <cellStyle name="Comma 57 2 5 3 2" xfId="7819" xr:uid="{00000000-0005-0000-0000-00007F1E0000}"/>
    <cellStyle name="Comma 57 2 5 3 2 2" xfId="28778" xr:uid="{8983B731-F761-4DE9-8CC7-9330C1FAA11B}"/>
    <cellStyle name="Comma 57 2 5 3 3" xfId="7820" xr:uid="{00000000-0005-0000-0000-0000801E0000}"/>
    <cellStyle name="Comma 57 2 5 3 3 2" xfId="28779" xr:uid="{F8703A9D-25FD-460C-B1E4-3FEF615285CE}"/>
    <cellStyle name="Comma 57 2 5 3 4" xfId="7821" xr:uid="{00000000-0005-0000-0000-0000811E0000}"/>
    <cellStyle name="Comma 57 2 5 3 4 2" xfId="28780" xr:uid="{F664FA2C-36C4-476B-8DC3-6972750C78B6}"/>
    <cellStyle name="Comma 57 2 5 3 5" xfId="28777" xr:uid="{5352E2E2-2E1C-43A2-9D64-BC256396B45B}"/>
    <cellStyle name="Comma 57 2 5 4" xfId="7822" xr:uid="{00000000-0005-0000-0000-0000821E0000}"/>
    <cellStyle name="Comma 57 2 5 4 2" xfId="28781" xr:uid="{6F2F8C13-531B-4C61-B92C-92E596D811A4}"/>
    <cellStyle name="Comma 57 2 5 5" xfId="7823" xr:uid="{00000000-0005-0000-0000-0000831E0000}"/>
    <cellStyle name="Comma 57 2 5 5 2" xfId="28782" xr:uid="{CEAC57A9-2960-4BED-B856-502846074710}"/>
    <cellStyle name="Comma 57 2 5 6" xfId="7824" xr:uid="{00000000-0005-0000-0000-0000841E0000}"/>
    <cellStyle name="Comma 57 2 5 6 2" xfId="28783" xr:uid="{F2B39295-D153-492C-8693-5055EE4FB4AA}"/>
    <cellStyle name="Comma 57 2 5 7" xfId="28768" xr:uid="{B7856189-7481-49FD-9CCF-E2AA9C956BFE}"/>
    <cellStyle name="Comma 57 2 6" xfId="7825" xr:uid="{00000000-0005-0000-0000-0000851E0000}"/>
    <cellStyle name="Comma 57 2 6 2" xfId="7826" xr:uid="{00000000-0005-0000-0000-0000861E0000}"/>
    <cellStyle name="Comma 57 2 6 2 2" xfId="7827" xr:uid="{00000000-0005-0000-0000-0000871E0000}"/>
    <cellStyle name="Comma 57 2 6 2 2 2" xfId="28786" xr:uid="{13CAF7AC-42E0-416D-939F-C4164E1983DF}"/>
    <cellStyle name="Comma 57 2 6 2 3" xfId="7828" xr:uid="{00000000-0005-0000-0000-0000881E0000}"/>
    <cellStyle name="Comma 57 2 6 2 3 2" xfId="28787" xr:uid="{D416D5F8-43BC-4D83-8FD7-02642A5B1FF0}"/>
    <cellStyle name="Comma 57 2 6 2 4" xfId="7829" xr:uid="{00000000-0005-0000-0000-0000891E0000}"/>
    <cellStyle name="Comma 57 2 6 2 4 2" xfId="28788" xr:uid="{5368ACF9-2875-4CAE-B27B-BCB1A3529F16}"/>
    <cellStyle name="Comma 57 2 6 2 5" xfId="28785" xr:uid="{536A9CF9-C4E8-472C-89B9-A47F8A3B8D97}"/>
    <cellStyle name="Comma 57 2 6 3" xfId="7830" xr:uid="{00000000-0005-0000-0000-00008A1E0000}"/>
    <cellStyle name="Comma 57 2 6 3 2" xfId="28789" xr:uid="{1647362A-E14F-4ABD-BCD4-612532AAD7E2}"/>
    <cellStyle name="Comma 57 2 6 4" xfId="7831" xr:uid="{00000000-0005-0000-0000-00008B1E0000}"/>
    <cellStyle name="Comma 57 2 6 4 2" xfId="28790" xr:uid="{6DBBA2EB-A602-42AB-B70C-515BBBE82E5F}"/>
    <cellStyle name="Comma 57 2 6 5" xfId="7832" xr:uid="{00000000-0005-0000-0000-00008C1E0000}"/>
    <cellStyle name="Comma 57 2 6 5 2" xfId="28791" xr:uid="{04D6E5F7-B09E-4E4C-AC71-2F6779BD8FE7}"/>
    <cellStyle name="Comma 57 2 6 6" xfId="28784" xr:uid="{8DAD0D12-C40D-4241-B6CB-AB1971F434CB}"/>
    <cellStyle name="Comma 57 2 7" xfId="7833" xr:uid="{00000000-0005-0000-0000-00008D1E0000}"/>
    <cellStyle name="Comma 57 2 7 2" xfId="7834" xr:uid="{00000000-0005-0000-0000-00008E1E0000}"/>
    <cellStyle name="Comma 57 2 7 2 2" xfId="28793" xr:uid="{E2829C73-B8D1-4C1B-91BA-C2A4415BF2F5}"/>
    <cellStyle name="Comma 57 2 7 3" xfId="7835" xr:uid="{00000000-0005-0000-0000-00008F1E0000}"/>
    <cellStyle name="Comma 57 2 7 3 2" xfId="28794" xr:uid="{16716AC7-0DE9-42E2-8AE0-2CAEAD90B7A2}"/>
    <cellStyle name="Comma 57 2 7 4" xfId="7836" xr:uid="{00000000-0005-0000-0000-0000901E0000}"/>
    <cellStyle name="Comma 57 2 7 4 2" xfId="28795" xr:uid="{EDFF71EA-9316-401C-AB91-5E61C920D73B}"/>
    <cellStyle name="Comma 57 2 7 5" xfId="28792" xr:uid="{33020C2B-2C40-4498-9E06-933A0A1E5ACA}"/>
    <cellStyle name="Comma 57 2 8" xfId="7837" xr:uid="{00000000-0005-0000-0000-0000911E0000}"/>
    <cellStyle name="Comma 57 2 8 2" xfId="28796" xr:uid="{E80F90BB-DA34-4C98-8251-5C29D605B8C2}"/>
    <cellStyle name="Comma 57 2 9" xfId="7838" xr:uid="{00000000-0005-0000-0000-0000921E0000}"/>
    <cellStyle name="Comma 57 2 9 2" xfId="28797" xr:uid="{E8B27D07-9391-46EF-8C1A-E64C86989559}"/>
    <cellStyle name="Comma 57 3" xfId="7839" xr:uid="{00000000-0005-0000-0000-0000931E0000}"/>
    <cellStyle name="Comma 57 3 10" xfId="7840" xr:uid="{00000000-0005-0000-0000-0000941E0000}"/>
    <cellStyle name="Comma 57 3 10 2" xfId="28799" xr:uid="{FFCCE72E-FCA1-4470-9F36-4AB2C89C16E6}"/>
    <cellStyle name="Comma 57 3 11" xfId="28798" xr:uid="{D65C8FA1-4E63-4C61-B110-C5529F33220C}"/>
    <cellStyle name="Comma 57 3 2" xfId="7841" xr:uid="{00000000-0005-0000-0000-0000951E0000}"/>
    <cellStyle name="Comma 57 3 2 2" xfId="7842" xr:uid="{00000000-0005-0000-0000-0000961E0000}"/>
    <cellStyle name="Comma 57 3 2 2 2" xfId="7843" xr:uid="{00000000-0005-0000-0000-0000971E0000}"/>
    <cellStyle name="Comma 57 3 2 2 2 2" xfId="7844" xr:uid="{00000000-0005-0000-0000-0000981E0000}"/>
    <cellStyle name="Comma 57 3 2 2 2 2 2" xfId="7845" xr:uid="{00000000-0005-0000-0000-0000991E0000}"/>
    <cellStyle name="Comma 57 3 2 2 2 2 2 2" xfId="28804" xr:uid="{1D7AAB45-2270-4D73-B60D-4D25D7839439}"/>
    <cellStyle name="Comma 57 3 2 2 2 2 3" xfId="7846" xr:uid="{00000000-0005-0000-0000-00009A1E0000}"/>
    <cellStyle name="Comma 57 3 2 2 2 2 3 2" xfId="28805" xr:uid="{7A62DBC2-C803-4DB4-9ADF-B61AC1A4219E}"/>
    <cellStyle name="Comma 57 3 2 2 2 2 4" xfId="7847" xr:uid="{00000000-0005-0000-0000-00009B1E0000}"/>
    <cellStyle name="Comma 57 3 2 2 2 2 4 2" xfId="28806" xr:uid="{FD2D2EFD-FDDD-45DC-A956-AF7E84522B21}"/>
    <cellStyle name="Comma 57 3 2 2 2 2 5" xfId="28803" xr:uid="{08B7982F-45F9-4A22-A7D6-254D4B54542A}"/>
    <cellStyle name="Comma 57 3 2 2 2 3" xfId="7848" xr:uid="{00000000-0005-0000-0000-00009C1E0000}"/>
    <cellStyle name="Comma 57 3 2 2 2 3 2" xfId="28807" xr:uid="{1C8773EF-053D-4AD0-B538-954516BF17CC}"/>
    <cellStyle name="Comma 57 3 2 2 2 4" xfId="7849" xr:uid="{00000000-0005-0000-0000-00009D1E0000}"/>
    <cellStyle name="Comma 57 3 2 2 2 4 2" xfId="28808" xr:uid="{24F681B3-B6A6-449B-B634-C835EFE02024}"/>
    <cellStyle name="Comma 57 3 2 2 2 5" xfId="7850" xr:uid="{00000000-0005-0000-0000-00009E1E0000}"/>
    <cellStyle name="Comma 57 3 2 2 2 5 2" xfId="28809" xr:uid="{57384657-AA37-4F54-8BED-516C72BF4FDC}"/>
    <cellStyle name="Comma 57 3 2 2 2 6" xfId="28802" xr:uid="{9071587D-14D0-47A6-AA1D-1ED87C5410EA}"/>
    <cellStyle name="Comma 57 3 2 2 3" xfId="7851" xr:uid="{00000000-0005-0000-0000-00009F1E0000}"/>
    <cellStyle name="Comma 57 3 2 2 3 2" xfId="7852" xr:uid="{00000000-0005-0000-0000-0000A01E0000}"/>
    <cellStyle name="Comma 57 3 2 2 3 2 2" xfId="28811" xr:uid="{F4DBD871-D76B-42E8-B699-54C6FC0229A0}"/>
    <cellStyle name="Comma 57 3 2 2 3 3" xfId="7853" xr:uid="{00000000-0005-0000-0000-0000A11E0000}"/>
    <cellStyle name="Comma 57 3 2 2 3 3 2" xfId="28812" xr:uid="{3FAB4D7E-495F-4DE7-B0BD-F38F70064453}"/>
    <cellStyle name="Comma 57 3 2 2 3 4" xfId="7854" xr:uid="{00000000-0005-0000-0000-0000A21E0000}"/>
    <cellStyle name="Comma 57 3 2 2 3 4 2" xfId="28813" xr:uid="{844C8D34-9F3E-40E0-94A3-999D1481F2E7}"/>
    <cellStyle name="Comma 57 3 2 2 3 5" xfId="28810" xr:uid="{4EAB6306-9287-4176-8B5C-15D8420B4E18}"/>
    <cellStyle name="Comma 57 3 2 2 4" xfId="7855" xr:uid="{00000000-0005-0000-0000-0000A31E0000}"/>
    <cellStyle name="Comma 57 3 2 2 4 2" xfId="28814" xr:uid="{C5B4E661-ED63-4871-9883-400D971B5DE0}"/>
    <cellStyle name="Comma 57 3 2 2 5" xfId="7856" xr:uid="{00000000-0005-0000-0000-0000A41E0000}"/>
    <cellStyle name="Comma 57 3 2 2 5 2" xfId="28815" xr:uid="{E2FAC4F2-183D-4B33-9643-0DA173A96938}"/>
    <cellStyle name="Comma 57 3 2 2 6" xfId="7857" xr:uid="{00000000-0005-0000-0000-0000A51E0000}"/>
    <cellStyle name="Comma 57 3 2 2 6 2" xfId="28816" xr:uid="{BD55F180-AD55-4589-957C-9F20CD7AC414}"/>
    <cellStyle name="Comma 57 3 2 2 7" xfId="28801" xr:uid="{6B213FEA-2639-4B18-AC38-75A94914643F}"/>
    <cellStyle name="Comma 57 3 2 3" xfId="7858" xr:uid="{00000000-0005-0000-0000-0000A61E0000}"/>
    <cellStyle name="Comma 57 3 2 3 2" xfId="7859" xr:uid="{00000000-0005-0000-0000-0000A71E0000}"/>
    <cellStyle name="Comma 57 3 2 3 2 2" xfId="7860" xr:uid="{00000000-0005-0000-0000-0000A81E0000}"/>
    <cellStyle name="Comma 57 3 2 3 2 2 2" xfId="7861" xr:uid="{00000000-0005-0000-0000-0000A91E0000}"/>
    <cellStyle name="Comma 57 3 2 3 2 2 2 2" xfId="28820" xr:uid="{10AA1686-AEF4-4A14-9396-3C5742EB04B9}"/>
    <cellStyle name="Comma 57 3 2 3 2 2 3" xfId="7862" xr:uid="{00000000-0005-0000-0000-0000AA1E0000}"/>
    <cellStyle name="Comma 57 3 2 3 2 2 3 2" xfId="28821" xr:uid="{DF8BBAB2-7143-40EB-8DA3-C7AF868E5253}"/>
    <cellStyle name="Comma 57 3 2 3 2 2 4" xfId="7863" xr:uid="{00000000-0005-0000-0000-0000AB1E0000}"/>
    <cellStyle name="Comma 57 3 2 3 2 2 4 2" xfId="28822" xr:uid="{260A1286-E19A-4EE4-9C33-3484F8CC31D0}"/>
    <cellStyle name="Comma 57 3 2 3 2 2 5" xfId="28819" xr:uid="{2D1D8CE4-C664-433E-8924-B1B1A7FE0454}"/>
    <cellStyle name="Comma 57 3 2 3 2 3" xfId="7864" xr:uid="{00000000-0005-0000-0000-0000AC1E0000}"/>
    <cellStyle name="Comma 57 3 2 3 2 3 2" xfId="28823" xr:uid="{5E6553AD-B429-44CE-94A2-529F761676FC}"/>
    <cellStyle name="Comma 57 3 2 3 2 4" xfId="7865" xr:uid="{00000000-0005-0000-0000-0000AD1E0000}"/>
    <cellStyle name="Comma 57 3 2 3 2 4 2" xfId="28824" xr:uid="{8239962C-1FA8-4B43-A5A0-81D74685CED7}"/>
    <cellStyle name="Comma 57 3 2 3 2 5" xfId="7866" xr:uid="{00000000-0005-0000-0000-0000AE1E0000}"/>
    <cellStyle name="Comma 57 3 2 3 2 5 2" xfId="28825" xr:uid="{D3022FAB-A4CA-4883-929D-2F52C4FA48C4}"/>
    <cellStyle name="Comma 57 3 2 3 2 6" xfId="28818" xr:uid="{C7F94B58-9D68-4243-9155-DF4DAE848CE0}"/>
    <cellStyle name="Comma 57 3 2 3 3" xfId="7867" xr:uid="{00000000-0005-0000-0000-0000AF1E0000}"/>
    <cellStyle name="Comma 57 3 2 3 3 2" xfId="7868" xr:uid="{00000000-0005-0000-0000-0000B01E0000}"/>
    <cellStyle name="Comma 57 3 2 3 3 2 2" xfId="28827" xr:uid="{1C651E0B-849F-41F4-B7BF-B503ADBDC7D1}"/>
    <cellStyle name="Comma 57 3 2 3 3 3" xfId="7869" xr:uid="{00000000-0005-0000-0000-0000B11E0000}"/>
    <cellStyle name="Comma 57 3 2 3 3 3 2" xfId="28828" xr:uid="{57E64B05-2345-4B18-9A3E-ABE7832D5A9E}"/>
    <cellStyle name="Comma 57 3 2 3 3 4" xfId="7870" xr:uid="{00000000-0005-0000-0000-0000B21E0000}"/>
    <cellStyle name="Comma 57 3 2 3 3 4 2" xfId="28829" xr:uid="{F1E01909-D29B-4E33-8A09-10E15387BC9E}"/>
    <cellStyle name="Comma 57 3 2 3 3 5" xfId="28826" xr:uid="{C6C8BE7E-D693-4831-B9F2-417B7A6E9D50}"/>
    <cellStyle name="Comma 57 3 2 3 4" xfId="7871" xr:uid="{00000000-0005-0000-0000-0000B31E0000}"/>
    <cellStyle name="Comma 57 3 2 3 4 2" xfId="28830" xr:uid="{D7B80C1F-22B5-4DEA-83CD-1F6AF65D9016}"/>
    <cellStyle name="Comma 57 3 2 3 5" xfId="7872" xr:uid="{00000000-0005-0000-0000-0000B41E0000}"/>
    <cellStyle name="Comma 57 3 2 3 5 2" xfId="28831" xr:uid="{160DDCF8-F0DE-47BB-AC22-115A31A0A185}"/>
    <cellStyle name="Comma 57 3 2 3 6" xfId="7873" xr:uid="{00000000-0005-0000-0000-0000B51E0000}"/>
    <cellStyle name="Comma 57 3 2 3 6 2" xfId="28832" xr:uid="{0941FAA8-7655-40D6-B562-D6BFF7903AFD}"/>
    <cellStyle name="Comma 57 3 2 3 7" xfId="28817" xr:uid="{B71C91F0-7616-417A-A876-C69CEEE508DC}"/>
    <cellStyle name="Comma 57 3 2 4" xfId="7874" xr:uid="{00000000-0005-0000-0000-0000B61E0000}"/>
    <cellStyle name="Comma 57 3 2 4 2" xfId="7875" xr:uid="{00000000-0005-0000-0000-0000B71E0000}"/>
    <cellStyle name="Comma 57 3 2 4 2 2" xfId="7876" xr:uid="{00000000-0005-0000-0000-0000B81E0000}"/>
    <cellStyle name="Comma 57 3 2 4 2 2 2" xfId="28835" xr:uid="{4047185B-C646-431D-A7D4-1CB8DB386CC8}"/>
    <cellStyle name="Comma 57 3 2 4 2 3" xfId="7877" xr:uid="{00000000-0005-0000-0000-0000B91E0000}"/>
    <cellStyle name="Comma 57 3 2 4 2 3 2" xfId="28836" xr:uid="{D6AE5DF2-B9CF-402A-9F01-8FAF81C4F603}"/>
    <cellStyle name="Comma 57 3 2 4 2 4" xfId="7878" xr:uid="{00000000-0005-0000-0000-0000BA1E0000}"/>
    <cellStyle name="Comma 57 3 2 4 2 4 2" xfId="28837" xr:uid="{0B4904C8-CC39-449C-8774-59D1969ED479}"/>
    <cellStyle name="Comma 57 3 2 4 2 5" xfId="28834" xr:uid="{C1743D25-6E4A-49F2-A425-85212CC537BB}"/>
    <cellStyle name="Comma 57 3 2 4 3" xfId="7879" xr:uid="{00000000-0005-0000-0000-0000BB1E0000}"/>
    <cellStyle name="Comma 57 3 2 4 3 2" xfId="28838" xr:uid="{01A5084B-FA85-4886-ADC2-166A9BADFB29}"/>
    <cellStyle name="Comma 57 3 2 4 4" xfId="7880" xr:uid="{00000000-0005-0000-0000-0000BC1E0000}"/>
    <cellStyle name="Comma 57 3 2 4 4 2" xfId="28839" xr:uid="{B8BB74B3-8BA3-4F0A-B7DD-57202FD27D4A}"/>
    <cellStyle name="Comma 57 3 2 4 5" xfId="7881" xr:uid="{00000000-0005-0000-0000-0000BD1E0000}"/>
    <cellStyle name="Comma 57 3 2 4 5 2" xfId="28840" xr:uid="{7440C057-ADA1-4BF4-A8E8-99902B4E9380}"/>
    <cellStyle name="Comma 57 3 2 4 6" xfId="28833" xr:uid="{FD52879E-203F-430C-9113-F323FE89C7B9}"/>
    <cellStyle name="Comma 57 3 2 5" xfId="7882" xr:uid="{00000000-0005-0000-0000-0000BE1E0000}"/>
    <cellStyle name="Comma 57 3 2 5 2" xfId="7883" xr:uid="{00000000-0005-0000-0000-0000BF1E0000}"/>
    <cellStyle name="Comma 57 3 2 5 2 2" xfId="28842" xr:uid="{15E48062-814D-4725-841D-A4515AE10D79}"/>
    <cellStyle name="Comma 57 3 2 5 3" xfId="7884" xr:uid="{00000000-0005-0000-0000-0000C01E0000}"/>
    <cellStyle name="Comma 57 3 2 5 3 2" xfId="28843" xr:uid="{840DBB92-2622-4450-A531-945BFAE77734}"/>
    <cellStyle name="Comma 57 3 2 5 4" xfId="7885" xr:uid="{00000000-0005-0000-0000-0000C11E0000}"/>
    <cellStyle name="Comma 57 3 2 5 4 2" xfId="28844" xr:uid="{9A1748E7-3AC0-4A38-9F16-2793DF62308C}"/>
    <cellStyle name="Comma 57 3 2 5 5" xfId="28841" xr:uid="{809A2985-34FF-4B96-9594-C05216CD027B}"/>
    <cellStyle name="Comma 57 3 2 6" xfId="7886" xr:uid="{00000000-0005-0000-0000-0000C21E0000}"/>
    <cellStyle name="Comma 57 3 2 6 2" xfId="28845" xr:uid="{3925D40B-30EF-4CE7-8F1B-A29EA7B27BFB}"/>
    <cellStyle name="Comma 57 3 2 7" xfId="7887" xr:uid="{00000000-0005-0000-0000-0000C31E0000}"/>
    <cellStyle name="Comma 57 3 2 7 2" xfId="28846" xr:uid="{804C8E5D-6EFF-447E-BBFC-9FD610F1EF68}"/>
    <cellStyle name="Comma 57 3 2 8" xfId="7888" xr:uid="{00000000-0005-0000-0000-0000C41E0000}"/>
    <cellStyle name="Comma 57 3 2 8 2" xfId="28847" xr:uid="{6EDE1D91-D924-4107-9F60-A322583F5102}"/>
    <cellStyle name="Comma 57 3 2 9" xfId="28800" xr:uid="{928519B0-3218-41C5-B4E2-E3698706B76A}"/>
    <cellStyle name="Comma 57 3 3" xfId="7889" xr:uid="{00000000-0005-0000-0000-0000C51E0000}"/>
    <cellStyle name="Comma 57 3 3 2" xfId="7890" xr:uid="{00000000-0005-0000-0000-0000C61E0000}"/>
    <cellStyle name="Comma 57 3 3 2 2" xfId="7891" xr:uid="{00000000-0005-0000-0000-0000C71E0000}"/>
    <cellStyle name="Comma 57 3 3 2 2 2" xfId="7892" xr:uid="{00000000-0005-0000-0000-0000C81E0000}"/>
    <cellStyle name="Comma 57 3 3 2 2 2 2" xfId="7893" xr:uid="{00000000-0005-0000-0000-0000C91E0000}"/>
    <cellStyle name="Comma 57 3 3 2 2 2 2 2" xfId="28852" xr:uid="{AA928A3E-46C5-4793-B56F-063B1F3FB62C}"/>
    <cellStyle name="Comma 57 3 3 2 2 2 3" xfId="7894" xr:uid="{00000000-0005-0000-0000-0000CA1E0000}"/>
    <cellStyle name="Comma 57 3 3 2 2 2 3 2" xfId="28853" xr:uid="{046322B9-AEF2-4EA5-B75E-6BBCF7F329A7}"/>
    <cellStyle name="Comma 57 3 3 2 2 2 4" xfId="7895" xr:uid="{00000000-0005-0000-0000-0000CB1E0000}"/>
    <cellStyle name="Comma 57 3 3 2 2 2 4 2" xfId="28854" xr:uid="{91B1DDAE-9970-4134-AF76-232DE099F139}"/>
    <cellStyle name="Comma 57 3 3 2 2 2 5" xfId="28851" xr:uid="{1EEE5C3A-B664-4798-A325-7E83B1F1CF59}"/>
    <cellStyle name="Comma 57 3 3 2 2 3" xfId="7896" xr:uid="{00000000-0005-0000-0000-0000CC1E0000}"/>
    <cellStyle name="Comma 57 3 3 2 2 3 2" xfId="28855" xr:uid="{3C0EAA2E-BDD1-497C-87E3-47C6AE95616B}"/>
    <cellStyle name="Comma 57 3 3 2 2 4" xfId="7897" xr:uid="{00000000-0005-0000-0000-0000CD1E0000}"/>
    <cellStyle name="Comma 57 3 3 2 2 4 2" xfId="28856" xr:uid="{910D00CD-5BEA-4C2F-B55D-1FA02BE77BAB}"/>
    <cellStyle name="Comma 57 3 3 2 2 5" xfId="7898" xr:uid="{00000000-0005-0000-0000-0000CE1E0000}"/>
    <cellStyle name="Comma 57 3 3 2 2 5 2" xfId="28857" xr:uid="{3391B5FE-CBC6-4673-B768-7C3717F23A99}"/>
    <cellStyle name="Comma 57 3 3 2 2 6" xfId="28850" xr:uid="{7660FAEC-08A6-40A3-8D47-BB463FE164A4}"/>
    <cellStyle name="Comma 57 3 3 2 3" xfId="7899" xr:uid="{00000000-0005-0000-0000-0000CF1E0000}"/>
    <cellStyle name="Comma 57 3 3 2 3 2" xfId="7900" xr:uid="{00000000-0005-0000-0000-0000D01E0000}"/>
    <cellStyle name="Comma 57 3 3 2 3 2 2" xfId="28859" xr:uid="{B4240390-4B1C-4AD9-BD74-FD3E80EC79F3}"/>
    <cellStyle name="Comma 57 3 3 2 3 3" xfId="7901" xr:uid="{00000000-0005-0000-0000-0000D11E0000}"/>
    <cellStyle name="Comma 57 3 3 2 3 3 2" xfId="28860" xr:uid="{3197365D-C4C2-494A-A788-27A9A9C57C19}"/>
    <cellStyle name="Comma 57 3 3 2 3 4" xfId="7902" xr:uid="{00000000-0005-0000-0000-0000D21E0000}"/>
    <cellStyle name="Comma 57 3 3 2 3 4 2" xfId="28861" xr:uid="{B9949205-8957-4A0E-A051-2A81B540ECAF}"/>
    <cellStyle name="Comma 57 3 3 2 3 5" xfId="28858" xr:uid="{839E7E33-DA22-4103-B7C7-580EC1C72B8A}"/>
    <cellStyle name="Comma 57 3 3 2 4" xfId="7903" xr:uid="{00000000-0005-0000-0000-0000D31E0000}"/>
    <cellStyle name="Comma 57 3 3 2 4 2" xfId="28862" xr:uid="{48AF1F2F-806A-4FA6-B17C-318B0AEFC181}"/>
    <cellStyle name="Comma 57 3 3 2 5" xfId="7904" xr:uid="{00000000-0005-0000-0000-0000D41E0000}"/>
    <cellStyle name="Comma 57 3 3 2 5 2" xfId="28863" xr:uid="{912B9C68-41FB-455E-98A7-3F50654A62C0}"/>
    <cellStyle name="Comma 57 3 3 2 6" xfId="7905" xr:uid="{00000000-0005-0000-0000-0000D51E0000}"/>
    <cellStyle name="Comma 57 3 3 2 6 2" xfId="28864" xr:uid="{7CBA0523-30D8-471F-B45D-1B4B87FF2638}"/>
    <cellStyle name="Comma 57 3 3 2 7" xfId="28849" xr:uid="{25584974-D03C-458C-BA1D-93A1091DF83A}"/>
    <cellStyle name="Comma 57 3 3 3" xfId="7906" xr:uid="{00000000-0005-0000-0000-0000D61E0000}"/>
    <cellStyle name="Comma 57 3 3 3 2" xfId="7907" xr:uid="{00000000-0005-0000-0000-0000D71E0000}"/>
    <cellStyle name="Comma 57 3 3 3 2 2" xfId="7908" xr:uid="{00000000-0005-0000-0000-0000D81E0000}"/>
    <cellStyle name="Comma 57 3 3 3 2 2 2" xfId="7909" xr:uid="{00000000-0005-0000-0000-0000D91E0000}"/>
    <cellStyle name="Comma 57 3 3 3 2 2 2 2" xfId="28868" xr:uid="{F054CBBD-15BC-4AD2-9E1A-9E7029E6E967}"/>
    <cellStyle name="Comma 57 3 3 3 2 2 3" xfId="7910" xr:uid="{00000000-0005-0000-0000-0000DA1E0000}"/>
    <cellStyle name="Comma 57 3 3 3 2 2 3 2" xfId="28869" xr:uid="{BA2F35DB-EFFA-421E-B719-B71C6F29A08F}"/>
    <cellStyle name="Comma 57 3 3 3 2 2 4" xfId="7911" xr:uid="{00000000-0005-0000-0000-0000DB1E0000}"/>
    <cellStyle name="Comma 57 3 3 3 2 2 4 2" xfId="28870" xr:uid="{60F99DFB-F184-47E9-9906-B2A1B962D6E3}"/>
    <cellStyle name="Comma 57 3 3 3 2 2 5" xfId="28867" xr:uid="{68658245-85BF-43F2-B85F-823A2FB59698}"/>
    <cellStyle name="Comma 57 3 3 3 2 3" xfId="7912" xr:uid="{00000000-0005-0000-0000-0000DC1E0000}"/>
    <cellStyle name="Comma 57 3 3 3 2 3 2" xfId="28871" xr:uid="{AF54D8F6-097F-4940-B260-B38A2C0ACC9E}"/>
    <cellStyle name="Comma 57 3 3 3 2 4" xfId="7913" xr:uid="{00000000-0005-0000-0000-0000DD1E0000}"/>
    <cellStyle name="Comma 57 3 3 3 2 4 2" xfId="28872" xr:uid="{FE1AB0F6-9938-4693-A032-4940F5DB9D96}"/>
    <cellStyle name="Comma 57 3 3 3 2 5" xfId="7914" xr:uid="{00000000-0005-0000-0000-0000DE1E0000}"/>
    <cellStyle name="Comma 57 3 3 3 2 5 2" xfId="28873" xr:uid="{E596B663-0659-418A-A6F8-E7651896250C}"/>
    <cellStyle name="Comma 57 3 3 3 2 6" xfId="28866" xr:uid="{EB88EAD5-384B-4A40-8593-9F605D583282}"/>
    <cellStyle name="Comma 57 3 3 3 3" xfId="7915" xr:uid="{00000000-0005-0000-0000-0000DF1E0000}"/>
    <cellStyle name="Comma 57 3 3 3 3 2" xfId="7916" xr:uid="{00000000-0005-0000-0000-0000E01E0000}"/>
    <cellStyle name="Comma 57 3 3 3 3 2 2" xfId="28875" xr:uid="{EDA94279-ED33-4C4E-922B-6EF644B72A37}"/>
    <cellStyle name="Comma 57 3 3 3 3 3" xfId="7917" xr:uid="{00000000-0005-0000-0000-0000E11E0000}"/>
    <cellStyle name="Comma 57 3 3 3 3 3 2" xfId="28876" xr:uid="{C15702B3-CDC0-4BAD-A3A7-36A49D9D2EA8}"/>
    <cellStyle name="Comma 57 3 3 3 3 4" xfId="7918" xr:uid="{00000000-0005-0000-0000-0000E21E0000}"/>
    <cellStyle name="Comma 57 3 3 3 3 4 2" xfId="28877" xr:uid="{1314AFB2-0071-44C9-80CC-D37AC5DA401A}"/>
    <cellStyle name="Comma 57 3 3 3 3 5" xfId="28874" xr:uid="{C5969EAD-ECA6-4234-9110-801490A6728D}"/>
    <cellStyle name="Comma 57 3 3 3 4" xfId="7919" xr:uid="{00000000-0005-0000-0000-0000E31E0000}"/>
    <cellStyle name="Comma 57 3 3 3 4 2" xfId="28878" xr:uid="{90D022F2-7884-43B4-A32E-3CA78D1C315E}"/>
    <cellStyle name="Comma 57 3 3 3 5" xfId="7920" xr:uid="{00000000-0005-0000-0000-0000E41E0000}"/>
    <cellStyle name="Comma 57 3 3 3 5 2" xfId="28879" xr:uid="{B8A1CD90-9D73-4E7D-832B-5ACAFB25D4AC}"/>
    <cellStyle name="Comma 57 3 3 3 6" xfId="7921" xr:uid="{00000000-0005-0000-0000-0000E51E0000}"/>
    <cellStyle name="Comma 57 3 3 3 6 2" xfId="28880" xr:uid="{7B281E0C-1EAB-4F7C-BB61-A753F70720E6}"/>
    <cellStyle name="Comma 57 3 3 3 7" xfId="28865" xr:uid="{E766554E-ACF1-4C38-9651-86CDB09A95E7}"/>
    <cellStyle name="Comma 57 3 3 4" xfId="7922" xr:uid="{00000000-0005-0000-0000-0000E61E0000}"/>
    <cellStyle name="Comma 57 3 3 4 2" xfId="7923" xr:uid="{00000000-0005-0000-0000-0000E71E0000}"/>
    <cellStyle name="Comma 57 3 3 4 2 2" xfId="7924" xr:uid="{00000000-0005-0000-0000-0000E81E0000}"/>
    <cellStyle name="Comma 57 3 3 4 2 2 2" xfId="28883" xr:uid="{AA22A540-9A52-4A7C-8AD9-659FF5A58B48}"/>
    <cellStyle name="Comma 57 3 3 4 2 3" xfId="7925" xr:uid="{00000000-0005-0000-0000-0000E91E0000}"/>
    <cellStyle name="Comma 57 3 3 4 2 3 2" xfId="28884" xr:uid="{91B24A71-72FA-4FA0-9BBD-43E39D30AE32}"/>
    <cellStyle name="Comma 57 3 3 4 2 4" xfId="7926" xr:uid="{00000000-0005-0000-0000-0000EA1E0000}"/>
    <cellStyle name="Comma 57 3 3 4 2 4 2" xfId="28885" xr:uid="{C84D10FF-6F0A-4BFD-B680-E1EAED9977C6}"/>
    <cellStyle name="Comma 57 3 3 4 2 5" xfId="28882" xr:uid="{D36FF544-A7CB-4E9A-95A6-CC3562C49129}"/>
    <cellStyle name="Comma 57 3 3 4 3" xfId="7927" xr:uid="{00000000-0005-0000-0000-0000EB1E0000}"/>
    <cellStyle name="Comma 57 3 3 4 3 2" xfId="28886" xr:uid="{5EDADB1D-93B5-4287-A909-02C1E6B86F13}"/>
    <cellStyle name="Comma 57 3 3 4 4" xfId="7928" xr:uid="{00000000-0005-0000-0000-0000EC1E0000}"/>
    <cellStyle name="Comma 57 3 3 4 4 2" xfId="28887" xr:uid="{A50F6D07-85A1-4D33-84AC-F5DE3AD0627D}"/>
    <cellStyle name="Comma 57 3 3 4 5" xfId="7929" xr:uid="{00000000-0005-0000-0000-0000ED1E0000}"/>
    <cellStyle name="Comma 57 3 3 4 5 2" xfId="28888" xr:uid="{C9A51AE7-1C11-4321-8A98-4567203BAA1D}"/>
    <cellStyle name="Comma 57 3 3 4 6" xfId="28881" xr:uid="{BE22171F-7A53-47E0-878E-FECBE61C3EAE}"/>
    <cellStyle name="Comma 57 3 3 5" xfId="7930" xr:uid="{00000000-0005-0000-0000-0000EE1E0000}"/>
    <cellStyle name="Comma 57 3 3 5 2" xfId="7931" xr:uid="{00000000-0005-0000-0000-0000EF1E0000}"/>
    <cellStyle name="Comma 57 3 3 5 2 2" xfId="28890" xr:uid="{6FD62693-D1D7-40E4-BA72-F07386EBF77C}"/>
    <cellStyle name="Comma 57 3 3 5 3" xfId="7932" xr:uid="{00000000-0005-0000-0000-0000F01E0000}"/>
    <cellStyle name="Comma 57 3 3 5 3 2" xfId="28891" xr:uid="{C9831A24-CBBF-4A43-850D-D3FD3E12D2B3}"/>
    <cellStyle name="Comma 57 3 3 5 4" xfId="7933" xr:uid="{00000000-0005-0000-0000-0000F11E0000}"/>
    <cellStyle name="Comma 57 3 3 5 4 2" xfId="28892" xr:uid="{E114116A-DC42-450B-AB5F-A8CC4FF93909}"/>
    <cellStyle name="Comma 57 3 3 5 5" xfId="28889" xr:uid="{9CBD096A-1A4C-48E5-BAD9-84B73B84D28B}"/>
    <cellStyle name="Comma 57 3 3 6" xfId="7934" xr:uid="{00000000-0005-0000-0000-0000F21E0000}"/>
    <cellStyle name="Comma 57 3 3 6 2" xfId="28893" xr:uid="{B996BDD6-CAC2-4C5F-B575-47D3B1CF986E}"/>
    <cellStyle name="Comma 57 3 3 7" xfId="7935" xr:uid="{00000000-0005-0000-0000-0000F31E0000}"/>
    <cellStyle name="Comma 57 3 3 7 2" xfId="28894" xr:uid="{A64D5B09-8C21-4C13-8434-26C0F3887488}"/>
    <cellStyle name="Comma 57 3 3 8" xfId="7936" xr:uid="{00000000-0005-0000-0000-0000F41E0000}"/>
    <cellStyle name="Comma 57 3 3 8 2" xfId="28895" xr:uid="{D3F97249-4090-47AA-80DF-4C94BAED8BA3}"/>
    <cellStyle name="Comma 57 3 3 9" xfId="28848" xr:uid="{673D2B8D-8F42-46BC-8D1A-8CDD4B58C9FF}"/>
    <cellStyle name="Comma 57 3 4" xfId="7937" xr:uid="{00000000-0005-0000-0000-0000F51E0000}"/>
    <cellStyle name="Comma 57 3 4 2" xfId="7938" xr:uid="{00000000-0005-0000-0000-0000F61E0000}"/>
    <cellStyle name="Comma 57 3 4 2 2" xfId="7939" xr:uid="{00000000-0005-0000-0000-0000F71E0000}"/>
    <cellStyle name="Comma 57 3 4 2 2 2" xfId="7940" xr:uid="{00000000-0005-0000-0000-0000F81E0000}"/>
    <cellStyle name="Comma 57 3 4 2 2 2 2" xfId="28899" xr:uid="{A82B1646-FFC1-4A07-9A26-6E24CEFAE3DF}"/>
    <cellStyle name="Comma 57 3 4 2 2 3" xfId="7941" xr:uid="{00000000-0005-0000-0000-0000F91E0000}"/>
    <cellStyle name="Comma 57 3 4 2 2 3 2" xfId="28900" xr:uid="{55135782-FBD5-4B98-A084-4C1B0975A3C3}"/>
    <cellStyle name="Comma 57 3 4 2 2 4" xfId="7942" xr:uid="{00000000-0005-0000-0000-0000FA1E0000}"/>
    <cellStyle name="Comma 57 3 4 2 2 4 2" xfId="28901" xr:uid="{5B221527-6EC1-4F3C-8D9B-B6F7835C719C}"/>
    <cellStyle name="Comma 57 3 4 2 2 5" xfId="28898" xr:uid="{C7FD86CD-9EA4-4183-86A3-2A256CEE8A3A}"/>
    <cellStyle name="Comma 57 3 4 2 3" xfId="7943" xr:uid="{00000000-0005-0000-0000-0000FB1E0000}"/>
    <cellStyle name="Comma 57 3 4 2 3 2" xfId="28902" xr:uid="{6E9DD28F-807C-4D45-BE84-B49C26594EA9}"/>
    <cellStyle name="Comma 57 3 4 2 4" xfId="7944" xr:uid="{00000000-0005-0000-0000-0000FC1E0000}"/>
    <cellStyle name="Comma 57 3 4 2 4 2" xfId="28903" xr:uid="{1479E897-1368-49CE-9A4F-C36B72B656C5}"/>
    <cellStyle name="Comma 57 3 4 2 5" xfId="7945" xr:uid="{00000000-0005-0000-0000-0000FD1E0000}"/>
    <cellStyle name="Comma 57 3 4 2 5 2" xfId="28904" xr:uid="{81ED3BE6-AB4E-481C-8AEA-896F80697F63}"/>
    <cellStyle name="Comma 57 3 4 2 6" xfId="28897" xr:uid="{86406E53-C593-48AF-987F-996FEAC03BEC}"/>
    <cellStyle name="Comma 57 3 4 3" xfId="7946" xr:uid="{00000000-0005-0000-0000-0000FE1E0000}"/>
    <cellStyle name="Comma 57 3 4 3 2" xfId="7947" xr:uid="{00000000-0005-0000-0000-0000FF1E0000}"/>
    <cellStyle name="Comma 57 3 4 3 2 2" xfId="28906" xr:uid="{B7D8C01A-5BE0-45BE-8D66-FD80D5028476}"/>
    <cellStyle name="Comma 57 3 4 3 3" xfId="7948" xr:uid="{00000000-0005-0000-0000-0000001F0000}"/>
    <cellStyle name="Comma 57 3 4 3 3 2" xfId="28907" xr:uid="{C8B29B3F-53E5-4125-8AFB-3BED10DA8631}"/>
    <cellStyle name="Comma 57 3 4 3 4" xfId="7949" xr:uid="{00000000-0005-0000-0000-0000011F0000}"/>
    <cellStyle name="Comma 57 3 4 3 4 2" xfId="28908" xr:uid="{AFE22D9E-B10F-490A-8D54-97212F528DF5}"/>
    <cellStyle name="Comma 57 3 4 3 5" xfId="28905" xr:uid="{F1B3ECCB-7255-4464-B85B-121E11636562}"/>
    <cellStyle name="Comma 57 3 4 4" xfId="7950" xr:uid="{00000000-0005-0000-0000-0000021F0000}"/>
    <cellStyle name="Comma 57 3 4 4 2" xfId="28909" xr:uid="{25924FEC-78B7-45E5-9C9C-9EB029B77C59}"/>
    <cellStyle name="Comma 57 3 4 5" xfId="7951" xr:uid="{00000000-0005-0000-0000-0000031F0000}"/>
    <cellStyle name="Comma 57 3 4 5 2" xfId="28910" xr:uid="{944CA2FB-EB95-4B33-AB60-07098740836A}"/>
    <cellStyle name="Comma 57 3 4 6" xfId="7952" xr:uid="{00000000-0005-0000-0000-0000041F0000}"/>
    <cellStyle name="Comma 57 3 4 6 2" xfId="28911" xr:uid="{14A3E438-275C-4B9A-9645-233567ADADA5}"/>
    <cellStyle name="Comma 57 3 4 7" xfId="28896" xr:uid="{9CCB1982-14BE-487F-BE40-F97175614B2F}"/>
    <cellStyle name="Comma 57 3 5" xfId="7953" xr:uid="{00000000-0005-0000-0000-0000051F0000}"/>
    <cellStyle name="Comma 57 3 5 2" xfId="7954" xr:uid="{00000000-0005-0000-0000-0000061F0000}"/>
    <cellStyle name="Comma 57 3 5 2 2" xfId="7955" xr:uid="{00000000-0005-0000-0000-0000071F0000}"/>
    <cellStyle name="Comma 57 3 5 2 2 2" xfId="7956" xr:uid="{00000000-0005-0000-0000-0000081F0000}"/>
    <cellStyle name="Comma 57 3 5 2 2 2 2" xfId="28915" xr:uid="{3990FA15-D196-427E-AD7F-CF1CFBC8AC92}"/>
    <cellStyle name="Comma 57 3 5 2 2 3" xfId="7957" xr:uid="{00000000-0005-0000-0000-0000091F0000}"/>
    <cellStyle name="Comma 57 3 5 2 2 3 2" xfId="28916" xr:uid="{120BF9DA-B8B8-4BF2-98AB-C65E2124BCA1}"/>
    <cellStyle name="Comma 57 3 5 2 2 4" xfId="7958" xr:uid="{00000000-0005-0000-0000-00000A1F0000}"/>
    <cellStyle name="Comma 57 3 5 2 2 4 2" xfId="28917" xr:uid="{FD5C722C-1C17-48BA-A26A-431A5A05B310}"/>
    <cellStyle name="Comma 57 3 5 2 2 5" xfId="28914" xr:uid="{E3936144-6F55-4690-A118-D17EBC8290C0}"/>
    <cellStyle name="Comma 57 3 5 2 3" xfId="7959" xr:uid="{00000000-0005-0000-0000-00000B1F0000}"/>
    <cellStyle name="Comma 57 3 5 2 3 2" xfId="28918" xr:uid="{382949C4-90AD-4D32-82D6-52FB95EA3C9C}"/>
    <cellStyle name="Comma 57 3 5 2 4" xfId="7960" xr:uid="{00000000-0005-0000-0000-00000C1F0000}"/>
    <cellStyle name="Comma 57 3 5 2 4 2" xfId="28919" xr:uid="{D0EE1359-208E-493F-8C47-991D2B8D54D6}"/>
    <cellStyle name="Comma 57 3 5 2 5" xfId="7961" xr:uid="{00000000-0005-0000-0000-00000D1F0000}"/>
    <cellStyle name="Comma 57 3 5 2 5 2" xfId="28920" xr:uid="{DC2FA9F7-8679-4A69-BB76-93E133DD3E7D}"/>
    <cellStyle name="Comma 57 3 5 2 6" xfId="28913" xr:uid="{8A15FB54-145E-4381-9568-976CCF66CA8F}"/>
    <cellStyle name="Comma 57 3 5 3" xfId="7962" xr:uid="{00000000-0005-0000-0000-00000E1F0000}"/>
    <cellStyle name="Comma 57 3 5 3 2" xfId="7963" xr:uid="{00000000-0005-0000-0000-00000F1F0000}"/>
    <cellStyle name="Comma 57 3 5 3 2 2" xfId="28922" xr:uid="{FCAF1312-6DBE-4E24-BB5A-77BC92F824D3}"/>
    <cellStyle name="Comma 57 3 5 3 3" xfId="7964" xr:uid="{00000000-0005-0000-0000-0000101F0000}"/>
    <cellStyle name="Comma 57 3 5 3 3 2" xfId="28923" xr:uid="{E1A538CC-8810-4369-8675-11F19FB7CDFD}"/>
    <cellStyle name="Comma 57 3 5 3 4" xfId="7965" xr:uid="{00000000-0005-0000-0000-0000111F0000}"/>
    <cellStyle name="Comma 57 3 5 3 4 2" xfId="28924" xr:uid="{A09D3ACB-A2A9-43A7-865E-9241E1722CC0}"/>
    <cellStyle name="Comma 57 3 5 3 5" xfId="28921" xr:uid="{C758E014-4599-43BE-90CF-40D8EE501B8F}"/>
    <cellStyle name="Comma 57 3 5 4" xfId="7966" xr:uid="{00000000-0005-0000-0000-0000121F0000}"/>
    <cellStyle name="Comma 57 3 5 4 2" xfId="28925" xr:uid="{8DA91312-3C62-49C5-883D-BBB56B8770C2}"/>
    <cellStyle name="Comma 57 3 5 5" xfId="7967" xr:uid="{00000000-0005-0000-0000-0000131F0000}"/>
    <cellStyle name="Comma 57 3 5 5 2" xfId="28926" xr:uid="{9E4CD3BA-C340-42DF-90BE-9DB1596EAA1D}"/>
    <cellStyle name="Comma 57 3 5 6" xfId="7968" xr:uid="{00000000-0005-0000-0000-0000141F0000}"/>
    <cellStyle name="Comma 57 3 5 6 2" xfId="28927" xr:uid="{12FEF569-97F0-487D-8BEC-3F127BCEEB6F}"/>
    <cellStyle name="Comma 57 3 5 7" xfId="28912" xr:uid="{3E43FFD3-C42A-49B7-ACCC-6BA1A2AAFFC1}"/>
    <cellStyle name="Comma 57 3 6" xfId="7969" xr:uid="{00000000-0005-0000-0000-0000151F0000}"/>
    <cellStyle name="Comma 57 3 6 2" xfId="7970" xr:uid="{00000000-0005-0000-0000-0000161F0000}"/>
    <cellStyle name="Comma 57 3 6 2 2" xfId="7971" xr:uid="{00000000-0005-0000-0000-0000171F0000}"/>
    <cellStyle name="Comma 57 3 6 2 2 2" xfId="28930" xr:uid="{A1A4D548-5D01-45C0-8397-3B06BE05F520}"/>
    <cellStyle name="Comma 57 3 6 2 3" xfId="7972" xr:uid="{00000000-0005-0000-0000-0000181F0000}"/>
    <cellStyle name="Comma 57 3 6 2 3 2" xfId="28931" xr:uid="{0372D717-E7FE-42F4-9ECF-79FE2782DAFB}"/>
    <cellStyle name="Comma 57 3 6 2 4" xfId="7973" xr:uid="{00000000-0005-0000-0000-0000191F0000}"/>
    <cellStyle name="Comma 57 3 6 2 4 2" xfId="28932" xr:uid="{58A5F228-076D-4FB5-BE14-DAD796C891E9}"/>
    <cellStyle name="Comma 57 3 6 2 5" xfId="28929" xr:uid="{9AE8EEC2-46CF-4B36-A0F8-6D41BE59D406}"/>
    <cellStyle name="Comma 57 3 6 3" xfId="7974" xr:uid="{00000000-0005-0000-0000-00001A1F0000}"/>
    <cellStyle name="Comma 57 3 6 3 2" xfId="28933" xr:uid="{065FB605-50B9-48BE-AC62-061482670574}"/>
    <cellStyle name="Comma 57 3 6 4" xfId="7975" xr:uid="{00000000-0005-0000-0000-00001B1F0000}"/>
    <cellStyle name="Comma 57 3 6 4 2" xfId="28934" xr:uid="{99F9F5C1-622E-45DA-9DB8-17DFEEBAEFCE}"/>
    <cellStyle name="Comma 57 3 6 5" xfId="7976" xr:uid="{00000000-0005-0000-0000-00001C1F0000}"/>
    <cellStyle name="Comma 57 3 6 5 2" xfId="28935" xr:uid="{5C99DEB3-9E2A-4792-903D-6682A55380B4}"/>
    <cellStyle name="Comma 57 3 6 6" xfId="28928" xr:uid="{326A7546-A2BF-4478-9FFE-5F76D91BD57C}"/>
    <cellStyle name="Comma 57 3 7" xfId="7977" xr:uid="{00000000-0005-0000-0000-00001D1F0000}"/>
    <cellStyle name="Comma 57 3 7 2" xfId="7978" xr:uid="{00000000-0005-0000-0000-00001E1F0000}"/>
    <cellStyle name="Comma 57 3 7 2 2" xfId="28937" xr:uid="{94BC881A-0E69-488F-A1C6-1CE90B71C5B6}"/>
    <cellStyle name="Comma 57 3 7 3" xfId="7979" xr:uid="{00000000-0005-0000-0000-00001F1F0000}"/>
    <cellStyle name="Comma 57 3 7 3 2" xfId="28938" xr:uid="{F72F4CE1-441F-4392-AA07-CAC581823384}"/>
    <cellStyle name="Comma 57 3 7 4" xfId="7980" xr:uid="{00000000-0005-0000-0000-0000201F0000}"/>
    <cellStyle name="Comma 57 3 7 4 2" xfId="28939" xr:uid="{90DE2CFC-C764-4CBB-95B9-EC0E61D6BE26}"/>
    <cellStyle name="Comma 57 3 7 5" xfId="28936" xr:uid="{A413CE5E-B4DD-418C-A579-D27248879A0A}"/>
    <cellStyle name="Comma 57 3 8" xfId="7981" xr:uid="{00000000-0005-0000-0000-0000211F0000}"/>
    <cellStyle name="Comma 57 3 8 2" xfId="28940" xr:uid="{21C550E1-EEB0-44BF-AA2F-D43D61371B45}"/>
    <cellStyle name="Comma 57 3 9" xfId="7982" xr:uid="{00000000-0005-0000-0000-0000221F0000}"/>
    <cellStyle name="Comma 57 3 9 2" xfId="28941" xr:uid="{8E571B6F-4543-449E-AB5C-BFB4EE47435D}"/>
    <cellStyle name="Comma 57 4" xfId="7983" xr:uid="{00000000-0005-0000-0000-0000231F0000}"/>
    <cellStyle name="Comma 57 4 2" xfId="7984" xr:uid="{00000000-0005-0000-0000-0000241F0000}"/>
    <cellStyle name="Comma 57 4 2 2" xfId="7985" xr:uid="{00000000-0005-0000-0000-0000251F0000}"/>
    <cellStyle name="Comma 57 4 2 2 2" xfId="7986" xr:uid="{00000000-0005-0000-0000-0000261F0000}"/>
    <cellStyle name="Comma 57 4 2 2 2 2" xfId="7987" xr:uid="{00000000-0005-0000-0000-0000271F0000}"/>
    <cellStyle name="Comma 57 4 2 2 2 2 2" xfId="28946" xr:uid="{748ED237-C36C-46C7-BA4B-E3151AA97ED2}"/>
    <cellStyle name="Comma 57 4 2 2 2 3" xfId="7988" xr:uid="{00000000-0005-0000-0000-0000281F0000}"/>
    <cellStyle name="Comma 57 4 2 2 2 3 2" xfId="28947" xr:uid="{8161200A-80C0-417D-8319-B11548334640}"/>
    <cellStyle name="Comma 57 4 2 2 2 4" xfId="7989" xr:uid="{00000000-0005-0000-0000-0000291F0000}"/>
    <cellStyle name="Comma 57 4 2 2 2 4 2" xfId="28948" xr:uid="{361A494C-3D23-4E09-A5B9-866857C50DDD}"/>
    <cellStyle name="Comma 57 4 2 2 2 5" xfId="28945" xr:uid="{FAD1310C-4F16-4809-A7E6-E94B85487FAF}"/>
    <cellStyle name="Comma 57 4 2 2 3" xfId="7990" xr:uid="{00000000-0005-0000-0000-00002A1F0000}"/>
    <cellStyle name="Comma 57 4 2 2 3 2" xfId="28949" xr:uid="{5923834A-8305-4159-9656-E51F72E2AE25}"/>
    <cellStyle name="Comma 57 4 2 2 4" xfId="7991" xr:uid="{00000000-0005-0000-0000-00002B1F0000}"/>
    <cellStyle name="Comma 57 4 2 2 4 2" xfId="28950" xr:uid="{8D024CF9-FF36-4D88-9EC2-D4152604A153}"/>
    <cellStyle name="Comma 57 4 2 2 5" xfId="7992" xr:uid="{00000000-0005-0000-0000-00002C1F0000}"/>
    <cellStyle name="Comma 57 4 2 2 5 2" xfId="28951" xr:uid="{84961AFF-7619-47C7-B996-CF43BFF60603}"/>
    <cellStyle name="Comma 57 4 2 2 6" xfId="28944" xr:uid="{9D1A68B5-44F5-40E1-ADA5-64301F538E01}"/>
    <cellStyle name="Comma 57 4 2 3" xfId="7993" xr:uid="{00000000-0005-0000-0000-00002D1F0000}"/>
    <cellStyle name="Comma 57 4 2 3 2" xfId="7994" xr:uid="{00000000-0005-0000-0000-00002E1F0000}"/>
    <cellStyle name="Comma 57 4 2 3 2 2" xfId="28953" xr:uid="{3195E9AE-17C5-4AAE-B01B-A59A8DF44035}"/>
    <cellStyle name="Comma 57 4 2 3 3" xfId="7995" xr:uid="{00000000-0005-0000-0000-00002F1F0000}"/>
    <cellStyle name="Comma 57 4 2 3 3 2" xfId="28954" xr:uid="{D3C8C3BA-FA35-48A5-8438-EADBD5486754}"/>
    <cellStyle name="Comma 57 4 2 3 4" xfId="7996" xr:uid="{00000000-0005-0000-0000-0000301F0000}"/>
    <cellStyle name="Comma 57 4 2 3 4 2" xfId="28955" xr:uid="{03C1F58E-C875-4973-A3CC-363D1BB1AEBA}"/>
    <cellStyle name="Comma 57 4 2 3 5" xfId="28952" xr:uid="{7FA45098-436D-46B0-9EDF-0CBD163C1FE1}"/>
    <cellStyle name="Comma 57 4 2 4" xfId="7997" xr:uid="{00000000-0005-0000-0000-0000311F0000}"/>
    <cellStyle name="Comma 57 4 2 4 2" xfId="28956" xr:uid="{696E96D7-0A81-43A2-BF53-0BF5084FFDAF}"/>
    <cellStyle name="Comma 57 4 2 5" xfId="7998" xr:uid="{00000000-0005-0000-0000-0000321F0000}"/>
    <cellStyle name="Comma 57 4 2 5 2" xfId="28957" xr:uid="{340FE739-2A7A-4615-8D77-2BC12A8E78FF}"/>
    <cellStyle name="Comma 57 4 2 6" xfId="7999" xr:uid="{00000000-0005-0000-0000-0000331F0000}"/>
    <cellStyle name="Comma 57 4 2 6 2" xfId="28958" xr:uid="{597760FD-2B85-41D7-80D8-A7020D582861}"/>
    <cellStyle name="Comma 57 4 2 7" xfId="28943" xr:uid="{390F4FBD-C275-41AE-87A0-CE6D5EAC77A6}"/>
    <cellStyle name="Comma 57 4 3" xfId="8000" xr:uid="{00000000-0005-0000-0000-0000341F0000}"/>
    <cellStyle name="Comma 57 4 3 2" xfId="8001" xr:uid="{00000000-0005-0000-0000-0000351F0000}"/>
    <cellStyle name="Comma 57 4 3 2 2" xfId="8002" xr:uid="{00000000-0005-0000-0000-0000361F0000}"/>
    <cellStyle name="Comma 57 4 3 2 2 2" xfId="8003" xr:uid="{00000000-0005-0000-0000-0000371F0000}"/>
    <cellStyle name="Comma 57 4 3 2 2 2 2" xfId="28962" xr:uid="{B032FB70-70FC-499C-9EF3-698C8FF8988E}"/>
    <cellStyle name="Comma 57 4 3 2 2 3" xfId="8004" xr:uid="{00000000-0005-0000-0000-0000381F0000}"/>
    <cellStyle name="Comma 57 4 3 2 2 3 2" xfId="28963" xr:uid="{DAEA2533-55B2-4F43-AF19-E9F784DC29D0}"/>
    <cellStyle name="Comma 57 4 3 2 2 4" xfId="8005" xr:uid="{00000000-0005-0000-0000-0000391F0000}"/>
    <cellStyle name="Comma 57 4 3 2 2 4 2" xfId="28964" xr:uid="{742ED18D-1692-482A-98CC-EA1743D3BFCB}"/>
    <cellStyle name="Comma 57 4 3 2 2 5" xfId="28961" xr:uid="{1A960502-DDDF-4D8F-9CC3-526210887D94}"/>
    <cellStyle name="Comma 57 4 3 2 3" xfId="8006" xr:uid="{00000000-0005-0000-0000-00003A1F0000}"/>
    <cellStyle name="Comma 57 4 3 2 3 2" xfId="28965" xr:uid="{204A74AA-19DB-4AF4-876C-8B53E14E0AC3}"/>
    <cellStyle name="Comma 57 4 3 2 4" xfId="8007" xr:uid="{00000000-0005-0000-0000-00003B1F0000}"/>
    <cellStyle name="Comma 57 4 3 2 4 2" xfId="28966" xr:uid="{7D5AF54F-D7D6-437A-9A93-0B6D42ED1F47}"/>
    <cellStyle name="Comma 57 4 3 2 5" xfId="8008" xr:uid="{00000000-0005-0000-0000-00003C1F0000}"/>
    <cellStyle name="Comma 57 4 3 2 5 2" xfId="28967" xr:uid="{F147AA8C-C414-4527-B268-4A8805D9AD27}"/>
    <cellStyle name="Comma 57 4 3 2 6" xfId="28960" xr:uid="{A72B8B94-FF72-49AE-8F44-35865C544F88}"/>
    <cellStyle name="Comma 57 4 3 3" xfId="8009" xr:uid="{00000000-0005-0000-0000-00003D1F0000}"/>
    <cellStyle name="Comma 57 4 3 3 2" xfId="8010" xr:uid="{00000000-0005-0000-0000-00003E1F0000}"/>
    <cellStyle name="Comma 57 4 3 3 2 2" xfId="28969" xr:uid="{36E724FB-8B87-442D-8F57-95D19B78C403}"/>
    <cellStyle name="Comma 57 4 3 3 3" xfId="8011" xr:uid="{00000000-0005-0000-0000-00003F1F0000}"/>
    <cellStyle name="Comma 57 4 3 3 3 2" xfId="28970" xr:uid="{DB9D3CD7-F499-47CC-9BC3-6E5CA3E1A669}"/>
    <cellStyle name="Comma 57 4 3 3 4" xfId="8012" xr:uid="{00000000-0005-0000-0000-0000401F0000}"/>
    <cellStyle name="Comma 57 4 3 3 4 2" xfId="28971" xr:uid="{4AE17A6E-09E6-4567-ACCB-DCD82CB14155}"/>
    <cellStyle name="Comma 57 4 3 3 5" xfId="28968" xr:uid="{56543253-641F-4F4D-A975-E497E7F72B50}"/>
    <cellStyle name="Comma 57 4 3 4" xfId="8013" xr:uid="{00000000-0005-0000-0000-0000411F0000}"/>
    <cellStyle name="Comma 57 4 3 4 2" xfId="28972" xr:uid="{3E98868E-335D-4362-BFF4-5F9FDBFC8D03}"/>
    <cellStyle name="Comma 57 4 3 5" xfId="8014" xr:uid="{00000000-0005-0000-0000-0000421F0000}"/>
    <cellStyle name="Comma 57 4 3 5 2" xfId="28973" xr:uid="{CFEBA5A0-E032-44E2-AE48-4BA3EF05F65C}"/>
    <cellStyle name="Comma 57 4 3 6" xfId="8015" xr:uid="{00000000-0005-0000-0000-0000431F0000}"/>
    <cellStyle name="Comma 57 4 3 6 2" xfId="28974" xr:uid="{F9907152-1C6A-435E-9148-E20393342A45}"/>
    <cellStyle name="Comma 57 4 3 7" xfId="28959" xr:uid="{82B7D67F-227D-41B2-8ACA-479C5718D3CB}"/>
    <cellStyle name="Comma 57 4 4" xfId="8016" xr:uid="{00000000-0005-0000-0000-0000441F0000}"/>
    <cellStyle name="Comma 57 4 4 2" xfId="8017" xr:uid="{00000000-0005-0000-0000-0000451F0000}"/>
    <cellStyle name="Comma 57 4 4 2 2" xfId="8018" xr:uid="{00000000-0005-0000-0000-0000461F0000}"/>
    <cellStyle name="Comma 57 4 4 2 2 2" xfId="28977" xr:uid="{6062B109-4F1C-472E-B6A0-E9DE745D6AB2}"/>
    <cellStyle name="Comma 57 4 4 2 3" xfId="8019" xr:uid="{00000000-0005-0000-0000-0000471F0000}"/>
    <cellStyle name="Comma 57 4 4 2 3 2" xfId="28978" xr:uid="{1DBEB836-1B5C-4582-A0DC-8DDDA12496B5}"/>
    <cellStyle name="Comma 57 4 4 2 4" xfId="8020" xr:uid="{00000000-0005-0000-0000-0000481F0000}"/>
    <cellStyle name="Comma 57 4 4 2 4 2" xfId="28979" xr:uid="{D8EA2D5F-1F62-41A9-8CC9-3B7DF31618FB}"/>
    <cellStyle name="Comma 57 4 4 2 5" xfId="28976" xr:uid="{B1E23FBF-8D36-410E-8EDB-E1BD29F44FA4}"/>
    <cellStyle name="Comma 57 4 4 3" xfId="8021" xr:uid="{00000000-0005-0000-0000-0000491F0000}"/>
    <cellStyle name="Comma 57 4 4 3 2" xfId="28980" xr:uid="{78EC3836-472C-435B-A3C8-989128DF2A8B}"/>
    <cellStyle name="Comma 57 4 4 4" xfId="8022" xr:uid="{00000000-0005-0000-0000-00004A1F0000}"/>
    <cellStyle name="Comma 57 4 4 4 2" xfId="28981" xr:uid="{68BFA64E-0C98-4737-92B5-EE005FBEB450}"/>
    <cellStyle name="Comma 57 4 4 5" xfId="8023" xr:uid="{00000000-0005-0000-0000-00004B1F0000}"/>
    <cellStyle name="Comma 57 4 4 5 2" xfId="28982" xr:uid="{A99357EF-605F-426A-9994-AFDFC338D468}"/>
    <cellStyle name="Comma 57 4 4 6" xfId="28975" xr:uid="{AE4556E7-AE4C-490A-A275-8FA8632A82CC}"/>
    <cellStyle name="Comma 57 4 5" xfId="8024" xr:uid="{00000000-0005-0000-0000-00004C1F0000}"/>
    <cellStyle name="Comma 57 4 5 2" xfId="8025" xr:uid="{00000000-0005-0000-0000-00004D1F0000}"/>
    <cellStyle name="Comma 57 4 5 2 2" xfId="28984" xr:uid="{735CB7D6-FD86-46EF-9992-24F0EAE6B673}"/>
    <cellStyle name="Comma 57 4 5 3" xfId="8026" xr:uid="{00000000-0005-0000-0000-00004E1F0000}"/>
    <cellStyle name="Comma 57 4 5 3 2" xfId="28985" xr:uid="{741B6D6E-FF18-4660-AEBE-3663BB666EFB}"/>
    <cellStyle name="Comma 57 4 5 4" xfId="8027" xr:uid="{00000000-0005-0000-0000-00004F1F0000}"/>
    <cellStyle name="Comma 57 4 5 4 2" xfId="28986" xr:uid="{D49A240A-8D59-466B-82C6-1CE5B303DB3B}"/>
    <cellStyle name="Comma 57 4 5 5" xfId="28983" xr:uid="{62F77779-B995-45DC-91C1-6EEC2059B230}"/>
    <cellStyle name="Comma 57 4 6" xfId="8028" xr:uid="{00000000-0005-0000-0000-0000501F0000}"/>
    <cellStyle name="Comma 57 4 6 2" xfId="28987" xr:uid="{FCDCE974-9F05-491D-AAF6-05604C5F0058}"/>
    <cellStyle name="Comma 57 4 7" xfId="8029" xr:uid="{00000000-0005-0000-0000-0000511F0000}"/>
    <cellStyle name="Comma 57 4 7 2" xfId="28988" xr:uid="{32945524-98C0-4977-BD0F-2CAF2C956FDE}"/>
    <cellStyle name="Comma 57 4 8" xfId="8030" xr:uid="{00000000-0005-0000-0000-0000521F0000}"/>
    <cellStyle name="Comma 57 4 8 2" xfId="28989" xr:uid="{BD7F5101-D799-442F-99D8-C456021D99F1}"/>
    <cellStyle name="Comma 57 4 9" xfId="28942" xr:uid="{CE10FF9A-1A4C-4BAF-BB6C-2928590157C1}"/>
    <cellStyle name="Comma 57 5" xfId="8031" xr:uid="{00000000-0005-0000-0000-0000531F0000}"/>
    <cellStyle name="Comma 57 5 2" xfId="8032" xr:uid="{00000000-0005-0000-0000-0000541F0000}"/>
    <cellStyle name="Comma 57 5 2 2" xfId="8033" xr:uid="{00000000-0005-0000-0000-0000551F0000}"/>
    <cellStyle name="Comma 57 5 2 2 2" xfId="8034" xr:uid="{00000000-0005-0000-0000-0000561F0000}"/>
    <cellStyle name="Comma 57 5 2 2 2 2" xfId="8035" xr:uid="{00000000-0005-0000-0000-0000571F0000}"/>
    <cellStyle name="Comma 57 5 2 2 2 2 2" xfId="28994" xr:uid="{907D1B52-344B-4172-B716-AD2DAB8C8E8B}"/>
    <cellStyle name="Comma 57 5 2 2 2 3" xfId="8036" xr:uid="{00000000-0005-0000-0000-0000581F0000}"/>
    <cellStyle name="Comma 57 5 2 2 2 3 2" xfId="28995" xr:uid="{1AD2B149-5C6C-4064-95C8-65C6E12B1EE4}"/>
    <cellStyle name="Comma 57 5 2 2 2 4" xfId="8037" xr:uid="{00000000-0005-0000-0000-0000591F0000}"/>
    <cellStyle name="Comma 57 5 2 2 2 4 2" xfId="28996" xr:uid="{E431B6C1-9030-46AC-A2D7-EBF839CFC8BD}"/>
    <cellStyle name="Comma 57 5 2 2 2 5" xfId="28993" xr:uid="{F24BCEA3-CD0B-4699-BA5A-72B1C424B248}"/>
    <cellStyle name="Comma 57 5 2 2 3" xfId="8038" xr:uid="{00000000-0005-0000-0000-00005A1F0000}"/>
    <cellStyle name="Comma 57 5 2 2 3 2" xfId="28997" xr:uid="{26D660BE-2A18-47C7-9DA3-2D3CC7D6BFBB}"/>
    <cellStyle name="Comma 57 5 2 2 4" xfId="8039" xr:uid="{00000000-0005-0000-0000-00005B1F0000}"/>
    <cellStyle name="Comma 57 5 2 2 4 2" xfId="28998" xr:uid="{9D3E39CA-A80A-4561-A646-9E0A469D029F}"/>
    <cellStyle name="Comma 57 5 2 2 5" xfId="8040" xr:uid="{00000000-0005-0000-0000-00005C1F0000}"/>
    <cellStyle name="Comma 57 5 2 2 5 2" xfId="28999" xr:uid="{3F45F3F9-7AF1-4BED-B46E-31655BCE2F85}"/>
    <cellStyle name="Comma 57 5 2 2 6" xfId="28992" xr:uid="{88B8EBF1-F897-4D5B-AF38-0903627B6AC3}"/>
    <cellStyle name="Comma 57 5 2 3" xfId="8041" xr:uid="{00000000-0005-0000-0000-00005D1F0000}"/>
    <cellStyle name="Comma 57 5 2 3 2" xfId="8042" xr:uid="{00000000-0005-0000-0000-00005E1F0000}"/>
    <cellStyle name="Comma 57 5 2 3 2 2" xfId="29001" xr:uid="{5B323E70-DF6B-4C92-9187-55C4ACC24ED8}"/>
    <cellStyle name="Comma 57 5 2 3 3" xfId="8043" xr:uid="{00000000-0005-0000-0000-00005F1F0000}"/>
    <cellStyle name="Comma 57 5 2 3 3 2" xfId="29002" xr:uid="{74231840-FD9A-4C8F-94D2-C760DE917ED6}"/>
    <cellStyle name="Comma 57 5 2 3 4" xfId="8044" xr:uid="{00000000-0005-0000-0000-0000601F0000}"/>
    <cellStyle name="Comma 57 5 2 3 4 2" xfId="29003" xr:uid="{3C401AA3-1D79-4A78-A1F0-E197F9D0AD8B}"/>
    <cellStyle name="Comma 57 5 2 3 5" xfId="29000" xr:uid="{EB886A6E-E641-4836-93F2-0C8D31983EB0}"/>
    <cellStyle name="Comma 57 5 2 4" xfId="8045" xr:uid="{00000000-0005-0000-0000-0000611F0000}"/>
    <cellStyle name="Comma 57 5 2 4 2" xfId="29004" xr:uid="{54FBCEFA-8D35-4CC1-B074-5AEDE46C81A4}"/>
    <cellStyle name="Comma 57 5 2 5" xfId="8046" xr:uid="{00000000-0005-0000-0000-0000621F0000}"/>
    <cellStyle name="Comma 57 5 2 5 2" xfId="29005" xr:uid="{FBE8B66B-FB2D-442E-860B-7B69FE731B51}"/>
    <cellStyle name="Comma 57 5 2 6" xfId="8047" xr:uid="{00000000-0005-0000-0000-0000631F0000}"/>
    <cellStyle name="Comma 57 5 2 6 2" xfId="29006" xr:uid="{17C648B5-2621-4C4D-A9CC-381F922BA989}"/>
    <cellStyle name="Comma 57 5 2 7" xfId="28991" xr:uid="{BA552722-D1DE-4536-8D96-DE32F8DEE8DF}"/>
    <cellStyle name="Comma 57 5 3" xfId="8048" xr:uid="{00000000-0005-0000-0000-0000641F0000}"/>
    <cellStyle name="Comma 57 5 3 2" xfId="8049" xr:uid="{00000000-0005-0000-0000-0000651F0000}"/>
    <cellStyle name="Comma 57 5 3 2 2" xfId="8050" xr:uid="{00000000-0005-0000-0000-0000661F0000}"/>
    <cellStyle name="Comma 57 5 3 2 2 2" xfId="8051" xr:uid="{00000000-0005-0000-0000-0000671F0000}"/>
    <cellStyle name="Comma 57 5 3 2 2 2 2" xfId="29010" xr:uid="{83435AEE-F3DF-48F7-8CD3-ACC2CE22D984}"/>
    <cellStyle name="Comma 57 5 3 2 2 3" xfId="8052" xr:uid="{00000000-0005-0000-0000-0000681F0000}"/>
    <cellStyle name="Comma 57 5 3 2 2 3 2" xfId="29011" xr:uid="{8D4A6C43-13E6-4F1B-B339-5CC9E62EB51D}"/>
    <cellStyle name="Comma 57 5 3 2 2 4" xfId="8053" xr:uid="{00000000-0005-0000-0000-0000691F0000}"/>
    <cellStyle name="Comma 57 5 3 2 2 4 2" xfId="29012" xr:uid="{B0106E66-D2DB-44C7-BE8D-8C63F9F1C941}"/>
    <cellStyle name="Comma 57 5 3 2 2 5" xfId="29009" xr:uid="{1BD8413E-578B-46EF-83C1-7869467426BA}"/>
    <cellStyle name="Comma 57 5 3 2 3" xfId="8054" xr:uid="{00000000-0005-0000-0000-00006A1F0000}"/>
    <cellStyle name="Comma 57 5 3 2 3 2" xfId="29013" xr:uid="{D4F09D8A-8AD0-4FEB-B7A2-F67696B6C537}"/>
    <cellStyle name="Comma 57 5 3 2 4" xfId="8055" xr:uid="{00000000-0005-0000-0000-00006B1F0000}"/>
    <cellStyle name="Comma 57 5 3 2 4 2" xfId="29014" xr:uid="{31F72B06-26ED-48A1-8CEC-AFF0492768CB}"/>
    <cellStyle name="Comma 57 5 3 2 5" xfId="8056" xr:uid="{00000000-0005-0000-0000-00006C1F0000}"/>
    <cellStyle name="Comma 57 5 3 2 5 2" xfId="29015" xr:uid="{5C11F782-6C11-45C4-B657-62926AB3DB06}"/>
    <cellStyle name="Comma 57 5 3 2 6" xfId="29008" xr:uid="{C648ACC4-4600-464C-A747-6B77205C227B}"/>
    <cellStyle name="Comma 57 5 3 3" xfId="8057" xr:uid="{00000000-0005-0000-0000-00006D1F0000}"/>
    <cellStyle name="Comma 57 5 3 3 2" xfId="8058" xr:uid="{00000000-0005-0000-0000-00006E1F0000}"/>
    <cellStyle name="Comma 57 5 3 3 2 2" xfId="29017" xr:uid="{47F23D40-87EF-4F4D-A375-FA8A6FFFC179}"/>
    <cellStyle name="Comma 57 5 3 3 3" xfId="8059" xr:uid="{00000000-0005-0000-0000-00006F1F0000}"/>
    <cellStyle name="Comma 57 5 3 3 3 2" xfId="29018" xr:uid="{338D324A-721B-45BF-85E8-56B65D1590EB}"/>
    <cellStyle name="Comma 57 5 3 3 4" xfId="8060" xr:uid="{00000000-0005-0000-0000-0000701F0000}"/>
    <cellStyle name="Comma 57 5 3 3 4 2" xfId="29019" xr:uid="{7887A320-D008-4DF8-ADED-E9EFEBF81D99}"/>
    <cellStyle name="Comma 57 5 3 3 5" xfId="29016" xr:uid="{C0E3483D-6131-48D4-B67C-C4DF26C0694F}"/>
    <cellStyle name="Comma 57 5 3 4" xfId="8061" xr:uid="{00000000-0005-0000-0000-0000711F0000}"/>
    <cellStyle name="Comma 57 5 3 4 2" xfId="29020" xr:uid="{78681606-525E-41A3-AD69-C9DDCDE1E4DB}"/>
    <cellStyle name="Comma 57 5 3 5" xfId="8062" xr:uid="{00000000-0005-0000-0000-0000721F0000}"/>
    <cellStyle name="Comma 57 5 3 5 2" xfId="29021" xr:uid="{717693CA-9063-4656-8867-1F62145930D9}"/>
    <cellStyle name="Comma 57 5 3 6" xfId="8063" xr:uid="{00000000-0005-0000-0000-0000731F0000}"/>
    <cellStyle name="Comma 57 5 3 6 2" xfId="29022" xr:uid="{9D19FE8A-2890-4425-B1C9-6A50BC6959F1}"/>
    <cellStyle name="Comma 57 5 3 7" xfId="29007" xr:uid="{8030B800-C99D-41B6-AEFE-C433F1D76B8A}"/>
    <cellStyle name="Comma 57 5 4" xfId="8064" xr:uid="{00000000-0005-0000-0000-0000741F0000}"/>
    <cellStyle name="Comma 57 5 4 2" xfId="8065" xr:uid="{00000000-0005-0000-0000-0000751F0000}"/>
    <cellStyle name="Comma 57 5 4 2 2" xfId="8066" xr:uid="{00000000-0005-0000-0000-0000761F0000}"/>
    <cellStyle name="Comma 57 5 4 2 2 2" xfId="29025" xr:uid="{5E004A98-3110-41FF-B0D1-4EAB77E3ECCB}"/>
    <cellStyle name="Comma 57 5 4 2 3" xfId="8067" xr:uid="{00000000-0005-0000-0000-0000771F0000}"/>
    <cellStyle name="Comma 57 5 4 2 3 2" xfId="29026" xr:uid="{F56330FC-AA82-4E57-A8CE-329C15481E43}"/>
    <cellStyle name="Comma 57 5 4 2 4" xfId="8068" xr:uid="{00000000-0005-0000-0000-0000781F0000}"/>
    <cellStyle name="Comma 57 5 4 2 4 2" xfId="29027" xr:uid="{20A41017-EA59-4943-A3AE-6DA35A34A5E3}"/>
    <cellStyle name="Comma 57 5 4 2 5" xfId="29024" xr:uid="{88618276-7C4A-40F3-A1C4-64BBF86A0FA4}"/>
    <cellStyle name="Comma 57 5 4 3" xfId="8069" xr:uid="{00000000-0005-0000-0000-0000791F0000}"/>
    <cellStyle name="Comma 57 5 4 3 2" xfId="29028" xr:uid="{2B98434D-9C4C-47B4-9C50-8A583A7BFC00}"/>
    <cellStyle name="Comma 57 5 4 4" xfId="8070" xr:uid="{00000000-0005-0000-0000-00007A1F0000}"/>
    <cellStyle name="Comma 57 5 4 4 2" xfId="29029" xr:uid="{0DB8DCFC-6E34-4F5B-924D-DA10D0B959B7}"/>
    <cellStyle name="Comma 57 5 4 5" xfId="8071" xr:uid="{00000000-0005-0000-0000-00007B1F0000}"/>
    <cellStyle name="Comma 57 5 4 5 2" xfId="29030" xr:uid="{C33AC638-7A86-4B14-85A1-4CAC2E103F7A}"/>
    <cellStyle name="Comma 57 5 4 6" xfId="29023" xr:uid="{22D2649C-482D-4784-8601-3F5684EAAA0D}"/>
    <cellStyle name="Comma 57 5 5" xfId="8072" xr:uid="{00000000-0005-0000-0000-00007C1F0000}"/>
    <cellStyle name="Comma 57 5 5 2" xfId="8073" xr:uid="{00000000-0005-0000-0000-00007D1F0000}"/>
    <cellStyle name="Comma 57 5 5 2 2" xfId="29032" xr:uid="{F92A047D-91ED-4F78-AD4C-1C8C5A841D1F}"/>
    <cellStyle name="Comma 57 5 5 3" xfId="8074" xr:uid="{00000000-0005-0000-0000-00007E1F0000}"/>
    <cellStyle name="Comma 57 5 5 3 2" xfId="29033" xr:uid="{2BF772AB-55B9-4114-AA26-4B5CBEB2BE77}"/>
    <cellStyle name="Comma 57 5 5 4" xfId="8075" xr:uid="{00000000-0005-0000-0000-00007F1F0000}"/>
    <cellStyle name="Comma 57 5 5 4 2" xfId="29034" xr:uid="{0CADDF01-849D-48FD-AA9E-DB380ED55066}"/>
    <cellStyle name="Comma 57 5 5 5" xfId="29031" xr:uid="{DAA97C45-B675-4F84-B7A1-5E99A229EFB1}"/>
    <cellStyle name="Comma 57 5 6" xfId="8076" xr:uid="{00000000-0005-0000-0000-0000801F0000}"/>
    <cellStyle name="Comma 57 5 6 2" xfId="29035" xr:uid="{3E50EA2E-170F-443B-A37E-4912ECFDE2AD}"/>
    <cellStyle name="Comma 57 5 7" xfId="8077" xr:uid="{00000000-0005-0000-0000-0000811F0000}"/>
    <cellStyle name="Comma 57 5 7 2" xfId="29036" xr:uid="{6B89212B-F3B6-465F-AE7C-AC5625238A19}"/>
    <cellStyle name="Comma 57 5 8" xfId="8078" xr:uid="{00000000-0005-0000-0000-0000821F0000}"/>
    <cellStyle name="Comma 57 5 8 2" xfId="29037" xr:uid="{15945CA6-1A79-4F8B-8140-55276616E230}"/>
    <cellStyle name="Comma 57 5 9" xfId="28990" xr:uid="{3AD02818-B08B-4B2D-BB91-0AB9CDE3A1A0}"/>
    <cellStyle name="Comma 57 6" xfId="8079" xr:uid="{00000000-0005-0000-0000-0000831F0000}"/>
    <cellStyle name="Comma 57 6 2" xfId="8080" xr:uid="{00000000-0005-0000-0000-0000841F0000}"/>
    <cellStyle name="Comma 57 6 2 2" xfId="8081" xr:uid="{00000000-0005-0000-0000-0000851F0000}"/>
    <cellStyle name="Comma 57 6 2 2 2" xfId="8082" xr:uid="{00000000-0005-0000-0000-0000861F0000}"/>
    <cellStyle name="Comma 57 6 2 2 2 2" xfId="29041" xr:uid="{9D2841B3-AD23-4A38-AD82-06B19E6AF7F5}"/>
    <cellStyle name="Comma 57 6 2 2 3" xfId="8083" xr:uid="{00000000-0005-0000-0000-0000871F0000}"/>
    <cellStyle name="Comma 57 6 2 2 3 2" xfId="29042" xr:uid="{E2FF52AA-74A0-487B-B96C-C714C8C33096}"/>
    <cellStyle name="Comma 57 6 2 2 4" xfId="8084" xr:uid="{00000000-0005-0000-0000-0000881F0000}"/>
    <cellStyle name="Comma 57 6 2 2 4 2" xfId="29043" xr:uid="{B575C6F6-2B31-44D4-9CD7-487B4DEE08C7}"/>
    <cellStyle name="Comma 57 6 2 2 5" xfId="29040" xr:uid="{179C2D3A-110A-4167-94E9-43652F55BF88}"/>
    <cellStyle name="Comma 57 6 2 3" xfId="8085" xr:uid="{00000000-0005-0000-0000-0000891F0000}"/>
    <cellStyle name="Comma 57 6 2 3 2" xfId="29044" xr:uid="{BA78F762-6B51-481C-B08F-B7BA50844BF2}"/>
    <cellStyle name="Comma 57 6 2 4" xfId="8086" xr:uid="{00000000-0005-0000-0000-00008A1F0000}"/>
    <cellStyle name="Comma 57 6 2 4 2" xfId="29045" xr:uid="{A8B27E94-B46A-4AA6-A5D9-90AE45D5FB2A}"/>
    <cellStyle name="Comma 57 6 2 5" xfId="8087" xr:uid="{00000000-0005-0000-0000-00008B1F0000}"/>
    <cellStyle name="Comma 57 6 2 5 2" xfId="29046" xr:uid="{DEC963FB-8509-49EF-9FE5-22C915BF4167}"/>
    <cellStyle name="Comma 57 6 2 6" xfId="29039" xr:uid="{1979AE22-11B6-439F-B5AC-B050C70523F0}"/>
    <cellStyle name="Comma 57 6 3" xfId="8088" xr:uid="{00000000-0005-0000-0000-00008C1F0000}"/>
    <cellStyle name="Comma 57 6 3 2" xfId="8089" xr:uid="{00000000-0005-0000-0000-00008D1F0000}"/>
    <cellStyle name="Comma 57 6 3 2 2" xfId="29048" xr:uid="{FEB88AB6-4F41-4675-9281-8DE494F91EDA}"/>
    <cellStyle name="Comma 57 6 3 3" xfId="8090" xr:uid="{00000000-0005-0000-0000-00008E1F0000}"/>
    <cellStyle name="Comma 57 6 3 3 2" xfId="29049" xr:uid="{C5EDC25F-EBCD-489D-B5AD-F98B61D9F7F3}"/>
    <cellStyle name="Comma 57 6 3 4" xfId="8091" xr:uid="{00000000-0005-0000-0000-00008F1F0000}"/>
    <cellStyle name="Comma 57 6 3 4 2" xfId="29050" xr:uid="{5EAF3C3D-2739-42B9-9957-EF5B316846DF}"/>
    <cellStyle name="Comma 57 6 3 5" xfId="29047" xr:uid="{00C9D118-7C15-42EC-9B35-E7236DAE9AEF}"/>
    <cellStyle name="Comma 57 6 4" xfId="8092" xr:uid="{00000000-0005-0000-0000-0000901F0000}"/>
    <cellStyle name="Comma 57 6 4 2" xfId="29051" xr:uid="{FD820574-787F-451C-BCCA-EAA87F2D225C}"/>
    <cellStyle name="Comma 57 6 5" xfId="8093" xr:uid="{00000000-0005-0000-0000-0000911F0000}"/>
    <cellStyle name="Comma 57 6 5 2" xfId="29052" xr:uid="{CE060474-668E-4857-85B9-6C544687A695}"/>
    <cellStyle name="Comma 57 6 6" xfId="8094" xr:uid="{00000000-0005-0000-0000-0000921F0000}"/>
    <cellStyle name="Comma 57 6 6 2" xfId="29053" xr:uid="{D787A827-5502-4F9C-8D23-5489846596ED}"/>
    <cellStyle name="Comma 57 6 7" xfId="29038" xr:uid="{FB8190BB-0F36-4262-AC2F-22B575B158A6}"/>
    <cellStyle name="Comma 57 7" xfId="8095" xr:uid="{00000000-0005-0000-0000-0000931F0000}"/>
    <cellStyle name="Comma 57 7 2" xfId="8096" xr:uid="{00000000-0005-0000-0000-0000941F0000}"/>
    <cellStyle name="Comma 57 7 2 2" xfId="8097" xr:uid="{00000000-0005-0000-0000-0000951F0000}"/>
    <cellStyle name="Comma 57 7 2 2 2" xfId="8098" xr:uid="{00000000-0005-0000-0000-0000961F0000}"/>
    <cellStyle name="Comma 57 7 2 2 2 2" xfId="29057" xr:uid="{611C866A-FA85-4464-A498-1F1142F6FE7B}"/>
    <cellStyle name="Comma 57 7 2 2 3" xfId="8099" xr:uid="{00000000-0005-0000-0000-0000971F0000}"/>
    <cellStyle name="Comma 57 7 2 2 3 2" xfId="29058" xr:uid="{76EF136F-3FBD-4802-AA9B-8391D43A4307}"/>
    <cellStyle name="Comma 57 7 2 2 4" xfId="8100" xr:uid="{00000000-0005-0000-0000-0000981F0000}"/>
    <cellStyle name="Comma 57 7 2 2 4 2" xfId="29059" xr:uid="{BB7892C9-E9FD-4188-BB20-2CEB5FCFC2FF}"/>
    <cellStyle name="Comma 57 7 2 2 5" xfId="29056" xr:uid="{3D51141B-F017-4F35-A2A0-2BBCE66477BC}"/>
    <cellStyle name="Comma 57 7 2 3" xfId="8101" xr:uid="{00000000-0005-0000-0000-0000991F0000}"/>
    <cellStyle name="Comma 57 7 2 3 2" xfId="29060" xr:uid="{D9CA7702-C950-40A9-B269-EED31E15F1C5}"/>
    <cellStyle name="Comma 57 7 2 4" xfId="8102" xr:uid="{00000000-0005-0000-0000-00009A1F0000}"/>
    <cellStyle name="Comma 57 7 2 4 2" xfId="29061" xr:uid="{0B9D9F8B-F058-4F3C-8B2B-FACED180E3CD}"/>
    <cellStyle name="Comma 57 7 2 5" xfId="8103" xr:uid="{00000000-0005-0000-0000-00009B1F0000}"/>
    <cellStyle name="Comma 57 7 2 5 2" xfId="29062" xr:uid="{40CD0077-CED6-4B60-9567-797E278EE31F}"/>
    <cellStyle name="Comma 57 7 2 6" xfId="29055" xr:uid="{49ECF18E-8B74-4C5D-8FC6-837A2F7C7C4B}"/>
    <cellStyle name="Comma 57 7 3" xfId="8104" xr:uid="{00000000-0005-0000-0000-00009C1F0000}"/>
    <cellStyle name="Comma 57 7 3 2" xfId="8105" xr:uid="{00000000-0005-0000-0000-00009D1F0000}"/>
    <cellStyle name="Comma 57 7 3 2 2" xfId="29064" xr:uid="{43E218A7-AA2A-466D-B328-CEC364F50845}"/>
    <cellStyle name="Comma 57 7 3 3" xfId="8106" xr:uid="{00000000-0005-0000-0000-00009E1F0000}"/>
    <cellStyle name="Comma 57 7 3 3 2" xfId="29065" xr:uid="{74B76666-4578-474A-A440-B9F26A3377C8}"/>
    <cellStyle name="Comma 57 7 3 4" xfId="8107" xr:uid="{00000000-0005-0000-0000-00009F1F0000}"/>
    <cellStyle name="Comma 57 7 3 4 2" xfId="29066" xr:uid="{AD65C968-0ACD-45FD-AF33-37837FA405F4}"/>
    <cellStyle name="Comma 57 7 3 5" xfId="29063" xr:uid="{400D1F1F-92A0-442C-A57A-2A2191AD9024}"/>
    <cellStyle name="Comma 57 7 4" xfId="8108" xr:uid="{00000000-0005-0000-0000-0000A01F0000}"/>
    <cellStyle name="Comma 57 7 4 2" xfId="29067" xr:uid="{A6E6BFCD-172C-4DC5-AFF4-05C0566284C7}"/>
    <cellStyle name="Comma 57 7 5" xfId="8109" xr:uid="{00000000-0005-0000-0000-0000A11F0000}"/>
    <cellStyle name="Comma 57 7 5 2" xfId="29068" xr:uid="{8FC549D0-C290-4FFE-868B-2A2B16B33B09}"/>
    <cellStyle name="Comma 57 7 6" xfId="8110" xr:uid="{00000000-0005-0000-0000-0000A21F0000}"/>
    <cellStyle name="Comma 57 7 6 2" xfId="29069" xr:uid="{FF234465-042C-4C68-A78B-53DB326BD48C}"/>
    <cellStyle name="Comma 57 7 7" xfId="29054" xr:uid="{07519C78-7B33-46F9-93C8-ED9AFBACDCD0}"/>
    <cellStyle name="Comma 57 8" xfId="8111" xr:uid="{00000000-0005-0000-0000-0000A31F0000}"/>
    <cellStyle name="Comma 57 8 2" xfId="8112" xr:uid="{00000000-0005-0000-0000-0000A41F0000}"/>
    <cellStyle name="Comma 57 8 2 2" xfId="8113" xr:uid="{00000000-0005-0000-0000-0000A51F0000}"/>
    <cellStyle name="Comma 57 8 2 2 2" xfId="29072" xr:uid="{9856B8D9-6B93-449A-A431-EDEDAD3AB809}"/>
    <cellStyle name="Comma 57 8 2 3" xfId="8114" xr:uid="{00000000-0005-0000-0000-0000A61F0000}"/>
    <cellStyle name="Comma 57 8 2 3 2" xfId="29073" xr:uid="{F35B34F4-3964-446A-B225-3EAD51D5A683}"/>
    <cellStyle name="Comma 57 8 2 4" xfId="8115" xr:uid="{00000000-0005-0000-0000-0000A71F0000}"/>
    <cellStyle name="Comma 57 8 2 4 2" xfId="29074" xr:uid="{7ABB8CD3-6904-4BE0-A432-401E83062DD3}"/>
    <cellStyle name="Comma 57 8 2 5" xfId="29071" xr:uid="{64EBA2D5-DFCB-4F80-B356-03FA1C65A5D3}"/>
    <cellStyle name="Comma 57 8 3" xfId="8116" xr:uid="{00000000-0005-0000-0000-0000A81F0000}"/>
    <cellStyle name="Comma 57 8 3 2" xfId="29075" xr:uid="{9F035FB9-278E-41B3-9819-E2C42660C628}"/>
    <cellStyle name="Comma 57 8 4" xfId="8117" xr:uid="{00000000-0005-0000-0000-0000A91F0000}"/>
    <cellStyle name="Comma 57 8 4 2" xfId="29076" xr:uid="{25035283-78E0-47F4-80C8-5F67639340AB}"/>
    <cellStyle name="Comma 57 8 5" xfId="8118" xr:uid="{00000000-0005-0000-0000-0000AA1F0000}"/>
    <cellStyle name="Comma 57 8 5 2" xfId="29077" xr:uid="{4494951D-B2CD-479F-B0B4-EE129DE0BEA6}"/>
    <cellStyle name="Comma 57 8 6" xfId="29070" xr:uid="{3484B733-AE7D-48A9-B238-FADEC4846C6F}"/>
    <cellStyle name="Comma 57 9" xfId="8119" xr:uid="{00000000-0005-0000-0000-0000AB1F0000}"/>
    <cellStyle name="Comma 57 9 2" xfId="8120" xr:uid="{00000000-0005-0000-0000-0000AC1F0000}"/>
    <cellStyle name="Comma 57 9 2 2" xfId="29079" xr:uid="{298D587A-E256-4C98-884F-E5CC81F82D85}"/>
    <cellStyle name="Comma 57 9 3" xfId="8121" xr:uid="{00000000-0005-0000-0000-0000AD1F0000}"/>
    <cellStyle name="Comma 57 9 3 2" xfId="29080" xr:uid="{2F12FAFC-30EC-4D1F-A234-F31E838BCF0B}"/>
    <cellStyle name="Comma 57 9 4" xfId="8122" xr:uid="{00000000-0005-0000-0000-0000AE1F0000}"/>
    <cellStyle name="Comma 57 9 4 2" xfId="29081" xr:uid="{5B137449-B87C-4EEA-B603-72140893ADDC}"/>
    <cellStyle name="Comma 57 9 5" xfId="29078" xr:uid="{3CFB236B-66FF-4987-9DA0-F9C4635F8277}"/>
    <cellStyle name="Comma 58" xfId="8123" xr:uid="{00000000-0005-0000-0000-0000AF1F0000}"/>
    <cellStyle name="Comma 58 10" xfId="8124" xr:uid="{00000000-0005-0000-0000-0000B01F0000}"/>
    <cellStyle name="Comma 58 10 2" xfId="29083" xr:uid="{982105D4-3DD6-4A3D-AEA3-9DBA3DA53CE6}"/>
    <cellStyle name="Comma 58 11" xfId="8125" xr:uid="{00000000-0005-0000-0000-0000B11F0000}"/>
    <cellStyle name="Comma 58 11 2" xfId="29084" xr:uid="{7255692E-F648-457C-A17F-3B05B33D211F}"/>
    <cellStyle name="Comma 58 12" xfId="8126" xr:uid="{00000000-0005-0000-0000-0000B21F0000}"/>
    <cellStyle name="Comma 58 12 2" xfId="29085" xr:uid="{1A05E2EB-9D4C-494B-A2E6-6EFDD737C56B}"/>
    <cellStyle name="Comma 58 13" xfId="29082" xr:uid="{FB436F8A-83C1-4E91-A7B5-6F77CA774BB8}"/>
    <cellStyle name="Comma 58 2" xfId="8127" xr:uid="{00000000-0005-0000-0000-0000B31F0000}"/>
    <cellStyle name="Comma 58 2 10" xfId="8128" xr:uid="{00000000-0005-0000-0000-0000B41F0000}"/>
    <cellStyle name="Comma 58 2 10 2" xfId="29087" xr:uid="{D29FB105-66C1-4B52-A85D-B38E5A487CDC}"/>
    <cellStyle name="Comma 58 2 11" xfId="29086" xr:uid="{04FE74DE-EAED-4989-8C04-67C1366F87D3}"/>
    <cellStyle name="Comma 58 2 2" xfId="8129" xr:uid="{00000000-0005-0000-0000-0000B51F0000}"/>
    <cellStyle name="Comma 58 2 2 2" xfId="8130" xr:uid="{00000000-0005-0000-0000-0000B61F0000}"/>
    <cellStyle name="Comma 58 2 2 2 2" xfId="8131" xr:uid="{00000000-0005-0000-0000-0000B71F0000}"/>
    <cellStyle name="Comma 58 2 2 2 2 2" xfId="8132" xr:uid="{00000000-0005-0000-0000-0000B81F0000}"/>
    <cellStyle name="Comma 58 2 2 2 2 2 2" xfId="8133" xr:uid="{00000000-0005-0000-0000-0000B91F0000}"/>
    <cellStyle name="Comma 58 2 2 2 2 2 2 2" xfId="29092" xr:uid="{ECC02F6E-51BC-4327-8EB5-9514DECBAB35}"/>
    <cellStyle name="Comma 58 2 2 2 2 2 3" xfId="8134" xr:uid="{00000000-0005-0000-0000-0000BA1F0000}"/>
    <cellStyle name="Comma 58 2 2 2 2 2 3 2" xfId="29093" xr:uid="{888EA382-393A-413D-8DB4-F986178B1CB7}"/>
    <cellStyle name="Comma 58 2 2 2 2 2 4" xfId="8135" xr:uid="{00000000-0005-0000-0000-0000BB1F0000}"/>
    <cellStyle name="Comma 58 2 2 2 2 2 4 2" xfId="29094" xr:uid="{7514D669-3E6B-4CB5-8343-ED5BB97704D9}"/>
    <cellStyle name="Comma 58 2 2 2 2 2 5" xfId="29091" xr:uid="{B148D69E-EAC9-44CD-BE71-3A12C4D89878}"/>
    <cellStyle name="Comma 58 2 2 2 2 3" xfId="8136" xr:uid="{00000000-0005-0000-0000-0000BC1F0000}"/>
    <cellStyle name="Comma 58 2 2 2 2 3 2" xfId="29095" xr:uid="{8A5F43F6-0150-4130-A7A7-61540C0D1115}"/>
    <cellStyle name="Comma 58 2 2 2 2 4" xfId="8137" xr:uid="{00000000-0005-0000-0000-0000BD1F0000}"/>
    <cellStyle name="Comma 58 2 2 2 2 4 2" xfId="29096" xr:uid="{E19BFA66-2E26-4D07-9D0F-84E4BF0BE501}"/>
    <cellStyle name="Comma 58 2 2 2 2 5" xfId="8138" xr:uid="{00000000-0005-0000-0000-0000BE1F0000}"/>
    <cellStyle name="Comma 58 2 2 2 2 5 2" xfId="29097" xr:uid="{C9D6D1A2-FB04-4080-99A6-9FA253231A80}"/>
    <cellStyle name="Comma 58 2 2 2 2 6" xfId="29090" xr:uid="{EE3C0552-727A-48B0-8A27-6079DE249CC2}"/>
    <cellStyle name="Comma 58 2 2 2 3" xfId="8139" xr:uid="{00000000-0005-0000-0000-0000BF1F0000}"/>
    <cellStyle name="Comma 58 2 2 2 3 2" xfId="8140" xr:uid="{00000000-0005-0000-0000-0000C01F0000}"/>
    <cellStyle name="Comma 58 2 2 2 3 2 2" xfId="29099" xr:uid="{53A6365C-630E-4955-8EDD-527BD6E8D348}"/>
    <cellStyle name="Comma 58 2 2 2 3 3" xfId="8141" xr:uid="{00000000-0005-0000-0000-0000C11F0000}"/>
    <cellStyle name="Comma 58 2 2 2 3 3 2" xfId="29100" xr:uid="{240E1D17-C4EC-4AB0-9885-286FFC21C542}"/>
    <cellStyle name="Comma 58 2 2 2 3 4" xfId="8142" xr:uid="{00000000-0005-0000-0000-0000C21F0000}"/>
    <cellStyle name="Comma 58 2 2 2 3 4 2" xfId="29101" xr:uid="{53A42CA7-F30E-4CD7-B1D0-D6607D34CD16}"/>
    <cellStyle name="Comma 58 2 2 2 3 5" xfId="29098" xr:uid="{BAFE6D97-3894-4225-87B6-B06D95745D8F}"/>
    <cellStyle name="Comma 58 2 2 2 4" xfId="8143" xr:uid="{00000000-0005-0000-0000-0000C31F0000}"/>
    <cellStyle name="Comma 58 2 2 2 4 2" xfId="29102" xr:uid="{02ACEE37-09DA-40EB-A39E-BCD4A85E5B4F}"/>
    <cellStyle name="Comma 58 2 2 2 5" xfId="8144" xr:uid="{00000000-0005-0000-0000-0000C41F0000}"/>
    <cellStyle name="Comma 58 2 2 2 5 2" xfId="29103" xr:uid="{63CB2FED-1BE8-4842-83AF-2F36E91D5ED6}"/>
    <cellStyle name="Comma 58 2 2 2 6" xfId="8145" xr:uid="{00000000-0005-0000-0000-0000C51F0000}"/>
    <cellStyle name="Comma 58 2 2 2 6 2" xfId="29104" xr:uid="{0F46124E-4E9B-4EC0-883B-35659E0FE0A1}"/>
    <cellStyle name="Comma 58 2 2 2 7" xfId="29089" xr:uid="{54A26B3F-4437-4AC2-83CA-218D2D968364}"/>
    <cellStyle name="Comma 58 2 2 3" xfId="8146" xr:uid="{00000000-0005-0000-0000-0000C61F0000}"/>
    <cellStyle name="Comma 58 2 2 3 2" xfId="8147" xr:uid="{00000000-0005-0000-0000-0000C71F0000}"/>
    <cellStyle name="Comma 58 2 2 3 2 2" xfId="8148" xr:uid="{00000000-0005-0000-0000-0000C81F0000}"/>
    <cellStyle name="Comma 58 2 2 3 2 2 2" xfId="8149" xr:uid="{00000000-0005-0000-0000-0000C91F0000}"/>
    <cellStyle name="Comma 58 2 2 3 2 2 2 2" xfId="29108" xr:uid="{B03D2837-87AC-47B9-AE70-40296C28A58B}"/>
    <cellStyle name="Comma 58 2 2 3 2 2 3" xfId="8150" xr:uid="{00000000-0005-0000-0000-0000CA1F0000}"/>
    <cellStyle name="Comma 58 2 2 3 2 2 3 2" xfId="29109" xr:uid="{DB107AB0-9BAE-4BDE-9FF7-7267AEF103DB}"/>
    <cellStyle name="Comma 58 2 2 3 2 2 4" xfId="8151" xr:uid="{00000000-0005-0000-0000-0000CB1F0000}"/>
    <cellStyle name="Comma 58 2 2 3 2 2 4 2" xfId="29110" xr:uid="{55C30990-6E2B-41D4-98F6-7154F8F8C148}"/>
    <cellStyle name="Comma 58 2 2 3 2 2 5" xfId="29107" xr:uid="{A851A7D8-025E-49AD-B2C5-C812F4342BF1}"/>
    <cellStyle name="Comma 58 2 2 3 2 3" xfId="8152" xr:uid="{00000000-0005-0000-0000-0000CC1F0000}"/>
    <cellStyle name="Comma 58 2 2 3 2 3 2" xfId="29111" xr:uid="{D277EACA-D686-4112-818D-3F7A5E91364E}"/>
    <cellStyle name="Comma 58 2 2 3 2 4" xfId="8153" xr:uid="{00000000-0005-0000-0000-0000CD1F0000}"/>
    <cellStyle name="Comma 58 2 2 3 2 4 2" xfId="29112" xr:uid="{63D84785-9050-40D7-8DF2-75AF9BCA5AE3}"/>
    <cellStyle name="Comma 58 2 2 3 2 5" xfId="8154" xr:uid="{00000000-0005-0000-0000-0000CE1F0000}"/>
    <cellStyle name="Comma 58 2 2 3 2 5 2" xfId="29113" xr:uid="{DD7CF73E-ADFF-48AD-98ED-BCF844516BC8}"/>
    <cellStyle name="Comma 58 2 2 3 2 6" xfId="29106" xr:uid="{50D89820-1722-4C66-A6C7-448DC5A44985}"/>
    <cellStyle name="Comma 58 2 2 3 3" xfId="8155" xr:uid="{00000000-0005-0000-0000-0000CF1F0000}"/>
    <cellStyle name="Comma 58 2 2 3 3 2" xfId="8156" xr:uid="{00000000-0005-0000-0000-0000D01F0000}"/>
    <cellStyle name="Comma 58 2 2 3 3 2 2" xfId="29115" xr:uid="{0B8EA5AE-DCFD-46F3-96CB-8568D228A6BF}"/>
    <cellStyle name="Comma 58 2 2 3 3 3" xfId="8157" xr:uid="{00000000-0005-0000-0000-0000D11F0000}"/>
    <cellStyle name="Comma 58 2 2 3 3 3 2" xfId="29116" xr:uid="{9C4FB62E-E687-4E91-9DC4-E15292E1B916}"/>
    <cellStyle name="Comma 58 2 2 3 3 4" xfId="8158" xr:uid="{00000000-0005-0000-0000-0000D21F0000}"/>
    <cellStyle name="Comma 58 2 2 3 3 4 2" xfId="29117" xr:uid="{26551A21-032A-47F6-B9FF-BAEADBA47EAC}"/>
    <cellStyle name="Comma 58 2 2 3 3 5" xfId="29114" xr:uid="{DD660648-5CC4-4B4A-95F5-53A6B40BE47D}"/>
    <cellStyle name="Comma 58 2 2 3 4" xfId="8159" xr:uid="{00000000-0005-0000-0000-0000D31F0000}"/>
    <cellStyle name="Comma 58 2 2 3 4 2" xfId="29118" xr:uid="{F1757C68-9A32-4968-8B8D-8D13D665E70F}"/>
    <cellStyle name="Comma 58 2 2 3 5" xfId="8160" xr:uid="{00000000-0005-0000-0000-0000D41F0000}"/>
    <cellStyle name="Comma 58 2 2 3 5 2" xfId="29119" xr:uid="{8B9DCE1F-2303-402C-8615-9E2C822FFD0B}"/>
    <cellStyle name="Comma 58 2 2 3 6" xfId="8161" xr:uid="{00000000-0005-0000-0000-0000D51F0000}"/>
    <cellStyle name="Comma 58 2 2 3 6 2" xfId="29120" xr:uid="{9131CD12-F515-4999-8EB5-0156DCB9B00A}"/>
    <cellStyle name="Comma 58 2 2 3 7" xfId="29105" xr:uid="{39ADC35E-B03A-4502-87D1-15A28295D484}"/>
    <cellStyle name="Comma 58 2 2 4" xfId="8162" xr:uid="{00000000-0005-0000-0000-0000D61F0000}"/>
    <cellStyle name="Comma 58 2 2 4 2" xfId="8163" xr:uid="{00000000-0005-0000-0000-0000D71F0000}"/>
    <cellStyle name="Comma 58 2 2 4 2 2" xfId="8164" xr:uid="{00000000-0005-0000-0000-0000D81F0000}"/>
    <cellStyle name="Comma 58 2 2 4 2 2 2" xfId="29123" xr:uid="{759865D2-6644-4113-ACF6-ADFBDE21E0D7}"/>
    <cellStyle name="Comma 58 2 2 4 2 3" xfId="8165" xr:uid="{00000000-0005-0000-0000-0000D91F0000}"/>
    <cellStyle name="Comma 58 2 2 4 2 3 2" xfId="29124" xr:uid="{46D184D5-36AD-410A-9034-43E1D75748F1}"/>
    <cellStyle name="Comma 58 2 2 4 2 4" xfId="8166" xr:uid="{00000000-0005-0000-0000-0000DA1F0000}"/>
    <cellStyle name="Comma 58 2 2 4 2 4 2" xfId="29125" xr:uid="{E5291FC0-8340-4789-860D-44E7F0D719A3}"/>
    <cellStyle name="Comma 58 2 2 4 2 5" xfId="29122" xr:uid="{B01DE4A9-697F-4DAF-A1FC-CCC178CFEDEA}"/>
    <cellStyle name="Comma 58 2 2 4 3" xfId="8167" xr:uid="{00000000-0005-0000-0000-0000DB1F0000}"/>
    <cellStyle name="Comma 58 2 2 4 3 2" xfId="29126" xr:uid="{57333F84-B6C1-4399-9B14-A079B0B8AEE9}"/>
    <cellStyle name="Comma 58 2 2 4 4" xfId="8168" xr:uid="{00000000-0005-0000-0000-0000DC1F0000}"/>
    <cellStyle name="Comma 58 2 2 4 4 2" xfId="29127" xr:uid="{91E67A0F-B5DA-4443-BC4B-C12437B2F612}"/>
    <cellStyle name="Comma 58 2 2 4 5" xfId="8169" xr:uid="{00000000-0005-0000-0000-0000DD1F0000}"/>
    <cellStyle name="Comma 58 2 2 4 5 2" xfId="29128" xr:uid="{6FD2CFF3-76BA-436F-95FD-D7E9C9B02556}"/>
    <cellStyle name="Comma 58 2 2 4 6" xfId="29121" xr:uid="{E9E6E219-2E11-4E70-888D-988C45CDB06D}"/>
    <cellStyle name="Comma 58 2 2 5" xfId="8170" xr:uid="{00000000-0005-0000-0000-0000DE1F0000}"/>
    <cellStyle name="Comma 58 2 2 5 2" xfId="8171" xr:uid="{00000000-0005-0000-0000-0000DF1F0000}"/>
    <cellStyle name="Comma 58 2 2 5 2 2" xfId="29130" xr:uid="{C2955ED0-ADAC-4C3D-BDFA-69EEB8A2E32A}"/>
    <cellStyle name="Comma 58 2 2 5 3" xfId="8172" xr:uid="{00000000-0005-0000-0000-0000E01F0000}"/>
    <cellStyle name="Comma 58 2 2 5 3 2" xfId="29131" xr:uid="{6ED1FAEB-82FB-460F-8C9D-98981CAB9D14}"/>
    <cellStyle name="Comma 58 2 2 5 4" xfId="8173" xr:uid="{00000000-0005-0000-0000-0000E11F0000}"/>
    <cellStyle name="Comma 58 2 2 5 4 2" xfId="29132" xr:uid="{C6199458-CAF4-46E3-AB98-ABE03E0FE6D8}"/>
    <cellStyle name="Comma 58 2 2 5 5" xfId="29129" xr:uid="{50800536-6FB4-49C5-B9A4-C1A77DF37FA0}"/>
    <cellStyle name="Comma 58 2 2 6" xfId="8174" xr:uid="{00000000-0005-0000-0000-0000E21F0000}"/>
    <cellStyle name="Comma 58 2 2 6 2" xfId="29133" xr:uid="{EA77749C-D06E-41C8-944A-FFE57DB529D1}"/>
    <cellStyle name="Comma 58 2 2 7" xfId="8175" xr:uid="{00000000-0005-0000-0000-0000E31F0000}"/>
    <cellStyle name="Comma 58 2 2 7 2" xfId="29134" xr:uid="{95330B7D-AAB9-43CF-829F-CE86E95B75A9}"/>
    <cellStyle name="Comma 58 2 2 8" xfId="8176" xr:uid="{00000000-0005-0000-0000-0000E41F0000}"/>
    <cellStyle name="Comma 58 2 2 8 2" xfId="29135" xr:uid="{3B7694CA-DD0F-4356-A9B3-F5543E90F0EF}"/>
    <cellStyle name="Comma 58 2 2 9" xfId="29088" xr:uid="{2F1DCFDF-2EA4-44A2-A53C-9D8D8E664D0D}"/>
    <cellStyle name="Comma 58 2 3" xfId="8177" xr:uid="{00000000-0005-0000-0000-0000E51F0000}"/>
    <cellStyle name="Comma 58 2 3 2" xfId="8178" xr:uid="{00000000-0005-0000-0000-0000E61F0000}"/>
    <cellStyle name="Comma 58 2 3 2 2" xfId="8179" xr:uid="{00000000-0005-0000-0000-0000E71F0000}"/>
    <cellStyle name="Comma 58 2 3 2 2 2" xfId="8180" xr:uid="{00000000-0005-0000-0000-0000E81F0000}"/>
    <cellStyle name="Comma 58 2 3 2 2 2 2" xfId="8181" xr:uid="{00000000-0005-0000-0000-0000E91F0000}"/>
    <cellStyle name="Comma 58 2 3 2 2 2 2 2" xfId="29140" xr:uid="{FD5DB785-95F7-4E44-84CB-93D93A4FF910}"/>
    <cellStyle name="Comma 58 2 3 2 2 2 3" xfId="8182" xr:uid="{00000000-0005-0000-0000-0000EA1F0000}"/>
    <cellStyle name="Comma 58 2 3 2 2 2 3 2" xfId="29141" xr:uid="{364A7283-90F1-4FAE-A547-F72C2126A370}"/>
    <cellStyle name="Comma 58 2 3 2 2 2 4" xfId="8183" xr:uid="{00000000-0005-0000-0000-0000EB1F0000}"/>
    <cellStyle name="Comma 58 2 3 2 2 2 4 2" xfId="29142" xr:uid="{E5EA24F5-0DAB-45EE-9CDB-91380AA1651D}"/>
    <cellStyle name="Comma 58 2 3 2 2 2 5" xfId="29139" xr:uid="{8589C4E6-174D-45D1-A726-F4DB70448A50}"/>
    <cellStyle name="Comma 58 2 3 2 2 3" xfId="8184" xr:uid="{00000000-0005-0000-0000-0000EC1F0000}"/>
    <cellStyle name="Comma 58 2 3 2 2 3 2" xfId="29143" xr:uid="{C095C7C4-A90A-4A99-9E08-39529188A212}"/>
    <cellStyle name="Comma 58 2 3 2 2 4" xfId="8185" xr:uid="{00000000-0005-0000-0000-0000ED1F0000}"/>
    <cellStyle name="Comma 58 2 3 2 2 4 2" xfId="29144" xr:uid="{F20DC727-1F4E-41C5-9F76-8163914ECBCF}"/>
    <cellStyle name="Comma 58 2 3 2 2 5" xfId="8186" xr:uid="{00000000-0005-0000-0000-0000EE1F0000}"/>
    <cellStyle name="Comma 58 2 3 2 2 5 2" xfId="29145" xr:uid="{BDD22014-67E6-4227-AFBD-C79A0FC1C0CB}"/>
    <cellStyle name="Comma 58 2 3 2 2 6" xfId="29138" xr:uid="{2976A54F-1925-4443-B8BE-170C7A003723}"/>
    <cellStyle name="Comma 58 2 3 2 3" xfId="8187" xr:uid="{00000000-0005-0000-0000-0000EF1F0000}"/>
    <cellStyle name="Comma 58 2 3 2 3 2" xfId="8188" xr:uid="{00000000-0005-0000-0000-0000F01F0000}"/>
    <cellStyle name="Comma 58 2 3 2 3 2 2" xfId="29147" xr:uid="{6B29D2CC-F649-4813-9C3F-46848EB9B0C0}"/>
    <cellStyle name="Comma 58 2 3 2 3 3" xfId="8189" xr:uid="{00000000-0005-0000-0000-0000F11F0000}"/>
    <cellStyle name="Comma 58 2 3 2 3 3 2" xfId="29148" xr:uid="{19B39538-57F4-4BC0-A67A-4B7932C87300}"/>
    <cellStyle name="Comma 58 2 3 2 3 4" xfId="8190" xr:uid="{00000000-0005-0000-0000-0000F21F0000}"/>
    <cellStyle name="Comma 58 2 3 2 3 4 2" xfId="29149" xr:uid="{31C3D536-1AEE-4D8A-9745-6A9348BDDBB3}"/>
    <cellStyle name="Comma 58 2 3 2 3 5" xfId="29146" xr:uid="{F65D8515-A7E9-4844-A4A6-896CEAA2ACEC}"/>
    <cellStyle name="Comma 58 2 3 2 4" xfId="8191" xr:uid="{00000000-0005-0000-0000-0000F31F0000}"/>
    <cellStyle name="Comma 58 2 3 2 4 2" xfId="29150" xr:uid="{CF403223-82FE-4AD9-804C-AD11BE8CD886}"/>
    <cellStyle name="Comma 58 2 3 2 5" xfId="8192" xr:uid="{00000000-0005-0000-0000-0000F41F0000}"/>
    <cellStyle name="Comma 58 2 3 2 5 2" xfId="29151" xr:uid="{5DAF92B6-B36C-4449-A270-3D10130B8014}"/>
    <cellStyle name="Comma 58 2 3 2 6" xfId="8193" xr:uid="{00000000-0005-0000-0000-0000F51F0000}"/>
    <cellStyle name="Comma 58 2 3 2 6 2" xfId="29152" xr:uid="{63362AFF-B096-4273-8136-5473B963A140}"/>
    <cellStyle name="Comma 58 2 3 2 7" xfId="29137" xr:uid="{2862FD4F-1EC1-4738-8A6C-F28E7ED8F444}"/>
    <cellStyle name="Comma 58 2 3 3" xfId="8194" xr:uid="{00000000-0005-0000-0000-0000F61F0000}"/>
    <cellStyle name="Comma 58 2 3 3 2" xfId="8195" xr:uid="{00000000-0005-0000-0000-0000F71F0000}"/>
    <cellStyle name="Comma 58 2 3 3 2 2" xfId="8196" xr:uid="{00000000-0005-0000-0000-0000F81F0000}"/>
    <cellStyle name="Comma 58 2 3 3 2 2 2" xfId="8197" xr:uid="{00000000-0005-0000-0000-0000F91F0000}"/>
    <cellStyle name="Comma 58 2 3 3 2 2 2 2" xfId="29156" xr:uid="{47B85209-C866-4725-9B9F-C07D67F1AD56}"/>
    <cellStyle name="Comma 58 2 3 3 2 2 3" xfId="8198" xr:uid="{00000000-0005-0000-0000-0000FA1F0000}"/>
    <cellStyle name="Comma 58 2 3 3 2 2 3 2" xfId="29157" xr:uid="{123222EB-CFA2-4B0F-8671-FB1BDC2B1183}"/>
    <cellStyle name="Comma 58 2 3 3 2 2 4" xfId="8199" xr:uid="{00000000-0005-0000-0000-0000FB1F0000}"/>
    <cellStyle name="Comma 58 2 3 3 2 2 4 2" xfId="29158" xr:uid="{FB80540E-50F8-4041-8FEE-636027965CD6}"/>
    <cellStyle name="Comma 58 2 3 3 2 2 5" xfId="29155" xr:uid="{B9BDDA6D-37A1-4568-AEA4-F61F6785B54E}"/>
    <cellStyle name="Comma 58 2 3 3 2 3" xfId="8200" xr:uid="{00000000-0005-0000-0000-0000FC1F0000}"/>
    <cellStyle name="Comma 58 2 3 3 2 3 2" xfId="29159" xr:uid="{F98C3B4F-014E-47AC-8FA7-B42623719FF1}"/>
    <cellStyle name="Comma 58 2 3 3 2 4" xfId="8201" xr:uid="{00000000-0005-0000-0000-0000FD1F0000}"/>
    <cellStyle name="Comma 58 2 3 3 2 4 2" xfId="29160" xr:uid="{C358E2BA-BCA3-4D0D-89B7-AE45EAC95ED4}"/>
    <cellStyle name="Comma 58 2 3 3 2 5" xfId="8202" xr:uid="{00000000-0005-0000-0000-0000FE1F0000}"/>
    <cellStyle name="Comma 58 2 3 3 2 5 2" xfId="29161" xr:uid="{CF1E20D9-25AE-4E06-9EAA-02AEB35F45EA}"/>
    <cellStyle name="Comma 58 2 3 3 2 6" xfId="29154" xr:uid="{2CBAB6A4-894C-43F4-8920-62F1BD1ADD3D}"/>
    <cellStyle name="Comma 58 2 3 3 3" xfId="8203" xr:uid="{00000000-0005-0000-0000-0000FF1F0000}"/>
    <cellStyle name="Comma 58 2 3 3 3 2" xfId="8204" xr:uid="{00000000-0005-0000-0000-000000200000}"/>
    <cellStyle name="Comma 58 2 3 3 3 2 2" xfId="29163" xr:uid="{F7ABE2C1-6D31-4AFD-AF53-196D12F7DABD}"/>
    <cellStyle name="Comma 58 2 3 3 3 3" xfId="8205" xr:uid="{00000000-0005-0000-0000-000001200000}"/>
    <cellStyle name="Comma 58 2 3 3 3 3 2" xfId="29164" xr:uid="{24F8AD51-E68E-4090-ADED-9E3C4B62D51C}"/>
    <cellStyle name="Comma 58 2 3 3 3 4" xfId="8206" xr:uid="{00000000-0005-0000-0000-000002200000}"/>
    <cellStyle name="Comma 58 2 3 3 3 4 2" xfId="29165" xr:uid="{0487B4C1-3309-446D-B6F1-0F848763B0A1}"/>
    <cellStyle name="Comma 58 2 3 3 3 5" xfId="29162" xr:uid="{4C24D583-2BA1-4EB7-A361-72DFBEE6EEB4}"/>
    <cellStyle name="Comma 58 2 3 3 4" xfId="8207" xr:uid="{00000000-0005-0000-0000-000003200000}"/>
    <cellStyle name="Comma 58 2 3 3 4 2" xfId="29166" xr:uid="{3F006F28-487A-4BF7-B285-89EC5C01B602}"/>
    <cellStyle name="Comma 58 2 3 3 5" xfId="8208" xr:uid="{00000000-0005-0000-0000-000004200000}"/>
    <cellStyle name="Comma 58 2 3 3 5 2" xfId="29167" xr:uid="{C5D57DCE-24E6-4A2C-99FC-5BC602AD4F27}"/>
    <cellStyle name="Comma 58 2 3 3 6" xfId="8209" xr:uid="{00000000-0005-0000-0000-000005200000}"/>
    <cellStyle name="Comma 58 2 3 3 6 2" xfId="29168" xr:uid="{2B1480B1-207A-44D2-8D18-1FF0786E5C4E}"/>
    <cellStyle name="Comma 58 2 3 3 7" xfId="29153" xr:uid="{755DB703-9B07-4FBA-B38F-544BFCAB11C5}"/>
    <cellStyle name="Comma 58 2 3 4" xfId="8210" xr:uid="{00000000-0005-0000-0000-000006200000}"/>
    <cellStyle name="Comma 58 2 3 4 2" xfId="8211" xr:uid="{00000000-0005-0000-0000-000007200000}"/>
    <cellStyle name="Comma 58 2 3 4 2 2" xfId="8212" xr:uid="{00000000-0005-0000-0000-000008200000}"/>
    <cellStyle name="Comma 58 2 3 4 2 2 2" xfId="29171" xr:uid="{BDD5DFC8-D50E-4C20-ACB9-A3FA2E7C627D}"/>
    <cellStyle name="Comma 58 2 3 4 2 3" xfId="8213" xr:uid="{00000000-0005-0000-0000-000009200000}"/>
    <cellStyle name="Comma 58 2 3 4 2 3 2" xfId="29172" xr:uid="{45F52C49-CFD5-4CBB-948C-D7F4DA991CE9}"/>
    <cellStyle name="Comma 58 2 3 4 2 4" xfId="8214" xr:uid="{00000000-0005-0000-0000-00000A200000}"/>
    <cellStyle name="Comma 58 2 3 4 2 4 2" xfId="29173" xr:uid="{30A0B448-6139-4456-842F-9E5179F4902F}"/>
    <cellStyle name="Comma 58 2 3 4 2 5" xfId="29170" xr:uid="{76445A6D-C1DE-491A-AE5C-6257E2DE3A99}"/>
    <cellStyle name="Comma 58 2 3 4 3" xfId="8215" xr:uid="{00000000-0005-0000-0000-00000B200000}"/>
    <cellStyle name="Comma 58 2 3 4 3 2" xfId="29174" xr:uid="{B79AE742-D4E2-4018-BD1C-D40C33ED4F9D}"/>
    <cellStyle name="Comma 58 2 3 4 4" xfId="8216" xr:uid="{00000000-0005-0000-0000-00000C200000}"/>
    <cellStyle name="Comma 58 2 3 4 4 2" xfId="29175" xr:uid="{FBF5ECC6-E88B-499F-B7D8-AF32C81BE4FE}"/>
    <cellStyle name="Comma 58 2 3 4 5" xfId="8217" xr:uid="{00000000-0005-0000-0000-00000D200000}"/>
    <cellStyle name="Comma 58 2 3 4 5 2" xfId="29176" xr:uid="{C5CE13B7-A362-4655-BAF8-D3E0282A6621}"/>
    <cellStyle name="Comma 58 2 3 4 6" xfId="29169" xr:uid="{55054F3F-751E-4E2A-AA95-8806769C23F4}"/>
    <cellStyle name="Comma 58 2 3 5" xfId="8218" xr:uid="{00000000-0005-0000-0000-00000E200000}"/>
    <cellStyle name="Comma 58 2 3 5 2" xfId="8219" xr:uid="{00000000-0005-0000-0000-00000F200000}"/>
    <cellStyle name="Comma 58 2 3 5 2 2" xfId="29178" xr:uid="{B73A0A26-027C-4FEF-806D-13C1E7221109}"/>
    <cellStyle name="Comma 58 2 3 5 3" xfId="8220" xr:uid="{00000000-0005-0000-0000-000010200000}"/>
    <cellStyle name="Comma 58 2 3 5 3 2" xfId="29179" xr:uid="{3909CCB3-1DFE-4DD2-BB92-26B8E3061760}"/>
    <cellStyle name="Comma 58 2 3 5 4" xfId="8221" xr:uid="{00000000-0005-0000-0000-000011200000}"/>
    <cellStyle name="Comma 58 2 3 5 4 2" xfId="29180" xr:uid="{2C5FB1EE-5053-4662-B616-F4EE0DE092C9}"/>
    <cellStyle name="Comma 58 2 3 5 5" xfId="29177" xr:uid="{2D6A01DB-7D35-4CA4-BF8A-2980A3A5B654}"/>
    <cellStyle name="Comma 58 2 3 6" xfId="8222" xr:uid="{00000000-0005-0000-0000-000012200000}"/>
    <cellStyle name="Comma 58 2 3 6 2" xfId="29181" xr:uid="{E8286E0F-3318-4DF1-8706-B700406B2FB3}"/>
    <cellStyle name="Comma 58 2 3 7" xfId="8223" xr:uid="{00000000-0005-0000-0000-000013200000}"/>
    <cellStyle name="Comma 58 2 3 7 2" xfId="29182" xr:uid="{4E23502F-D060-4ADA-BB45-455B0C31E92E}"/>
    <cellStyle name="Comma 58 2 3 8" xfId="8224" xr:uid="{00000000-0005-0000-0000-000014200000}"/>
    <cellStyle name="Comma 58 2 3 8 2" xfId="29183" xr:uid="{ED0FEF67-D82C-43C5-BF56-01D4F8DDC5C1}"/>
    <cellStyle name="Comma 58 2 3 9" xfId="29136" xr:uid="{89E7CD74-B76E-4AC6-9A8C-EFCC6635F7DC}"/>
    <cellStyle name="Comma 58 2 4" xfId="8225" xr:uid="{00000000-0005-0000-0000-000015200000}"/>
    <cellStyle name="Comma 58 2 4 2" xfId="8226" xr:uid="{00000000-0005-0000-0000-000016200000}"/>
    <cellStyle name="Comma 58 2 4 2 2" xfId="8227" xr:uid="{00000000-0005-0000-0000-000017200000}"/>
    <cellStyle name="Comma 58 2 4 2 2 2" xfId="8228" xr:uid="{00000000-0005-0000-0000-000018200000}"/>
    <cellStyle name="Comma 58 2 4 2 2 2 2" xfId="29187" xr:uid="{DD346DFA-9222-46D3-92E0-E307FB4C6570}"/>
    <cellStyle name="Comma 58 2 4 2 2 3" xfId="8229" xr:uid="{00000000-0005-0000-0000-000019200000}"/>
    <cellStyle name="Comma 58 2 4 2 2 3 2" xfId="29188" xr:uid="{55AF5B18-BD38-4C9A-A2F8-4CD240731F84}"/>
    <cellStyle name="Comma 58 2 4 2 2 4" xfId="8230" xr:uid="{00000000-0005-0000-0000-00001A200000}"/>
    <cellStyle name="Comma 58 2 4 2 2 4 2" xfId="29189" xr:uid="{824DDBD8-BFF1-41BF-A0DF-AD7D84B75E5C}"/>
    <cellStyle name="Comma 58 2 4 2 2 5" xfId="29186" xr:uid="{3FC21ABC-8D1C-4D0D-8CD8-E237627B2847}"/>
    <cellStyle name="Comma 58 2 4 2 3" xfId="8231" xr:uid="{00000000-0005-0000-0000-00001B200000}"/>
    <cellStyle name="Comma 58 2 4 2 3 2" xfId="29190" xr:uid="{EABA07D1-CAF1-4117-BDD6-77F63FD09309}"/>
    <cellStyle name="Comma 58 2 4 2 4" xfId="8232" xr:uid="{00000000-0005-0000-0000-00001C200000}"/>
    <cellStyle name="Comma 58 2 4 2 4 2" xfId="29191" xr:uid="{19B47EC7-B0BC-4B54-B0AF-1FD58E03B80E}"/>
    <cellStyle name="Comma 58 2 4 2 5" xfId="8233" xr:uid="{00000000-0005-0000-0000-00001D200000}"/>
    <cellStyle name="Comma 58 2 4 2 5 2" xfId="29192" xr:uid="{28D2EACB-88C6-453D-BB00-44199E083114}"/>
    <cellStyle name="Comma 58 2 4 2 6" xfId="29185" xr:uid="{CC2D1B77-B855-40B3-918D-341C226B6A98}"/>
    <cellStyle name="Comma 58 2 4 3" xfId="8234" xr:uid="{00000000-0005-0000-0000-00001E200000}"/>
    <cellStyle name="Comma 58 2 4 3 2" xfId="8235" xr:uid="{00000000-0005-0000-0000-00001F200000}"/>
    <cellStyle name="Comma 58 2 4 3 2 2" xfId="29194" xr:uid="{D23EA2A5-76FC-44E7-956D-03D38FB598A3}"/>
    <cellStyle name="Comma 58 2 4 3 3" xfId="8236" xr:uid="{00000000-0005-0000-0000-000020200000}"/>
    <cellStyle name="Comma 58 2 4 3 3 2" xfId="29195" xr:uid="{BF7A61CA-7D46-4532-A3B4-A6F55108E810}"/>
    <cellStyle name="Comma 58 2 4 3 4" xfId="8237" xr:uid="{00000000-0005-0000-0000-000021200000}"/>
    <cellStyle name="Comma 58 2 4 3 4 2" xfId="29196" xr:uid="{9DAB6018-B9FE-40E9-B21C-76DCCDA0DB43}"/>
    <cellStyle name="Comma 58 2 4 3 5" xfId="29193" xr:uid="{AE07CF56-5B31-4604-82F9-E41341988349}"/>
    <cellStyle name="Comma 58 2 4 4" xfId="8238" xr:uid="{00000000-0005-0000-0000-000022200000}"/>
    <cellStyle name="Comma 58 2 4 4 2" xfId="29197" xr:uid="{9750D747-D064-47D0-8B77-521FDCEFACBF}"/>
    <cellStyle name="Comma 58 2 4 5" xfId="8239" xr:uid="{00000000-0005-0000-0000-000023200000}"/>
    <cellStyle name="Comma 58 2 4 5 2" xfId="29198" xr:uid="{18D1D2CC-CF3A-4D64-BDBE-8019A8AE37DD}"/>
    <cellStyle name="Comma 58 2 4 6" xfId="8240" xr:uid="{00000000-0005-0000-0000-000024200000}"/>
    <cellStyle name="Comma 58 2 4 6 2" xfId="29199" xr:uid="{2C3E440B-F7C8-4B55-877C-560D86BB5C8E}"/>
    <cellStyle name="Comma 58 2 4 7" xfId="29184" xr:uid="{A48E4FC7-713B-477A-BD78-52EB9E012641}"/>
    <cellStyle name="Comma 58 2 5" xfId="8241" xr:uid="{00000000-0005-0000-0000-000025200000}"/>
    <cellStyle name="Comma 58 2 5 2" xfId="8242" xr:uid="{00000000-0005-0000-0000-000026200000}"/>
    <cellStyle name="Comma 58 2 5 2 2" xfId="8243" xr:uid="{00000000-0005-0000-0000-000027200000}"/>
    <cellStyle name="Comma 58 2 5 2 2 2" xfId="8244" xr:uid="{00000000-0005-0000-0000-000028200000}"/>
    <cellStyle name="Comma 58 2 5 2 2 2 2" xfId="29203" xr:uid="{B9A9EAFE-FCC1-41FA-8F5A-3601EFD5C4C8}"/>
    <cellStyle name="Comma 58 2 5 2 2 3" xfId="8245" xr:uid="{00000000-0005-0000-0000-000029200000}"/>
    <cellStyle name="Comma 58 2 5 2 2 3 2" xfId="29204" xr:uid="{1AF7D1CC-10D7-4E40-843A-14A6971E311E}"/>
    <cellStyle name="Comma 58 2 5 2 2 4" xfId="8246" xr:uid="{00000000-0005-0000-0000-00002A200000}"/>
    <cellStyle name="Comma 58 2 5 2 2 4 2" xfId="29205" xr:uid="{708F437F-C682-436E-A3D7-993AECADCD1F}"/>
    <cellStyle name="Comma 58 2 5 2 2 5" xfId="29202" xr:uid="{64311E8B-5656-4E84-BA8F-2FD79938E2D2}"/>
    <cellStyle name="Comma 58 2 5 2 3" xfId="8247" xr:uid="{00000000-0005-0000-0000-00002B200000}"/>
    <cellStyle name="Comma 58 2 5 2 3 2" xfId="29206" xr:uid="{5F92088B-1AC9-43C6-875F-5E23AD9EB018}"/>
    <cellStyle name="Comma 58 2 5 2 4" xfId="8248" xr:uid="{00000000-0005-0000-0000-00002C200000}"/>
    <cellStyle name="Comma 58 2 5 2 4 2" xfId="29207" xr:uid="{79708B54-29F0-4812-834B-443FCA29D451}"/>
    <cellStyle name="Comma 58 2 5 2 5" xfId="8249" xr:uid="{00000000-0005-0000-0000-00002D200000}"/>
    <cellStyle name="Comma 58 2 5 2 5 2" xfId="29208" xr:uid="{755DBCCF-0194-4678-8A61-82C561A0937A}"/>
    <cellStyle name="Comma 58 2 5 2 6" xfId="29201" xr:uid="{DDD43985-8F1A-4C3B-9DD0-12595DB88BE3}"/>
    <cellStyle name="Comma 58 2 5 3" xfId="8250" xr:uid="{00000000-0005-0000-0000-00002E200000}"/>
    <cellStyle name="Comma 58 2 5 3 2" xfId="8251" xr:uid="{00000000-0005-0000-0000-00002F200000}"/>
    <cellStyle name="Comma 58 2 5 3 2 2" xfId="29210" xr:uid="{A0EE88BA-B78B-4A38-9F04-ABBF477972EF}"/>
    <cellStyle name="Comma 58 2 5 3 3" xfId="8252" xr:uid="{00000000-0005-0000-0000-000030200000}"/>
    <cellStyle name="Comma 58 2 5 3 3 2" xfId="29211" xr:uid="{D2E799E4-1346-4A93-9587-63D99EA6758D}"/>
    <cellStyle name="Comma 58 2 5 3 4" xfId="8253" xr:uid="{00000000-0005-0000-0000-000031200000}"/>
    <cellStyle name="Comma 58 2 5 3 4 2" xfId="29212" xr:uid="{ED01CD5C-D446-4F8A-A504-2F6B5514DB90}"/>
    <cellStyle name="Comma 58 2 5 3 5" xfId="29209" xr:uid="{065A36BF-59EB-46A9-87F0-886FAFEB55D5}"/>
    <cellStyle name="Comma 58 2 5 4" xfId="8254" xr:uid="{00000000-0005-0000-0000-000032200000}"/>
    <cellStyle name="Comma 58 2 5 4 2" xfId="29213" xr:uid="{AA5DD375-84C4-4957-BBCD-2DBBAC080298}"/>
    <cellStyle name="Comma 58 2 5 5" xfId="8255" xr:uid="{00000000-0005-0000-0000-000033200000}"/>
    <cellStyle name="Comma 58 2 5 5 2" xfId="29214" xr:uid="{3815E034-B1D3-4441-B6DB-6E99DEA363D6}"/>
    <cellStyle name="Comma 58 2 5 6" xfId="8256" xr:uid="{00000000-0005-0000-0000-000034200000}"/>
    <cellStyle name="Comma 58 2 5 6 2" xfId="29215" xr:uid="{B8886667-7B10-4690-9470-FB7627A94311}"/>
    <cellStyle name="Comma 58 2 5 7" xfId="29200" xr:uid="{CA5C060E-B646-4C5C-9DA0-DD075B65A828}"/>
    <cellStyle name="Comma 58 2 6" xfId="8257" xr:uid="{00000000-0005-0000-0000-000035200000}"/>
    <cellStyle name="Comma 58 2 6 2" xfId="8258" xr:uid="{00000000-0005-0000-0000-000036200000}"/>
    <cellStyle name="Comma 58 2 6 2 2" xfId="8259" xr:uid="{00000000-0005-0000-0000-000037200000}"/>
    <cellStyle name="Comma 58 2 6 2 2 2" xfId="29218" xr:uid="{DE347F8E-975F-4DF7-B49A-69A008A436F4}"/>
    <cellStyle name="Comma 58 2 6 2 3" xfId="8260" xr:uid="{00000000-0005-0000-0000-000038200000}"/>
    <cellStyle name="Comma 58 2 6 2 3 2" xfId="29219" xr:uid="{F9B04643-8C41-4F3F-8154-5A5964878C79}"/>
    <cellStyle name="Comma 58 2 6 2 4" xfId="8261" xr:uid="{00000000-0005-0000-0000-000039200000}"/>
    <cellStyle name="Comma 58 2 6 2 4 2" xfId="29220" xr:uid="{35C64710-A1DF-41BF-8BE2-0B08DB0C76BC}"/>
    <cellStyle name="Comma 58 2 6 2 5" xfId="29217" xr:uid="{D1C1A951-8FCC-45AE-9FF6-B65D47DA0C3C}"/>
    <cellStyle name="Comma 58 2 6 3" xfId="8262" xr:uid="{00000000-0005-0000-0000-00003A200000}"/>
    <cellStyle name="Comma 58 2 6 3 2" xfId="29221" xr:uid="{3D49DF91-8454-436D-8BA9-827812288099}"/>
    <cellStyle name="Comma 58 2 6 4" xfId="8263" xr:uid="{00000000-0005-0000-0000-00003B200000}"/>
    <cellStyle name="Comma 58 2 6 4 2" xfId="29222" xr:uid="{500AE6F7-7F9D-4D4C-B7EE-083DC368B11E}"/>
    <cellStyle name="Comma 58 2 6 5" xfId="8264" xr:uid="{00000000-0005-0000-0000-00003C200000}"/>
    <cellStyle name="Comma 58 2 6 5 2" xfId="29223" xr:uid="{04654012-E356-49DA-9C26-131E44771792}"/>
    <cellStyle name="Comma 58 2 6 6" xfId="29216" xr:uid="{0B64E3AA-F8E5-481F-BEDC-0BD137EF9204}"/>
    <cellStyle name="Comma 58 2 7" xfId="8265" xr:uid="{00000000-0005-0000-0000-00003D200000}"/>
    <cellStyle name="Comma 58 2 7 2" xfId="8266" xr:uid="{00000000-0005-0000-0000-00003E200000}"/>
    <cellStyle name="Comma 58 2 7 2 2" xfId="29225" xr:uid="{33FEE1FD-D8B0-4070-9169-690AF6B1085F}"/>
    <cellStyle name="Comma 58 2 7 3" xfId="8267" xr:uid="{00000000-0005-0000-0000-00003F200000}"/>
    <cellStyle name="Comma 58 2 7 3 2" xfId="29226" xr:uid="{BF352EF3-48DD-44D5-9830-FFFD1F4BE41F}"/>
    <cellStyle name="Comma 58 2 7 4" xfId="8268" xr:uid="{00000000-0005-0000-0000-000040200000}"/>
    <cellStyle name="Comma 58 2 7 4 2" xfId="29227" xr:uid="{6D664A2A-3274-4292-ADE7-324719E78526}"/>
    <cellStyle name="Comma 58 2 7 5" xfId="29224" xr:uid="{00627611-059E-4730-855A-31EE20A75114}"/>
    <cellStyle name="Comma 58 2 8" xfId="8269" xr:uid="{00000000-0005-0000-0000-000041200000}"/>
    <cellStyle name="Comma 58 2 8 2" xfId="29228" xr:uid="{C15A53F3-CBDC-4DBA-A6F1-FA67DB4AB05D}"/>
    <cellStyle name="Comma 58 2 9" xfId="8270" xr:uid="{00000000-0005-0000-0000-000042200000}"/>
    <cellStyle name="Comma 58 2 9 2" xfId="29229" xr:uid="{F2A1865C-F8CB-4D0A-BDCD-D3E9DCA10AA7}"/>
    <cellStyle name="Comma 58 3" xfId="8271" xr:uid="{00000000-0005-0000-0000-000043200000}"/>
    <cellStyle name="Comma 58 3 10" xfId="8272" xr:uid="{00000000-0005-0000-0000-000044200000}"/>
    <cellStyle name="Comma 58 3 10 2" xfId="29231" xr:uid="{00C469E6-76A8-4402-9D23-FAD39D5AEB91}"/>
    <cellStyle name="Comma 58 3 11" xfId="29230" xr:uid="{0B8BFD85-BE49-4052-89E6-BA4D67718593}"/>
    <cellStyle name="Comma 58 3 2" xfId="8273" xr:uid="{00000000-0005-0000-0000-000045200000}"/>
    <cellStyle name="Comma 58 3 2 2" xfId="8274" xr:uid="{00000000-0005-0000-0000-000046200000}"/>
    <cellStyle name="Comma 58 3 2 2 2" xfId="8275" xr:uid="{00000000-0005-0000-0000-000047200000}"/>
    <cellStyle name="Comma 58 3 2 2 2 2" xfId="8276" xr:uid="{00000000-0005-0000-0000-000048200000}"/>
    <cellStyle name="Comma 58 3 2 2 2 2 2" xfId="8277" xr:uid="{00000000-0005-0000-0000-000049200000}"/>
    <cellStyle name="Comma 58 3 2 2 2 2 2 2" xfId="29236" xr:uid="{45D72B67-8FF4-4EAC-82D6-C47310E50A3E}"/>
    <cellStyle name="Comma 58 3 2 2 2 2 3" xfId="8278" xr:uid="{00000000-0005-0000-0000-00004A200000}"/>
    <cellStyle name="Comma 58 3 2 2 2 2 3 2" xfId="29237" xr:uid="{8AAFD5EF-01AA-40AA-8B12-ADC70D8F8E68}"/>
    <cellStyle name="Comma 58 3 2 2 2 2 4" xfId="8279" xr:uid="{00000000-0005-0000-0000-00004B200000}"/>
    <cellStyle name="Comma 58 3 2 2 2 2 4 2" xfId="29238" xr:uid="{AF97A01B-FBEB-4B2A-8FB3-41A7D7B461F4}"/>
    <cellStyle name="Comma 58 3 2 2 2 2 5" xfId="29235" xr:uid="{41739052-0099-4F4C-99BC-1801FDD3C3B5}"/>
    <cellStyle name="Comma 58 3 2 2 2 3" xfId="8280" xr:uid="{00000000-0005-0000-0000-00004C200000}"/>
    <cellStyle name="Comma 58 3 2 2 2 3 2" xfId="29239" xr:uid="{323E4747-43EA-4DC1-A05F-E0EBEAFA6CB4}"/>
    <cellStyle name="Comma 58 3 2 2 2 4" xfId="8281" xr:uid="{00000000-0005-0000-0000-00004D200000}"/>
    <cellStyle name="Comma 58 3 2 2 2 4 2" xfId="29240" xr:uid="{3EDB9970-4EA2-49BD-996A-28600A084F04}"/>
    <cellStyle name="Comma 58 3 2 2 2 5" xfId="8282" xr:uid="{00000000-0005-0000-0000-00004E200000}"/>
    <cellStyle name="Comma 58 3 2 2 2 5 2" xfId="29241" xr:uid="{877DAE0E-8B5E-45A6-8FAF-2185726E0DBF}"/>
    <cellStyle name="Comma 58 3 2 2 2 6" xfId="29234" xr:uid="{873F3AE4-D4BC-4639-AC4D-3582BCCD8844}"/>
    <cellStyle name="Comma 58 3 2 2 3" xfId="8283" xr:uid="{00000000-0005-0000-0000-00004F200000}"/>
    <cellStyle name="Comma 58 3 2 2 3 2" xfId="8284" xr:uid="{00000000-0005-0000-0000-000050200000}"/>
    <cellStyle name="Comma 58 3 2 2 3 2 2" xfId="29243" xr:uid="{942D6C11-A259-4263-A8B1-327191B563F4}"/>
    <cellStyle name="Comma 58 3 2 2 3 3" xfId="8285" xr:uid="{00000000-0005-0000-0000-000051200000}"/>
    <cellStyle name="Comma 58 3 2 2 3 3 2" xfId="29244" xr:uid="{AC14432F-98D6-4DDA-A328-F2F32B9BBDD5}"/>
    <cellStyle name="Comma 58 3 2 2 3 4" xfId="8286" xr:uid="{00000000-0005-0000-0000-000052200000}"/>
    <cellStyle name="Comma 58 3 2 2 3 4 2" xfId="29245" xr:uid="{ACE1B66D-3005-4BC3-9C46-2A33E71AC433}"/>
    <cellStyle name="Comma 58 3 2 2 3 5" xfId="29242" xr:uid="{21B92660-694D-4BCF-BBC1-7C3ABF7FD6CB}"/>
    <cellStyle name="Comma 58 3 2 2 4" xfId="8287" xr:uid="{00000000-0005-0000-0000-000053200000}"/>
    <cellStyle name="Comma 58 3 2 2 4 2" xfId="29246" xr:uid="{D4A1F52B-2D94-49D6-BA6C-BDFEB924B8E6}"/>
    <cellStyle name="Comma 58 3 2 2 5" xfId="8288" xr:uid="{00000000-0005-0000-0000-000054200000}"/>
    <cellStyle name="Comma 58 3 2 2 5 2" xfId="29247" xr:uid="{0DF16148-350C-4207-8C3D-5402945092CC}"/>
    <cellStyle name="Comma 58 3 2 2 6" xfId="8289" xr:uid="{00000000-0005-0000-0000-000055200000}"/>
    <cellStyle name="Comma 58 3 2 2 6 2" xfId="29248" xr:uid="{1E3F12EE-8B89-4282-BFB3-CDD9C585FB51}"/>
    <cellStyle name="Comma 58 3 2 2 7" xfId="29233" xr:uid="{C4E0F4FC-D43F-4432-A58A-02EBDDB76860}"/>
    <cellStyle name="Comma 58 3 2 3" xfId="8290" xr:uid="{00000000-0005-0000-0000-000056200000}"/>
    <cellStyle name="Comma 58 3 2 3 2" xfId="8291" xr:uid="{00000000-0005-0000-0000-000057200000}"/>
    <cellStyle name="Comma 58 3 2 3 2 2" xfId="8292" xr:uid="{00000000-0005-0000-0000-000058200000}"/>
    <cellStyle name="Comma 58 3 2 3 2 2 2" xfId="8293" xr:uid="{00000000-0005-0000-0000-000059200000}"/>
    <cellStyle name="Comma 58 3 2 3 2 2 2 2" xfId="29252" xr:uid="{C3FDA855-05AB-4376-BAB8-B95A635C0C8B}"/>
    <cellStyle name="Comma 58 3 2 3 2 2 3" xfId="8294" xr:uid="{00000000-0005-0000-0000-00005A200000}"/>
    <cellStyle name="Comma 58 3 2 3 2 2 3 2" xfId="29253" xr:uid="{A3361849-5D5D-4B64-A753-433B15747D02}"/>
    <cellStyle name="Comma 58 3 2 3 2 2 4" xfId="8295" xr:uid="{00000000-0005-0000-0000-00005B200000}"/>
    <cellStyle name="Comma 58 3 2 3 2 2 4 2" xfId="29254" xr:uid="{3A05A5C3-A5E0-4005-BE98-60A5BE4775D8}"/>
    <cellStyle name="Comma 58 3 2 3 2 2 5" xfId="29251" xr:uid="{D1F7A70B-6DB3-4B20-86BB-46457445C88A}"/>
    <cellStyle name="Comma 58 3 2 3 2 3" xfId="8296" xr:uid="{00000000-0005-0000-0000-00005C200000}"/>
    <cellStyle name="Comma 58 3 2 3 2 3 2" xfId="29255" xr:uid="{DFE6205F-53B4-4D07-9D8C-8238381D2635}"/>
    <cellStyle name="Comma 58 3 2 3 2 4" xfId="8297" xr:uid="{00000000-0005-0000-0000-00005D200000}"/>
    <cellStyle name="Comma 58 3 2 3 2 4 2" xfId="29256" xr:uid="{737D3DC0-9E80-4284-AB34-17E062EAD5AB}"/>
    <cellStyle name="Comma 58 3 2 3 2 5" xfId="8298" xr:uid="{00000000-0005-0000-0000-00005E200000}"/>
    <cellStyle name="Comma 58 3 2 3 2 5 2" xfId="29257" xr:uid="{B20CE75F-43BF-49C5-BFA3-16D7FF5D1936}"/>
    <cellStyle name="Comma 58 3 2 3 2 6" xfId="29250" xr:uid="{D0263F2F-675A-45BD-8155-1F258CD27AB2}"/>
    <cellStyle name="Comma 58 3 2 3 3" xfId="8299" xr:uid="{00000000-0005-0000-0000-00005F200000}"/>
    <cellStyle name="Comma 58 3 2 3 3 2" xfId="8300" xr:uid="{00000000-0005-0000-0000-000060200000}"/>
    <cellStyle name="Comma 58 3 2 3 3 2 2" xfId="29259" xr:uid="{5AA7205C-9290-4C1D-82D3-53A17CB94921}"/>
    <cellStyle name="Comma 58 3 2 3 3 3" xfId="8301" xr:uid="{00000000-0005-0000-0000-000061200000}"/>
    <cellStyle name="Comma 58 3 2 3 3 3 2" xfId="29260" xr:uid="{A76A690F-D69B-4B78-9E8C-2F604EC1BFB4}"/>
    <cellStyle name="Comma 58 3 2 3 3 4" xfId="8302" xr:uid="{00000000-0005-0000-0000-000062200000}"/>
    <cellStyle name="Comma 58 3 2 3 3 4 2" xfId="29261" xr:uid="{5141505C-7399-4BE0-BDB9-2171D62EF782}"/>
    <cellStyle name="Comma 58 3 2 3 3 5" xfId="29258" xr:uid="{D0344AF5-79EB-47F5-A0CD-736611030308}"/>
    <cellStyle name="Comma 58 3 2 3 4" xfId="8303" xr:uid="{00000000-0005-0000-0000-000063200000}"/>
    <cellStyle name="Comma 58 3 2 3 4 2" xfId="29262" xr:uid="{99681B47-B6D4-4227-A6D2-E5A3DE53498F}"/>
    <cellStyle name="Comma 58 3 2 3 5" xfId="8304" xr:uid="{00000000-0005-0000-0000-000064200000}"/>
    <cellStyle name="Comma 58 3 2 3 5 2" xfId="29263" xr:uid="{E9C3B5D2-D935-4C87-A7AE-D0813EF59A63}"/>
    <cellStyle name="Comma 58 3 2 3 6" xfId="8305" xr:uid="{00000000-0005-0000-0000-000065200000}"/>
    <cellStyle name="Comma 58 3 2 3 6 2" xfId="29264" xr:uid="{0F4D536B-CD7D-4B55-A1B2-54967D01D4BC}"/>
    <cellStyle name="Comma 58 3 2 3 7" xfId="29249" xr:uid="{07E1F2AB-E0B2-4C7B-BE39-07B8871F9D1B}"/>
    <cellStyle name="Comma 58 3 2 4" xfId="8306" xr:uid="{00000000-0005-0000-0000-000066200000}"/>
    <cellStyle name="Comma 58 3 2 4 2" xfId="8307" xr:uid="{00000000-0005-0000-0000-000067200000}"/>
    <cellStyle name="Comma 58 3 2 4 2 2" xfId="8308" xr:uid="{00000000-0005-0000-0000-000068200000}"/>
    <cellStyle name="Comma 58 3 2 4 2 2 2" xfId="29267" xr:uid="{3A23D837-D1D6-4FD0-A801-811D74DCF401}"/>
    <cellStyle name="Comma 58 3 2 4 2 3" xfId="8309" xr:uid="{00000000-0005-0000-0000-000069200000}"/>
    <cellStyle name="Comma 58 3 2 4 2 3 2" xfId="29268" xr:uid="{DCB7ADEF-F423-4921-B002-9C66FBE51113}"/>
    <cellStyle name="Comma 58 3 2 4 2 4" xfId="8310" xr:uid="{00000000-0005-0000-0000-00006A200000}"/>
    <cellStyle name="Comma 58 3 2 4 2 4 2" xfId="29269" xr:uid="{1880EBD1-2398-40F4-9B4D-BB314C77030E}"/>
    <cellStyle name="Comma 58 3 2 4 2 5" xfId="29266" xr:uid="{E52D0BFD-50FF-4F63-9C4A-132ADC9965F0}"/>
    <cellStyle name="Comma 58 3 2 4 3" xfId="8311" xr:uid="{00000000-0005-0000-0000-00006B200000}"/>
    <cellStyle name="Comma 58 3 2 4 3 2" xfId="29270" xr:uid="{1858B7F5-7FD3-47DB-A19A-531763F2715D}"/>
    <cellStyle name="Comma 58 3 2 4 4" xfId="8312" xr:uid="{00000000-0005-0000-0000-00006C200000}"/>
    <cellStyle name="Comma 58 3 2 4 4 2" xfId="29271" xr:uid="{7E7FA864-C4FF-4A9D-A6D7-B2C3E3C4F468}"/>
    <cellStyle name="Comma 58 3 2 4 5" xfId="8313" xr:uid="{00000000-0005-0000-0000-00006D200000}"/>
    <cellStyle name="Comma 58 3 2 4 5 2" xfId="29272" xr:uid="{CE99CEE7-3C26-4609-B35E-C3A6C8BF99D1}"/>
    <cellStyle name="Comma 58 3 2 4 6" xfId="29265" xr:uid="{1E47D1B6-38CA-46BF-96CA-EF3F1154EEAA}"/>
    <cellStyle name="Comma 58 3 2 5" xfId="8314" xr:uid="{00000000-0005-0000-0000-00006E200000}"/>
    <cellStyle name="Comma 58 3 2 5 2" xfId="8315" xr:uid="{00000000-0005-0000-0000-00006F200000}"/>
    <cellStyle name="Comma 58 3 2 5 2 2" xfId="29274" xr:uid="{956D615C-2C44-4EA4-8B83-2095920FEB21}"/>
    <cellStyle name="Comma 58 3 2 5 3" xfId="8316" xr:uid="{00000000-0005-0000-0000-000070200000}"/>
    <cellStyle name="Comma 58 3 2 5 3 2" xfId="29275" xr:uid="{10ED9C70-08CC-49D8-8F1C-476E99B7C060}"/>
    <cellStyle name="Comma 58 3 2 5 4" xfId="8317" xr:uid="{00000000-0005-0000-0000-000071200000}"/>
    <cellStyle name="Comma 58 3 2 5 4 2" xfId="29276" xr:uid="{BFEF86D2-F856-4B33-AFEB-A43BE0C13654}"/>
    <cellStyle name="Comma 58 3 2 5 5" xfId="29273" xr:uid="{A5B76A5F-1A46-40DD-B156-7565F3A97EB7}"/>
    <cellStyle name="Comma 58 3 2 6" xfId="8318" xr:uid="{00000000-0005-0000-0000-000072200000}"/>
    <cellStyle name="Comma 58 3 2 6 2" xfId="29277" xr:uid="{7CEA8A8D-C82C-4EE1-9CB8-F3E2688A4101}"/>
    <cellStyle name="Comma 58 3 2 7" xfId="8319" xr:uid="{00000000-0005-0000-0000-000073200000}"/>
    <cellStyle name="Comma 58 3 2 7 2" xfId="29278" xr:uid="{F4F08C3A-0033-4CC5-817E-207DBB3E38FF}"/>
    <cellStyle name="Comma 58 3 2 8" xfId="8320" xr:uid="{00000000-0005-0000-0000-000074200000}"/>
    <cellStyle name="Comma 58 3 2 8 2" xfId="29279" xr:uid="{E8315A4B-4898-47C8-946C-7F6C6D7124C4}"/>
    <cellStyle name="Comma 58 3 2 9" xfId="29232" xr:uid="{A7C04107-2D09-40AE-A0DB-3414DCF86A74}"/>
    <cellStyle name="Comma 58 3 3" xfId="8321" xr:uid="{00000000-0005-0000-0000-000075200000}"/>
    <cellStyle name="Comma 58 3 3 2" xfId="8322" xr:uid="{00000000-0005-0000-0000-000076200000}"/>
    <cellStyle name="Comma 58 3 3 2 2" xfId="8323" xr:uid="{00000000-0005-0000-0000-000077200000}"/>
    <cellStyle name="Comma 58 3 3 2 2 2" xfId="8324" xr:uid="{00000000-0005-0000-0000-000078200000}"/>
    <cellStyle name="Comma 58 3 3 2 2 2 2" xfId="8325" xr:uid="{00000000-0005-0000-0000-000079200000}"/>
    <cellStyle name="Comma 58 3 3 2 2 2 2 2" xfId="29284" xr:uid="{C04EC7B9-79B0-423C-A193-2AA5169518CD}"/>
    <cellStyle name="Comma 58 3 3 2 2 2 3" xfId="8326" xr:uid="{00000000-0005-0000-0000-00007A200000}"/>
    <cellStyle name="Comma 58 3 3 2 2 2 3 2" xfId="29285" xr:uid="{40535A80-EB3C-478A-B706-4A4FBB4FD670}"/>
    <cellStyle name="Comma 58 3 3 2 2 2 4" xfId="8327" xr:uid="{00000000-0005-0000-0000-00007B200000}"/>
    <cellStyle name="Comma 58 3 3 2 2 2 4 2" xfId="29286" xr:uid="{EAE0A1BC-913D-4296-840E-0007FD81717A}"/>
    <cellStyle name="Comma 58 3 3 2 2 2 5" xfId="29283" xr:uid="{0AB8786E-B8DC-4105-AF53-F3EA4439960F}"/>
    <cellStyle name="Comma 58 3 3 2 2 3" xfId="8328" xr:uid="{00000000-0005-0000-0000-00007C200000}"/>
    <cellStyle name="Comma 58 3 3 2 2 3 2" xfId="29287" xr:uid="{9017E170-5511-40BC-85BD-FD5FDE181B40}"/>
    <cellStyle name="Comma 58 3 3 2 2 4" xfId="8329" xr:uid="{00000000-0005-0000-0000-00007D200000}"/>
    <cellStyle name="Comma 58 3 3 2 2 4 2" xfId="29288" xr:uid="{156111B5-8B6C-43C5-8251-4D9800EA2F5D}"/>
    <cellStyle name="Comma 58 3 3 2 2 5" xfId="8330" xr:uid="{00000000-0005-0000-0000-00007E200000}"/>
    <cellStyle name="Comma 58 3 3 2 2 5 2" xfId="29289" xr:uid="{11D926E5-652F-438F-8918-9945EC63C9FD}"/>
    <cellStyle name="Comma 58 3 3 2 2 6" xfId="29282" xr:uid="{452D9276-E064-4B96-B37C-00DA80C7D88E}"/>
    <cellStyle name="Comma 58 3 3 2 3" xfId="8331" xr:uid="{00000000-0005-0000-0000-00007F200000}"/>
    <cellStyle name="Comma 58 3 3 2 3 2" xfId="8332" xr:uid="{00000000-0005-0000-0000-000080200000}"/>
    <cellStyle name="Comma 58 3 3 2 3 2 2" xfId="29291" xr:uid="{9F6616C4-0647-4948-AA7E-DB61EA8992E1}"/>
    <cellStyle name="Comma 58 3 3 2 3 3" xfId="8333" xr:uid="{00000000-0005-0000-0000-000081200000}"/>
    <cellStyle name="Comma 58 3 3 2 3 3 2" xfId="29292" xr:uid="{D914B709-655D-4B8A-BCAA-6CDB673EEE51}"/>
    <cellStyle name="Comma 58 3 3 2 3 4" xfId="8334" xr:uid="{00000000-0005-0000-0000-000082200000}"/>
    <cellStyle name="Comma 58 3 3 2 3 4 2" xfId="29293" xr:uid="{F2D8F8DC-B9C4-430E-AE9F-C7A6BC23A555}"/>
    <cellStyle name="Comma 58 3 3 2 3 5" xfId="29290" xr:uid="{96238836-D73F-45E3-AEB9-F2E56E6B337F}"/>
    <cellStyle name="Comma 58 3 3 2 4" xfId="8335" xr:uid="{00000000-0005-0000-0000-000083200000}"/>
    <cellStyle name="Comma 58 3 3 2 4 2" xfId="29294" xr:uid="{ED397BE8-D2F7-44C3-815E-A2157F3D467D}"/>
    <cellStyle name="Comma 58 3 3 2 5" xfId="8336" xr:uid="{00000000-0005-0000-0000-000084200000}"/>
    <cellStyle name="Comma 58 3 3 2 5 2" xfId="29295" xr:uid="{ABB296A0-F82D-445F-8CDA-CC595684485D}"/>
    <cellStyle name="Comma 58 3 3 2 6" xfId="8337" xr:uid="{00000000-0005-0000-0000-000085200000}"/>
    <cellStyle name="Comma 58 3 3 2 6 2" xfId="29296" xr:uid="{CE39D363-200F-465F-891C-182E69DA5515}"/>
    <cellStyle name="Comma 58 3 3 2 7" xfId="29281" xr:uid="{F11AC802-AC3F-4691-BB78-E0E767969472}"/>
    <cellStyle name="Comma 58 3 3 3" xfId="8338" xr:uid="{00000000-0005-0000-0000-000086200000}"/>
    <cellStyle name="Comma 58 3 3 3 2" xfId="8339" xr:uid="{00000000-0005-0000-0000-000087200000}"/>
    <cellStyle name="Comma 58 3 3 3 2 2" xfId="8340" xr:uid="{00000000-0005-0000-0000-000088200000}"/>
    <cellStyle name="Comma 58 3 3 3 2 2 2" xfId="8341" xr:uid="{00000000-0005-0000-0000-000089200000}"/>
    <cellStyle name="Comma 58 3 3 3 2 2 2 2" xfId="29300" xr:uid="{5AA37AA2-6DAF-45FF-8669-4E5971F42340}"/>
    <cellStyle name="Comma 58 3 3 3 2 2 3" xfId="8342" xr:uid="{00000000-0005-0000-0000-00008A200000}"/>
    <cellStyle name="Comma 58 3 3 3 2 2 3 2" xfId="29301" xr:uid="{88F901EA-C14A-427F-89FF-ED2EBEDCE80F}"/>
    <cellStyle name="Comma 58 3 3 3 2 2 4" xfId="8343" xr:uid="{00000000-0005-0000-0000-00008B200000}"/>
    <cellStyle name="Comma 58 3 3 3 2 2 4 2" xfId="29302" xr:uid="{1E92AD24-94F6-4EF3-8E79-1A9FD2ACA0BC}"/>
    <cellStyle name="Comma 58 3 3 3 2 2 5" xfId="29299" xr:uid="{312C6A6F-7072-43C2-9B9F-92F9E13BD5E8}"/>
    <cellStyle name="Comma 58 3 3 3 2 3" xfId="8344" xr:uid="{00000000-0005-0000-0000-00008C200000}"/>
    <cellStyle name="Comma 58 3 3 3 2 3 2" xfId="29303" xr:uid="{0DFCF6D9-9BA9-4BC8-888D-5A3621399E36}"/>
    <cellStyle name="Comma 58 3 3 3 2 4" xfId="8345" xr:uid="{00000000-0005-0000-0000-00008D200000}"/>
    <cellStyle name="Comma 58 3 3 3 2 4 2" xfId="29304" xr:uid="{050B2F6D-CF2F-4E74-83AC-B79CA0A2383B}"/>
    <cellStyle name="Comma 58 3 3 3 2 5" xfId="8346" xr:uid="{00000000-0005-0000-0000-00008E200000}"/>
    <cellStyle name="Comma 58 3 3 3 2 5 2" xfId="29305" xr:uid="{2E5CF1E8-E50D-4CB0-8AE1-231B91EFBB66}"/>
    <cellStyle name="Comma 58 3 3 3 2 6" xfId="29298" xr:uid="{79D5AA94-3EF1-45FD-946D-8C8CF237B810}"/>
    <cellStyle name="Comma 58 3 3 3 3" xfId="8347" xr:uid="{00000000-0005-0000-0000-00008F200000}"/>
    <cellStyle name="Comma 58 3 3 3 3 2" xfId="8348" xr:uid="{00000000-0005-0000-0000-000090200000}"/>
    <cellStyle name="Comma 58 3 3 3 3 2 2" xfId="29307" xr:uid="{86F5EE18-0D8D-4F85-85F7-94C97B143427}"/>
    <cellStyle name="Comma 58 3 3 3 3 3" xfId="8349" xr:uid="{00000000-0005-0000-0000-000091200000}"/>
    <cellStyle name="Comma 58 3 3 3 3 3 2" xfId="29308" xr:uid="{12C49F63-CDC7-4D43-8377-E3282206CA0C}"/>
    <cellStyle name="Comma 58 3 3 3 3 4" xfId="8350" xr:uid="{00000000-0005-0000-0000-000092200000}"/>
    <cellStyle name="Comma 58 3 3 3 3 4 2" xfId="29309" xr:uid="{AA15FE05-B5D7-41FC-BC92-99E7D1126821}"/>
    <cellStyle name="Comma 58 3 3 3 3 5" xfId="29306" xr:uid="{EC5E8EF3-E5EB-4F18-858A-E5A90D4EB383}"/>
    <cellStyle name="Comma 58 3 3 3 4" xfId="8351" xr:uid="{00000000-0005-0000-0000-000093200000}"/>
    <cellStyle name="Comma 58 3 3 3 4 2" xfId="29310" xr:uid="{F88A1D80-9D75-4960-9657-CBF63B2B26EE}"/>
    <cellStyle name="Comma 58 3 3 3 5" xfId="8352" xr:uid="{00000000-0005-0000-0000-000094200000}"/>
    <cellStyle name="Comma 58 3 3 3 5 2" xfId="29311" xr:uid="{2505BD6C-1DC1-4613-91A5-42868C4A992A}"/>
    <cellStyle name="Comma 58 3 3 3 6" xfId="8353" xr:uid="{00000000-0005-0000-0000-000095200000}"/>
    <cellStyle name="Comma 58 3 3 3 6 2" xfId="29312" xr:uid="{6066BC32-E970-4392-A097-8F92A527A162}"/>
    <cellStyle name="Comma 58 3 3 3 7" xfId="29297" xr:uid="{51A78A66-B3E1-475C-885A-871377D713FB}"/>
    <cellStyle name="Comma 58 3 3 4" xfId="8354" xr:uid="{00000000-0005-0000-0000-000096200000}"/>
    <cellStyle name="Comma 58 3 3 4 2" xfId="8355" xr:uid="{00000000-0005-0000-0000-000097200000}"/>
    <cellStyle name="Comma 58 3 3 4 2 2" xfId="8356" xr:uid="{00000000-0005-0000-0000-000098200000}"/>
    <cellStyle name="Comma 58 3 3 4 2 2 2" xfId="29315" xr:uid="{0F7FDBED-A3D0-4194-85B8-C8093B624492}"/>
    <cellStyle name="Comma 58 3 3 4 2 3" xfId="8357" xr:uid="{00000000-0005-0000-0000-000099200000}"/>
    <cellStyle name="Comma 58 3 3 4 2 3 2" xfId="29316" xr:uid="{E57555E7-93AE-493A-AF4D-BAC83EB53457}"/>
    <cellStyle name="Comma 58 3 3 4 2 4" xfId="8358" xr:uid="{00000000-0005-0000-0000-00009A200000}"/>
    <cellStyle name="Comma 58 3 3 4 2 4 2" xfId="29317" xr:uid="{07087F0F-A88A-41D7-85A9-23BC998CD087}"/>
    <cellStyle name="Comma 58 3 3 4 2 5" xfId="29314" xr:uid="{7C143B3B-D25A-4081-874F-0BF9CEA49BF8}"/>
    <cellStyle name="Comma 58 3 3 4 3" xfId="8359" xr:uid="{00000000-0005-0000-0000-00009B200000}"/>
    <cellStyle name="Comma 58 3 3 4 3 2" xfId="29318" xr:uid="{E82934BA-39E3-4D14-BD38-56C9272A3EC8}"/>
    <cellStyle name="Comma 58 3 3 4 4" xfId="8360" xr:uid="{00000000-0005-0000-0000-00009C200000}"/>
    <cellStyle name="Comma 58 3 3 4 4 2" xfId="29319" xr:uid="{05D35584-4C96-4B98-B389-9856C00A3230}"/>
    <cellStyle name="Comma 58 3 3 4 5" xfId="8361" xr:uid="{00000000-0005-0000-0000-00009D200000}"/>
    <cellStyle name="Comma 58 3 3 4 5 2" xfId="29320" xr:uid="{9F139153-0335-4A12-B8E2-7D3A576EE470}"/>
    <cellStyle name="Comma 58 3 3 4 6" xfId="29313" xr:uid="{0E87CE1F-FDBE-4D70-9756-F651A3209EE5}"/>
    <cellStyle name="Comma 58 3 3 5" xfId="8362" xr:uid="{00000000-0005-0000-0000-00009E200000}"/>
    <cellStyle name="Comma 58 3 3 5 2" xfId="8363" xr:uid="{00000000-0005-0000-0000-00009F200000}"/>
    <cellStyle name="Comma 58 3 3 5 2 2" xfId="29322" xr:uid="{88A85145-8FEF-4D40-A59C-8B38F2EB7544}"/>
    <cellStyle name="Comma 58 3 3 5 3" xfId="8364" xr:uid="{00000000-0005-0000-0000-0000A0200000}"/>
    <cellStyle name="Comma 58 3 3 5 3 2" xfId="29323" xr:uid="{33CDF321-273B-4C96-B4AF-24585F9AE8B8}"/>
    <cellStyle name="Comma 58 3 3 5 4" xfId="8365" xr:uid="{00000000-0005-0000-0000-0000A1200000}"/>
    <cellStyle name="Comma 58 3 3 5 4 2" xfId="29324" xr:uid="{FF6DF24D-97D6-488D-8DF8-C64CE5099004}"/>
    <cellStyle name="Comma 58 3 3 5 5" xfId="29321" xr:uid="{A655A372-F1C3-41B9-A4A0-A7149796CAEC}"/>
    <cellStyle name="Comma 58 3 3 6" xfId="8366" xr:uid="{00000000-0005-0000-0000-0000A2200000}"/>
    <cellStyle name="Comma 58 3 3 6 2" xfId="29325" xr:uid="{9EA10458-B6A7-4BA5-B563-FAFB83ECCE8B}"/>
    <cellStyle name="Comma 58 3 3 7" xfId="8367" xr:uid="{00000000-0005-0000-0000-0000A3200000}"/>
    <cellStyle name="Comma 58 3 3 7 2" xfId="29326" xr:uid="{EB0581CD-E23A-44EF-9485-183AD50A13B9}"/>
    <cellStyle name="Comma 58 3 3 8" xfId="8368" xr:uid="{00000000-0005-0000-0000-0000A4200000}"/>
    <cellStyle name="Comma 58 3 3 8 2" xfId="29327" xr:uid="{31A32912-EF61-4E5F-863B-1D3127A33BB7}"/>
    <cellStyle name="Comma 58 3 3 9" xfId="29280" xr:uid="{D4222EB7-B4CC-468F-9144-1D7355AE4D51}"/>
    <cellStyle name="Comma 58 3 4" xfId="8369" xr:uid="{00000000-0005-0000-0000-0000A5200000}"/>
    <cellStyle name="Comma 58 3 4 2" xfId="8370" xr:uid="{00000000-0005-0000-0000-0000A6200000}"/>
    <cellStyle name="Comma 58 3 4 2 2" xfId="8371" xr:uid="{00000000-0005-0000-0000-0000A7200000}"/>
    <cellStyle name="Comma 58 3 4 2 2 2" xfId="8372" xr:uid="{00000000-0005-0000-0000-0000A8200000}"/>
    <cellStyle name="Comma 58 3 4 2 2 2 2" xfId="29331" xr:uid="{B40FF47A-561F-4DC0-B6E5-BE39819FAE25}"/>
    <cellStyle name="Comma 58 3 4 2 2 3" xfId="8373" xr:uid="{00000000-0005-0000-0000-0000A9200000}"/>
    <cellStyle name="Comma 58 3 4 2 2 3 2" xfId="29332" xr:uid="{B6C3B7EC-C4C4-4E88-959E-D80676C9E5BF}"/>
    <cellStyle name="Comma 58 3 4 2 2 4" xfId="8374" xr:uid="{00000000-0005-0000-0000-0000AA200000}"/>
    <cellStyle name="Comma 58 3 4 2 2 4 2" xfId="29333" xr:uid="{3EBA8034-6503-4853-BFBB-619D660ABF4E}"/>
    <cellStyle name="Comma 58 3 4 2 2 5" xfId="29330" xr:uid="{686BD1DB-70E1-4104-B6C2-C0691C98B21D}"/>
    <cellStyle name="Comma 58 3 4 2 3" xfId="8375" xr:uid="{00000000-0005-0000-0000-0000AB200000}"/>
    <cellStyle name="Comma 58 3 4 2 3 2" xfId="29334" xr:uid="{3160701C-AD62-45E0-90D9-A5705061E4A5}"/>
    <cellStyle name="Comma 58 3 4 2 4" xfId="8376" xr:uid="{00000000-0005-0000-0000-0000AC200000}"/>
    <cellStyle name="Comma 58 3 4 2 4 2" xfId="29335" xr:uid="{517CBC6C-1A7F-47AC-A86C-7BD81BFC7268}"/>
    <cellStyle name="Comma 58 3 4 2 5" xfId="8377" xr:uid="{00000000-0005-0000-0000-0000AD200000}"/>
    <cellStyle name="Comma 58 3 4 2 5 2" xfId="29336" xr:uid="{9DE43098-B926-4A4D-A606-2A6EC7AD610B}"/>
    <cellStyle name="Comma 58 3 4 2 6" xfId="29329" xr:uid="{04528E18-4C65-4907-A061-F886D7848522}"/>
    <cellStyle name="Comma 58 3 4 3" xfId="8378" xr:uid="{00000000-0005-0000-0000-0000AE200000}"/>
    <cellStyle name="Comma 58 3 4 3 2" xfId="8379" xr:uid="{00000000-0005-0000-0000-0000AF200000}"/>
    <cellStyle name="Comma 58 3 4 3 2 2" xfId="29338" xr:uid="{01D82A73-D447-46AB-8EC2-76262E0437B7}"/>
    <cellStyle name="Comma 58 3 4 3 3" xfId="8380" xr:uid="{00000000-0005-0000-0000-0000B0200000}"/>
    <cellStyle name="Comma 58 3 4 3 3 2" xfId="29339" xr:uid="{31284FE3-202B-4F4D-A750-25FA823CF203}"/>
    <cellStyle name="Comma 58 3 4 3 4" xfId="8381" xr:uid="{00000000-0005-0000-0000-0000B1200000}"/>
    <cellStyle name="Comma 58 3 4 3 4 2" xfId="29340" xr:uid="{662F34EE-3FCF-4E8D-A311-25576F292DCB}"/>
    <cellStyle name="Comma 58 3 4 3 5" xfId="29337" xr:uid="{19DE1393-82DF-4E96-A2A1-398A6091C886}"/>
    <cellStyle name="Comma 58 3 4 4" xfId="8382" xr:uid="{00000000-0005-0000-0000-0000B2200000}"/>
    <cellStyle name="Comma 58 3 4 4 2" xfId="29341" xr:uid="{795FBC6A-B398-4E89-9B47-B31DF8C5E532}"/>
    <cellStyle name="Comma 58 3 4 5" xfId="8383" xr:uid="{00000000-0005-0000-0000-0000B3200000}"/>
    <cellStyle name="Comma 58 3 4 5 2" xfId="29342" xr:uid="{2EDE6E1F-F431-4C6B-907B-18C5697F0DDC}"/>
    <cellStyle name="Comma 58 3 4 6" xfId="8384" xr:uid="{00000000-0005-0000-0000-0000B4200000}"/>
    <cellStyle name="Comma 58 3 4 6 2" xfId="29343" xr:uid="{C9F0FCBA-3DA4-42A9-A1C6-79C2E998EBE6}"/>
    <cellStyle name="Comma 58 3 4 7" xfId="29328" xr:uid="{AB74BD2A-8CA2-46C1-BABA-CEA1DF7DF300}"/>
    <cellStyle name="Comma 58 3 5" xfId="8385" xr:uid="{00000000-0005-0000-0000-0000B5200000}"/>
    <cellStyle name="Comma 58 3 5 2" xfId="8386" xr:uid="{00000000-0005-0000-0000-0000B6200000}"/>
    <cellStyle name="Comma 58 3 5 2 2" xfId="8387" xr:uid="{00000000-0005-0000-0000-0000B7200000}"/>
    <cellStyle name="Comma 58 3 5 2 2 2" xfId="8388" xr:uid="{00000000-0005-0000-0000-0000B8200000}"/>
    <cellStyle name="Comma 58 3 5 2 2 2 2" xfId="29347" xr:uid="{8D3E7267-C5E3-4E1A-A580-A622E85438F6}"/>
    <cellStyle name="Comma 58 3 5 2 2 3" xfId="8389" xr:uid="{00000000-0005-0000-0000-0000B9200000}"/>
    <cellStyle name="Comma 58 3 5 2 2 3 2" xfId="29348" xr:uid="{AFD2D341-4206-4290-8CE5-7828316936AA}"/>
    <cellStyle name="Comma 58 3 5 2 2 4" xfId="8390" xr:uid="{00000000-0005-0000-0000-0000BA200000}"/>
    <cellStyle name="Comma 58 3 5 2 2 4 2" xfId="29349" xr:uid="{79577DCD-CF67-4899-AC39-700D594E9A63}"/>
    <cellStyle name="Comma 58 3 5 2 2 5" xfId="29346" xr:uid="{71295D81-5234-4A70-8657-BBDEA30FE275}"/>
    <cellStyle name="Comma 58 3 5 2 3" xfId="8391" xr:uid="{00000000-0005-0000-0000-0000BB200000}"/>
    <cellStyle name="Comma 58 3 5 2 3 2" xfId="29350" xr:uid="{54E34B53-74E7-4848-A58D-D5D2A3914AAE}"/>
    <cellStyle name="Comma 58 3 5 2 4" xfId="8392" xr:uid="{00000000-0005-0000-0000-0000BC200000}"/>
    <cellStyle name="Comma 58 3 5 2 4 2" xfId="29351" xr:uid="{45DE715B-D7DF-4762-AA13-04E1753ADC0B}"/>
    <cellStyle name="Comma 58 3 5 2 5" xfId="8393" xr:uid="{00000000-0005-0000-0000-0000BD200000}"/>
    <cellStyle name="Comma 58 3 5 2 5 2" xfId="29352" xr:uid="{BD45ACB8-4D09-4500-8E62-6E2283D45825}"/>
    <cellStyle name="Comma 58 3 5 2 6" xfId="29345" xr:uid="{1F65E3C3-F68E-49BF-9256-495A5494411A}"/>
    <cellStyle name="Comma 58 3 5 3" xfId="8394" xr:uid="{00000000-0005-0000-0000-0000BE200000}"/>
    <cellStyle name="Comma 58 3 5 3 2" xfId="8395" xr:uid="{00000000-0005-0000-0000-0000BF200000}"/>
    <cellStyle name="Comma 58 3 5 3 2 2" xfId="29354" xr:uid="{C6156A26-012F-43D7-8B8D-AFA952F29739}"/>
    <cellStyle name="Comma 58 3 5 3 3" xfId="8396" xr:uid="{00000000-0005-0000-0000-0000C0200000}"/>
    <cellStyle name="Comma 58 3 5 3 3 2" xfId="29355" xr:uid="{C4F491CF-0D80-4032-920C-495EDA02E0F7}"/>
    <cellStyle name="Comma 58 3 5 3 4" xfId="8397" xr:uid="{00000000-0005-0000-0000-0000C1200000}"/>
    <cellStyle name="Comma 58 3 5 3 4 2" xfId="29356" xr:uid="{41F75617-ABA6-429C-BDA8-3D03BA2B30A6}"/>
    <cellStyle name="Comma 58 3 5 3 5" xfId="29353" xr:uid="{AB9EFB89-3097-48DD-8E2E-825648977C26}"/>
    <cellStyle name="Comma 58 3 5 4" xfId="8398" xr:uid="{00000000-0005-0000-0000-0000C2200000}"/>
    <cellStyle name="Comma 58 3 5 4 2" xfId="29357" xr:uid="{F21715A3-85A5-4E4A-AF36-710CFB478E55}"/>
    <cellStyle name="Comma 58 3 5 5" xfId="8399" xr:uid="{00000000-0005-0000-0000-0000C3200000}"/>
    <cellStyle name="Comma 58 3 5 5 2" xfId="29358" xr:uid="{FBC41BBD-E1D4-485C-9C2D-F08BA814C925}"/>
    <cellStyle name="Comma 58 3 5 6" xfId="8400" xr:uid="{00000000-0005-0000-0000-0000C4200000}"/>
    <cellStyle name="Comma 58 3 5 6 2" xfId="29359" xr:uid="{7E3DB78D-FBD3-4E2A-96B8-8A46BC421ABC}"/>
    <cellStyle name="Comma 58 3 5 7" xfId="29344" xr:uid="{A00BF083-4337-49F6-810E-0F3B9D934CBE}"/>
    <cellStyle name="Comma 58 3 6" xfId="8401" xr:uid="{00000000-0005-0000-0000-0000C5200000}"/>
    <cellStyle name="Comma 58 3 6 2" xfId="8402" xr:uid="{00000000-0005-0000-0000-0000C6200000}"/>
    <cellStyle name="Comma 58 3 6 2 2" xfId="8403" xr:uid="{00000000-0005-0000-0000-0000C7200000}"/>
    <cellStyle name="Comma 58 3 6 2 2 2" xfId="29362" xr:uid="{429A8D2E-F915-42EB-80C3-D03BF0BF4043}"/>
    <cellStyle name="Comma 58 3 6 2 3" xfId="8404" xr:uid="{00000000-0005-0000-0000-0000C8200000}"/>
    <cellStyle name="Comma 58 3 6 2 3 2" xfId="29363" xr:uid="{D7BF4216-4CB4-45CB-B3A7-66C9DD13AB07}"/>
    <cellStyle name="Comma 58 3 6 2 4" xfId="8405" xr:uid="{00000000-0005-0000-0000-0000C9200000}"/>
    <cellStyle name="Comma 58 3 6 2 4 2" xfId="29364" xr:uid="{0285CB88-98A2-4406-9F84-9951BCEA5484}"/>
    <cellStyle name="Comma 58 3 6 2 5" xfId="29361" xr:uid="{4777B734-3B3F-459E-A98C-38F1661C60A0}"/>
    <cellStyle name="Comma 58 3 6 3" xfId="8406" xr:uid="{00000000-0005-0000-0000-0000CA200000}"/>
    <cellStyle name="Comma 58 3 6 3 2" xfId="29365" xr:uid="{03FDD839-9D27-4D12-B5EF-3D4D7DAEEBD6}"/>
    <cellStyle name="Comma 58 3 6 4" xfId="8407" xr:uid="{00000000-0005-0000-0000-0000CB200000}"/>
    <cellStyle name="Comma 58 3 6 4 2" xfId="29366" xr:uid="{6ED26A32-1070-412F-8B6A-93E0B60BBB94}"/>
    <cellStyle name="Comma 58 3 6 5" xfId="8408" xr:uid="{00000000-0005-0000-0000-0000CC200000}"/>
    <cellStyle name="Comma 58 3 6 5 2" xfId="29367" xr:uid="{F14EB215-75D6-4206-ACFD-D8B07291CA8B}"/>
    <cellStyle name="Comma 58 3 6 6" xfId="29360" xr:uid="{CF20EEBC-9D78-4528-951E-831EE371BE5D}"/>
    <cellStyle name="Comma 58 3 7" xfId="8409" xr:uid="{00000000-0005-0000-0000-0000CD200000}"/>
    <cellStyle name="Comma 58 3 7 2" xfId="8410" xr:uid="{00000000-0005-0000-0000-0000CE200000}"/>
    <cellStyle name="Comma 58 3 7 2 2" xfId="29369" xr:uid="{6F730C07-1547-4E18-A82E-6B9CF92AD6A8}"/>
    <cellStyle name="Comma 58 3 7 3" xfId="8411" xr:uid="{00000000-0005-0000-0000-0000CF200000}"/>
    <cellStyle name="Comma 58 3 7 3 2" xfId="29370" xr:uid="{9191C746-8E2E-457B-B0C9-186E87A6C016}"/>
    <cellStyle name="Comma 58 3 7 4" xfId="8412" xr:uid="{00000000-0005-0000-0000-0000D0200000}"/>
    <cellStyle name="Comma 58 3 7 4 2" xfId="29371" xr:uid="{CC53D761-1F2A-4861-BA28-9F5B6070EB0E}"/>
    <cellStyle name="Comma 58 3 7 5" xfId="29368" xr:uid="{31FABEF9-F0DE-43CD-B2B3-D02437A8A204}"/>
    <cellStyle name="Comma 58 3 8" xfId="8413" xr:uid="{00000000-0005-0000-0000-0000D1200000}"/>
    <cellStyle name="Comma 58 3 8 2" xfId="29372" xr:uid="{9801608B-E120-456A-8F65-59D3B3EA2E93}"/>
    <cellStyle name="Comma 58 3 9" xfId="8414" xr:uid="{00000000-0005-0000-0000-0000D2200000}"/>
    <cellStyle name="Comma 58 3 9 2" xfId="29373" xr:uid="{16544A2B-0603-40B3-9C08-A2DD17700CFE}"/>
    <cellStyle name="Comma 58 4" xfId="8415" xr:uid="{00000000-0005-0000-0000-0000D3200000}"/>
    <cellStyle name="Comma 58 4 2" xfId="8416" xr:uid="{00000000-0005-0000-0000-0000D4200000}"/>
    <cellStyle name="Comma 58 4 2 2" xfId="8417" xr:uid="{00000000-0005-0000-0000-0000D5200000}"/>
    <cellStyle name="Comma 58 4 2 2 2" xfId="8418" xr:uid="{00000000-0005-0000-0000-0000D6200000}"/>
    <cellStyle name="Comma 58 4 2 2 2 2" xfId="8419" xr:uid="{00000000-0005-0000-0000-0000D7200000}"/>
    <cellStyle name="Comma 58 4 2 2 2 2 2" xfId="29378" xr:uid="{69C53EBA-328E-4B21-97C2-E6FA1F3ECAEE}"/>
    <cellStyle name="Comma 58 4 2 2 2 3" xfId="8420" xr:uid="{00000000-0005-0000-0000-0000D8200000}"/>
    <cellStyle name="Comma 58 4 2 2 2 3 2" xfId="29379" xr:uid="{2859273E-98E4-49ED-B549-5444A1E1BE5D}"/>
    <cellStyle name="Comma 58 4 2 2 2 4" xfId="8421" xr:uid="{00000000-0005-0000-0000-0000D9200000}"/>
    <cellStyle name="Comma 58 4 2 2 2 4 2" xfId="29380" xr:uid="{80364849-E287-4835-B71D-449E972F4B28}"/>
    <cellStyle name="Comma 58 4 2 2 2 5" xfId="29377" xr:uid="{BF25FA6F-7370-4BEB-A808-573E55EB3075}"/>
    <cellStyle name="Comma 58 4 2 2 3" xfId="8422" xr:uid="{00000000-0005-0000-0000-0000DA200000}"/>
    <cellStyle name="Comma 58 4 2 2 3 2" xfId="29381" xr:uid="{EEA4722C-C735-4EB3-B538-C3B904B7BC3C}"/>
    <cellStyle name="Comma 58 4 2 2 4" xfId="8423" xr:uid="{00000000-0005-0000-0000-0000DB200000}"/>
    <cellStyle name="Comma 58 4 2 2 4 2" xfId="29382" xr:uid="{2857D054-2CDB-45DA-824D-946C4190159D}"/>
    <cellStyle name="Comma 58 4 2 2 5" xfId="8424" xr:uid="{00000000-0005-0000-0000-0000DC200000}"/>
    <cellStyle name="Comma 58 4 2 2 5 2" xfId="29383" xr:uid="{B2CC1D8D-A945-4277-9B7C-7233E1B364D7}"/>
    <cellStyle name="Comma 58 4 2 2 6" xfId="29376" xr:uid="{1642C0B4-A5CA-480A-8858-E927279A260C}"/>
    <cellStyle name="Comma 58 4 2 3" xfId="8425" xr:uid="{00000000-0005-0000-0000-0000DD200000}"/>
    <cellStyle name="Comma 58 4 2 3 2" xfId="8426" xr:uid="{00000000-0005-0000-0000-0000DE200000}"/>
    <cellStyle name="Comma 58 4 2 3 2 2" xfId="29385" xr:uid="{21709FA4-CAAB-4DCB-BCC1-D2450C0FAAF0}"/>
    <cellStyle name="Comma 58 4 2 3 3" xfId="8427" xr:uid="{00000000-0005-0000-0000-0000DF200000}"/>
    <cellStyle name="Comma 58 4 2 3 3 2" xfId="29386" xr:uid="{601620C9-3669-4CAF-96EB-DF9C2A1915EA}"/>
    <cellStyle name="Comma 58 4 2 3 4" xfId="8428" xr:uid="{00000000-0005-0000-0000-0000E0200000}"/>
    <cellStyle name="Comma 58 4 2 3 4 2" xfId="29387" xr:uid="{41585D5A-2DD3-439C-80CE-CD6F74B1CEA7}"/>
    <cellStyle name="Comma 58 4 2 3 5" xfId="29384" xr:uid="{7F9B4207-E6A1-47D9-9500-BB3419E0BB8B}"/>
    <cellStyle name="Comma 58 4 2 4" xfId="8429" xr:uid="{00000000-0005-0000-0000-0000E1200000}"/>
    <cellStyle name="Comma 58 4 2 4 2" xfId="29388" xr:uid="{B1EB2B36-AD80-49F9-BD46-52798436A1D0}"/>
    <cellStyle name="Comma 58 4 2 5" xfId="8430" xr:uid="{00000000-0005-0000-0000-0000E2200000}"/>
    <cellStyle name="Comma 58 4 2 5 2" xfId="29389" xr:uid="{20E5D5EF-CFFD-414D-8C88-01C1178A0A1B}"/>
    <cellStyle name="Comma 58 4 2 6" xfId="8431" xr:uid="{00000000-0005-0000-0000-0000E3200000}"/>
    <cellStyle name="Comma 58 4 2 6 2" xfId="29390" xr:uid="{9A929775-97DA-4468-B6E5-BE31049867B7}"/>
    <cellStyle name="Comma 58 4 2 7" xfId="29375" xr:uid="{88FBDE50-19D9-4F6D-818C-7305843D9319}"/>
    <cellStyle name="Comma 58 4 3" xfId="8432" xr:uid="{00000000-0005-0000-0000-0000E4200000}"/>
    <cellStyle name="Comma 58 4 3 2" xfId="8433" xr:uid="{00000000-0005-0000-0000-0000E5200000}"/>
    <cellStyle name="Comma 58 4 3 2 2" xfId="8434" xr:uid="{00000000-0005-0000-0000-0000E6200000}"/>
    <cellStyle name="Comma 58 4 3 2 2 2" xfId="8435" xr:uid="{00000000-0005-0000-0000-0000E7200000}"/>
    <cellStyle name="Comma 58 4 3 2 2 2 2" xfId="29394" xr:uid="{7B1A1A4B-9397-4E81-A60E-1159680BB9AE}"/>
    <cellStyle name="Comma 58 4 3 2 2 3" xfId="8436" xr:uid="{00000000-0005-0000-0000-0000E8200000}"/>
    <cellStyle name="Comma 58 4 3 2 2 3 2" xfId="29395" xr:uid="{8606388C-6722-4EF1-8D17-DD9A9CE1BA7A}"/>
    <cellStyle name="Comma 58 4 3 2 2 4" xfId="8437" xr:uid="{00000000-0005-0000-0000-0000E9200000}"/>
    <cellStyle name="Comma 58 4 3 2 2 4 2" xfId="29396" xr:uid="{028933D6-78D2-4D60-B37C-483BB93863D2}"/>
    <cellStyle name="Comma 58 4 3 2 2 5" xfId="29393" xr:uid="{4F283B57-57C0-4CA7-B986-CC0EB0FBC239}"/>
    <cellStyle name="Comma 58 4 3 2 3" xfId="8438" xr:uid="{00000000-0005-0000-0000-0000EA200000}"/>
    <cellStyle name="Comma 58 4 3 2 3 2" xfId="29397" xr:uid="{38AC1D48-59B7-45E6-B1A7-D204513EF04C}"/>
    <cellStyle name="Comma 58 4 3 2 4" xfId="8439" xr:uid="{00000000-0005-0000-0000-0000EB200000}"/>
    <cellStyle name="Comma 58 4 3 2 4 2" xfId="29398" xr:uid="{B8621111-24F5-44BA-8212-4774D78219BC}"/>
    <cellStyle name="Comma 58 4 3 2 5" xfId="8440" xr:uid="{00000000-0005-0000-0000-0000EC200000}"/>
    <cellStyle name="Comma 58 4 3 2 5 2" xfId="29399" xr:uid="{27F97C03-0355-4729-AED8-027AC8C30060}"/>
    <cellStyle name="Comma 58 4 3 2 6" xfId="29392" xr:uid="{D1357A56-E85B-420B-B46B-6FF418F34B44}"/>
    <cellStyle name="Comma 58 4 3 3" xfId="8441" xr:uid="{00000000-0005-0000-0000-0000ED200000}"/>
    <cellStyle name="Comma 58 4 3 3 2" xfId="8442" xr:uid="{00000000-0005-0000-0000-0000EE200000}"/>
    <cellStyle name="Comma 58 4 3 3 2 2" xfId="29401" xr:uid="{60B4772E-45C6-49C3-8EDF-71748F0FE26F}"/>
    <cellStyle name="Comma 58 4 3 3 3" xfId="8443" xr:uid="{00000000-0005-0000-0000-0000EF200000}"/>
    <cellStyle name="Comma 58 4 3 3 3 2" xfId="29402" xr:uid="{A701878F-6B99-4B02-B9FF-F0C624C1D22F}"/>
    <cellStyle name="Comma 58 4 3 3 4" xfId="8444" xr:uid="{00000000-0005-0000-0000-0000F0200000}"/>
    <cellStyle name="Comma 58 4 3 3 4 2" xfId="29403" xr:uid="{3978192A-AE48-4FC3-B4C8-795158D5EB3D}"/>
    <cellStyle name="Comma 58 4 3 3 5" xfId="29400" xr:uid="{79D087FD-4DD7-400F-B932-34E856112FEB}"/>
    <cellStyle name="Comma 58 4 3 4" xfId="8445" xr:uid="{00000000-0005-0000-0000-0000F1200000}"/>
    <cellStyle name="Comma 58 4 3 4 2" xfId="29404" xr:uid="{6F994632-2820-42B9-A0F4-914383C532B7}"/>
    <cellStyle name="Comma 58 4 3 5" xfId="8446" xr:uid="{00000000-0005-0000-0000-0000F2200000}"/>
    <cellStyle name="Comma 58 4 3 5 2" xfId="29405" xr:uid="{D4E830EB-52E4-4772-BD21-DDA963B5E81C}"/>
    <cellStyle name="Comma 58 4 3 6" xfId="8447" xr:uid="{00000000-0005-0000-0000-0000F3200000}"/>
    <cellStyle name="Comma 58 4 3 6 2" xfId="29406" xr:uid="{56FD0FA9-ADA9-409C-ABA5-0E64AED9F315}"/>
    <cellStyle name="Comma 58 4 3 7" xfId="29391" xr:uid="{D77DDED6-F556-4DB2-BF59-C2EC56A016BF}"/>
    <cellStyle name="Comma 58 4 4" xfId="8448" xr:uid="{00000000-0005-0000-0000-0000F4200000}"/>
    <cellStyle name="Comma 58 4 4 2" xfId="8449" xr:uid="{00000000-0005-0000-0000-0000F5200000}"/>
    <cellStyle name="Comma 58 4 4 2 2" xfId="8450" xr:uid="{00000000-0005-0000-0000-0000F6200000}"/>
    <cellStyle name="Comma 58 4 4 2 2 2" xfId="29409" xr:uid="{74FFA52F-08FE-4239-A80C-8C9D4DAF1755}"/>
    <cellStyle name="Comma 58 4 4 2 3" xfId="8451" xr:uid="{00000000-0005-0000-0000-0000F7200000}"/>
    <cellStyle name="Comma 58 4 4 2 3 2" xfId="29410" xr:uid="{E7FDA3EE-3A3B-4455-A3AF-0D51B598A530}"/>
    <cellStyle name="Comma 58 4 4 2 4" xfId="8452" xr:uid="{00000000-0005-0000-0000-0000F8200000}"/>
    <cellStyle name="Comma 58 4 4 2 4 2" xfId="29411" xr:uid="{AF6C8F4A-6EB0-4938-ACEA-74DD5D1EE732}"/>
    <cellStyle name="Comma 58 4 4 2 5" xfId="29408" xr:uid="{4DE441CD-56AF-4CBB-98C5-CF73602BDAB2}"/>
    <cellStyle name="Comma 58 4 4 3" xfId="8453" xr:uid="{00000000-0005-0000-0000-0000F9200000}"/>
    <cellStyle name="Comma 58 4 4 3 2" xfId="29412" xr:uid="{05DAD9E4-F183-4482-92C6-2707527D53EF}"/>
    <cellStyle name="Comma 58 4 4 4" xfId="8454" xr:uid="{00000000-0005-0000-0000-0000FA200000}"/>
    <cellStyle name="Comma 58 4 4 4 2" xfId="29413" xr:uid="{B44F971F-2BAE-439B-8156-C49B08E44344}"/>
    <cellStyle name="Comma 58 4 4 5" xfId="8455" xr:uid="{00000000-0005-0000-0000-0000FB200000}"/>
    <cellStyle name="Comma 58 4 4 5 2" xfId="29414" xr:uid="{9E25A73A-26CC-4582-B7E9-CE9F79CD962D}"/>
    <cellStyle name="Comma 58 4 4 6" xfId="29407" xr:uid="{D959207F-C44A-425A-8C12-1A633F76325A}"/>
    <cellStyle name="Comma 58 4 5" xfId="8456" xr:uid="{00000000-0005-0000-0000-0000FC200000}"/>
    <cellStyle name="Comma 58 4 5 2" xfId="8457" xr:uid="{00000000-0005-0000-0000-0000FD200000}"/>
    <cellStyle name="Comma 58 4 5 2 2" xfId="29416" xr:uid="{FCEF2D68-DD58-4640-B8AE-1469CCF781A7}"/>
    <cellStyle name="Comma 58 4 5 3" xfId="8458" xr:uid="{00000000-0005-0000-0000-0000FE200000}"/>
    <cellStyle name="Comma 58 4 5 3 2" xfId="29417" xr:uid="{2637CEB5-2FF1-4650-9892-39FD1B37D8D7}"/>
    <cellStyle name="Comma 58 4 5 4" xfId="8459" xr:uid="{00000000-0005-0000-0000-0000FF200000}"/>
    <cellStyle name="Comma 58 4 5 4 2" xfId="29418" xr:uid="{C9491AE5-2278-4BA5-9303-9A1C6780679B}"/>
    <cellStyle name="Comma 58 4 5 5" xfId="29415" xr:uid="{E73658BE-6210-4F07-84EE-ABA492D5AAA9}"/>
    <cellStyle name="Comma 58 4 6" xfId="8460" xr:uid="{00000000-0005-0000-0000-000000210000}"/>
    <cellStyle name="Comma 58 4 6 2" xfId="29419" xr:uid="{A5558F2F-96FE-44AC-95ED-98EAE1596F25}"/>
    <cellStyle name="Comma 58 4 7" xfId="8461" xr:uid="{00000000-0005-0000-0000-000001210000}"/>
    <cellStyle name="Comma 58 4 7 2" xfId="29420" xr:uid="{52F94E3B-C784-4B63-83B2-B727AFD41048}"/>
    <cellStyle name="Comma 58 4 8" xfId="8462" xr:uid="{00000000-0005-0000-0000-000002210000}"/>
    <cellStyle name="Comma 58 4 8 2" xfId="29421" xr:uid="{D27E1A1B-E07B-4885-B4CD-5DF79F3B056F}"/>
    <cellStyle name="Comma 58 4 9" xfId="29374" xr:uid="{A65809D5-9C0D-4A89-BD1B-66F41915911A}"/>
    <cellStyle name="Comma 58 5" xfId="8463" xr:uid="{00000000-0005-0000-0000-000003210000}"/>
    <cellStyle name="Comma 58 5 2" xfId="8464" xr:uid="{00000000-0005-0000-0000-000004210000}"/>
    <cellStyle name="Comma 58 5 2 2" xfId="8465" xr:uid="{00000000-0005-0000-0000-000005210000}"/>
    <cellStyle name="Comma 58 5 2 2 2" xfId="8466" xr:uid="{00000000-0005-0000-0000-000006210000}"/>
    <cellStyle name="Comma 58 5 2 2 2 2" xfId="8467" xr:uid="{00000000-0005-0000-0000-000007210000}"/>
    <cellStyle name="Comma 58 5 2 2 2 2 2" xfId="29426" xr:uid="{664694E9-5E47-4DB4-A5A1-CE287679B9CF}"/>
    <cellStyle name="Comma 58 5 2 2 2 3" xfId="8468" xr:uid="{00000000-0005-0000-0000-000008210000}"/>
    <cellStyle name="Comma 58 5 2 2 2 3 2" xfId="29427" xr:uid="{A9A9B161-AC44-4ED7-876D-09039F70E22F}"/>
    <cellStyle name="Comma 58 5 2 2 2 4" xfId="8469" xr:uid="{00000000-0005-0000-0000-000009210000}"/>
    <cellStyle name="Comma 58 5 2 2 2 4 2" xfId="29428" xr:uid="{CAB6B1C7-436E-4FB3-AE51-46A706696905}"/>
    <cellStyle name="Comma 58 5 2 2 2 5" xfId="29425" xr:uid="{3E3D2BD1-2C6E-48D4-A1BF-89C67BA892E1}"/>
    <cellStyle name="Comma 58 5 2 2 3" xfId="8470" xr:uid="{00000000-0005-0000-0000-00000A210000}"/>
    <cellStyle name="Comma 58 5 2 2 3 2" xfId="29429" xr:uid="{D39A388F-A259-4CB2-A6C1-E1881521391F}"/>
    <cellStyle name="Comma 58 5 2 2 4" xfId="8471" xr:uid="{00000000-0005-0000-0000-00000B210000}"/>
    <cellStyle name="Comma 58 5 2 2 4 2" xfId="29430" xr:uid="{C1CF5258-59B9-4EF9-AB55-5648F779FFF2}"/>
    <cellStyle name="Comma 58 5 2 2 5" xfId="8472" xr:uid="{00000000-0005-0000-0000-00000C210000}"/>
    <cellStyle name="Comma 58 5 2 2 5 2" xfId="29431" xr:uid="{973EF896-DFC1-42B9-8DA1-A806C33D6E20}"/>
    <cellStyle name="Comma 58 5 2 2 6" xfId="29424" xr:uid="{C4A35C01-D4D3-467E-993B-61C25A517813}"/>
    <cellStyle name="Comma 58 5 2 3" xfId="8473" xr:uid="{00000000-0005-0000-0000-00000D210000}"/>
    <cellStyle name="Comma 58 5 2 3 2" xfId="8474" xr:uid="{00000000-0005-0000-0000-00000E210000}"/>
    <cellStyle name="Comma 58 5 2 3 2 2" xfId="29433" xr:uid="{B84D6DD4-4FD8-4343-A121-0CD8AFD0B82A}"/>
    <cellStyle name="Comma 58 5 2 3 3" xfId="8475" xr:uid="{00000000-0005-0000-0000-00000F210000}"/>
    <cellStyle name="Comma 58 5 2 3 3 2" xfId="29434" xr:uid="{87F37ABA-8C7F-47BB-BE03-966289A201F1}"/>
    <cellStyle name="Comma 58 5 2 3 4" xfId="8476" xr:uid="{00000000-0005-0000-0000-000010210000}"/>
    <cellStyle name="Comma 58 5 2 3 4 2" xfId="29435" xr:uid="{7D5CC0C8-BB9E-4DB2-81D1-E9881F864CA7}"/>
    <cellStyle name="Comma 58 5 2 3 5" xfId="29432" xr:uid="{8E3A0DF2-EA7A-4281-8BE7-B6E79D5321D5}"/>
    <cellStyle name="Comma 58 5 2 4" xfId="8477" xr:uid="{00000000-0005-0000-0000-000011210000}"/>
    <cellStyle name="Comma 58 5 2 4 2" xfId="29436" xr:uid="{0A7EE31A-5F2A-4B27-A0FE-B696210DB756}"/>
    <cellStyle name="Comma 58 5 2 5" xfId="8478" xr:uid="{00000000-0005-0000-0000-000012210000}"/>
    <cellStyle name="Comma 58 5 2 5 2" xfId="29437" xr:uid="{B97B12CE-56D7-4F40-AE89-9E9335D261B0}"/>
    <cellStyle name="Comma 58 5 2 6" xfId="8479" xr:uid="{00000000-0005-0000-0000-000013210000}"/>
    <cellStyle name="Comma 58 5 2 6 2" xfId="29438" xr:uid="{67F89961-09DB-4962-B6C1-6FD361926FD8}"/>
    <cellStyle name="Comma 58 5 2 7" xfId="29423" xr:uid="{D4E3D892-5981-461B-B678-FF75E5290274}"/>
    <cellStyle name="Comma 58 5 3" xfId="8480" xr:uid="{00000000-0005-0000-0000-000014210000}"/>
    <cellStyle name="Comma 58 5 3 2" xfId="8481" xr:uid="{00000000-0005-0000-0000-000015210000}"/>
    <cellStyle name="Comma 58 5 3 2 2" xfId="8482" xr:uid="{00000000-0005-0000-0000-000016210000}"/>
    <cellStyle name="Comma 58 5 3 2 2 2" xfId="8483" xr:uid="{00000000-0005-0000-0000-000017210000}"/>
    <cellStyle name="Comma 58 5 3 2 2 2 2" xfId="29442" xr:uid="{F5F83FEC-6E85-43FE-B5F7-028764FAC58D}"/>
    <cellStyle name="Comma 58 5 3 2 2 3" xfId="8484" xr:uid="{00000000-0005-0000-0000-000018210000}"/>
    <cellStyle name="Comma 58 5 3 2 2 3 2" xfId="29443" xr:uid="{86117109-4A37-4489-A458-60A8D62D7DD8}"/>
    <cellStyle name="Comma 58 5 3 2 2 4" xfId="8485" xr:uid="{00000000-0005-0000-0000-000019210000}"/>
    <cellStyle name="Comma 58 5 3 2 2 4 2" xfId="29444" xr:uid="{92F550EE-3C1C-4C72-8F83-431491581B28}"/>
    <cellStyle name="Comma 58 5 3 2 2 5" xfId="29441" xr:uid="{AB19A30D-0440-4810-92AB-E0342036F398}"/>
    <cellStyle name="Comma 58 5 3 2 3" xfId="8486" xr:uid="{00000000-0005-0000-0000-00001A210000}"/>
    <cellStyle name="Comma 58 5 3 2 3 2" xfId="29445" xr:uid="{86B4485D-AD90-458E-B040-94BEEA3C7C16}"/>
    <cellStyle name="Comma 58 5 3 2 4" xfId="8487" xr:uid="{00000000-0005-0000-0000-00001B210000}"/>
    <cellStyle name="Comma 58 5 3 2 4 2" xfId="29446" xr:uid="{EADD2CAC-C5B2-42DD-A0BF-3E6CF60D37C3}"/>
    <cellStyle name="Comma 58 5 3 2 5" xfId="8488" xr:uid="{00000000-0005-0000-0000-00001C210000}"/>
    <cellStyle name="Comma 58 5 3 2 5 2" xfId="29447" xr:uid="{86DBD052-7506-464B-93DB-CA4A4BCEB0BB}"/>
    <cellStyle name="Comma 58 5 3 2 6" xfId="29440" xr:uid="{F292AFAD-D3DF-43E6-A720-08B98DA3C5EC}"/>
    <cellStyle name="Comma 58 5 3 3" xfId="8489" xr:uid="{00000000-0005-0000-0000-00001D210000}"/>
    <cellStyle name="Comma 58 5 3 3 2" xfId="8490" xr:uid="{00000000-0005-0000-0000-00001E210000}"/>
    <cellStyle name="Comma 58 5 3 3 2 2" xfId="29449" xr:uid="{23944CD6-64EE-4AB0-AED2-763B8D409ABD}"/>
    <cellStyle name="Comma 58 5 3 3 3" xfId="8491" xr:uid="{00000000-0005-0000-0000-00001F210000}"/>
    <cellStyle name="Comma 58 5 3 3 3 2" xfId="29450" xr:uid="{38FC982F-87D3-4F01-B647-6D552C558707}"/>
    <cellStyle name="Comma 58 5 3 3 4" xfId="8492" xr:uid="{00000000-0005-0000-0000-000020210000}"/>
    <cellStyle name="Comma 58 5 3 3 4 2" xfId="29451" xr:uid="{B7342A36-7E9B-48FC-BC69-A6B106EF9B46}"/>
    <cellStyle name="Comma 58 5 3 3 5" xfId="29448" xr:uid="{B8712695-4453-4032-9C22-A64EA3536D90}"/>
    <cellStyle name="Comma 58 5 3 4" xfId="8493" xr:uid="{00000000-0005-0000-0000-000021210000}"/>
    <cellStyle name="Comma 58 5 3 4 2" xfId="29452" xr:uid="{4B350FD4-AA71-4B5B-9FE3-64FD606B29A6}"/>
    <cellStyle name="Comma 58 5 3 5" xfId="8494" xr:uid="{00000000-0005-0000-0000-000022210000}"/>
    <cellStyle name="Comma 58 5 3 5 2" xfId="29453" xr:uid="{0B54AB30-3B22-421F-9BC8-8AF972060A05}"/>
    <cellStyle name="Comma 58 5 3 6" xfId="8495" xr:uid="{00000000-0005-0000-0000-000023210000}"/>
    <cellStyle name="Comma 58 5 3 6 2" xfId="29454" xr:uid="{A56C5C97-B206-49E9-93B4-CC423CED9AD5}"/>
    <cellStyle name="Comma 58 5 3 7" xfId="29439" xr:uid="{67BFE884-DE44-4DF8-B966-DFD17476074C}"/>
    <cellStyle name="Comma 58 5 4" xfId="8496" xr:uid="{00000000-0005-0000-0000-000024210000}"/>
    <cellStyle name="Comma 58 5 4 2" xfId="8497" xr:uid="{00000000-0005-0000-0000-000025210000}"/>
    <cellStyle name="Comma 58 5 4 2 2" xfId="8498" xr:uid="{00000000-0005-0000-0000-000026210000}"/>
    <cellStyle name="Comma 58 5 4 2 2 2" xfId="29457" xr:uid="{CE23FF04-3591-411F-8BA1-DE09461F5628}"/>
    <cellStyle name="Comma 58 5 4 2 3" xfId="8499" xr:uid="{00000000-0005-0000-0000-000027210000}"/>
    <cellStyle name="Comma 58 5 4 2 3 2" xfId="29458" xr:uid="{51AE2680-8B91-4556-9198-25DCBDB6665B}"/>
    <cellStyle name="Comma 58 5 4 2 4" xfId="8500" xr:uid="{00000000-0005-0000-0000-000028210000}"/>
    <cellStyle name="Comma 58 5 4 2 4 2" xfId="29459" xr:uid="{73A5F156-0CEA-45BB-86E1-E8CB978133F8}"/>
    <cellStyle name="Comma 58 5 4 2 5" xfId="29456" xr:uid="{A9214EB9-0255-4458-B594-1E9E270F0B47}"/>
    <cellStyle name="Comma 58 5 4 3" xfId="8501" xr:uid="{00000000-0005-0000-0000-000029210000}"/>
    <cellStyle name="Comma 58 5 4 3 2" xfId="29460" xr:uid="{57C1F2BF-A3DD-4A2D-85AF-2F96F6D791B9}"/>
    <cellStyle name="Comma 58 5 4 4" xfId="8502" xr:uid="{00000000-0005-0000-0000-00002A210000}"/>
    <cellStyle name="Comma 58 5 4 4 2" xfId="29461" xr:uid="{FB55CBB0-18D1-4924-8F56-D6C0DF06E22E}"/>
    <cellStyle name="Comma 58 5 4 5" xfId="8503" xr:uid="{00000000-0005-0000-0000-00002B210000}"/>
    <cellStyle name="Comma 58 5 4 5 2" xfId="29462" xr:uid="{B97D8D86-B046-4D76-BC65-B64EEFE38D59}"/>
    <cellStyle name="Comma 58 5 4 6" xfId="29455" xr:uid="{60B79D6B-F7ED-44B1-9258-D9CC7AE17F30}"/>
    <cellStyle name="Comma 58 5 5" xfId="8504" xr:uid="{00000000-0005-0000-0000-00002C210000}"/>
    <cellStyle name="Comma 58 5 5 2" xfId="8505" xr:uid="{00000000-0005-0000-0000-00002D210000}"/>
    <cellStyle name="Comma 58 5 5 2 2" xfId="29464" xr:uid="{CFACADB0-2FCC-4726-B31E-B0480240C04F}"/>
    <cellStyle name="Comma 58 5 5 3" xfId="8506" xr:uid="{00000000-0005-0000-0000-00002E210000}"/>
    <cellStyle name="Comma 58 5 5 3 2" xfId="29465" xr:uid="{2A88E9DB-D1BA-40ED-88B1-B1B4417E4427}"/>
    <cellStyle name="Comma 58 5 5 4" xfId="8507" xr:uid="{00000000-0005-0000-0000-00002F210000}"/>
    <cellStyle name="Comma 58 5 5 4 2" xfId="29466" xr:uid="{9937371A-8E2A-4F9C-9201-9D4BCF305B8A}"/>
    <cellStyle name="Comma 58 5 5 5" xfId="29463" xr:uid="{93FCCE21-AC24-4401-907C-2F8C47856441}"/>
    <cellStyle name="Comma 58 5 6" xfId="8508" xr:uid="{00000000-0005-0000-0000-000030210000}"/>
    <cellStyle name="Comma 58 5 6 2" xfId="29467" xr:uid="{CE113906-4088-407A-B2EC-B05DB53A68F3}"/>
    <cellStyle name="Comma 58 5 7" xfId="8509" xr:uid="{00000000-0005-0000-0000-000031210000}"/>
    <cellStyle name="Comma 58 5 7 2" xfId="29468" xr:uid="{67AAAAE2-226B-4DDE-BC2A-2EFD3E662D19}"/>
    <cellStyle name="Comma 58 5 8" xfId="8510" xr:uid="{00000000-0005-0000-0000-000032210000}"/>
    <cellStyle name="Comma 58 5 8 2" xfId="29469" xr:uid="{82D2824F-CFC9-4C24-8248-A3760DF727E4}"/>
    <cellStyle name="Comma 58 5 9" xfId="29422" xr:uid="{1B41475A-DF79-40E0-901E-5A40D4E748BE}"/>
    <cellStyle name="Comma 58 6" xfId="8511" xr:uid="{00000000-0005-0000-0000-000033210000}"/>
    <cellStyle name="Comma 58 6 2" xfId="8512" xr:uid="{00000000-0005-0000-0000-000034210000}"/>
    <cellStyle name="Comma 58 6 2 2" xfId="8513" xr:uid="{00000000-0005-0000-0000-000035210000}"/>
    <cellStyle name="Comma 58 6 2 2 2" xfId="8514" xr:uid="{00000000-0005-0000-0000-000036210000}"/>
    <cellStyle name="Comma 58 6 2 2 2 2" xfId="29473" xr:uid="{8A9E5FA3-AFF2-482D-AE4D-7E5D681A8D19}"/>
    <cellStyle name="Comma 58 6 2 2 3" xfId="8515" xr:uid="{00000000-0005-0000-0000-000037210000}"/>
    <cellStyle name="Comma 58 6 2 2 3 2" xfId="29474" xr:uid="{474017C9-BF5F-4F03-B048-5470E37ACDC8}"/>
    <cellStyle name="Comma 58 6 2 2 4" xfId="8516" xr:uid="{00000000-0005-0000-0000-000038210000}"/>
    <cellStyle name="Comma 58 6 2 2 4 2" xfId="29475" xr:uid="{3FD78CCD-7CC1-4DB6-AC33-BD2197944533}"/>
    <cellStyle name="Comma 58 6 2 2 5" xfId="29472" xr:uid="{CDBFF221-51A4-4B2F-B75C-D9F76318F62A}"/>
    <cellStyle name="Comma 58 6 2 3" xfId="8517" xr:uid="{00000000-0005-0000-0000-000039210000}"/>
    <cellStyle name="Comma 58 6 2 3 2" xfId="29476" xr:uid="{A0281B7C-B128-4B85-8A2B-F9F2F6E8EEAF}"/>
    <cellStyle name="Comma 58 6 2 4" xfId="8518" xr:uid="{00000000-0005-0000-0000-00003A210000}"/>
    <cellStyle name="Comma 58 6 2 4 2" xfId="29477" xr:uid="{6715FC93-4C1C-45F4-82EA-7CEC4E32E1DF}"/>
    <cellStyle name="Comma 58 6 2 5" xfId="8519" xr:uid="{00000000-0005-0000-0000-00003B210000}"/>
    <cellStyle name="Comma 58 6 2 5 2" xfId="29478" xr:uid="{F57A9AD9-FE6D-41ED-89A6-2DD685D3750B}"/>
    <cellStyle name="Comma 58 6 2 6" xfId="29471" xr:uid="{019B084F-C88F-4337-A2C7-20EDD2B574BE}"/>
    <cellStyle name="Comma 58 6 3" xfId="8520" xr:uid="{00000000-0005-0000-0000-00003C210000}"/>
    <cellStyle name="Comma 58 6 3 2" xfId="8521" xr:uid="{00000000-0005-0000-0000-00003D210000}"/>
    <cellStyle name="Comma 58 6 3 2 2" xfId="29480" xr:uid="{21E4B6AC-0E1D-4621-AF83-388E853EB4F1}"/>
    <cellStyle name="Comma 58 6 3 3" xfId="8522" xr:uid="{00000000-0005-0000-0000-00003E210000}"/>
    <cellStyle name="Comma 58 6 3 3 2" xfId="29481" xr:uid="{505103F7-0517-4A96-8873-129CB1E10E4B}"/>
    <cellStyle name="Comma 58 6 3 4" xfId="8523" xr:uid="{00000000-0005-0000-0000-00003F210000}"/>
    <cellStyle name="Comma 58 6 3 4 2" xfId="29482" xr:uid="{1CAD4182-7A8D-4068-9E31-EB92C5670F52}"/>
    <cellStyle name="Comma 58 6 3 5" xfId="29479" xr:uid="{6041AB23-712E-42A4-9BFE-606865B4B57F}"/>
    <cellStyle name="Comma 58 6 4" xfId="8524" xr:uid="{00000000-0005-0000-0000-000040210000}"/>
    <cellStyle name="Comma 58 6 4 2" xfId="29483" xr:uid="{43B1B44E-258F-4A21-AE7E-9C1FB05F9F4C}"/>
    <cellStyle name="Comma 58 6 5" xfId="8525" xr:uid="{00000000-0005-0000-0000-000041210000}"/>
    <cellStyle name="Comma 58 6 5 2" xfId="29484" xr:uid="{892799B5-B314-49AF-8AC5-BE9031F62AC7}"/>
    <cellStyle name="Comma 58 6 6" xfId="8526" xr:uid="{00000000-0005-0000-0000-000042210000}"/>
    <cellStyle name="Comma 58 6 6 2" xfId="29485" xr:uid="{F36E254A-9D8E-4450-9982-A00277B3E828}"/>
    <cellStyle name="Comma 58 6 7" xfId="29470" xr:uid="{A53A84C8-7CF8-47F6-8140-A7D4EB4EA83A}"/>
    <cellStyle name="Comma 58 7" xfId="8527" xr:uid="{00000000-0005-0000-0000-000043210000}"/>
    <cellStyle name="Comma 58 7 2" xfId="8528" xr:uid="{00000000-0005-0000-0000-000044210000}"/>
    <cellStyle name="Comma 58 7 2 2" xfId="8529" xr:uid="{00000000-0005-0000-0000-000045210000}"/>
    <cellStyle name="Comma 58 7 2 2 2" xfId="8530" xr:uid="{00000000-0005-0000-0000-000046210000}"/>
    <cellStyle name="Comma 58 7 2 2 2 2" xfId="29489" xr:uid="{36229863-7FB2-4A4B-9341-A49E4640DC35}"/>
    <cellStyle name="Comma 58 7 2 2 3" xfId="8531" xr:uid="{00000000-0005-0000-0000-000047210000}"/>
    <cellStyle name="Comma 58 7 2 2 3 2" xfId="29490" xr:uid="{97E771F6-6F92-418F-B498-1D34D6021038}"/>
    <cellStyle name="Comma 58 7 2 2 4" xfId="8532" xr:uid="{00000000-0005-0000-0000-000048210000}"/>
    <cellStyle name="Comma 58 7 2 2 4 2" xfId="29491" xr:uid="{D493DB83-52B6-45CC-963E-23EDC89A3F68}"/>
    <cellStyle name="Comma 58 7 2 2 5" xfId="29488" xr:uid="{58CFC5F6-90CA-45D8-BFA2-8C51B43129CE}"/>
    <cellStyle name="Comma 58 7 2 3" xfId="8533" xr:uid="{00000000-0005-0000-0000-000049210000}"/>
    <cellStyle name="Comma 58 7 2 3 2" xfId="29492" xr:uid="{7A7721B7-02A4-4572-BC55-2AE7414DB8EF}"/>
    <cellStyle name="Comma 58 7 2 4" xfId="8534" xr:uid="{00000000-0005-0000-0000-00004A210000}"/>
    <cellStyle name="Comma 58 7 2 4 2" xfId="29493" xr:uid="{98CED618-F2A0-4316-9E47-504EC1A3A580}"/>
    <cellStyle name="Comma 58 7 2 5" xfId="8535" xr:uid="{00000000-0005-0000-0000-00004B210000}"/>
    <cellStyle name="Comma 58 7 2 5 2" xfId="29494" xr:uid="{242C3D20-6B1E-4235-8253-E514E0DC6E07}"/>
    <cellStyle name="Comma 58 7 2 6" xfId="29487" xr:uid="{59634DC3-00CA-4D1F-BA0C-F00F01DE7AC5}"/>
    <cellStyle name="Comma 58 7 3" xfId="8536" xr:uid="{00000000-0005-0000-0000-00004C210000}"/>
    <cellStyle name="Comma 58 7 3 2" xfId="8537" xr:uid="{00000000-0005-0000-0000-00004D210000}"/>
    <cellStyle name="Comma 58 7 3 2 2" xfId="29496" xr:uid="{8CF1EBE4-D08F-4F45-8D51-F20CA3008CED}"/>
    <cellStyle name="Comma 58 7 3 3" xfId="8538" xr:uid="{00000000-0005-0000-0000-00004E210000}"/>
    <cellStyle name="Comma 58 7 3 3 2" xfId="29497" xr:uid="{87785688-93DC-48A6-9DC2-57354AF4B274}"/>
    <cellStyle name="Comma 58 7 3 4" xfId="8539" xr:uid="{00000000-0005-0000-0000-00004F210000}"/>
    <cellStyle name="Comma 58 7 3 4 2" xfId="29498" xr:uid="{44FA8E6B-D22E-4CC8-AEF2-A197F7AE4459}"/>
    <cellStyle name="Comma 58 7 3 5" xfId="29495" xr:uid="{5094B093-5D19-41C1-ACF6-72B6FDECC65E}"/>
    <cellStyle name="Comma 58 7 4" xfId="8540" xr:uid="{00000000-0005-0000-0000-000050210000}"/>
    <cellStyle name="Comma 58 7 4 2" xfId="29499" xr:uid="{F528E5C9-FF83-45BA-94FF-44411BCCD828}"/>
    <cellStyle name="Comma 58 7 5" xfId="8541" xr:uid="{00000000-0005-0000-0000-000051210000}"/>
    <cellStyle name="Comma 58 7 5 2" xfId="29500" xr:uid="{AA06DA21-A8BD-460B-98FF-EE12A384F756}"/>
    <cellStyle name="Comma 58 7 6" xfId="8542" xr:uid="{00000000-0005-0000-0000-000052210000}"/>
    <cellStyle name="Comma 58 7 6 2" xfId="29501" xr:uid="{84CE58D7-7AA6-408C-A89C-CFB05FD43A07}"/>
    <cellStyle name="Comma 58 7 7" xfId="29486" xr:uid="{87E5DF1A-333C-47E7-85D3-3A83160ADB91}"/>
    <cellStyle name="Comma 58 8" xfId="8543" xr:uid="{00000000-0005-0000-0000-000053210000}"/>
    <cellStyle name="Comma 58 8 2" xfId="8544" xr:uid="{00000000-0005-0000-0000-000054210000}"/>
    <cellStyle name="Comma 58 8 2 2" xfId="8545" xr:uid="{00000000-0005-0000-0000-000055210000}"/>
    <cellStyle name="Comma 58 8 2 2 2" xfId="29504" xr:uid="{0A0203CC-ADCC-4502-BED6-F4A7BEBFD93D}"/>
    <cellStyle name="Comma 58 8 2 3" xfId="8546" xr:uid="{00000000-0005-0000-0000-000056210000}"/>
    <cellStyle name="Comma 58 8 2 3 2" xfId="29505" xr:uid="{493B1F10-FE96-46E6-9330-CE19AEF3FE8F}"/>
    <cellStyle name="Comma 58 8 2 4" xfId="8547" xr:uid="{00000000-0005-0000-0000-000057210000}"/>
    <cellStyle name="Comma 58 8 2 4 2" xfId="29506" xr:uid="{9DFE186E-E60D-430E-814C-C9855E8EE971}"/>
    <cellStyle name="Comma 58 8 2 5" xfId="29503" xr:uid="{1339DA40-0143-4800-8F59-EE48AEA84D92}"/>
    <cellStyle name="Comma 58 8 3" xfId="8548" xr:uid="{00000000-0005-0000-0000-000058210000}"/>
    <cellStyle name="Comma 58 8 3 2" xfId="29507" xr:uid="{7F06D8D7-36C5-4712-BA08-32BE1DA9ED7F}"/>
    <cellStyle name="Comma 58 8 4" xfId="8549" xr:uid="{00000000-0005-0000-0000-000059210000}"/>
    <cellStyle name="Comma 58 8 4 2" xfId="29508" xr:uid="{F5E3316E-B3AA-4F0C-BE87-4FD5F62AAB4B}"/>
    <cellStyle name="Comma 58 8 5" xfId="8550" xr:uid="{00000000-0005-0000-0000-00005A210000}"/>
    <cellStyle name="Comma 58 8 5 2" xfId="29509" xr:uid="{573D2CE7-57F5-41CE-AED8-1889DC2C6930}"/>
    <cellStyle name="Comma 58 8 6" xfId="29502" xr:uid="{556E11C5-6801-4E8F-80D6-692AEE0BCE7E}"/>
    <cellStyle name="Comma 58 9" xfId="8551" xr:uid="{00000000-0005-0000-0000-00005B210000}"/>
    <cellStyle name="Comma 58 9 2" xfId="8552" xr:uid="{00000000-0005-0000-0000-00005C210000}"/>
    <cellStyle name="Comma 58 9 2 2" xfId="29511" xr:uid="{1E344DF1-AFBB-4814-AF29-4DDF0FAD2D75}"/>
    <cellStyle name="Comma 58 9 3" xfId="8553" xr:uid="{00000000-0005-0000-0000-00005D210000}"/>
    <cellStyle name="Comma 58 9 3 2" xfId="29512" xr:uid="{D3190BA6-5495-4CDD-8841-FFE437F1A8A9}"/>
    <cellStyle name="Comma 58 9 4" xfId="8554" xr:uid="{00000000-0005-0000-0000-00005E210000}"/>
    <cellStyle name="Comma 58 9 4 2" xfId="29513" xr:uid="{4C4FBF1D-4A06-4EF3-888D-C832322B1511}"/>
    <cellStyle name="Comma 58 9 5" xfId="29510" xr:uid="{E12F3A1F-1E0B-4E47-8A52-9674CF8F41C3}"/>
    <cellStyle name="Comma 59" xfId="8555" xr:uid="{00000000-0005-0000-0000-00005F210000}"/>
    <cellStyle name="Comma 59 2" xfId="8556" xr:uid="{00000000-0005-0000-0000-000060210000}"/>
    <cellStyle name="Comma 59 2 2" xfId="29515" xr:uid="{78B13A3B-BD3B-41AB-B1FA-4C8D572883EF}"/>
    <cellStyle name="Comma 59 3" xfId="29514" xr:uid="{B40B334E-A718-4F70-B509-A0B60CDC0068}"/>
    <cellStyle name="Comma 6" xfId="8557" xr:uid="{00000000-0005-0000-0000-000061210000}"/>
    <cellStyle name="Comma 6 2" xfId="8558" xr:uid="{00000000-0005-0000-0000-000062210000}"/>
    <cellStyle name="Comma 6 2 2" xfId="8559" xr:uid="{00000000-0005-0000-0000-000063210000}"/>
    <cellStyle name="Comma 6 2 2 2" xfId="8560" xr:uid="{00000000-0005-0000-0000-000064210000}"/>
    <cellStyle name="Comma 6 2 2 2 2" xfId="29519" xr:uid="{6703B46A-8B9F-44E9-AC5A-CC36D4785811}"/>
    <cellStyle name="Comma 6 2 2 3" xfId="29518" xr:uid="{1FBFF6CB-9F6D-41E1-9F75-DCD6E66CB3AE}"/>
    <cellStyle name="Comma 6 2 3" xfId="8561" xr:uid="{00000000-0005-0000-0000-000065210000}"/>
    <cellStyle name="Comma 6 2 3 2" xfId="29520" xr:uid="{58A9972E-910C-4D8A-9729-E85CD01D3F61}"/>
    <cellStyle name="Comma 6 2 4" xfId="8562" xr:uid="{00000000-0005-0000-0000-000066210000}"/>
    <cellStyle name="Comma 6 2 4 2" xfId="29521" xr:uid="{ECBE2F7C-6612-47F3-A27F-EB2BCBD12473}"/>
    <cellStyle name="Comma 6 2 5" xfId="29517" xr:uid="{CB8405AA-6D3F-4AC6-B967-D0A439FB3208}"/>
    <cellStyle name="Comma 6 3" xfId="8563" xr:uid="{00000000-0005-0000-0000-000067210000}"/>
    <cellStyle name="Comma 6 3 2" xfId="8564" xr:uid="{00000000-0005-0000-0000-000068210000}"/>
    <cellStyle name="Comma 6 3 2 2" xfId="29523" xr:uid="{9379C70C-2A8B-468F-AEB2-41BEFB5D51EA}"/>
    <cellStyle name="Comma 6 3 3" xfId="8565" xr:uid="{00000000-0005-0000-0000-000069210000}"/>
    <cellStyle name="Comma 6 3 3 2" xfId="29524" xr:uid="{D31015B4-353A-4362-A95D-059E113C9812}"/>
    <cellStyle name="Comma 6 3 4" xfId="29522" xr:uid="{A2C5017E-E881-47D0-828C-749575ECC524}"/>
    <cellStyle name="Comma 6 4" xfId="8566" xr:uid="{00000000-0005-0000-0000-00006A210000}"/>
    <cellStyle name="Comma 6 4 2" xfId="8567" xr:uid="{00000000-0005-0000-0000-00006B210000}"/>
    <cellStyle name="Comma 6 4 2 2" xfId="29526" xr:uid="{11B5698B-5921-4FFC-B162-8177E0834523}"/>
    <cellStyle name="Comma 6 4 3" xfId="29525" xr:uid="{0C8F2669-6D56-4FE9-853D-2E2F474C3B4C}"/>
    <cellStyle name="Comma 6 5" xfId="8568" xr:uid="{00000000-0005-0000-0000-00006C210000}"/>
    <cellStyle name="Comma 6 5 2" xfId="29527" xr:uid="{7A283FA8-DB99-4D22-9670-906C38B917AA}"/>
    <cellStyle name="Comma 6 6" xfId="29516" xr:uid="{50B08427-D68E-407B-BDB9-A78081922F30}"/>
    <cellStyle name="Comma 60" xfId="8569" xr:uid="{00000000-0005-0000-0000-00006D210000}"/>
    <cellStyle name="Comma 60 2" xfId="8570" xr:uid="{00000000-0005-0000-0000-00006E210000}"/>
    <cellStyle name="Comma 60 2 2" xfId="29529" xr:uid="{00056DDF-7D89-4197-81AA-65DE22C70AFB}"/>
    <cellStyle name="Comma 60 3" xfId="29528" xr:uid="{E5E475E5-4D19-4876-A0CF-3DF3883EFCBD}"/>
    <cellStyle name="Comma 61" xfId="8571" xr:uid="{00000000-0005-0000-0000-00006F210000}"/>
    <cellStyle name="Comma 61 2" xfId="8572" xr:uid="{00000000-0005-0000-0000-000070210000}"/>
    <cellStyle name="Comma 61 2 2" xfId="29531" xr:uid="{EF4A22D4-D32C-4F7F-839F-52176DFC9B80}"/>
    <cellStyle name="Comma 61 3" xfId="29530" xr:uid="{8DA23541-06DD-47C3-823F-192A99F4B117}"/>
    <cellStyle name="Comma 62" xfId="8573" xr:uid="{00000000-0005-0000-0000-000071210000}"/>
    <cellStyle name="Comma 62 2" xfId="8574" xr:uid="{00000000-0005-0000-0000-000072210000}"/>
    <cellStyle name="Comma 62 2 2" xfId="29533" xr:uid="{CF902B71-3FD9-411B-AA3F-1827F295AD3C}"/>
    <cellStyle name="Comma 62 3" xfId="29532" xr:uid="{19BF1FC8-C4D9-46CE-A6E2-31BDC6A86381}"/>
    <cellStyle name="Comma 63" xfId="8575" xr:uid="{00000000-0005-0000-0000-000073210000}"/>
    <cellStyle name="Comma 63 2" xfId="8576" xr:uid="{00000000-0005-0000-0000-000074210000}"/>
    <cellStyle name="Comma 63 2 2" xfId="29535" xr:uid="{AF4A9006-EFE0-466A-8C15-B5444C7C6C26}"/>
    <cellStyle name="Comma 63 3" xfId="29534" xr:uid="{CB422B98-3244-462C-9A24-D3079A07A770}"/>
    <cellStyle name="Comma 64" xfId="8577" xr:uid="{00000000-0005-0000-0000-000075210000}"/>
    <cellStyle name="Comma 64 2" xfId="8578" xr:uid="{00000000-0005-0000-0000-000076210000}"/>
    <cellStyle name="Comma 64 2 2" xfId="29537" xr:uid="{B42D2CD5-2D1B-491C-B3AE-38FA4EA5B9F2}"/>
    <cellStyle name="Comma 64 3" xfId="29536" xr:uid="{6F2B6454-134C-4C2B-A9F9-F757E51263C8}"/>
    <cellStyle name="Comma 65" xfId="8579" xr:uid="{00000000-0005-0000-0000-000077210000}"/>
    <cellStyle name="Comma 65 2" xfId="8580" xr:uid="{00000000-0005-0000-0000-000078210000}"/>
    <cellStyle name="Comma 65 2 2" xfId="29539" xr:uid="{5FC21D3A-E1B8-4D5E-BE98-E1DEEFB0D2D1}"/>
    <cellStyle name="Comma 65 3" xfId="29538" xr:uid="{15A30D57-048C-4F76-8907-484F8C5F945A}"/>
    <cellStyle name="Comma 66" xfId="8581" xr:uid="{00000000-0005-0000-0000-000079210000}"/>
    <cellStyle name="Comma 66 2" xfId="8582" xr:uid="{00000000-0005-0000-0000-00007A210000}"/>
    <cellStyle name="Comma 66 2 2" xfId="29541" xr:uid="{34C464BF-FAE1-4EE3-A95E-7B1BB1430FFA}"/>
    <cellStyle name="Comma 66 3" xfId="29540" xr:uid="{E76AFC1C-C6FD-4EE9-AF03-EFE0061C0149}"/>
    <cellStyle name="Comma 67" xfId="8583" xr:uid="{00000000-0005-0000-0000-00007B210000}"/>
    <cellStyle name="Comma 67 2" xfId="8584" xr:uid="{00000000-0005-0000-0000-00007C210000}"/>
    <cellStyle name="Comma 67 2 2" xfId="29543" xr:uid="{29731836-60B0-4B4F-AD87-23D9AB31CDC8}"/>
    <cellStyle name="Comma 67 3" xfId="29542" xr:uid="{61A9ED89-229B-48E9-8A52-590A0AFBA04A}"/>
    <cellStyle name="Comma 68" xfId="8585" xr:uid="{00000000-0005-0000-0000-00007D210000}"/>
    <cellStyle name="Comma 68 10" xfId="8586" xr:uid="{00000000-0005-0000-0000-00007E210000}"/>
    <cellStyle name="Comma 68 10 2" xfId="29545" xr:uid="{C22A305B-3FA6-438A-8C6E-8E673780C064}"/>
    <cellStyle name="Comma 68 11" xfId="8587" xr:uid="{00000000-0005-0000-0000-00007F210000}"/>
    <cellStyle name="Comma 68 11 2" xfId="29546" xr:uid="{B97E5FFA-6F4B-4247-903A-2173D27B2A58}"/>
    <cellStyle name="Comma 68 12" xfId="8588" xr:uid="{00000000-0005-0000-0000-000080210000}"/>
    <cellStyle name="Comma 68 12 2" xfId="29547" xr:uid="{BAF47093-6FC0-4763-8902-11C09ACFD755}"/>
    <cellStyle name="Comma 68 13" xfId="29544" xr:uid="{13E4CDF7-4B7B-490D-B77C-6E7480ABC986}"/>
    <cellStyle name="Comma 68 2" xfId="8589" xr:uid="{00000000-0005-0000-0000-000081210000}"/>
    <cellStyle name="Comma 68 2 10" xfId="8590" xr:uid="{00000000-0005-0000-0000-000082210000}"/>
    <cellStyle name="Comma 68 2 10 2" xfId="29549" xr:uid="{C9B417CD-FAA5-4BFF-916F-32554D71ED4E}"/>
    <cellStyle name="Comma 68 2 11" xfId="29548" xr:uid="{D077D8C4-93DC-4C7E-BFE2-C19616AE6D78}"/>
    <cellStyle name="Comma 68 2 2" xfId="8591" xr:uid="{00000000-0005-0000-0000-000083210000}"/>
    <cellStyle name="Comma 68 2 2 2" xfId="8592" xr:uid="{00000000-0005-0000-0000-000084210000}"/>
    <cellStyle name="Comma 68 2 2 2 2" xfId="8593" xr:uid="{00000000-0005-0000-0000-000085210000}"/>
    <cellStyle name="Comma 68 2 2 2 2 2" xfId="8594" xr:uid="{00000000-0005-0000-0000-000086210000}"/>
    <cellStyle name="Comma 68 2 2 2 2 2 2" xfId="8595" xr:uid="{00000000-0005-0000-0000-000087210000}"/>
    <cellStyle name="Comma 68 2 2 2 2 2 2 2" xfId="29554" xr:uid="{1DD8F4DF-8DEE-4796-BC50-A3F16DA43004}"/>
    <cellStyle name="Comma 68 2 2 2 2 2 3" xfId="8596" xr:uid="{00000000-0005-0000-0000-000088210000}"/>
    <cellStyle name="Comma 68 2 2 2 2 2 3 2" xfId="29555" xr:uid="{1622F6EA-A0DD-49FF-B3E2-E8305F1F492D}"/>
    <cellStyle name="Comma 68 2 2 2 2 2 4" xfId="8597" xr:uid="{00000000-0005-0000-0000-000089210000}"/>
    <cellStyle name="Comma 68 2 2 2 2 2 4 2" xfId="29556" xr:uid="{F64C1F23-E871-4923-85BC-6F41B786808E}"/>
    <cellStyle name="Comma 68 2 2 2 2 2 5" xfId="29553" xr:uid="{33706F7D-6EB5-4760-A50E-B02093E8FFD2}"/>
    <cellStyle name="Comma 68 2 2 2 2 3" xfId="8598" xr:uid="{00000000-0005-0000-0000-00008A210000}"/>
    <cellStyle name="Comma 68 2 2 2 2 3 2" xfId="29557" xr:uid="{AB6670C4-1C64-48E4-8F8A-ECE86C2B7DF1}"/>
    <cellStyle name="Comma 68 2 2 2 2 4" xfId="8599" xr:uid="{00000000-0005-0000-0000-00008B210000}"/>
    <cellStyle name="Comma 68 2 2 2 2 4 2" xfId="29558" xr:uid="{EED6ED6C-4FC1-451B-A684-BA14B9F9F946}"/>
    <cellStyle name="Comma 68 2 2 2 2 5" xfId="8600" xr:uid="{00000000-0005-0000-0000-00008C210000}"/>
    <cellStyle name="Comma 68 2 2 2 2 5 2" xfId="29559" xr:uid="{B07AA745-69AD-4811-BDF5-FCE8F04DB218}"/>
    <cellStyle name="Comma 68 2 2 2 2 6" xfId="29552" xr:uid="{AE65B349-2E1B-4159-9C8F-27669E20953E}"/>
    <cellStyle name="Comma 68 2 2 2 3" xfId="8601" xr:uid="{00000000-0005-0000-0000-00008D210000}"/>
    <cellStyle name="Comma 68 2 2 2 3 2" xfId="8602" xr:uid="{00000000-0005-0000-0000-00008E210000}"/>
    <cellStyle name="Comma 68 2 2 2 3 2 2" xfId="29561" xr:uid="{BED5C6E1-0661-4966-A5E8-CFB408064D78}"/>
    <cellStyle name="Comma 68 2 2 2 3 3" xfId="8603" xr:uid="{00000000-0005-0000-0000-00008F210000}"/>
    <cellStyle name="Comma 68 2 2 2 3 3 2" xfId="29562" xr:uid="{6EED593D-5E59-4F5A-B8E6-0FBD0E685459}"/>
    <cellStyle name="Comma 68 2 2 2 3 4" xfId="8604" xr:uid="{00000000-0005-0000-0000-000090210000}"/>
    <cellStyle name="Comma 68 2 2 2 3 4 2" xfId="29563" xr:uid="{A595927C-77AC-4522-9102-83014A3A3C09}"/>
    <cellStyle name="Comma 68 2 2 2 3 5" xfId="29560" xr:uid="{9357DA6F-8A1D-4282-9451-678E03406E88}"/>
    <cellStyle name="Comma 68 2 2 2 4" xfId="8605" xr:uid="{00000000-0005-0000-0000-000091210000}"/>
    <cellStyle name="Comma 68 2 2 2 4 2" xfId="29564" xr:uid="{EE266110-CF16-4E87-AEDC-084681B72D11}"/>
    <cellStyle name="Comma 68 2 2 2 5" xfId="8606" xr:uid="{00000000-0005-0000-0000-000092210000}"/>
    <cellStyle name="Comma 68 2 2 2 5 2" xfId="29565" xr:uid="{0D745724-D183-46FE-85D3-8A27043C72C0}"/>
    <cellStyle name="Comma 68 2 2 2 6" xfId="8607" xr:uid="{00000000-0005-0000-0000-000093210000}"/>
    <cellStyle name="Comma 68 2 2 2 6 2" xfId="29566" xr:uid="{AFD240EC-B70A-4D19-85C3-4FF65A546303}"/>
    <cellStyle name="Comma 68 2 2 2 7" xfId="29551" xr:uid="{BC44E7B0-2380-4730-A725-02BDFB009B9A}"/>
    <cellStyle name="Comma 68 2 2 3" xfId="8608" xr:uid="{00000000-0005-0000-0000-000094210000}"/>
    <cellStyle name="Comma 68 2 2 3 2" xfId="8609" xr:uid="{00000000-0005-0000-0000-000095210000}"/>
    <cellStyle name="Comma 68 2 2 3 2 2" xfId="8610" xr:uid="{00000000-0005-0000-0000-000096210000}"/>
    <cellStyle name="Comma 68 2 2 3 2 2 2" xfId="8611" xr:uid="{00000000-0005-0000-0000-000097210000}"/>
    <cellStyle name="Comma 68 2 2 3 2 2 2 2" xfId="29570" xr:uid="{764AC96D-F9E3-4E02-8E71-A471AA3BA78E}"/>
    <cellStyle name="Comma 68 2 2 3 2 2 3" xfId="8612" xr:uid="{00000000-0005-0000-0000-000098210000}"/>
    <cellStyle name="Comma 68 2 2 3 2 2 3 2" xfId="29571" xr:uid="{4C99B792-ADE9-41E7-BE13-A944845042A5}"/>
    <cellStyle name="Comma 68 2 2 3 2 2 4" xfId="8613" xr:uid="{00000000-0005-0000-0000-000099210000}"/>
    <cellStyle name="Comma 68 2 2 3 2 2 4 2" xfId="29572" xr:uid="{D8F2A4BE-E7B7-4EBD-98FF-4755F48806EF}"/>
    <cellStyle name="Comma 68 2 2 3 2 2 5" xfId="29569" xr:uid="{BC4E8AB2-00B0-406A-850B-E305437A5570}"/>
    <cellStyle name="Comma 68 2 2 3 2 3" xfId="8614" xr:uid="{00000000-0005-0000-0000-00009A210000}"/>
    <cellStyle name="Comma 68 2 2 3 2 3 2" xfId="29573" xr:uid="{8D65CBA5-F1D0-42D2-A765-A8252CC7DE50}"/>
    <cellStyle name="Comma 68 2 2 3 2 4" xfId="8615" xr:uid="{00000000-0005-0000-0000-00009B210000}"/>
    <cellStyle name="Comma 68 2 2 3 2 4 2" xfId="29574" xr:uid="{F3C7436A-D5A2-426F-9A76-9AD01056C012}"/>
    <cellStyle name="Comma 68 2 2 3 2 5" xfId="8616" xr:uid="{00000000-0005-0000-0000-00009C210000}"/>
    <cellStyle name="Comma 68 2 2 3 2 5 2" xfId="29575" xr:uid="{D7F8EE11-239F-44AC-912E-FC51B73DB655}"/>
    <cellStyle name="Comma 68 2 2 3 2 6" xfId="29568" xr:uid="{D44868C7-3884-4399-B286-810725D42BFE}"/>
    <cellStyle name="Comma 68 2 2 3 3" xfId="8617" xr:uid="{00000000-0005-0000-0000-00009D210000}"/>
    <cellStyle name="Comma 68 2 2 3 3 2" xfId="8618" xr:uid="{00000000-0005-0000-0000-00009E210000}"/>
    <cellStyle name="Comma 68 2 2 3 3 2 2" xfId="29577" xr:uid="{60D0B2B8-1AF1-4FAD-8127-D4463C5C84C2}"/>
    <cellStyle name="Comma 68 2 2 3 3 3" xfId="8619" xr:uid="{00000000-0005-0000-0000-00009F210000}"/>
    <cellStyle name="Comma 68 2 2 3 3 3 2" xfId="29578" xr:uid="{399B713B-75CC-4E76-9690-5E2BF751D1BF}"/>
    <cellStyle name="Comma 68 2 2 3 3 4" xfId="8620" xr:uid="{00000000-0005-0000-0000-0000A0210000}"/>
    <cellStyle name="Comma 68 2 2 3 3 4 2" xfId="29579" xr:uid="{C5E169D1-9E63-4C4F-A5F9-5F55D968706D}"/>
    <cellStyle name="Comma 68 2 2 3 3 5" xfId="29576" xr:uid="{E7B75031-D513-49A0-B5D8-54AA90E04719}"/>
    <cellStyle name="Comma 68 2 2 3 4" xfId="8621" xr:uid="{00000000-0005-0000-0000-0000A1210000}"/>
    <cellStyle name="Comma 68 2 2 3 4 2" xfId="29580" xr:uid="{B1A5B921-4EAF-4A99-BD74-3FBC4ADCCBEB}"/>
    <cellStyle name="Comma 68 2 2 3 5" xfId="8622" xr:uid="{00000000-0005-0000-0000-0000A2210000}"/>
    <cellStyle name="Comma 68 2 2 3 5 2" xfId="29581" xr:uid="{CB7C8B7F-F0DA-4436-A3F7-AFEA405CD684}"/>
    <cellStyle name="Comma 68 2 2 3 6" xfId="8623" xr:uid="{00000000-0005-0000-0000-0000A3210000}"/>
    <cellStyle name="Comma 68 2 2 3 6 2" xfId="29582" xr:uid="{F8DA1589-A57B-4ABE-ABF1-54127B6C6083}"/>
    <cellStyle name="Comma 68 2 2 3 7" xfId="29567" xr:uid="{C29A0721-4AAB-4B49-80C7-800DA6FA8602}"/>
    <cellStyle name="Comma 68 2 2 4" xfId="8624" xr:uid="{00000000-0005-0000-0000-0000A4210000}"/>
    <cellStyle name="Comma 68 2 2 4 2" xfId="8625" xr:uid="{00000000-0005-0000-0000-0000A5210000}"/>
    <cellStyle name="Comma 68 2 2 4 2 2" xfId="8626" xr:uid="{00000000-0005-0000-0000-0000A6210000}"/>
    <cellStyle name="Comma 68 2 2 4 2 2 2" xfId="29585" xr:uid="{BE8460B8-98F0-4DF1-A521-31A898B54EB5}"/>
    <cellStyle name="Comma 68 2 2 4 2 3" xfId="8627" xr:uid="{00000000-0005-0000-0000-0000A7210000}"/>
    <cellStyle name="Comma 68 2 2 4 2 3 2" xfId="29586" xr:uid="{82D30FB6-1BAE-4D36-8985-BB33A46341E6}"/>
    <cellStyle name="Comma 68 2 2 4 2 4" xfId="8628" xr:uid="{00000000-0005-0000-0000-0000A8210000}"/>
    <cellStyle name="Comma 68 2 2 4 2 4 2" xfId="29587" xr:uid="{4B29BC70-B2C6-46B3-96DB-DA2B20307A32}"/>
    <cellStyle name="Comma 68 2 2 4 2 5" xfId="29584" xr:uid="{2F88FA9C-183D-4FA1-B2AD-5D8F55449DA2}"/>
    <cellStyle name="Comma 68 2 2 4 3" xfId="8629" xr:uid="{00000000-0005-0000-0000-0000A9210000}"/>
    <cellStyle name="Comma 68 2 2 4 3 2" xfId="29588" xr:uid="{9B495DB0-66E8-42B1-BE4D-D55212A07FB6}"/>
    <cellStyle name="Comma 68 2 2 4 4" xfId="8630" xr:uid="{00000000-0005-0000-0000-0000AA210000}"/>
    <cellStyle name="Comma 68 2 2 4 4 2" xfId="29589" xr:uid="{1431F211-A871-4DA5-BA8C-60E64FFB9751}"/>
    <cellStyle name="Comma 68 2 2 4 5" xfId="8631" xr:uid="{00000000-0005-0000-0000-0000AB210000}"/>
    <cellStyle name="Comma 68 2 2 4 5 2" xfId="29590" xr:uid="{38DAB200-2E4E-40B0-8ED8-1EFF62EFCC01}"/>
    <cellStyle name="Comma 68 2 2 4 6" xfId="29583" xr:uid="{DA879AB8-9945-499C-A950-E0A6C9FA1ABB}"/>
    <cellStyle name="Comma 68 2 2 5" xfId="8632" xr:uid="{00000000-0005-0000-0000-0000AC210000}"/>
    <cellStyle name="Comma 68 2 2 5 2" xfId="8633" xr:uid="{00000000-0005-0000-0000-0000AD210000}"/>
    <cellStyle name="Comma 68 2 2 5 2 2" xfId="29592" xr:uid="{78073AEC-9D58-478F-8013-584782AE33A1}"/>
    <cellStyle name="Comma 68 2 2 5 3" xfId="8634" xr:uid="{00000000-0005-0000-0000-0000AE210000}"/>
    <cellStyle name="Comma 68 2 2 5 3 2" xfId="29593" xr:uid="{3C9A201E-084D-47B3-8901-C4ED84329701}"/>
    <cellStyle name="Comma 68 2 2 5 4" xfId="8635" xr:uid="{00000000-0005-0000-0000-0000AF210000}"/>
    <cellStyle name="Comma 68 2 2 5 4 2" xfId="29594" xr:uid="{E88CF44F-115E-4905-8EC9-CFC764FD35DA}"/>
    <cellStyle name="Comma 68 2 2 5 5" xfId="29591" xr:uid="{815C41DF-273B-44C9-AF9B-47FFD0CB4486}"/>
    <cellStyle name="Comma 68 2 2 6" xfId="8636" xr:uid="{00000000-0005-0000-0000-0000B0210000}"/>
    <cellStyle name="Comma 68 2 2 6 2" xfId="29595" xr:uid="{4FE56048-73AB-4064-8253-1E1E72490CDF}"/>
    <cellStyle name="Comma 68 2 2 7" xfId="8637" xr:uid="{00000000-0005-0000-0000-0000B1210000}"/>
    <cellStyle name="Comma 68 2 2 7 2" xfId="29596" xr:uid="{C3DC9D34-497C-482C-ADBC-EAF2D6C065F4}"/>
    <cellStyle name="Comma 68 2 2 8" xfId="8638" xr:uid="{00000000-0005-0000-0000-0000B2210000}"/>
    <cellStyle name="Comma 68 2 2 8 2" xfId="29597" xr:uid="{6976DE91-3475-4584-9024-FAC358FB3C28}"/>
    <cellStyle name="Comma 68 2 2 9" xfId="29550" xr:uid="{146C5730-A3A0-4A27-A512-00882C34CAD7}"/>
    <cellStyle name="Comma 68 2 3" xfId="8639" xr:uid="{00000000-0005-0000-0000-0000B3210000}"/>
    <cellStyle name="Comma 68 2 3 2" xfId="8640" xr:uid="{00000000-0005-0000-0000-0000B4210000}"/>
    <cellStyle name="Comma 68 2 3 2 2" xfId="8641" xr:uid="{00000000-0005-0000-0000-0000B5210000}"/>
    <cellStyle name="Comma 68 2 3 2 2 2" xfId="8642" xr:uid="{00000000-0005-0000-0000-0000B6210000}"/>
    <cellStyle name="Comma 68 2 3 2 2 2 2" xfId="8643" xr:uid="{00000000-0005-0000-0000-0000B7210000}"/>
    <cellStyle name="Comma 68 2 3 2 2 2 2 2" xfId="29602" xr:uid="{40377C75-0AF0-4B27-8D23-C486D2AA6C35}"/>
    <cellStyle name="Comma 68 2 3 2 2 2 3" xfId="8644" xr:uid="{00000000-0005-0000-0000-0000B8210000}"/>
    <cellStyle name="Comma 68 2 3 2 2 2 3 2" xfId="29603" xr:uid="{33E04649-0D7D-46D4-9514-C98ACAF45EB7}"/>
    <cellStyle name="Comma 68 2 3 2 2 2 4" xfId="8645" xr:uid="{00000000-0005-0000-0000-0000B9210000}"/>
    <cellStyle name="Comma 68 2 3 2 2 2 4 2" xfId="29604" xr:uid="{3F633491-0882-495F-A1AD-4F6B09061385}"/>
    <cellStyle name="Comma 68 2 3 2 2 2 5" xfId="29601" xr:uid="{957A345C-9DCF-4AE1-A627-0DD98784CCBE}"/>
    <cellStyle name="Comma 68 2 3 2 2 3" xfId="8646" xr:uid="{00000000-0005-0000-0000-0000BA210000}"/>
    <cellStyle name="Comma 68 2 3 2 2 3 2" xfId="29605" xr:uid="{CFBECDCB-7A3E-4809-9C92-2BE9BB9CE5D6}"/>
    <cellStyle name="Comma 68 2 3 2 2 4" xfId="8647" xr:uid="{00000000-0005-0000-0000-0000BB210000}"/>
    <cellStyle name="Comma 68 2 3 2 2 4 2" xfId="29606" xr:uid="{47D792DC-2147-4AD4-A516-1B990DA4BA70}"/>
    <cellStyle name="Comma 68 2 3 2 2 5" xfId="8648" xr:uid="{00000000-0005-0000-0000-0000BC210000}"/>
    <cellStyle name="Comma 68 2 3 2 2 5 2" xfId="29607" xr:uid="{AC13F902-5438-443F-8026-B7E50F32B534}"/>
    <cellStyle name="Comma 68 2 3 2 2 6" xfId="29600" xr:uid="{E5C5A86C-E29B-4404-8BE8-8B0F915E267F}"/>
    <cellStyle name="Comma 68 2 3 2 3" xfId="8649" xr:uid="{00000000-0005-0000-0000-0000BD210000}"/>
    <cellStyle name="Comma 68 2 3 2 3 2" xfId="8650" xr:uid="{00000000-0005-0000-0000-0000BE210000}"/>
    <cellStyle name="Comma 68 2 3 2 3 2 2" xfId="29609" xr:uid="{691C68AD-4EBD-4790-A0CC-86C5DA25A8BD}"/>
    <cellStyle name="Comma 68 2 3 2 3 3" xfId="8651" xr:uid="{00000000-0005-0000-0000-0000BF210000}"/>
    <cellStyle name="Comma 68 2 3 2 3 3 2" xfId="29610" xr:uid="{178862AB-45C9-41E3-BF53-EC97CB37266C}"/>
    <cellStyle name="Comma 68 2 3 2 3 4" xfId="8652" xr:uid="{00000000-0005-0000-0000-0000C0210000}"/>
    <cellStyle name="Comma 68 2 3 2 3 4 2" xfId="29611" xr:uid="{56B0114B-F828-4187-A9E0-BBF5CBBA98DA}"/>
    <cellStyle name="Comma 68 2 3 2 3 5" xfId="29608" xr:uid="{7995A647-86CC-4FB8-AA32-A77F42351550}"/>
    <cellStyle name="Comma 68 2 3 2 4" xfId="8653" xr:uid="{00000000-0005-0000-0000-0000C1210000}"/>
    <cellStyle name="Comma 68 2 3 2 4 2" xfId="29612" xr:uid="{48DF5930-A280-48E3-9A2D-9B54ED9C9560}"/>
    <cellStyle name="Comma 68 2 3 2 5" xfId="8654" xr:uid="{00000000-0005-0000-0000-0000C2210000}"/>
    <cellStyle name="Comma 68 2 3 2 5 2" xfId="29613" xr:uid="{350C65DD-5C77-49B7-A4C9-FBED80DDF2F8}"/>
    <cellStyle name="Comma 68 2 3 2 6" xfId="8655" xr:uid="{00000000-0005-0000-0000-0000C3210000}"/>
    <cellStyle name="Comma 68 2 3 2 6 2" xfId="29614" xr:uid="{46389ACE-2FDA-4B53-9D17-3FB13D742B23}"/>
    <cellStyle name="Comma 68 2 3 2 7" xfId="29599" xr:uid="{319339DD-54BA-4CAE-9B71-3A9A7A465CE2}"/>
    <cellStyle name="Comma 68 2 3 3" xfId="8656" xr:uid="{00000000-0005-0000-0000-0000C4210000}"/>
    <cellStyle name="Comma 68 2 3 3 2" xfId="8657" xr:uid="{00000000-0005-0000-0000-0000C5210000}"/>
    <cellStyle name="Comma 68 2 3 3 2 2" xfId="8658" xr:uid="{00000000-0005-0000-0000-0000C6210000}"/>
    <cellStyle name="Comma 68 2 3 3 2 2 2" xfId="8659" xr:uid="{00000000-0005-0000-0000-0000C7210000}"/>
    <cellStyle name="Comma 68 2 3 3 2 2 2 2" xfId="29618" xr:uid="{3E74805A-BAF1-4231-92CC-26528811BD20}"/>
    <cellStyle name="Comma 68 2 3 3 2 2 3" xfId="8660" xr:uid="{00000000-0005-0000-0000-0000C8210000}"/>
    <cellStyle name="Comma 68 2 3 3 2 2 3 2" xfId="29619" xr:uid="{3FF77DCD-D9A7-4BDD-9024-177243D15AA1}"/>
    <cellStyle name="Comma 68 2 3 3 2 2 4" xfId="8661" xr:uid="{00000000-0005-0000-0000-0000C9210000}"/>
    <cellStyle name="Comma 68 2 3 3 2 2 4 2" xfId="29620" xr:uid="{CA904299-FA21-43B1-AF8A-D58F996A6515}"/>
    <cellStyle name="Comma 68 2 3 3 2 2 5" xfId="29617" xr:uid="{F7047DE6-30BF-4CB5-8418-376F0924A446}"/>
    <cellStyle name="Comma 68 2 3 3 2 3" xfId="8662" xr:uid="{00000000-0005-0000-0000-0000CA210000}"/>
    <cellStyle name="Comma 68 2 3 3 2 3 2" xfId="29621" xr:uid="{4109EFE3-3B5B-4456-A5A5-FDAF41DC0CC2}"/>
    <cellStyle name="Comma 68 2 3 3 2 4" xfId="8663" xr:uid="{00000000-0005-0000-0000-0000CB210000}"/>
    <cellStyle name="Comma 68 2 3 3 2 4 2" xfId="29622" xr:uid="{16252F87-CAD2-4F89-83F2-1A7072FBBEF1}"/>
    <cellStyle name="Comma 68 2 3 3 2 5" xfId="8664" xr:uid="{00000000-0005-0000-0000-0000CC210000}"/>
    <cellStyle name="Comma 68 2 3 3 2 5 2" xfId="29623" xr:uid="{CA367E59-CC3C-402A-A21A-5F570FFE4397}"/>
    <cellStyle name="Comma 68 2 3 3 2 6" xfId="29616" xr:uid="{06C3C728-2C06-419E-BD72-361E43FDD6B2}"/>
    <cellStyle name="Comma 68 2 3 3 3" xfId="8665" xr:uid="{00000000-0005-0000-0000-0000CD210000}"/>
    <cellStyle name="Comma 68 2 3 3 3 2" xfId="8666" xr:uid="{00000000-0005-0000-0000-0000CE210000}"/>
    <cellStyle name="Comma 68 2 3 3 3 2 2" xfId="29625" xr:uid="{D6F44E21-671A-4FDB-BDD4-A213252EEC0F}"/>
    <cellStyle name="Comma 68 2 3 3 3 3" xfId="8667" xr:uid="{00000000-0005-0000-0000-0000CF210000}"/>
    <cellStyle name="Comma 68 2 3 3 3 3 2" xfId="29626" xr:uid="{1C90B126-ECC4-4C2D-A665-5F0C29C417EC}"/>
    <cellStyle name="Comma 68 2 3 3 3 4" xfId="8668" xr:uid="{00000000-0005-0000-0000-0000D0210000}"/>
    <cellStyle name="Comma 68 2 3 3 3 4 2" xfId="29627" xr:uid="{26ED1F7A-F245-4E3A-84F7-87C7B8C1BFF4}"/>
    <cellStyle name="Comma 68 2 3 3 3 5" xfId="29624" xr:uid="{86BAB312-0ED5-427B-B15F-A12C863E4588}"/>
    <cellStyle name="Comma 68 2 3 3 4" xfId="8669" xr:uid="{00000000-0005-0000-0000-0000D1210000}"/>
    <cellStyle name="Comma 68 2 3 3 4 2" xfId="29628" xr:uid="{F2056216-E572-4BA9-8D19-6D3703F0CAB0}"/>
    <cellStyle name="Comma 68 2 3 3 5" xfId="8670" xr:uid="{00000000-0005-0000-0000-0000D2210000}"/>
    <cellStyle name="Comma 68 2 3 3 5 2" xfId="29629" xr:uid="{6286101A-F72C-4191-ACC0-91455482092E}"/>
    <cellStyle name="Comma 68 2 3 3 6" xfId="8671" xr:uid="{00000000-0005-0000-0000-0000D3210000}"/>
    <cellStyle name="Comma 68 2 3 3 6 2" xfId="29630" xr:uid="{D1666833-97B2-4A7F-8C97-E1CFACFE8FBD}"/>
    <cellStyle name="Comma 68 2 3 3 7" xfId="29615" xr:uid="{BBCEDCB2-E375-402E-B075-2C58B2329A71}"/>
    <cellStyle name="Comma 68 2 3 4" xfId="8672" xr:uid="{00000000-0005-0000-0000-0000D4210000}"/>
    <cellStyle name="Comma 68 2 3 4 2" xfId="8673" xr:uid="{00000000-0005-0000-0000-0000D5210000}"/>
    <cellStyle name="Comma 68 2 3 4 2 2" xfId="8674" xr:uid="{00000000-0005-0000-0000-0000D6210000}"/>
    <cellStyle name="Comma 68 2 3 4 2 2 2" xfId="29633" xr:uid="{FE90BF07-A4FA-4441-93E6-FAA7E127F9D7}"/>
    <cellStyle name="Comma 68 2 3 4 2 3" xfId="8675" xr:uid="{00000000-0005-0000-0000-0000D7210000}"/>
    <cellStyle name="Comma 68 2 3 4 2 3 2" xfId="29634" xr:uid="{E617E85B-AD7B-4E5D-9685-81CF0C30CB1A}"/>
    <cellStyle name="Comma 68 2 3 4 2 4" xfId="8676" xr:uid="{00000000-0005-0000-0000-0000D8210000}"/>
    <cellStyle name="Comma 68 2 3 4 2 4 2" xfId="29635" xr:uid="{A31EA592-2BE0-4E7C-9774-6EE203345D3B}"/>
    <cellStyle name="Comma 68 2 3 4 2 5" xfId="29632" xr:uid="{3FD753C1-18AE-4F58-A54A-257DBFEE0D19}"/>
    <cellStyle name="Comma 68 2 3 4 3" xfId="8677" xr:uid="{00000000-0005-0000-0000-0000D9210000}"/>
    <cellStyle name="Comma 68 2 3 4 3 2" xfId="29636" xr:uid="{991722FA-C612-490E-B572-5C2188AF8CE5}"/>
    <cellStyle name="Comma 68 2 3 4 4" xfId="8678" xr:uid="{00000000-0005-0000-0000-0000DA210000}"/>
    <cellStyle name="Comma 68 2 3 4 4 2" xfId="29637" xr:uid="{33023BBB-9DFC-4604-AF21-616FCF907895}"/>
    <cellStyle name="Comma 68 2 3 4 5" xfId="8679" xr:uid="{00000000-0005-0000-0000-0000DB210000}"/>
    <cellStyle name="Comma 68 2 3 4 5 2" xfId="29638" xr:uid="{A14A1BA8-62A4-442C-9809-1FD003F06281}"/>
    <cellStyle name="Comma 68 2 3 4 6" xfId="29631" xr:uid="{7DEEBC61-A880-4B23-B59D-9A2703EA00A9}"/>
    <cellStyle name="Comma 68 2 3 5" xfId="8680" xr:uid="{00000000-0005-0000-0000-0000DC210000}"/>
    <cellStyle name="Comma 68 2 3 5 2" xfId="8681" xr:uid="{00000000-0005-0000-0000-0000DD210000}"/>
    <cellStyle name="Comma 68 2 3 5 2 2" xfId="29640" xr:uid="{0B5635C9-0BFA-4949-8B32-4D84D6DFDD2A}"/>
    <cellStyle name="Comma 68 2 3 5 3" xfId="8682" xr:uid="{00000000-0005-0000-0000-0000DE210000}"/>
    <cellStyle name="Comma 68 2 3 5 3 2" xfId="29641" xr:uid="{AC7B971C-2455-473A-B7C4-347EDA33B285}"/>
    <cellStyle name="Comma 68 2 3 5 4" xfId="8683" xr:uid="{00000000-0005-0000-0000-0000DF210000}"/>
    <cellStyle name="Comma 68 2 3 5 4 2" xfId="29642" xr:uid="{C0BC576F-E0D7-49B9-A94A-9165AF342947}"/>
    <cellStyle name="Comma 68 2 3 5 5" xfId="29639" xr:uid="{AD4B5682-CA02-4D19-9E52-00C002A3D788}"/>
    <cellStyle name="Comma 68 2 3 6" xfId="8684" xr:uid="{00000000-0005-0000-0000-0000E0210000}"/>
    <cellStyle name="Comma 68 2 3 6 2" xfId="29643" xr:uid="{D9403E8E-1D83-4036-B665-724B85E55BF2}"/>
    <cellStyle name="Comma 68 2 3 7" xfId="8685" xr:uid="{00000000-0005-0000-0000-0000E1210000}"/>
    <cellStyle name="Comma 68 2 3 7 2" xfId="29644" xr:uid="{715C2DE4-1013-4620-80B5-3EEB2E2996F8}"/>
    <cellStyle name="Comma 68 2 3 8" xfId="8686" xr:uid="{00000000-0005-0000-0000-0000E2210000}"/>
    <cellStyle name="Comma 68 2 3 8 2" xfId="29645" xr:uid="{CE827B81-3E1F-42DE-AA28-9279F7292DDE}"/>
    <cellStyle name="Comma 68 2 3 9" xfId="29598" xr:uid="{32AD20AB-749C-4362-951D-D263AD130D2E}"/>
    <cellStyle name="Comma 68 2 4" xfId="8687" xr:uid="{00000000-0005-0000-0000-0000E3210000}"/>
    <cellStyle name="Comma 68 2 4 2" xfId="8688" xr:uid="{00000000-0005-0000-0000-0000E4210000}"/>
    <cellStyle name="Comma 68 2 4 2 2" xfId="8689" xr:uid="{00000000-0005-0000-0000-0000E5210000}"/>
    <cellStyle name="Comma 68 2 4 2 2 2" xfId="8690" xr:uid="{00000000-0005-0000-0000-0000E6210000}"/>
    <cellStyle name="Comma 68 2 4 2 2 2 2" xfId="29649" xr:uid="{A42A99F8-FE9C-4E54-93A3-1031B1223135}"/>
    <cellStyle name="Comma 68 2 4 2 2 3" xfId="8691" xr:uid="{00000000-0005-0000-0000-0000E7210000}"/>
    <cellStyle name="Comma 68 2 4 2 2 3 2" xfId="29650" xr:uid="{EB1041F7-5A11-4C3B-AA44-6ED60C6F2706}"/>
    <cellStyle name="Comma 68 2 4 2 2 4" xfId="8692" xr:uid="{00000000-0005-0000-0000-0000E8210000}"/>
    <cellStyle name="Comma 68 2 4 2 2 4 2" xfId="29651" xr:uid="{F47BF5EE-351F-4775-8380-CBC3FE5AF8BC}"/>
    <cellStyle name="Comma 68 2 4 2 2 5" xfId="29648" xr:uid="{17CDA6B3-669D-41F7-BC1C-A3C93BE1E092}"/>
    <cellStyle name="Comma 68 2 4 2 3" xfId="8693" xr:uid="{00000000-0005-0000-0000-0000E9210000}"/>
    <cellStyle name="Comma 68 2 4 2 3 2" xfId="29652" xr:uid="{856FFB66-3778-4FE4-A4D8-6843B8E251F2}"/>
    <cellStyle name="Comma 68 2 4 2 4" xfId="8694" xr:uid="{00000000-0005-0000-0000-0000EA210000}"/>
    <cellStyle name="Comma 68 2 4 2 4 2" xfId="29653" xr:uid="{D2C1693F-FA3C-4653-8CCB-14A461061AA7}"/>
    <cellStyle name="Comma 68 2 4 2 5" xfId="8695" xr:uid="{00000000-0005-0000-0000-0000EB210000}"/>
    <cellStyle name="Comma 68 2 4 2 5 2" xfId="29654" xr:uid="{869FD060-6AC2-409E-B41B-6A519DE36CCD}"/>
    <cellStyle name="Comma 68 2 4 2 6" xfId="29647" xr:uid="{694B7DE2-2624-4D39-A88D-1838E6580AAD}"/>
    <cellStyle name="Comma 68 2 4 3" xfId="8696" xr:uid="{00000000-0005-0000-0000-0000EC210000}"/>
    <cellStyle name="Comma 68 2 4 3 2" xfId="8697" xr:uid="{00000000-0005-0000-0000-0000ED210000}"/>
    <cellStyle name="Comma 68 2 4 3 2 2" xfId="29656" xr:uid="{3D35E36B-DDD3-48E1-9A8A-3DB36C1E1978}"/>
    <cellStyle name="Comma 68 2 4 3 3" xfId="8698" xr:uid="{00000000-0005-0000-0000-0000EE210000}"/>
    <cellStyle name="Comma 68 2 4 3 3 2" xfId="29657" xr:uid="{E510CE6F-ED99-444E-8763-CA1E1CBFE6C5}"/>
    <cellStyle name="Comma 68 2 4 3 4" xfId="8699" xr:uid="{00000000-0005-0000-0000-0000EF210000}"/>
    <cellStyle name="Comma 68 2 4 3 4 2" xfId="29658" xr:uid="{CDA04F20-0679-44D7-A152-C67B3AC9017A}"/>
    <cellStyle name="Comma 68 2 4 3 5" xfId="29655" xr:uid="{C9920806-696E-454E-AB22-10CDA7D1AB0D}"/>
    <cellStyle name="Comma 68 2 4 4" xfId="8700" xr:uid="{00000000-0005-0000-0000-0000F0210000}"/>
    <cellStyle name="Comma 68 2 4 4 2" xfId="29659" xr:uid="{E41A2323-7B04-4D25-A9CD-C143D3F52C4C}"/>
    <cellStyle name="Comma 68 2 4 5" xfId="8701" xr:uid="{00000000-0005-0000-0000-0000F1210000}"/>
    <cellStyle name="Comma 68 2 4 5 2" xfId="29660" xr:uid="{F44F1E22-030C-4D21-B07A-019C213E0EA6}"/>
    <cellStyle name="Comma 68 2 4 6" xfId="8702" xr:uid="{00000000-0005-0000-0000-0000F2210000}"/>
    <cellStyle name="Comma 68 2 4 6 2" xfId="29661" xr:uid="{E66CE147-8829-4DCE-A313-828A04ADDF79}"/>
    <cellStyle name="Comma 68 2 4 7" xfId="29646" xr:uid="{7D122114-E851-4EA0-957C-BC9C7975B74E}"/>
    <cellStyle name="Comma 68 2 5" xfId="8703" xr:uid="{00000000-0005-0000-0000-0000F3210000}"/>
    <cellStyle name="Comma 68 2 5 2" xfId="8704" xr:uid="{00000000-0005-0000-0000-0000F4210000}"/>
    <cellStyle name="Comma 68 2 5 2 2" xfId="8705" xr:uid="{00000000-0005-0000-0000-0000F5210000}"/>
    <cellStyle name="Comma 68 2 5 2 2 2" xfId="8706" xr:uid="{00000000-0005-0000-0000-0000F6210000}"/>
    <cellStyle name="Comma 68 2 5 2 2 2 2" xfId="29665" xr:uid="{95FCF6B4-43C6-4F11-A732-10E407C69681}"/>
    <cellStyle name="Comma 68 2 5 2 2 3" xfId="8707" xr:uid="{00000000-0005-0000-0000-0000F7210000}"/>
    <cellStyle name="Comma 68 2 5 2 2 3 2" xfId="29666" xr:uid="{4FDAA811-49C4-4CE8-85B8-A550CD8504EB}"/>
    <cellStyle name="Comma 68 2 5 2 2 4" xfId="8708" xr:uid="{00000000-0005-0000-0000-0000F8210000}"/>
    <cellStyle name="Comma 68 2 5 2 2 4 2" xfId="29667" xr:uid="{73A21A9A-68B0-4D2A-8EBD-3102D2EE2D6D}"/>
    <cellStyle name="Comma 68 2 5 2 2 5" xfId="29664" xr:uid="{06C4B5FF-D73D-444A-92C0-B3848AD54695}"/>
    <cellStyle name="Comma 68 2 5 2 3" xfId="8709" xr:uid="{00000000-0005-0000-0000-0000F9210000}"/>
    <cellStyle name="Comma 68 2 5 2 3 2" xfId="29668" xr:uid="{201BBAD1-B500-430D-BD71-BCCDC49FBD41}"/>
    <cellStyle name="Comma 68 2 5 2 4" xfId="8710" xr:uid="{00000000-0005-0000-0000-0000FA210000}"/>
    <cellStyle name="Comma 68 2 5 2 4 2" xfId="29669" xr:uid="{50301C09-76C3-46DC-8FEE-3A0D2C6137E7}"/>
    <cellStyle name="Comma 68 2 5 2 5" xfId="8711" xr:uid="{00000000-0005-0000-0000-0000FB210000}"/>
    <cellStyle name="Comma 68 2 5 2 5 2" xfId="29670" xr:uid="{064D7FE5-BD54-4C04-8DCA-E0D9A7262C4B}"/>
    <cellStyle name="Comma 68 2 5 2 6" xfId="29663" xr:uid="{40FC35E8-7DFF-46A3-8B48-F5860E84FC4C}"/>
    <cellStyle name="Comma 68 2 5 3" xfId="8712" xr:uid="{00000000-0005-0000-0000-0000FC210000}"/>
    <cellStyle name="Comma 68 2 5 3 2" xfId="8713" xr:uid="{00000000-0005-0000-0000-0000FD210000}"/>
    <cellStyle name="Comma 68 2 5 3 2 2" xfId="29672" xr:uid="{F9CC6AE1-683D-4E34-958B-0E6B0BB4FA30}"/>
    <cellStyle name="Comma 68 2 5 3 3" xfId="8714" xr:uid="{00000000-0005-0000-0000-0000FE210000}"/>
    <cellStyle name="Comma 68 2 5 3 3 2" xfId="29673" xr:uid="{C47AAFC7-4291-45C8-8166-68F0634052D0}"/>
    <cellStyle name="Comma 68 2 5 3 4" xfId="8715" xr:uid="{00000000-0005-0000-0000-0000FF210000}"/>
    <cellStyle name="Comma 68 2 5 3 4 2" xfId="29674" xr:uid="{9CA51808-654E-42EF-BBF2-AA97EAE8CC40}"/>
    <cellStyle name="Comma 68 2 5 3 5" xfId="29671" xr:uid="{7AD2F279-EA66-4122-8CB0-149A54AAF21C}"/>
    <cellStyle name="Comma 68 2 5 4" xfId="8716" xr:uid="{00000000-0005-0000-0000-000000220000}"/>
    <cellStyle name="Comma 68 2 5 4 2" xfId="29675" xr:uid="{B27A0CA7-FD00-441C-B412-AE585CD2CD04}"/>
    <cellStyle name="Comma 68 2 5 5" xfId="8717" xr:uid="{00000000-0005-0000-0000-000001220000}"/>
    <cellStyle name="Comma 68 2 5 5 2" xfId="29676" xr:uid="{B626414D-D1D2-49B0-A793-162A29351210}"/>
    <cellStyle name="Comma 68 2 5 6" xfId="8718" xr:uid="{00000000-0005-0000-0000-000002220000}"/>
    <cellStyle name="Comma 68 2 5 6 2" xfId="29677" xr:uid="{3D3784C7-9821-4CDA-8E76-747C1AA892AE}"/>
    <cellStyle name="Comma 68 2 5 7" xfId="29662" xr:uid="{BC6F6F72-3BC6-4528-9BE5-C85FF8C13890}"/>
    <cellStyle name="Comma 68 2 6" xfId="8719" xr:uid="{00000000-0005-0000-0000-000003220000}"/>
    <cellStyle name="Comma 68 2 6 2" xfId="8720" xr:uid="{00000000-0005-0000-0000-000004220000}"/>
    <cellStyle name="Comma 68 2 6 2 2" xfId="8721" xr:uid="{00000000-0005-0000-0000-000005220000}"/>
    <cellStyle name="Comma 68 2 6 2 2 2" xfId="29680" xr:uid="{64105AD7-048E-43D2-8534-DC535004C8E0}"/>
    <cellStyle name="Comma 68 2 6 2 3" xfId="8722" xr:uid="{00000000-0005-0000-0000-000006220000}"/>
    <cellStyle name="Comma 68 2 6 2 3 2" xfId="29681" xr:uid="{3E9854F4-2905-4453-B8E0-0019DB65BDBE}"/>
    <cellStyle name="Comma 68 2 6 2 4" xfId="8723" xr:uid="{00000000-0005-0000-0000-000007220000}"/>
    <cellStyle name="Comma 68 2 6 2 4 2" xfId="29682" xr:uid="{3C3D746F-652D-4326-8608-A219B317BD33}"/>
    <cellStyle name="Comma 68 2 6 2 5" xfId="29679" xr:uid="{EFCCA3DB-D5A0-42AD-87E7-E96742F6F5B0}"/>
    <cellStyle name="Comma 68 2 6 3" xfId="8724" xr:uid="{00000000-0005-0000-0000-000008220000}"/>
    <cellStyle name="Comma 68 2 6 3 2" xfId="29683" xr:uid="{40AA1B0C-46E6-4A2E-AD74-AE5F67201DCA}"/>
    <cellStyle name="Comma 68 2 6 4" xfId="8725" xr:uid="{00000000-0005-0000-0000-000009220000}"/>
    <cellStyle name="Comma 68 2 6 4 2" xfId="29684" xr:uid="{ABAB3BF7-9457-4770-919B-B5DADAA71DC5}"/>
    <cellStyle name="Comma 68 2 6 5" xfId="8726" xr:uid="{00000000-0005-0000-0000-00000A220000}"/>
    <cellStyle name="Comma 68 2 6 5 2" xfId="29685" xr:uid="{2BC59325-6415-4F7F-8AE8-A1582CF822D3}"/>
    <cellStyle name="Comma 68 2 6 6" xfId="29678" xr:uid="{E2540EC9-C8F0-409D-AFC5-9C469535A7C6}"/>
    <cellStyle name="Comma 68 2 7" xfId="8727" xr:uid="{00000000-0005-0000-0000-00000B220000}"/>
    <cellStyle name="Comma 68 2 7 2" xfId="8728" xr:uid="{00000000-0005-0000-0000-00000C220000}"/>
    <cellStyle name="Comma 68 2 7 2 2" xfId="29687" xr:uid="{2F9244FE-F02C-4A07-87C3-D92630BD1D55}"/>
    <cellStyle name="Comma 68 2 7 3" xfId="8729" xr:uid="{00000000-0005-0000-0000-00000D220000}"/>
    <cellStyle name="Comma 68 2 7 3 2" xfId="29688" xr:uid="{A600B16A-13BB-419D-9202-A7EA2A9436E8}"/>
    <cellStyle name="Comma 68 2 7 4" xfId="8730" xr:uid="{00000000-0005-0000-0000-00000E220000}"/>
    <cellStyle name="Comma 68 2 7 4 2" xfId="29689" xr:uid="{55712CA1-4E44-4490-8A9E-40084D9BE7D2}"/>
    <cellStyle name="Comma 68 2 7 5" xfId="29686" xr:uid="{4D30921E-8248-4578-A453-ECFFA07A84E3}"/>
    <cellStyle name="Comma 68 2 8" xfId="8731" xr:uid="{00000000-0005-0000-0000-00000F220000}"/>
    <cellStyle name="Comma 68 2 8 2" xfId="29690" xr:uid="{8AE82C20-F45C-4D01-9CFC-F377001E09E6}"/>
    <cellStyle name="Comma 68 2 9" xfId="8732" xr:uid="{00000000-0005-0000-0000-000010220000}"/>
    <cellStyle name="Comma 68 2 9 2" xfId="29691" xr:uid="{AD661F48-1EC3-4576-BADB-95E92E2D7542}"/>
    <cellStyle name="Comma 68 3" xfId="8733" xr:uid="{00000000-0005-0000-0000-000011220000}"/>
    <cellStyle name="Comma 68 3 10" xfId="8734" xr:uid="{00000000-0005-0000-0000-000012220000}"/>
    <cellStyle name="Comma 68 3 10 2" xfId="29693" xr:uid="{5ADCEF9F-999E-4FBA-BE8E-71EA5452369E}"/>
    <cellStyle name="Comma 68 3 11" xfId="29692" xr:uid="{7CADAA8B-204E-4883-97D0-D8F0FB68D6D4}"/>
    <cellStyle name="Comma 68 3 2" xfId="8735" xr:uid="{00000000-0005-0000-0000-000013220000}"/>
    <cellStyle name="Comma 68 3 2 2" xfId="8736" xr:uid="{00000000-0005-0000-0000-000014220000}"/>
    <cellStyle name="Comma 68 3 2 2 2" xfId="8737" xr:uid="{00000000-0005-0000-0000-000015220000}"/>
    <cellStyle name="Comma 68 3 2 2 2 2" xfId="8738" xr:uid="{00000000-0005-0000-0000-000016220000}"/>
    <cellStyle name="Comma 68 3 2 2 2 2 2" xfId="8739" xr:uid="{00000000-0005-0000-0000-000017220000}"/>
    <cellStyle name="Comma 68 3 2 2 2 2 2 2" xfId="29698" xr:uid="{FD89BA14-712F-4FF7-8DDE-AECC2322D9A7}"/>
    <cellStyle name="Comma 68 3 2 2 2 2 3" xfId="8740" xr:uid="{00000000-0005-0000-0000-000018220000}"/>
    <cellStyle name="Comma 68 3 2 2 2 2 3 2" xfId="29699" xr:uid="{78E3A03E-8C8E-4FCF-89AE-E195A86E586C}"/>
    <cellStyle name="Comma 68 3 2 2 2 2 4" xfId="8741" xr:uid="{00000000-0005-0000-0000-000019220000}"/>
    <cellStyle name="Comma 68 3 2 2 2 2 4 2" xfId="29700" xr:uid="{A88932FF-5AAD-4186-9540-E2BCCFAE464D}"/>
    <cellStyle name="Comma 68 3 2 2 2 2 5" xfId="29697" xr:uid="{22B6859E-C8EC-4FE4-BAE5-BF876C3A7F24}"/>
    <cellStyle name="Comma 68 3 2 2 2 3" xfId="8742" xr:uid="{00000000-0005-0000-0000-00001A220000}"/>
    <cellStyle name="Comma 68 3 2 2 2 3 2" xfId="29701" xr:uid="{EA384953-E566-48A5-99C3-007C24308EC4}"/>
    <cellStyle name="Comma 68 3 2 2 2 4" xfId="8743" xr:uid="{00000000-0005-0000-0000-00001B220000}"/>
    <cellStyle name="Comma 68 3 2 2 2 4 2" xfId="29702" xr:uid="{4D1FCEF2-C4AF-4A07-A321-35F38063A7AB}"/>
    <cellStyle name="Comma 68 3 2 2 2 5" xfId="8744" xr:uid="{00000000-0005-0000-0000-00001C220000}"/>
    <cellStyle name="Comma 68 3 2 2 2 5 2" xfId="29703" xr:uid="{4C270120-8AE5-4CE2-BB2B-B1DCAF7DF106}"/>
    <cellStyle name="Comma 68 3 2 2 2 6" xfId="29696" xr:uid="{AB98D1B8-FB98-40B7-8FF5-FDA172422626}"/>
    <cellStyle name="Comma 68 3 2 2 3" xfId="8745" xr:uid="{00000000-0005-0000-0000-00001D220000}"/>
    <cellStyle name="Comma 68 3 2 2 3 2" xfId="8746" xr:uid="{00000000-0005-0000-0000-00001E220000}"/>
    <cellStyle name="Comma 68 3 2 2 3 2 2" xfId="29705" xr:uid="{50D0B61E-9B12-4549-AFA2-A7482604F274}"/>
    <cellStyle name="Comma 68 3 2 2 3 3" xfId="8747" xr:uid="{00000000-0005-0000-0000-00001F220000}"/>
    <cellStyle name="Comma 68 3 2 2 3 3 2" xfId="29706" xr:uid="{1110D05E-B9A2-4CA1-8C80-6A515B0AA301}"/>
    <cellStyle name="Comma 68 3 2 2 3 4" xfId="8748" xr:uid="{00000000-0005-0000-0000-000020220000}"/>
    <cellStyle name="Comma 68 3 2 2 3 4 2" xfId="29707" xr:uid="{FC5A68EA-5C8A-4F9B-B468-14A7A9760D95}"/>
    <cellStyle name="Comma 68 3 2 2 3 5" xfId="29704" xr:uid="{52C85168-61E6-4474-BC0A-D1A1506315CE}"/>
    <cellStyle name="Comma 68 3 2 2 4" xfId="8749" xr:uid="{00000000-0005-0000-0000-000021220000}"/>
    <cellStyle name="Comma 68 3 2 2 4 2" xfId="29708" xr:uid="{4F459F26-7956-4E85-8381-25F1FF5D9842}"/>
    <cellStyle name="Comma 68 3 2 2 5" xfId="8750" xr:uid="{00000000-0005-0000-0000-000022220000}"/>
    <cellStyle name="Comma 68 3 2 2 5 2" xfId="29709" xr:uid="{D28EE65E-184B-4C95-8EFB-CC398BF81968}"/>
    <cellStyle name="Comma 68 3 2 2 6" xfId="8751" xr:uid="{00000000-0005-0000-0000-000023220000}"/>
    <cellStyle name="Comma 68 3 2 2 6 2" xfId="29710" xr:uid="{CDB22545-3FDB-4AC2-A74A-4436954CE8F6}"/>
    <cellStyle name="Comma 68 3 2 2 7" xfId="29695" xr:uid="{6978F289-29E9-4780-A1B5-77DAF2D39DEA}"/>
    <cellStyle name="Comma 68 3 2 3" xfId="8752" xr:uid="{00000000-0005-0000-0000-000024220000}"/>
    <cellStyle name="Comma 68 3 2 3 2" xfId="8753" xr:uid="{00000000-0005-0000-0000-000025220000}"/>
    <cellStyle name="Comma 68 3 2 3 2 2" xfId="8754" xr:uid="{00000000-0005-0000-0000-000026220000}"/>
    <cellStyle name="Comma 68 3 2 3 2 2 2" xfId="8755" xr:uid="{00000000-0005-0000-0000-000027220000}"/>
    <cellStyle name="Comma 68 3 2 3 2 2 2 2" xfId="29714" xr:uid="{F803CC5A-D20A-44DF-870A-34CB9AA51F9E}"/>
    <cellStyle name="Comma 68 3 2 3 2 2 3" xfId="8756" xr:uid="{00000000-0005-0000-0000-000028220000}"/>
    <cellStyle name="Comma 68 3 2 3 2 2 3 2" xfId="29715" xr:uid="{9689567B-AEB6-4BE8-A5E3-171992314731}"/>
    <cellStyle name="Comma 68 3 2 3 2 2 4" xfId="8757" xr:uid="{00000000-0005-0000-0000-000029220000}"/>
    <cellStyle name="Comma 68 3 2 3 2 2 4 2" xfId="29716" xr:uid="{C17209FE-0D18-4E7E-8279-43DA1761CEC8}"/>
    <cellStyle name="Comma 68 3 2 3 2 2 5" xfId="29713" xr:uid="{B36BACCD-A9C9-4E3D-8AB9-3A697B19125D}"/>
    <cellStyle name="Comma 68 3 2 3 2 3" xfId="8758" xr:uid="{00000000-0005-0000-0000-00002A220000}"/>
    <cellStyle name="Comma 68 3 2 3 2 3 2" xfId="29717" xr:uid="{F9BC7AF2-BD99-4D59-B734-9B52D701EC3E}"/>
    <cellStyle name="Comma 68 3 2 3 2 4" xfId="8759" xr:uid="{00000000-0005-0000-0000-00002B220000}"/>
    <cellStyle name="Comma 68 3 2 3 2 4 2" xfId="29718" xr:uid="{EBD2399C-CE64-4676-88B7-9759ADD93297}"/>
    <cellStyle name="Comma 68 3 2 3 2 5" xfId="8760" xr:uid="{00000000-0005-0000-0000-00002C220000}"/>
    <cellStyle name="Comma 68 3 2 3 2 5 2" xfId="29719" xr:uid="{F456F04B-8985-4D8A-B9BB-903E7BA7A7A2}"/>
    <cellStyle name="Comma 68 3 2 3 2 6" xfId="29712" xr:uid="{DE06AE11-CF99-4DF0-8D65-8ACC493C0248}"/>
    <cellStyle name="Comma 68 3 2 3 3" xfId="8761" xr:uid="{00000000-0005-0000-0000-00002D220000}"/>
    <cellStyle name="Comma 68 3 2 3 3 2" xfId="8762" xr:uid="{00000000-0005-0000-0000-00002E220000}"/>
    <cellStyle name="Comma 68 3 2 3 3 2 2" xfId="29721" xr:uid="{3531C9EB-CF9F-4398-9529-98BF78CF1D82}"/>
    <cellStyle name="Comma 68 3 2 3 3 3" xfId="8763" xr:uid="{00000000-0005-0000-0000-00002F220000}"/>
    <cellStyle name="Comma 68 3 2 3 3 3 2" xfId="29722" xr:uid="{57B18407-9132-4594-B178-971330739A41}"/>
    <cellStyle name="Comma 68 3 2 3 3 4" xfId="8764" xr:uid="{00000000-0005-0000-0000-000030220000}"/>
    <cellStyle name="Comma 68 3 2 3 3 4 2" xfId="29723" xr:uid="{D1192AAF-E068-4BF9-A8CE-F46B70857516}"/>
    <cellStyle name="Comma 68 3 2 3 3 5" xfId="29720" xr:uid="{06BBF87F-53DA-4962-8AD2-6B624348B469}"/>
    <cellStyle name="Comma 68 3 2 3 4" xfId="8765" xr:uid="{00000000-0005-0000-0000-000031220000}"/>
    <cellStyle name="Comma 68 3 2 3 4 2" xfId="29724" xr:uid="{A46F091D-E0F3-4CC7-A2B8-913529368EF3}"/>
    <cellStyle name="Comma 68 3 2 3 5" xfId="8766" xr:uid="{00000000-0005-0000-0000-000032220000}"/>
    <cellStyle name="Comma 68 3 2 3 5 2" xfId="29725" xr:uid="{BA5A0D66-3D56-42B9-B80C-54C313DE3614}"/>
    <cellStyle name="Comma 68 3 2 3 6" xfId="8767" xr:uid="{00000000-0005-0000-0000-000033220000}"/>
    <cellStyle name="Comma 68 3 2 3 6 2" xfId="29726" xr:uid="{DFF57465-EAEB-4C8B-AF8E-AAEB80CAA3E2}"/>
    <cellStyle name="Comma 68 3 2 3 7" xfId="29711" xr:uid="{D723730A-0C9B-4A25-8197-FD45F005B85D}"/>
    <cellStyle name="Comma 68 3 2 4" xfId="8768" xr:uid="{00000000-0005-0000-0000-000034220000}"/>
    <cellStyle name="Comma 68 3 2 4 2" xfId="8769" xr:uid="{00000000-0005-0000-0000-000035220000}"/>
    <cellStyle name="Comma 68 3 2 4 2 2" xfId="8770" xr:uid="{00000000-0005-0000-0000-000036220000}"/>
    <cellStyle name="Comma 68 3 2 4 2 2 2" xfId="29729" xr:uid="{D1BD33CC-5093-4E83-8CAA-562EEF2B1640}"/>
    <cellStyle name="Comma 68 3 2 4 2 3" xfId="8771" xr:uid="{00000000-0005-0000-0000-000037220000}"/>
    <cellStyle name="Comma 68 3 2 4 2 3 2" xfId="29730" xr:uid="{4C939CF8-E617-4850-8B78-3D28B384CCF4}"/>
    <cellStyle name="Comma 68 3 2 4 2 4" xfId="8772" xr:uid="{00000000-0005-0000-0000-000038220000}"/>
    <cellStyle name="Comma 68 3 2 4 2 4 2" xfId="29731" xr:uid="{83468B0E-E115-459B-9B87-C22EC45A4A3E}"/>
    <cellStyle name="Comma 68 3 2 4 2 5" xfId="29728" xr:uid="{DF3144AF-5BF4-4D0C-BF5D-514CBFC4578F}"/>
    <cellStyle name="Comma 68 3 2 4 3" xfId="8773" xr:uid="{00000000-0005-0000-0000-000039220000}"/>
    <cellStyle name="Comma 68 3 2 4 3 2" xfId="29732" xr:uid="{54B3E891-897B-4EE8-9245-BBCAA0576EBA}"/>
    <cellStyle name="Comma 68 3 2 4 4" xfId="8774" xr:uid="{00000000-0005-0000-0000-00003A220000}"/>
    <cellStyle name="Comma 68 3 2 4 4 2" xfId="29733" xr:uid="{D0112208-21BD-40B1-AA21-17276E1E62EE}"/>
    <cellStyle name="Comma 68 3 2 4 5" xfId="8775" xr:uid="{00000000-0005-0000-0000-00003B220000}"/>
    <cellStyle name="Comma 68 3 2 4 5 2" xfId="29734" xr:uid="{77CBD8B8-667D-4692-99F3-B1EF2121EC24}"/>
    <cellStyle name="Comma 68 3 2 4 6" xfId="29727" xr:uid="{4289C62A-94CE-4DF5-8EBE-81010605728A}"/>
    <cellStyle name="Comma 68 3 2 5" xfId="8776" xr:uid="{00000000-0005-0000-0000-00003C220000}"/>
    <cellStyle name="Comma 68 3 2 5 2" xfId="8777" xr:uid="{00000000-0005-0000-0000-00003D220000}"/>
    <cellStyle name="Comma 68 3 2 5 2 2" xfId="29736" xr:uid="{27CBD5C3-8915-4728-A1FE-5390EFFC448D}"/>
    <cellStyle name="Comma 68 3 2 5 3" xfId="8778" xr:uid="{00000000-0005-0000-0000-00003E220000}"/>
    <cellStyle name="Comma 68 3 2 5 3 2" xfId="29737" xr:uid="{8A8FCACC-A0C3-4847-AAEB-17ED2BCD19E6}"/>
    <cellStyle name="Comma 68 3 2 5 4" xfId="8779" xr:uid="{00000000-0005-0000-0000-00003F220000}"/>
    <cellStyle name="Comma 68 3 2 5 4 2" xfId="29738" xr:uid="{C9DE3540-ACC5-4527-BC12-4028336A8B50}"/>
    <cellStyle name="Comma 68 3 2 5 5" xfId="29735" xr:uid="{4869C5FB-D7BB-4EFC-A31B-0451454C6356}"/>
    <cellStyle name="Comma 68 3 2 6" xfId="8780" xr:uid="{00000000-0005-0000-0000-000040220000}"/>
    <cellStyle name="Comma 68 3 2 6 2" xfId="29739" xr:uid="{BCEE8827-3DEC-45AA-8FAA-3D5C25E579FF}"/>
    <cellStyle name="Comma 68 3 2 7" xfId="8781" xr:uid="{00000000-0005-0000-0000-000041220000}"/>
    <cellStyle name="Comma 68 3 2 7 2" xfId="29740" xr:uid="{E07D1EE9-D095-45BE-8233-D12A444DCA40}"/>
    <cellStyle name="Comma 68 3 2 8" xfId="8782" xr:uid="{00000000-0005-0000-0000-000042220000}"/>
    <cellStyle name="Comma 68 3 2 8 2" xfId="29741" xr:uid="{C119B24A-B5EA-4FB2-A18E-CEEBEE5C0046}"/>
    <cellStyle name="Comma 68 3 2 9" xfId="29694" xr:uid="{0E29BC06-96DC-4CD6-8812-6D039F44B428}"/>
    <cellStyle name="Comma 68 3 3" xfId="8783" xr:uid="{00000000-0005-0000-0000-000043220000}"/>
    <cellStyle name="Comma 68 3 3 2" xfId="8784" xr:uid="{00000000-0005-0000-0000-000044220000}"/>
    <cellStyle name="Comma 68 3 3 2 2" xfId="8785" xr:uid="{00000000-0005-0000-0000-000045220000}"/>
    <cellStyle name="Comma 68 3 3 2 2 2" xfId="8786" xr:uid="{00000000-0005-0000-0000-000046220000}"/>
    <cellStyle name="Comma 68 3 3 2 2 2 2" xfId="8787" xr:uid="{00000000-0005-0000-0000-000047220000}"/>
    <cellStyle name="Comma 68 3 3 2 2 2 2 2" xfId="29746" xr:uid="{06B7C178-2300-46F8-AC9A-494609FFF631}"/>
    <cellStyle name="Comma 68 3 3 2 2 2 3" xfId="8788" xr:uid="{00000000-0005-0000-0000-000048220000}"/>
    <cellStyle name="Comma 68 3 3 2 2 2 3 2" xfId="29747" xr:uid="{2E220A2F-1B80-4630-82B5-13EC9B6B521F}"/>
    <cellStyle name="Comma 68 3 3 2 2 2 4" xfId="8789" xr:uid="{00000000-0005-0000-0000-000049220000}"/>
    <cellStyle name="Comma 68 3 3 2 2 2 4 2" xfId="29748" xr:uid="{CB75BF42-DB8D-4203-ABC7-5CCA82B2C4B4}"/>
    <cellStyle name="Comma 68 3 3 2 2 2 5" xfId="29745" xr:uid="{521241FB-DCD4-41DB-A45D-998156D8ADE8}"/>
    <cellStyle name="Comma 68 3 3 2 2 3" xfId="8790" xr:uid="{00000000-0005-0000-0000-00004A220000}"/>
    <cellStyle name="Comma 68 3 3 2 2 3 2" xfId="29749" xr:uid="{D531A9D0-352D-41F7-BD8C-55072A430B7C}"/>
    <cellStyle name="Comma 68 3 3 2 2 4" xfId="8791" xr:uid="{00000000-0005-0000-0000-00004B220000}"/>
    <cellStyle name="Comma 68 3 3 2 2 4 2" xfId="29750" xr:uid="{4175BB2E-3E63-4EAF-B7A5-2D2CB4977E0F}"/>
    <cellStyle name="Comma 68 3 3 2 2 5" xfId="8792" xr:uid="{00000000-0005-0000-0000-00004C220000}"/>
    <cellStyle name="Comma 68 3 3 2 2 5 2" xfId="29751" xr:uid="{0BEEC405-559C-4F0F-9262-BAA7C088FF66}"/>
    <cellStyle name="Comma 68 3 3 2 2 6" xfId="29744" xr:uid="{53CE1141-7A1E-4D17-B12B-8091559EAF9C}"/>
    <cellStyle name="Comma 68 3 3 2 3" xfId="8793" xr:uid="{00000000-0005-0000-0000-00004D220000}"/>
    <cellStyle name="Comma 68 3 3 2 3 2" xfId="8794" xr:uid="{00000000-0005-0000-0000-00004E220000}"/>
    <cellStyle name="Comma 68 3 3 2 3 2 2" xfId="29753" xr:uid="{05CF0471-1B9A-4D30-ABDC-5C4C1857AA41}"/>
    <cellStyle name="Comma 68 3 3 2 3 3" xfId="8795" xr:uid="{00000000-0005-0000-0000-00004F220000}"/>
    <cellStyle name="Comma 68 3 3 2 3 3 2" xfId="29754" xr:uid="{E71708B5-6A34-4F81-9A55-41CEF699C626}"/>
    <cellStyle name="Comma 68 3 3 2 3 4" xfId="8796" xr:uid="{00000000-0005-0000-0000-000050220000}"/>
    <cellStyle name="Comma 68 3 3 2 3 4 2" xfId="29755" xr:uid="{F534F38E-0F23-4A42-B990-9D0FA0D0616E}"/>
    <cellStyle name="Comma 68 3 3 2 3 5" xfId="29752" xr:uid="{4FD0A33E-D1E0-4922-9DFB-761048A0D8E2}"/>
    <cellStyle name="Comma 68 3 3 2 4" xfId="8797" xr:uid="{00000000-0005-0000-0000-000051220000}"/>
    <cellStyle name="Comma 68 3 3 2 4 2" xfId="29756" xr:uid="{8754BE9A-B224-46CE-8ADD-BC54F8B57074}"/>
    <cellStyle name="Comma 68 3 3 2 5" xfId="8798" xr:uid="{00000000-0005-0000-0000-000052220000}"/>
    <cellStyle name="Comma 68 3 3 2 5 2" xfId="29757" xr:uid="{166595C9-E768-429F-9235-0061112CCDF7}"/>
    <cellStyle name="Comma 68 3 3 2 6" xfId="8799" xr:uid="{00000000-0005-0000-0000-000053220000}"/>
    <cellStyle name="Comma 68 3 3 2 6 2" xfId="29758" xr:uid="{B66CF4FE-5436-4DF4-8C07-D88484B8318E}"/>
    <cellStyle name="Comma 68 3 3 2 7" xfId="29743" xr:uid="{B3E20189-03BA-4B84-A8C2-CAB4C64C2EE0}"/>
    <cellStyle name="Comma 68 3 3 3" xfId="8800" xr:uid="{00000000-0005-0000-0000-000054220000}"/>
    <cellStyle name="Comma 68 3 3 3 2" xfId="8801" xr:uid="{00000000-0005-0000-0000-000055220000}"/>
    <cellStyle name="Comma 68 3 3 3 2 2" xfId="8802" xr:uid="{00000000-0005-0000-0000-000056220000}"/>
    <cellStyle name="Comma 68 3 3 3 2 2 2" xfId="8803" xr:uid="{00000000-0005-0000-0000-000057220000}"/>
    <cellStyle name="Comma 68 3 3 3 2 2 2 2" xfId="29762" xr:uid="{C80AD47F-372F-4042-B2C7-E5C81D4072A4}"/>
    <cellStyle name="Comma 68 3 3 3 2 2 3" xfId="8804" xr:uid="{00000000-0005-0000-0000-000058220000}"/>
    <cellStyle name="Comma 68 3 3 3 2 2 3 2" xfId="29763" xr:uid="{879B852B-4933-4595-A7DF-7BA97C2B8889}"/>
    <cellStyle name="Comma 68 3 3 3 2 2 4" xfId="8805" xr:uid="{00000000-0005-0000-0000-000059220000}"/>
    <cellStyle name="Comma 68 3 3 3 2 2 4 2" xfId="29764" xr:uid="{6830B012-73C1-4954-BD0D-38052FC48DB1}"/>
    <cellStyle name="Comma 68 3 3 3 2 2 5" xfId="29761" xr:uid="{65BB5704-A8FE-4529-9526-97C059B3D2F4}"/>
    <cellStyle name="Comma 68 3 3 3 2 3" xfId="8806" xr:uid="{00000000-0005-0000-0000-00005A220000}"/>
    <cellStyle name="Comma 68 3 3 3 2 3 2" xfId="29765" xr:uid="{CBB2B038-3A53-4ACA-9989-1E52F8E5735E}"/>
    <cellStyle name="Comma 68 3 3 3 2 4" xfId="8807" xr:uid="{00000000-0005-0000-0000-00005B220000}"/>
    <cellStyle name="Comma 68 3 3 3 2 4 2" xfId="29766" xr:uid="{5E39504F-1375-4185-85F3-A87DB1BF29EB}"/>
    <cellStyle name="Comma 68 3 3 3 2 5" xfId="8808" xr:uid="{00000000-0005-0000-0000-00005C220000}"/>
    <cellStyle name="Comma 68 3 3 3 2 5 2" xfId="29767" xr:uid="{52D3D491-0481-4232-A107-3E86CF4E496C}"/>
    <cellStyle name="Comma 68 3 3 3 2 6" xfId="29760" xr:uid="{D966132F-CD8E-4CAB-9E09-4B3CD2A75998}"/>
    <cellStyle name="Comma 68 3 3 3 3" xfId="8809" xr:uid="{00000000-0005-0000-0000-00005D220000}"/>
    <cellStyle name="Comma 68 3 3 3 3 2" xfId="8810" xr:uid="{00000000-0005-0000-0000-00005E220000}"/>
    <cellStyle name="Comma 68 3 3 3 3 2 2" xfId="29769" xr:uid="{23152C77-B25A-486D-9C72-B877E8C98E8C}"/>
    <cellStyle name="Comma 68 3 3 3 3 3" xfId="8811" xr:uid="{00000000-0005-0000-0000-00005F220000}"/>
    <cellStyle name="Comma 68 3 3 3 3 3 2" xfId="29770" xr:uid="{61D60679-E78E-4829-BC2E-45056AADF815}"/>
    <cellStyle name="Comma 68 3 3 3 3 4" xfId="8812" xr:uid="{00000000-0005-0000-0000-000060220000}"/>
    <cellStyle name="Comma 68 3 3 3 3 4 2" xfId="29771" xr:uid="{5B5BE12D-2FE5-4C42-8E50-67358F5BE9D6}"/>
    <cellStyle name="Comma 68 3 3 3 3 5" xfId="29768" xr:uid="{202C8228-20CD-4792-8FF4-3984911D0381}"/>
    <cellStyle name="Comma 68 3 3 3 4" xfId="8813" xr:uid="{00000000-0005-0000-0000-000061220000}"/>
    <cellStyle name="Comma 68 3 3 3 4 2" xfId="29772" xr:uid="{75771393-A440-416F-A6BD-B5894D34D398}"/>
    <cellStyle name="Comma 68 3 3 3 5" xfId="8814" xr:uid="{00000000-0005-0000-0000-000062220000}"/>
    <cellStyle name="Comma 68 3 3 3 5 2" xfId="29773" xr:uid="{B176FDAA-7DCC-4CA1-97D1-B528E2582BAD}"/>
    <cellStyle name="Comma 68 3 3 3 6" xfId="8815" xr:uid="{00000000-0005-0000-0000-000063220000}"/>
    <cellStyle name="Comma 68 3 3 3 6 2" xfId="29774" xr:uid="{8D995E91-AA63-4876-BF97-66E76769E7B0}"/>
    <cellStyle name="Comma 68 3 3 3 7" xfId="29759" xr:uid="{B3DA47B3-154F-4AFC-8016-93058F1756C9}"/>
    <cellStyle name="Comma 68 3 3 4" xfId="8816" xr:uid="{00000000-0005-0000-0000-000064220000}"/>
    <cellStyle name="Comma 68 3 3 4 2" xfId="8817" xr:uid="{00000000-0005-0000-0000-000065220000}"/>
    <cellStyle name="Comma 68 3 3 4 2 2" xfId="8818" xr:uid="{00000000-0005-0000-0000-000066220000}"/>
    <cellStyle name="Comma 68 3 3 4 2 2 2" xfId="29777" xr:uid="{F84C2636-5B0E-40B9-A204-B943C6ACDFA3}"/>
    <cellStyle name="Comma 68 3 3 4 2 3" xfId="8819" xr:uid="{00000000-0005-0000-0000-000067220000}"/>
    <cellStyle name="Comma 68 3 3 4 2 3 2" xfId="29778" xr:uid="{0EBA81E1-6015-4131-A44D-B2C10B086CF0}"/>
    <cellStyle name="Comma 68 3 3 4 2 4" xfId="8820" xr:uid="{00000000-0005-0000-0000-000068220000}"/>
    <cellStyle name="Comma 68 3 3 4 2 4 2" xfId="29779" xr:uid="{3148721A-3B13-4EE0-9F42-57E76979C6E0}"/>
    <cellStyle name="Comma 68 3 3 4 2 5" xfId="29776" xr:uid="{F954AB43-F6C0-4C4C-8091-E695E0713454}"/>
    <cellStyle name="Comma 68 3 3 4 3" xfId="8821" xr:uid="{00000000-0005-0000-0000-000069220000}"/>
    <cellStyle name="Comma 68 3 3 4 3 2" xfId="29780" xr:uid="{3AE20A84-C18D-4A50-9600-A8903D0F4680}"/>
    <cellStyle name="Comma 68 3 3 4 4" xfId="8822" xr:uid="{00000000-0005-0000-0000-00006A220000}"/>
    <cellStyle name="Comma 68 3 3 4 4 2" xfId="29781" xr:uid="{01DE273D-1F98-478D-B776-D4676D9812AA}"/>
    <cellStyle name="Comma 68 3 3 4 5" xfId="8823" xr:uid="{00000000-0005-0000-0000-00006B220000}"/>
    <cellStyle name="Comma 68 3 3 4 5 2" xfId="29782" xr:uid="{13C0D9A8-9513-4484-AB4B-B28B5AC596FF}"/>
    <cellStyle name="Comma 68 3 3 4 6" xfId="29775" xr:uid="{7C57AA75-BA8C-40FF-9D08-F12CDE8B6E0B}"/>
    <cellStyle name="Comma 68 3 3 5" xfId="8824" xr:uid="{00000000-0005-0000-0000-00006C220000}"/>
    <cellStyle name="Comma 68 3 3 5 2" xfId="8825" xr:uid="{00000000-0005-0000-0000-00006D220000}"/>
    <cellStyle name="Comma 68 3 3 5 2 2" xfId="29784" xr:uid="{61D1CEFE-366F-4ACA-8D81-F5BEABBB67FB}"/>
    <cellStyle name="Comma 68 3 3 5 3" xfId="8826" xr:uid="{00000000-0005-0000-0000-00006E220000}"/>
    <cellStyle name="Comma 68 3 3 5 3 2" xfId="29785" xr:uid="{036E221E-0A6F-4832-8ADB-AE3BA6D48704}"/>
    <cellStyle name="Comma 68 3 3 5 4" xfId="8827" xr:uid="{00000000-0005-0000-0000-00006F220000}"/>
    <cellStyle name="Comma 68 3 3 5 4 2" xfId="29786" xr:uid="{29B322D3-3E60-447B-B508-F858845F5547}"/>
    <cellStyle name="Comma 68 3 3 5 5" xfId="29783" xr:uid="{969A5760-03B1-4175-BAF6-28B15933356B}"/>
    <cellStyle name="Comma 68 3 3 6" xfId="8828" xr:uid="{00000000-0005-0000-0000-000070220000}"/>
    <cellStyle name="Comma 68 3 3 6 2" xfId="29787" xr:uid="{18D386CA-F525-4025-8076-D3E4DD5A52D3}"/>
    <cellStyle name="Comma 68 3 3 7" xfId="8829" xr:uid="{00000000-0005-0000-0000-000071220000}"/>
    <cellStyle name="Comma 68 3 3 7 2" xfId="29788" xr:uid="{165F0517-D6E4-45CF-AE2B-45E39352BE78}"/>
    <cellStyle name="Comma 68 3 3 8" xfId="8830" xr:uid="{00000000-0005-0000-0000-000072220000}"/>
    <cellStyle name="Comma 68 3 3 8 2" xfId="29789" xr:uid="{425BA466-4F04-4C3C-906B-30A3233D364B}"/>
    <cellStyle name="Comma 68 3 3 9" xfId="29742" xr:uid="{45843B01-2079-49F2-8F8A-E9952C7389AA}"/>
    <cellStyle name="Comma 68 3 4" xfId="8831" xr:uid="{00000000-0005-0000-0000-000073220000}"/>
    <cellStyle name="Comma 68 3 4 2" xfId="8832" xr:uid="{00000000-0005-0000-0000-000074220000}"/>
    <cellStyle name="Comma 68 3 4 2 2" xfId="8833" xr:uid="{00000000-0005-0000-0000-000075220000}"/>
    <cellStyle name="Comma 68 3 4 2 2 2" xfId="8834" xr:uid="{00000000-0005-0000-0000-000076220000}"/>
    <cellStyle name="Comma 68 3 4 2 2 2 2" xfId="29793" xr:uid="{52DAFD3A-F187-4761-8CEF-4859008A2D67}"/>
    <cellStyle name="Comma 68 3 4 2 2 3" xfId="8835" xr:uid="{00000000-0005-0000-0000-000077220000}"/>
    <cellStyle name="Comma 68 3 4 2 2 3 2" xfId="29794" xr:uid="{E93BD6FD-39C2-44B3-A48D-8C546CBB4C5D}"/>
    <cellStyle name="Comma 68 3 4 2 2 4" xfId="8836" xr:uid="{00000000-0005-0000-0000-000078220000}"/>
    <cellStyle name="Comma 68 3 4 2 2 4 2" xfId="29795" xr:uid="{14343E5B-83B8-4BEC-BC94-4871DA700712}"/>
    <cellStyle name="Comma 68 3 4 2 2 5" xfId="29792" xr:uid="{9625770D-3134-47A6-9A21-1DD3E6AA6290}"/>
    <cellStyle name="Comma 68 3 4 2 3" xfId="8837" xr:uid="{00000000-0005-0000-0000-000079220000}"/>
    <cellStyle name="Comma 68 3 4 2 3 2" xfId="29796" xr:uid="{7EB5243E-B9A5-4699-AA07-C2400F8D112D}"/>
    <cellStyle name="Comma 68 3 4 2 4" xfId="8838" xr:uid="{00000000-0005-0000-0000-00007A220000}"/>
    <cellStyle name="Comma 68 3 4 2 4 2" xfId="29797" xr:uid="{E8C53ADD-E4ED-4383-A38B-E8C9703ED834}"/>
    <cellStyle name="Comma 68 3 4 2 5" xfId="8839" xr:uid="{00000000-0005-0000-0000-00007B220000}"/>
    <cellStyle name="Comma 68 3 4 2 5 2" xfId="29798" xr:uid="{6D03D37E-F17D-4FB0-BEF5-7B16D0B7D0B4}"/>
    <cellStyle name="Comma 68 3 4 2 6" xfId="29791" xr:uid="{9590A473-82EA-4444-8120-0E2FBFE9F3B7}"/>
    <cellStyle name="Comma 68 3 4 3" xfId="8840" xr:uid="{00000000-0005-0000-0000-00007C220000}"/>
    <cellStyle name="Comma 68 3 4 3 2" xfId="8841" xr:uid="{00000000-0005-0000-0000-00007D220000}"/>
    <cellStyle name="Comma 68 3 4 3 2 2" xfId="29800" xr:uid="{A3E139B9-DBA3-41B4-9633-B8073A1D6858}"/>
    <cellStyle name="Comma 68 3 4 3 3" xfId="8842" xr:uid="{00000000-0005-0000-0000-00007E220000}"/>
    <cellStyle name="Comma 68 3 4 3 3 2" xfId="29801" xr:uid="{F17D7DCC-651F-407A-B0A3-808DD5D4927B}"/>
    <cellStyle name="Comma 68 3 4 3 4" xfId="8843" xr:uid="{00000000-0005-0000-0000-00007F220000}"/>
    <cellStyle name="Comma 68 3 4 3 4 2" xfId="29802" xr:uid="{929D2BB0-B33C-439F-B594-986F4060C1CE}"/>
    <cellStyle name="Comma 68 3 4 3 5" xfId="29799" xr:uid="{C928FBCE-602D-46B5-8507-9DEE20164D83}"/>
    <cellStyle name="Comma 68 3 4 4" xfId="8844" xr:uid="{00000000-0005-0000-0000-000080220000}"/>
    <cellStyle name="Comma 68 3 4 4 2" xfId="29803" xr:uid="{3E463C44-1E1F-4115-BDEE-F4BFBA16F5EB}"/>
    <cellStyle name="Comma 68 3 4 5" xfId="8845" xr:uid="{00000000-0005-0000-0000-000081220000}"/>
    <cellStyle name="Comma 68 3 4 5 2" xfId="29804" xr:uid="{ED52D975-EAE0-43AE-A3BD-D57D25A18810}"/>
    <cellStyle name="Comma 68 3 4 6" xfId="8846" xr:uid="{00000000-0005-0000-0000-000082220000}"/>
    <cellStyle name="Comma 68 3 4 6 2" xfId="29805" xr:uid="{AA937899-87AF-4AE9-B7B7-68C5E50B2B64}"/>
    <cellStyle name="Comma 68 3 4 7" xfId="29790" xr:uid="{DFF907C0-87D0-48E4-A0FF-A285C5B3EAFA}"/>
    <cellStyle name="Comma 68 3 5" xfId="8847" xr:uid="{00000000-0005-0000-0000-000083220000}"/>
    <cellStyle name="Comma 68 3 5 2" xfId="8848" xr:uid="{00000000-0005-0000-0000-000084220000}"/>
    <cellStyle name="Comma 68 3 5 2 2" xfId="8849" xr:uid="{00000000-0005-0000-0000-000085220000}"/>
    <cellStyle name="Comma 68 3 5 2 2 2" xfId="8850" xr:uid="{00000000-0005-0000-0000-000086220000}"/>
    <cellStyle name="Comma 68 3 5 2 2 2 2" xfId="29809" xr:uid="{7D9DBDDF-DE89-4BAD-A27C-E0AF8553A77C}"/>
    <cellStyle name="Comma 68 3 5 2 2 3" xfId="8851" xr:uid="{00000000-0005-0000-0000-000087220000}"/>
    <cellStyle name="Comma 68 3 5 2 2 3 2" xfId="29810" xr:uid="{8BC72A72-3DA4-429E-B88B-F1EF537B99B1}"/>
    <cellStyle name="Comma 68 3 5 2 2 4" xfId="8852" xr:uid="{00000000-0005-0000-0000-000088220000}"/>
    <cellStyle name="Comma 68 3 5 2 2 4 2" xfId="29811" xr:uid="{640A5A7A-122C-4CF2-B94C-8E80D3F70725}"/>
    <cellStyle name="Comma 68 3 5 2 2 5" xfId="29808" xr:uid="{7014A81F-E8A5-4C15-894F-2162FE06821A}"/>
    <cellStyle name="Comma 68 3 5 2 3" xfId="8853" xr:uid="{00000000-0005-0000-0000-000089220000}"/>
    <cellStyle name="Comma 68 3 5 2 3 2" xfId="29812" xr:uid="{DFE20874-C889-4393-BB6C-6D62A44D52B4}"/>
    <cellStyle name="Comma 68 3 5 2 4" xfId="8854" xr:uid="{00000000-0005-0000-0000-00008A220000}"/>
    <cellStyle name="Comma 68 3 5 2 4 2" xfId="29813" xr:uid="{CAF6835B-A2A1-46A1-97D7-479C53CEC9F1}"/>
    <cellStyle name="Comma 68 3 5 2 5" xfId="8855" xr:uid="{00000000-0005-0000-0000-00008B220000}"/>
    <cellStyle name="Comma 68 3 5 2 5 2" xfId="29814" xr:uid="{1B890620-6E0C-4F22-807D-F71BDF7C13C3}"/>
    <cellStyle name="Comma 68 3 5 2 6" xfId="29807" xr:uid="{F8ED2FCC-29D2-456D-AE8B-D29CE29CB575}"/>
    <cellStyle name="Comma 68 3 5 3" xfId="8856" xr:uid="{00000000-0005-0000-0000-00008C220000}"/>
    <cellStyle name="Comma 68 3 5 3 2" xfId="8857" xr:uid="{00000000-0005-0000-0000-00008D220000}"/>
    <cellStyle name="Comma 68 3 5 3 2 2" xfId="29816" xr:uid="{2109A9A4-E257-4EE1-891A-186B3717B46D}"/>
    <cellStyle name="Comma 68 3 5 3 3" xfId="8858" xr:uid="{00000000-0005-0000-0000-00008E220000}"/>
    <cellStyle name="Comma 68 3 5 3 3 2" xfId="29817" xr:uid="{3F648A67-ED83-4F61-8303-AECF157EED3B}"/>
    <cellStyle name="Comma 68 3 5 3 4" xfId="8859" xr:uid="{00000000-0005-0000-0000-00008F220000}"/>
    <cellStyle name="Comma 68 3 5 3 4 2" xfId="29818" xr:uid="{8838C605-8451-4274-812C-8D06A7DB71E3}"/>
    <cellStyle name="Comma 68 3 5 3 5" xfId="29815" xr:uid="{F5DCD2A1-F3A3-4DD6-9388-76A3D8C2C1EB}"/>
    <cellStyle name="Comma 68 3 5 4" xfId="8860" xr:uid="{00000000-0005-0000-0000-000090220000}"/>
    <cellStyle name="Comma 68 3 5 4 2" xfId="29819" xr:uid="{8E053769-3486-499B-8C86-56B051DAC2A0}"/>
    <cellStyle name="Comma 68 3 5 5" xfId="8861" xr:uid="{00000000-0005-0000-0000-000091220000}"/>
    <cellStyle name="Comma 68 3 5 5 2" xfId="29820" xr:uid="{492C73A6-204A-46A4-8EDB-7DF429158B3F}"/>
    <cellStyle name="Comma 68 3 5 6" xfId="8862" xr:uid="{00000000-0005-0000-0000-000092220000}"/>
    <cellStyle name="Comma 68 3 5 6 2" xfId="29821" xr:uid="{BE23C9C1-C324-4493-A257-75C20132A28C}"/>
    <cellStyle name="Comma 68 3 5 7" xfId="29806" xr:uid="{231DF146-C874-4EDD-BE80-C0C601A312BA}"/>
    <cellStyle name="Comma 68 3 6" xfId="8863" xr:uid="{00000000-0005-0000-0000-000093220000}"/>
    <cellStyle name="Comma 68 3 6 2" xfId="8864" xr:uid="{00000000-0005-0000-0000-000094220000}"/>
    <cellStyle name="Comma 68 3 6 2 2" xfId="8865" xr:uid="{00000000-0005-0000-0000-000095220000}"/>
    <cellStyle name="Comma 68 3 6 2 2 2" xfId="29824" xr:uid="{8E612E20-14D8-496F-8B3A-501AB53201DC}"/>
    <cellStyle name="Comma 68 3 6 2 3" xfId="8866" xr:uid="{00000000-0005-0000-0000-000096220000}"/>
    <cellStyle name="Comma 68 3 6 2 3 2" xfId="29825" xr:uid="{4C0ACE43-1663-4A4A-98F4-1A3E0857AF2C}"/>
    <cellStyle name="Comma 68 3 6 2 4" xfId="8867" xr:uid="{00000000-0005-0000-0000-000097220000}"/>
    <cellStyle name="Comma 68 3 6 2 4 2" xfId="29826" xr:uid="{0C0C0B42-9B3F-4C7C-9039-82541904BA68}"/>
    <cellStyle name="Comma 68 3 6 2 5" xfId="29823" xr:uid="{E0D450CE-2C34-4DF7-9F75-90A99E9F2B71}"/>
    <cellStyle name="Comma 68 3 6 3" xfId="8868" xr:uid="{00000000-0005-0000-0000-000098220000}"/>
    <cellStyle name="Comma 68 3 6 3 2" xfId="29827" xr:uid="{655B3F1E-315D-42F7-9C9E-2C17F34EBAEE}"/>
    <cellStyle name="Comma 68 3 6 4" xfId="8869" xr:uid="{00000000-0005-0000-0000-000099220000}"/>
    <cellStyle name="Comma 68 3 6 4 2" xfId="29828" xr:uid="{B43243AD-4F62-45E5-8C45-2DB260C86B72}"/>
    <cellStyle name="Comma 68 3 6 5" xfId="8870" xr:uid="{00000000-0005-0000-0000-00009A220000}"/>
    <cellStyle name="Comma 68 3 6 5 2" xfId="29829" xr:uid="{57B7BB18-0110-49B6-ABCC-37A616A4E586}"/>
    <cellStyle name="Comma 68 3 6 6" xfId="29822" xr:uid="{FC694FDA-0BB5-44A1-A35C-8C9067BA04BA}"/>
    <cellStyle name="Comma 68 3 7" xfId="8871" xr:uid="{00000000-0005-0000-0000-00009B220000}"/>
    <cellStyle name="Comma 68 3 7 2" xfId="8872" xr:uid="{00000000-0005-0000-0000-00009C220000}"/>
    <cellStyle name="Comma 68 3 7 2 2" xfId="29831" xr:uid="{01D752F0-3A80-446B-A1C3-FD6339D6E66D}"/>
    <cellStyle name="Comma 68 3 7 3" xfId="8873" xr:uid="{00000000-0005-0000-0000-00009D220000}"/>
    <cellStyle name="Comma 68 3 7 3 2" xfId="29832" xr:uid="{F1F4EAE2-E2EA-482D-88F9-7CD14ACBF43D}"/>
    <cellStyle name="Comma 68 3 7 4" xfId="8874" xr:uid="{00000000-0005-0000-0000-00009E220000}"/>
    <cellStyle name="Comma 68 3 7 4 2" xfId="29833" xr:uid="{FA437DFA-2DB3-4C30-A7F8-514ACE3280F3}"/>
    <cellStyle name="Comma 68 3 7 5" xfId="29830" xr:uid="{45EC4E8B-9C1A-448D-BB46-6F27C0D17F5E}"/>
    <cellStyle name="Comma 68 3 8" xfId="8875" xr:uid="{00000000-0005-0000-0000-00009F220000}"/>
    <cellStyle name="Comma 68 3 8 2" xfId="29834" xr:uid="{EC788A84-CFFB-4B86-A7B9-2A1FC16789E3}"/>
    <cellStyle name="Comma 68 3 9" xfId="8876" xr:uid="{00000000-0005-0000-0000-0000A0220000}"/>
    <cellStyle name="Comma 68 3 9 2" xfId="29835" xr:uid="{034C5776-80AA-4866-BBD8-B75D96AE4E2C}"/>
    <cellStyle name="Comma 68 4" xfId="8877" xr:uid="{00000000-0005-0000-0000-0000A1220000}"/>
    <cellStyle name="Comma 68 4 2" xfId="8878" xr:uid="{00000000-0005-0000-0000-0000A2220000}"/>
    <cellStyle name="Comma 68 4 2 2" xfId="8879" xr:uid="{00000000-0005-0000-0000-0000A3220000}"/>
    <cellStyle name="Comma 68 4 2 2 2" xfId="8880" xr:uid="{00000000-0005-0000-0000-0000A4220000}"/>
    <cellStyle name="Comma 68 4 2 2 2 2" xfId="8881" xr:uid="{00000000-0005-0000-0000-0000A5220000}"/>
    <cellStyle name="Comma 68 4 2 2 2 2 2" xfId="29840" xr:uid="{36F355CB-E8C8-400E-A1E2-259820AEF9C5}"/>
    <cellStyle name="Comma 68 4 2 2 2 3" xfId="8882" xr:uid="{00000000-0005-0000-0000-0000A6220000}"/>
    <cellStyle name="Comma 68 4 2 2 2 3 2" xfId="29841" xr:uid="{1D85C46A-09A2-4F92-B0A5-C9E9EC1246CD}"/>
    <cellStyle name="Comma 68 4 2 2 2 4" xfId="8883" xr:uid="{00000000-0005-0000-0000-0000A7220000}"/>
    <cellStyle name="Comma 68 4 2 2 2 4 2" xfId="29842" xr:uid="{FEA55C18-AD02-4D90-A025-F51E35EE5966}"/>
    <cellStyle name="Comma 68 4 2 2 2 5" xfId="29839" xr:uid="{4D4CD7C8-89CD-49DC-8099-46E0D42ACB95}"/>
    <cellStyle name="Comma 68 4 2 2 3" xfId="8884" xr:uid="{00000000-0005-0000-0000-0000A8220000}"/>
    <cellStyle name="Comma 68 4 2 2 3 2" xfId="29843" xr:uid="{09C3185B-284E-4E41-AD7A-6CDE1C5F5EAE}"/>
    <cellStyle name="Comma 68 4 2 2 4" xfId="8885" xr:uid="{00000000-0005-0000-0000-0000A9220000}"/>
    <cellStyle name="Comma 68 4 2 2 4 2" xfId="29844" xr:uid="{18FA4FED-00DF-48F4-958B-3B4F3343A9E1}"/>
    <cellStyle name="Comma 68 4 2 2 5" xfId="8886" xr:uid="{00000000-0005-0000-0000-0000AA220000}"/>
    <cellStyle name="Comma 68 4 2 2 5 2" xfId="29845" xr:uid="{0DDBD923-D46E-4497-8591-7B4F78D0E059}"/>
    <cellStyle name="Comma 68 4 2 2 6" xfId="29838" xr:uid="{5A019E10-FEA8-41F7-9EB0-D6901F7F31B5}"/>
    <cellStyle name="Comma 68 4 2 3" xfId="8887" xr:uid="{00000000-0005-0000-0000-0000AB220000}"/>
    <cellStyle name="Comma 68 4 2 3 2" xfId="8888" xr:uid="{00000000-0005-0000-0000-0000AC220000}"/>
    <cellStyle name="Comma 68 4 2 3 2 2" xfId="29847" xr:uid="{DEA0870F-5128-4BA3-88C0-6A9D54CB3EB6}"/>
    <cellStyle name="Comma 68 4 2 3 3" xfId="8889" xr:uid="{00000000-0005-0000-0000-0000AD220000}"/>
    <cellStyle name="Comma 68 4 2 3 3 2" xfId="29848" xr:uid="{08A4C015-B28E-4293-97FC-627514152861}"/>
    <cellStyle name="Comma 68 4 2 3 4" xfId="8890" xr:uid="{00000000-0005-0000-0000-0000AE220000}"/>
    <cellStyle name="Comma 68 4 2 3 4 2" xfId="29849" xr:uid="{B43F9D0E-5DA8-4200-ACB7-3896A9BB6A83}"/>
    <cellStyle name="Comma 68 4 2 3 5" xfId="29846" xr:uid="{FB5F3209-089D-4F41-8C67-E334DA5C571F}"/>
    <cellStyle name="Comma 68 4 2 4" xfId="8891" xr:uid="{00000000-0005-0000-0000-0000AF220000}"/>
    <cellStyle name="Comma 68 4 2 4 2" xfId="29850" xr:uid="{DBC7EE26-814E-424B-903B-91FE81EEA7EE}"/>
    <cellStyle name="Comma 68 4 2 5" xfId="8892" xr:uid="{00000000-0005-0000-0000-0000B0220000}"/>
    <cellStyle name="Comma 68 4 2 5 2" xfId="29851" xr:uid="{E5713B19-24F6-4D06-AB90-A0639202B09F}"/>
    <cellStyle name="Comma 68 4 2 6" xfId="8893" xr:uid="{00000000-0005-0000-0000-0000B1220000}"/>
    <cellStyle name="Comma 68 4 2 6 2" xfId="29852" xr:uid="{C0D51338-331A-4F02-AF6B-8765F80CCBAD}"/>
    <cellStyle name="Comma 68 4 2 7" xfId="29837" xr:uid="{596D4151-B2E5-47A8-A808-F8F00AE29344}"/>
    <cellStyle name="Comma 68 4 3" xfId="8894" xr:uid="{00000000-0005-0000-0000-0000B2220000}"/>
    <cellStyle name="Comma 68 4 3 2" xfId="8895" xr:uid="{00000000-0005-0000-0000-0000B3220000}"/>
    <cellStyle name="Comma 68 4 3 2 2" xfId="8896" xr:uid="{00000000-0005-0000-0000-0000B4220000}"/>
    <cellStyle name="Comma 68 4 3 2 2 2" xfId="8897" xr:uid="{00000000-0005-0000-0000-0000B5220000}"/>
    <cellStyle name="Comma 68 4 3 2 2 2 2" xfId="29856" xr:uid="{6A8B42C6-3FCC-4B56-BB25-ED5682619C9D}"/>
    <cellStyle name="Comma 68 4 3 2 2 3" xfId="8898" xr:uid="{00000000-0005-0000-0000-0000B6220000}"/>
    <cellStyle name="Comma 68 4 3 2 2 3 2" xfId="29857" xr:uid="{4F0A6715-7B8E-467B-8537-1B68B83D9844}"/>
    <cellStyle name="Comma 68 4 3 2 2 4" xfId="8899" xr:uid="{00000000-0005-0000-0000-0000B7220000}"/>
    <cellStyle name="Comma 68 4 3 2 2 4 2" xfId="29858" xr:uid="{C09DABDB-A3B9-4DB7-9B06-FF3E60F18CAA}"/>
    <cellStyle name="Comma 68 4 3 2 2 5" xfId="29855" xr:uid="{22D8554B-D788-4FCD-B61B-99FB9E99FD68}"/>
    <cellStyle name="Comma 68 4 3 2 3" xfId="8900" xr:uid="{00000000-0005-0000-0000-0000B8220000}"/>
    <cellStyle name="Comma 68 4 3 2 3 2" xfId="29859" xr:uid="{29340E31-CF7F-454A-9FF5-81C2E521DD21}"/>
    <cellStyle name="Comma 68 4 3 2 4" xfId="8901" xr:uid="{00000000-0005-0000-0000-0000B9220000}"/>
    <cellStyle name="Comma 68 4 3 2 4 2" xfId="29860" xr:uid="{5CC6DCC8-ADAB-49E8-978F-E11CAEE66863}"/>
    <cellStyle name="Comma 68 4 3 2 5" xfId="8902" xr:uid="{00000000-0005-0000-0000-0000BA220000}"/>
    <cellStyle name="Comma 68 4 3 2 5 2" xfId="29861" xr:uid="{C42E1C83-F100-43F3-85AA-AD909AAFAF33}"/>
    <cellStyle name="Comma 68 4 3 2 6" xfId="29854" xr:uid="{20AD1FD4-01D3-47EE-B6B2-3944B7541CF1}"/>
    <cellStyle name="Comma 68 4 3 3" xfId="8903" xr:uid="{00000000-0005-0000-0000-0000BB220000}"/>
    <cellStyle name="Comma 68 4 3 3 2" xfId="8904" xr:uid="{00000000-0005-0000-0000-0000BC220000}"/>
    <cellStyle name="Comma 68 4 3 3 2 2" xfId="29863" xr:uid="{1C1E9B6C-C2B3-456F-A1FB-59175E32BB8F}"/>
    <cellStyle name="Comma 68 4 3 3 3" xfId="8905" xr:uid="{00000000-0005-0000-0000-0000BD220000}"/>
    <cellStyle name="Comma 68 4 3 3 3 2" xfId="29864" xr:uid="{79BB3623-5DFD-4563-822B-2E178B732A10}"/>
    <cellStyle name="Comma 68 4 3 3 4" xfId="8906" xr:uid="{00000000-0005-0000-0000-0000BE220000}"/>
    <cellStyle name="Comma 68 4 3 3 4 2" xfId="29865" xr:uid="{397F1AC5-B017-4445-AA28-022269EA9F02}"/>
    <cellStyle name="Comma 68 4 3 3 5" xfId="29862" xr:uid="{A3426CE5-9BC0-4FA3-BCDA-A0A24FD03305}"/>
    <cellStyle name="Comma 68 4 3 4" xfId="8907" xr:uid="{00000000-0005-0000-0000-0000BF220000}"/>
    <cellStyle name="Comma 68 4 3 4 2" xfId="29866" xr:uid="{F9DDD853-3734-42F0-8448-D7DC13DD8C9C}"/>
    <cellStyle name="Comma 68 4 3 5" xfId="8908" xr:uid="{00000000-0005-0000-0000-0000C0220000}"/>
    <cellStyle name="Comma 68 4 3 5 2" xfId="29867" xr:uid="{9E6A49B0-93F0-4166-A410-F93C1ADEA93C}"/>
    <cellStyle name="Comma 68 4 3 6" xfId="8909" xr:uid="{00000000-0005-0000-0000-0000C1220000}"/>
    <cellStyle name="Comma 68 4 3 6 2" xfId="29868" xr:uid="{77EC386E-B72D-4B7B-A41A-530AF778EE07}"/>
    <cellStyle name="Comma 68 4 3 7" xfId="29853" xr:uid="{69B343E8-F8BC-4472-9336-FE27A0FBD738}"/>
    <cellStyle name="Comma 68 4 4" xfId="8910" xr:uid="{00000000-0005-0000-0000-0000C2220000}"/>
    <cellStyle name="Comma 68 4 4 2" xfId="8911" xr:uid="{00000000-0005-0000-0000-0000C3220000}"/>
    <cellStyle name="Comma 68 4 4 2 2" xfId="8912" xr:uid="{00000000-0005-0000-0000-0000C4220000}"/>
    <cellStyle name="Comma 68 4 4 2 2 2" xfId="29871" xr:uid="{86515209-62FE-49E5-8905-EF4D45E74D09}"/>
    <cellStyle name="Comma 68 4 4 2 3" xfId="8913" xr:uid="{00000000-0005-0000-0000-0000C5220000}"/>
    <cellStyle name="Comma 68 4 4 2 3 2" xfId="29872" xr:uid="{7870D849-00D7-4030-AD7D-46397E11C65E}"/>
    <cellStyle name="Comma 68 4 4 2 4" xfId="8914" xr:uid="{00000000-0005-0000-0000-0000C6220000}"/>
    <cellStyle name="Comma 68 4 4 2 4 2" xfId="29873" xr:uid="{9EC90DBE-7069-4177-B521-D040E21057C9}"/>
    <cellStyle name="Comma 68 4 4 2 5" xfId="29870" xr:uid="{BFAA1015-0D7C-4865-A0D6-8A753C769668}"/>
    <cellStyle name="Comma 68 4 4 3" xfId="8915" xr:uid="{00000000-0005-0000-0000-0000C7220000}"/>
    <cellStyle name="Comma 68 4 4 3 2" xfId="29874" xr:uid="{171E1D43-303A-4C27-ACE7-BCEF8D879369}"/>
    <cellStyle name="Comma 68 4 4 4" xfId="8916" xr:uid="{00000000-0005-0000-0000-0000C8220000}"/>
    <cellStyle name="Comma 68 4 4 4 2" xfId="29875" xr:uid="{FE116B3D-284C-463C-A7D5-981C118F4C7C}"/>
    <cellStyle name="Comma 68 4 4 5" xfId="8917" xr:uid="{00000000-0005-0000-0000-0000C9220000}"/>
    <cellStyle name="Comma 68 4 4 5 2" xfId="29876" xr:uid="{6490C0A9-A795-406D-B2DB-656720F25ED6}"/>
    <cellStyle name="Comma 68 4 4 6" xfId="29869" xr:uid="{0E24C953-1D07-4C6C-81B0-7ACF28750F59}"/>
    <cellStyle name="Comma 68 4 5" xfId="8918" xr:uid="{00000000-0005-0000-0000-0000CA220000}"/>
    <cellStyle name="Comma 68 4 5 2" xfId="8919" xr:uid="{00000000-0005-0000-0000-0000CB220000}"/>
    <cellStyle name="Comma 68 4 5 2 2" xfId="29878" xr:uid="{F1FB745E-2831-470C-AE40-C0487130382C}"/>
    <cellStyle name="Comma 68 4 5 3" xfId="8920" xr:uid="{00000000-0005-0000-0000-0000CC220000}"/>
    <cellStyle name="Comma 68 4 5 3 2" xfId="29879" xr:uid="{7E4E325E-427A-44E0-B1E0-72FA9B105E9E}"/>
    <cellStyle name="Comma 68 4 5 4" xfId="8921" xr:uid="{00000000-0005-0000-0000-0000CD220000}"/>
    <cellStyle name="Comma 68 4 5 4 2" xfId="29880" xr:uid="{124104CB-940D-4C3B-9458-758A73DD545F}"/>
    <cellStyle name="Comma 68 4 5 5" xfId="29877" xr:uid="{3EE69C8B-83A8-4B38-A03C-D4A4086CC3B2}"/>
    <cellStyle name="Comma 68 4 6" xfId="8922" xr:uid="{00000000-0005-0000-0000-0000CE220000}"/>
    <cellStyle name="Comma 68 4 6 2" xfId="29881" xr:uid="{0AD989EB-DEA5-4E5F-9F22-8803238DF0C8}"/>
    <cellStyle name="Comma 68 4 7" xfId="8923" xr:uid="{00000000-0005-0000-0000-0000CF220000}"/>
    <cellStyle name="Comma 68 4 7 2" xfId="29882" xr:uid="{50950D8B-11F1-4491-8445-F00F55A7E17C}"/>
    <cellStyle name="Comma 68 4 8" xfId="8924" xr:uid="{00000000-0005-0000-0000-0000D0220000}"/>
    <cellStyle name="Comma 68 4 8 2" xfId="29883" xr:uid="{950C7FE2-1BF8-4CED-A0D9-0B86F162F7F6}"/>
    <cellStyle name="Comma 68 4 9" xfId="29836" xr:uid="{F36D59C6-2998-4B8D-86C7-2C7373B561C7}"/>
    <cellStyle name="Comma 68 5" xfId="8925" xr:uid="{00000000-0005-0000-0000-0000D1220000}"/>
    <cellStyle name="Comma 68 5 2" xfId="8926" xr:uid="{00000000-0005-0000-0000-0000D2220000}"/>
    <cellStyle name="Comma 68 5 2 2" xfId="8927" xr:uid="{00000000-0005-0000-0000-0000D3220000}"/>
    <cellStyle name="Comma 68 5 2 2 2" xfId="8928" xr:uid="{00000000-0005-0000-0000-0000D4220000}"/>
    <cellStyle name="Comma 68 5 2 2 2 2" xfId="8929" xr:uid="{00000000-0005-0000-0000-0000D5220000}"/>
    <cellStyle name="Comma 68 5 2 2 2 2 2" xfId="29888" xr:uid="{34FC6EAF-7B93-4879-8EC0-FE596AD57931}"/>
    <cellStyle name="Comma 68 5 2 2 2 3" xfId="8930" xr:uid="{00000000-0005-0000-0000-0000D6220000}"/>
    <cellStyle name="Comma 68 5 2 2 2 3 2" xfId="29889" xr:uid="{00668912-E1C6-4D05-BD9D-85821A8E6FDA}"/>
    <cellStyle name="Comma 68 5 2 2 2 4" xfId="8931" xr:uid="{00000000-0005-0000-0000-0000D7220000}"/>
    <cellStyle name="Comma 68 5 2 2 2 4 2" xfId="29890" xr:uid="{ED7E1F95-7EB6-4C6F-8018-BABEA4882DAE}"/>
    <cellStyle name="Comma 68 5 2 2 2 5" xfId="29887" xr:uid="{D73F8644-BF12-44AC-9579-02A968D360C4}"/>
    <cellStyle name="Comma 68 5 2 2 3" xfId="8932" xr:uid="{00000000-0005-0000-0000-0000D8220000}"/>
    <cellStyle name="Comma 68 5 2 2 3 2" xfId="29891" xr:uid="{907E1DBD-BC32-4D5B-AE64-0B0A694D82BE}"/>
    <cellStyle name="Comma 68 5 2 2 4" xfId="8933" xr:uid="{00000000-0005-0000-0000-0000D9220000}"/>
    <cellStyle name="Comma 68 5 2 2 4 2" xfId="29892" xr:uid="{11EDADA6-45E8-42F2-84CC-1DB82A8A76BC}"/>
    <cellStyle name="Comma 68 5 2 2 5" xfId="8934" xr:uid="{00000000-0005-0000-0000-0000DA220000}"/>
    <cellStyle name="Comma 68 5 2 2 5 2" xfId="29893" xr:uid="{0674B5E7-D231-41A9-BF2A-8D3575851878}"/>
    <cellStyle name="Comma 68 5 2 2 6" xfId="29886" xr:uid="{F66CCF1E-DA7C-45F5-8316-3CD761021C10}"/>
    <cellStyle name="Comma 68 5 2 3" xfId="8935" xr:uid="{00000000-0005-0000-0000-0000DB220000}"/>
    <cellStyle name="Comma 68 5 2 3 2" xfId="8936" xr:uid="{00000000-0005-0000-0000-0000DC220000}"/>
    <cellStyle name="Comma 68 5 2 3 2 2" xfId="29895" xr:uid="{191BB920-7434-4D00-B507-589A80A043F6}"/>
    <cellStyle name="Comma 68 5 2 3 3" xfId="8937" xr:uid="{00000000-0005-0000-0000-0000DD220000}"/>
    <cellStyle name="Comma 68 5 2 3 3 2" xfId="29896" xr:uid="{D32F7AD6-D0D7-45B6-ABEC-F9F7D8484F7C}"/>
    <cellStyle name="Comma 68 5 2 3 4" xfId="8938" xr:uid="{00000000-0005-0000-0000-0000DE220000}"/>
    <cellStyle name="Comma 68 5 2 3 4 2" xfId="29897" xr:uid="{96345619-797C-4B51-BAEB-A39CACB41131}"/>
    <cellStyle name="Comma 68 5 2 3 5" xfId="29894" xr:uid="{31362A66-2E61-4F11-A97C-371333FD1524}"/>
    <cellStyle name="Comma 68 5 2 4" xfId="8939" xr:uid="{00000000-0005-0000-0000-0000DF220000}"/>
    <cellStyle name="Comma 68 5 2 4 2" xfId="29898" xr:uid="{ACDFF8C0-4680-4F24-B18A-780944FC40B8}"/>
    <cellStyle name="Comma 68 5 2 5" xfId="8940" xr:uid="{00000000-0005-0000-0000-0000E0220000}"/>
    <cellStyle name="Comma 68 5 2 5 2" xfId="29899" xr:uid="{C02E07A5-2286-4BB1-BD21-E06AEB35C61D}"/>
    <cellStyle name="Comma 68 5 2 6" xfId="8941" xr:uid="{00000000-0005-0000-0000-0000E1220000}"/>
    <cellStyle name="Comma 68 5 2 6 2" xfId="29900" xr:uid="{D0902824-87A9-4967-AD8C-2602E5497E22}"/>
    <cellStyle name="Comma 68 5 2 7" xfId="29885" xr:uid="{556196AA-9A35-4728-B6D0-8C7D5F5B7569}"/>
    <cellStyle name="Comma 68 5 3" xfId="8942" xr:uid="{00000000-0005-0000-0000-0000E2220000}"/>
    <cellStyle name="Comma 68 5 3 2" xfId="8943" xr:uid="{00000000-0005-0000-0000-0000E3220000}"/>
    <cellStyle name="Comma 68 5 3 2 2" xfId="8944" xr:uid="{00000000-0005-0000-0000-0000E4220000}"/>
    <cellStyle name="Comma 68 5 3 2 2 2" xfId="8945" xr:uid="{00000000-0005-0000-0000-0000E5220000}"/>
    <cellStyle name="Comma 68 5 3 2 2 2 2" xfId="29904" xr:uid="{640A94F0-6416-4072-974E-4B7C541E074A}"/>
    <cellStyle name="Comma 68 5 3 2 2 3" xfId="8946" xr:uid="{00000000-0005-0000-0000-0000E6220000}"/>
    <cellStyle name="Comma 68 5 3 2 2 3 2" xfId="29905" xr:uid="{46B3DF42-0494-4E3D-9ED4-850A985E0958}"/>
    <cellStyle name="Comma 68 5 3 2 2 4" xfId="8947" xr:uid="{00000000-0005-0000-0000-0000E7220000}"/>
    <cellStyle name="Comma 68 5 3 2 2 4 2" xfId="29906" xr:uid="{FFAFCD56-886E-462F-B392-E44A0225C792}"/>
    <cellStyle name="Comma 68 5 3 2 2 5" xfId="29903" xr:uid="{DF3F45C3-52A2-4698-81D5-D5539233EEBA}"/>
    <cellStyle name="Comma 68 5 3 2 3" xfId="8948" xr:uid="{00000000-0005-0000-0000-0000E8220000}"/>
    <cellStyle name="Comma 68 5 3 2 3 2" xfId="29907" xr:uid="{164D2A66-3868-434E-9891-5364C785E45F}"/>
    <cellStyle name="Comma 68 5 3 2 4" xfId="8949" xr:uid="{00000000-0005-0000-0000-0000E9220000}"/>
    <cellStyle name="Comma 68 5 3 2 4 2" xfId="29908" xr:uid="{90091345-855C-4807-97F7-65E50036E861}"/>
    <cellStyle name="Comma 68 5 3 2 5" xfId="8950" xr:uid="{00000000-0005-0000-0000-0000EA220000}"/>
    <cellStyle name="Comma 68 5 3 2 5 2" xfId="29909" xr:uid="{9A12FDDF-72CA-4AB1-82A9-DDB2A5AA3D64}"/>
    <cellStyle name="Comma 68 5 3 2 6" xfId="29902" xr:uid="{CA0E02F7-B81A-4991-9439-36244B251706}"/>
    <cellStyle name="Comma 68 5 3 3" xfId="8951" xr:uid="{00000000-0005-0000-0000-0000EB220000}"/>
    <cellStyle name="Comma 68 5 3 3 2" xfId="8952" xr:uid="{00000000-0005-0000-0000-0000EC220000}"/>
    <cellStyle name="Comma 68 5 3 3 2 2" xfId="29911" xr:uid="{40B91F79-F717-4944-AE7C-0C608C20B17E}"/>
    <cellStyle name="Comma 68 5 3 3 3" xfId="8953" xr:uid="{00000000-0005-0000-0000-0000ED220000}"/>
    <cellStyle name="Comma 68 5 3 3 3 2" xfId="29912" xr:uid="{AA9E6D90-504E-496E-8A2D-47298F6D380E}"/>
    <cellStyle name="Comma 68 5 3 3 4" xfId="8954" xr:uid="{00000000-0005-0000-0000-0000EE220000}"/>
    <cellStyle name="Comma 68 5 3 3 4 2" xfId="29913" xr:uid="{064E3311-09EB-4B9E-BB38-7B2A9041AFAE}"/>
    <cellStyle name="Comma 68 5 3 3 5" xfId="29910" xr:uid="{5147B7F7-9A20-4F9C-9A32-5CBAD7E7FB7D}"/>
    <cellStyle name="Comma 68 5 3 4" xfId="8955" xr:uid="{00000000-0005-0000-0000-0000EF220000}"/>
    <cellStyle name="Comma 68 5 3 4 2" xfId="29914" xr:uid="{A47A597E-621B-42C3-82B1-2F510ECED8E6}"/>
    <cellStyle name="Comma 68 5 3 5" xfId="8956" xr:uid="{00000000-0005-0000-0000-0000F0220000}"/>
    <cellStyle name="Comma 68 5 3 5 2" xfId="29915" xr:uid="{0B9D78B4-5B57-4F26-8F6F-71A6D4C9C41E}"/>
    <cellStyle name="Comma 68 5 3 6" xfId="8957" xr:uid="{00000000-0005-0000-0000-0000F1220000}"/>
    <cellStyle name="Comma 68 5 3 6 2" xfId="29916" xr:uid="{E89EFB70-67D1-44B6-B7E6-D6EA8F025331}"/>
    <cellStyle name="Comma 68 5 3 7" xfId="29901" xr:uid="{595653AD-CF62-44C5-9CED-F84699BC7917}"/>
    <cellStyle name="Comma 68 5 4" xfId="8958" xr:uid="{00000000-0005-0000-0000-0000F2220000}"/>
    <cellStyle name="Comma 68 5 4 2" xfId="8959" xr:uid="{00000000-0005-0000-0000-0000F3220000}"/>
    <cellStyle name="Comma 68 5 4 2 2" xfId="8960" xr:uid="{00000000-0005-0000-0000-0000F4220000}"/>
    <cellStyle name="Comma 68 5 4 2 2 2" xfId="29919" xr:uid="{0C6ECE87-CF33-40C9-8597-D9D191097829}"/>
    <cellStyle name="Comma 68 5 4 2 3" xfId="8961" xr:uid="{00000000-0005-0000-0000-0000F5220000}"/>
    <cellStyle name="Comma 68 5 4 2 3 2" xfId="29920" xr:uid="{4D3DA81C-F8E8-44EC-9E3F-BF762B721F84}"/>
    <cellStyle name="Comma 68 5 4 2 4" xfId="8962" xr:uid="{00000000-0005-0000-0000-0000F6220000}"/>
    <cellStyle name="Comma 68 5 4 2 4 2" xfId="29921" xr:uid="{575D1F36-221C-4200-AF2C-28BCEAA15F1F}"/>
    <cellStyle name="Comma 68 5 4 2 5" xfId="29918" xr:uid="{F8A5100D-EFFF-47EA-9A27-42AF2964CACF}"/>
    <cellStyle name="Comma 68 5 4 3" xfId="8963" xr:uid="{00000000-0005-0000-0000-0000F7220000}"/>
    <cellStyle name="Comma 68 5 4 3 2" xfId="29922" xr:uid="{87B65DE7-BE6C-40F6-90DE-B5769CFFD9F0}"/>
    <cellStyle name="Comma 68 5 4 4" xfId="8964" xr:uid="{00000000-0005-0000-0000-0000F8220000}"/>
    <cellStyle name="Comma 68 5 4 4 2" xfId="29923" xr:uid="{E43AC41B-EA42-4867-985D-8675BD3AFF21}"/>
    <cellStyle name="Comma 68 5 4 5" xfId="8965" xr:uid="{00000000-0005-0000-0000-0000F9220000}"/>
    <cellStyle name="Comma 68 5 4 5 2" xfId="29924" xr:uid="{CDC2926A-6FE6-44C8-9A7C-77F0D49F8492}"/>
    <cellStyle name="Comma 68 5 4 6" xfId="29917" xr:uid="{17B392FF-DA8D-40B4-B608-30578CE45556}"/>
    <cellStyle name="Comma 68 5 5" xfId="8966" xr:uid="{00000000-0005-0000-0000-0000FA220000}"/>
    <cellStyle name="Comma 68 5 5 2" xfId="8967" xr:uid="{00000000-0005-0000-0000-0000FB220000}"/>
    <cellStyle name="Comma 68 5 5 2 2" xfId="29926" xr:uid="{CAE6955A-F827-4444-92CA-A3EE2A71A67D}"/>
    <cellStyle name="Comma 68 5 5 3" xfId="8968" xr:uid="{00000000-0005-0000-0000-0000FC220000}"/>
    <cellStyle name="Comma 68 5 5 3 2" xfId="29927" xr:uid="{EA5F981A-2160-49BB-8566-B4B2EC4C4A10}"/>
    <cellStyle name="Comma 68 5 5 4" xfId="8969" xr:uid="{00000000-0005-0000-0000-0000FD220000}"/>
    <cellStyle name="Comma 68 5 5 4 2" xfId="29928" xr:uid="{15A7A268-76CB-46ED-93D1-4751BBE2AE02}"/>
    <cellStyle name="Comma 68 5 5 5" xfId="29925" xr:uid="{1FC2852E-A381-4B42-AC57-87657B769E20}"/>
    <cellStyle name="Comma 68 5 6" xfId="8970" xr:uid="{00000000-0005-0000-0000-0000FE220000}"/>
    <cellStyle name="Comma 68 5 6 2" xfId="29929" xr:uid="{989F60DE-18EC-472C-A01C-E54028CA29D8}"/>
    <cellStyle name="Comma 68 5 7" xfId="8971" xr:uid="{00000000-0005-0000-0000-0000FF220000}"/>
    <cellStyle name="Comma 68 5 7 2" xfId="29930" xr:uid="{19E6C015-5E1E-4FE3-958B-D81E7AE4F41D}"/>
    <cellStyle name="Comma 68 5 8" xfId="8972" xr:uid="{00000000-0005-0000-0000-000000230000}"/>
    <cellStyle name="Comma 68 5 8 2" xfId="29931" xr:uid="{6342545C-35EF-4685-AF13-177150A8E23F}"/>
    <cellStyle name="Comma 68 5 9" xfId="29884" xr:uid="{ABC4CD94-CC88-4114-A168-27944DDB6FC7}"/>
    <cellStyle name="Comma 68 6" xfId="8973" xr:uid="{00000000-0005-0000-0000-000001230000}"/>
    <cellStyle name="Comma 68 6 2" xfId="8974" xr:uid="{00000000-0005-0000-0000-000002230000}"/>
    <cellStyle name="Comma 68 6 2 2" xfId="8975" xr:uid="{00000000-0005-0000-0000-000003230000}"/>
    <cellStyle name="Comma 68 6 2 2 2" xfId="8976" xr:uid="{00000000-0005-0000-0000-000004230000}"/>
    <cellStyle name="Comma 68 6 2 2 2 2" xfId="29935" xr:uid="{DB69141B-683C-4E18-8E58-421F9C793BF0}"/>
    <cellStyle name="Comma 68 6 2 2 3" xfId="8977" xr:uid="{00000000-0005-0000-0000-000005230000}"/>
    <cellStyle name="Comma 68 6 2 2 3 2" xfId="29936" xr:uid="{F07E9D52-E3FB-4CEC-91EA-C3F38C9B1C55}"/>
    <cellStyle name="Comma 68 6 2 2 4" xfId="8978" xr:uid="{00000000-0005-0000-0000-000006230000}"/>
    <cellStyle name="Comma 68 6 2 2 4 2" xfId="29937" xr:uid="{17001452-E3A8-481C-A037-1C2B9B8C0FC8}"/>
    <cellStyle name="Comma 68 6 2 2 5" xfId="29934" xr:uid="{A33F6DA2-ED02-4283-908E-5C88328E094C}"/>
    <cellStyle name="Comma 68 6 2 3" xfId="8979" xr:uid="{00000000-0005-0000-0000-000007230000}"/>
    <cellStyle name="Comma 68 6 2 3 2" xfId="29938" xr:uid="{99CBBA10-F4CF-435B-8980-E4FCF76BB7F3}"/>
    <cellStyle name="Comma 68 6 2 4" xfId="8980" xr:uid="{00000000-0005-0000-0000-000008230000}"/>
    <cellStyle name="Comma 68 6 2 4 2" xfId="29939" xr:uid="{CB19DFFD-1368-47A2-ABA5-0B2002453076}"/>
    <cellStyle name="Comma 68 6 2 5" xfId="8981" xr:uid="{00000000-0005-0000-0000-000009230000}"/>
    <cellStyle name="Comma 68 6 2 5 2" xfId="29940" xr:uid="{6CE094D6-9B2C-4B8F-BD35-F67FC3D90341}"/>
    <cellStyle name="Comma 68 6 2 6" xfId="29933" xr:uid="{F2E97FF1-7A79-4C40-81F9-5FF79BA7CEDB}"/>
    <cellStyle name="Comma 68 6 3" xfId="8982" xr:uid="{00000000-0005-0000-0000-00000A230000}"/>
    <cellStyle name="Comma 68 6 3 2" xfId="8983" xr:uid="{00000000-0005-0000-0000-00000B230000}"/>
    <cellStyle name="Comma 68 6 3 2 2" xfId="29942" xr:uid="{7311774A-6DFE-4C75-916D-E7329C1D6BF1}"/>
    <cellStyle name="Comma 68 6 3 3" xfId="8984" xr:uid="{00000000-0005-0000-0000-00000C230000}"/>
    <cellStyle name="Comma 68 6 3 3 2" xfId="29943" xr:uid="{F1F46007-B54B-4C61-9AF1-AB857B188A76}"/>
    <cellStyle name="Comma 68 6 3 4" xfId="8985" xr:uid="{00000000-0005-0000-0000-00000D230000}"/>
    <cellStyle name="Comma 68 6 3 4 2" xfId="29944" xr:uid="{BAE3175E-3571-4D67-8981-B5024F228073}"/>
    <cellStyle name="Comma 68 6 3 5" xfId="29941" xr:uid="{F145ECDC-9EBE-462C-87CD-EE03CAF6BDB6}"/>
    <cellStyle name="Comma 68 6 4" xfId="8986" xr:uid="{00000000-0005-0000-0000-00000E230000}"/>
    <cellStyle name="Comma 68 6 4 2" xfId="29945" xr:uid="{0141EA1A-62EA-427A-97B6-EFEFD39A17DE}"/>
    <cellStyle name="Comma 68 6 5" xfId="8987" xr:uid="{00000000-0005-0000-0000-00000F230000}"/>
    <cellStyle name="Comma 68 6 5 2" xfId="29946" xr:uid="{CB46718D-39FD-4B3E-9D95-11178EA8ED3A}"/>
    <cellStyle name="Comma 68 6 6" xfId="8988" xr:uid="{00000000-0005-0000-0000-000010230000}"/>
    <cellStyle name="Comma 68 6 6 2" xfId="29947" xr:uid="{942EB15D-3505-4C96-A96A-6B7953E77861}"/>
    <cellStyle name="Comma 68 6 7" xfId="29932" xr:uid="{84A5919C-8496-4612-8607-EA1322C89742}"/>
    <cellStyle name="Comma 68 7" xfId="8989" xr:uid="{00000000-0005-0000-0000-000011230000}"/>
    <cellStyle name="Comma 68 7 2" xfId="8990" xr:uid="{00000000-0005-0000-0000-000012230000}"/>
    <cellStyle name="Comma 68 7 2 2" xfId="8991" xr:uid="{00000000-0005-0000-0000-000013230000}"/>
    <cellStyle name="Comma 68 7 2 2 2" xfId="8992" xr:uid="{00000000-0005-0000-0000-000014230000}"/>
    <cellStyle name="Comma 68 7 2 2 2 2" xfId="29951" xr:uid="{60AA6C62-BDD2-450B-86C2-208B379FB892}"/>
    <cellStyle name="Comma 68 7 2 2 3" xfId="8993" xr:uid="{00000000-0005-0000-0000-000015230000}"/>
    <cellStyle name="Comma 68 7 2 2 3 2" xfId="29952" xr:uid="{BFC7C332-6274-4B44-ACB1-8B1532CEF0D6}"/>
    <cellStyle name="Comma 68 7 2 2 4" xfId="8994" xr:uid="{00000000-0005-0000-0000-000016230000}"/>
    <cellStyle name="Comma 68 7 2 2 4 2" xfId="29953" xr:uid="{8452D6A0-A2DD-4E35-A14E-BC5BFB6226D5}"/>
    <cellStyle name="Comma 68 7 2 2 5" xfId="29950" xr:uid="{26E081CE-58A3-4811-B0D7-1CCEF61E3704}"/>
    <cellStyle name="Comma 68 7 2 3" xfId="8995" xr:uid="{00000000-0005-0000-0000-000017230000}"/>
    <cellStyle name="Comma 68 7 2 3 2" xfId="29954" xr:uid="{D538B8AD-F585-4EFC-B856-F77878D13E24}"/>
    <cellStyle name="Comma 68 7 2 4" xfId="8996" xr:uid="{00000000-0005-0000-0000-000018230000}"/>
    <cellStyle name="Comma 68 7 2 4 2" xfId="29955" xr:uid="{5F23B3B7-8AEE-4621-A9B7-BF76EE3191E4}"/>
    <cellStyle name="Comma 68 7 2 5" xfId="8997" xr:uid="{00000000-0005-0000-0000-000019230000}"/>
    <cellStyle name="Comma 68 7 2 5 2" xfId="29956" xr:uid="{11A7DD73-5746-44B4-A520-33FFB76A1906}"/>
    <cellStyle name="Comma 68 7 2 6" xfId="29949" xr:uid="{497BF3F3-64F6-4F46-B67C-32883750D8D7}"/>
    <cellStyle name="Comma 68 7 3" xfId="8998" xr:uid="{00000000-0005-0000-0000-00001A230000}"/>
    <cellStyle name="Comma 68 7 3 2" xfId="8999" xr:uid="{00000000-0005-0000-0000-00001B230000}"/>
    <cellStyle name="Comma 68 7 3 2 2" xfId="29958" xr:uid="{A7898D07-8F73-47E8-AD09-65AE61DE1DEB}"/>
    <cellStyle name="Comma 68 7 3 3" xfId="9000" xr:uid="{00000000-0005-0000-0000-00001C230000}"/>
    <cellStyle name="Comma 68 7 3 3 2" xfId="29959" xr:uid="{3AB7F529-8E0A-4E98-A2E5-BA1531C00939}"/>
    <cellStyle name="Comma 68 7 3 4" xfId="9001" xr:uid="{00000000-0005-0000-0000-00001D230000}"/>
    <cellStyle name="Comma 68 7 3 4 2" xfId="29960" xr:uid="{093B8C5D-3059-4B3C-BAC2-162188A8E8BA}"/>
    <cellStyle name="Comma 68 7 3 5" xfId="29957" xr:uid="{83A6DA99-827D-4834-A556-C3441CCE0C5A}"/>
    <cellStyle name="Comma 68 7 4" xfId="9002" xr:uid="{00000000-0005-0000-0000-00001E230000}"/>
    <cellStyle name="Comma 68 7 4 2" xfId="29961" xr:uid="{8698A053-2578-424C-86E3-2755DD9640E1}"/>
    <cellStyle name="Comma 68 7 5" xfId="9003" xr:uid="{00000000-0005-0000-0000-00001F230000}"/>
    <cellStyle name="Comma 68 7 5 2" xfId="29962" xr:uid="{DABB50A0-8B85-416C-AC91-FB982C3BBC03}"/>
    <cellStyle name="Comma 68 7 6" xfId="9004" xr:uid="{00000000-0005-0000-0000-000020230000}"/>
    <cellStyle name="Comma 68 7 6 2" xfId="29963" xr:uid="{8229B79D-78EC-4B7B-ADA2-FDE82E269D7F}"/>
    <cellStyle name="Comma 68 7 7" xfId="29948" xr:uid="{30D60733-6FCD-49A2-97A4-50F7C2DE0E30}"/>
    <cellStyle name="Comma 68 8" xfId="9005" xr:uid="{00000000-0005-0000-0000-000021230000}"/>
    <cellStyle name="Comma 68 8 2" xfId="9006" xr:uid="{00000000-0005-0000-0000-000022230000}"/>
    <cellStyle name="Comma 68 8 2 2" xfId="9007" xr:uid="{00000000-0005-0000-0000-000023230000}"/>
    <cellStyle name="Comma 68 8 2 2 2" xfId="29966" xr:uid="{A7D91788-5C08-473E-AAE7-592E8F369DC7}"/>
    <cellStyle name="Comma 68 8 2 3" xfId="9008" xr:uid="{00000000-0005-0000-0000-000024230000}"/>
    <cellStyle name="Comma 68 8 2 3 2" xfId="29967" xr:uid="{2501FBA5-2BC2-4B11-B91D-73FB60136EC8}"/>
    <cellStyle name="Comma 68 8 2 4" xfId="9009" xr:uid="{00000000-0005-0000-0000-000025230000}"/>
    <cellStyle name="Comma 68 8 2 4 2" xfId="29968" xr:uid="{9503FB52-9232-43C8-98CD-19F74B4B111F}"/>
    <cellStyle name="Comma 68 8 2 5" xfId="29965" xr:uid="{78359701-7CAB-4133-8887-83C7B71BD3AB}"/>
    <cellStyle name="Comma 68 8 3" xfId="9010" xr:uid="{00000000-0005-0000-0000-000026230000}"/>
    <cellStyle name="Comma 68 8 3 2" xfId="29969" xr:uid="{86F39148-7623-46D8-AEF0-4FBA3F96C669}"/>
    <cellStyle name="Comma 68 8 4" xfId="9011" xr:uid="{00000000-0005-0000-0000-000027230000}"/>
    <cellStyle name="Comma 68 8 4 2" xfId="29970" xr:uid="{5817D7CD-3A9F-4667-8D52-599C7BBD2366}"/>
    <cellStyle name="Comma 68 8 5" xfId="9012" xr:uid="{00000000-0005-0000-0000-000028230000}"/>
    <cellStyle name="Comma 68 8 5 2" xfId="29971" xr:uid="{46920175-F41E-4700-8440-D4828941ACA5}"/>
    <cellStyle name="Comma 68 8 6" xfId="29964" xr:uid="{47A2AAE2-496A-4BD1-B83F-B442F649C8A9}"/>
    <cellStyle name="Comma 68 9" xfId="9013" xr:uid="{00000000-0005-0000-0000-000029230000}"/>
    <cellStyle name="Comma 68 9 2" xfId="9014" xr:uid="{00000000-0005-0000-0000-00002A230000}"/>
    <cellStyle name="Comma 68 9 2 2" xfId="29973" xr:uid="{F43EE430-ED35-46D6-AD35-CDB46AB7DCBA}"/>
    <cellStyle name="Comma 68 9 3" xfId="9015" xr:uid="{00000000-0005-0000-0000-00002B230000}"/>
    <cellStyle name="Comma 68 9 3 2" xfId="29974" xr:uid="{6E056453-4D53-4CE4-BBA1-57F70383960D}"/>
    <cellStyle name="Comma 68 9 4" xfId="9016" xr:uid="{00000000-0005-0000-0000-00002C230000}"/>
    <cellStyle name="Comma 68 9 4 2" xfId="29975" xr:uid="{8CE5E081-8106-4300-94BD-6098313E9FBB}"/>
    <cellStyle name="Comma 68 9 5" xfId="29972" xr:uid="{884A8931-43AB-4F57-B281-01C5A304443E}"/>
    <cellStyle name="Comma 69" xfId="9017" xr:uid="{00000000-0005-0000-0000-00002D230000}"/>
    <cellStyle name="Comma 69 2" xfId="29976" xr:uid="{13E2325F-7DC1-4641-AA6C-5E869167CFE5}"/>
    <cellStyle name="Comma 7" xfId="9018" xr:uid="{00000000-0005-0000-0000-00002E230000}"/>
    <cellStyle name="Comma 7 2" xfId="9019" xr:uid="{00000000-0005-0000-0000-00002F230000}"/>
    <cellStyle name="Comma 7 2 2" xfId="9020" xr:uid="{00000000-0005-0000-0000-000030230000}"/>
    <cellStyle name="Comma 7 2 2 2" xfId="9021" xr:uid="{00000000-0005-0000-0000-000031230000}"/>
    <cellStyle name="Comma 7 2 2 2 2" xfId="29980" xr:uid="{B0C63ECB-3FFE-43BC-AE42-B3B4288D4DF8}"/>
    <cellStyle name="Comma 7 2 2 3" xfId="29979" xr:uid="{80D1BF0B-C678-4FAA-A8A8-7D175086ED20}"/>
    <cellStyle name="Comma 7 2 3" xfId="9022" xr:uid="{00000000-0005-0000-0000-000032230000}"/>
    <cellStyle name="Comma 7 2 3 2" xfId="29981" xr:uid="{582BE3B6-EE14-494F-91B8-64B361BACD99}"/>
    <cellStyle name="Comma 7 2 4" xfId="9023" xr:uid="{00000000-0005-0000-0000-000033230000}"/>
    <cellStyle name="Comma 7 2 4 2" xfId="29982" xr:uid="{4CAC25D5-CFAB-4085-B9B1-843D3CC893D7}"/>
    <cellStyle name="Comma 7 2 5" xfId="9024" xr:uid="{00000000-0005-0000-0000-000034230000}"/>
    <cellStyle name="Comma 7 2 5 2" xfId="29983" xr:uid="{6BCE0DAA-3514-4DAB-BA87-B7003E95302F}"/>
    <cellStyle name="Comma 7 2 6" xfId="9025" xr:uid="{00000000-0005-0000-0000-000035230000}"/>
    <cellStyle name="Comma 7 2 6 2" xfId="29984" xr:uid="{C26C41E1-3601-4AB7-8718-29A38687F1BB}"/>
    <cellStyle name="Comma 7 2 7" xfId="9026" xr:uid="{00000000-0005-0000-0000-000036230000}"/>
    <cellStyle name="Comma 7 2 7 2" xfId="29985" xr:uid="{44865A77-BCD7-4884-A966-7ABF475A19CA}"/>
    <cellStyle name="Comma 7 2 8" xfId="29978" xr:uid="{C3115D45-9C3F-43BA-B8DE-1F76C27BA3A3}"/>
    <cellStyle name="Comma 7 3" xfId="9027" xr:uid="{00000000-0005-0000-0000-000037230000}"/>
    <cellStyle name="Comma 7 3 2" xfId="9028" xr:uid="{00000000-0005-0000-0000-000038230000}"/>
    <cellStyle name="Comma 7 3 2 2" xfId="29987" xr:uid="{35B07267-665A-498F-982F-07CAEDA23FA9}"/>
    <cellStyle name="Comma 7 3 3" xfId="29986" xr:uid="{3142DEF5-A872-43F8-BFED-490652188B98}"/>
    <cellStyle name="Comma 7 4" xfId="9029" xr:uid="{00000000-0005-0000-0000-000039230000}"/>
    <cellStyle name="Comma 7 4 2" xfId="9030" xr:uid="{00000000-0005-0000-0000-00003A230000}"/>
    <cellStyle name="Comma 7 4 2 2" xfId="29989" xr:uid="{E142655A-2164-4670-98BD-0A418E5EE401}"/>
    <cellStyle name="Comma 7 4 3" xfId="9031" xr:uid="{00000000-0005-0000-0000-00003B230000}"/>
    <cellStyle name="Comma 7 4 3 2" xfId="29990" xr:uid="{119E260A-DA63-4DD4-A547-1C6F45C91A0A}"/>
    <cellStyle name="Comma 7 4 4" xfId="29988" xr:uid="{BD12AC94-C972-4E77-A59F-133EF21F1307}"/>
    <cellStyle name="Comma 7 5" xfId="29977" xr:uid="{D12E281C-5F6B-4F59-A5B0-58D0EDC5C936}"/>
    <cellStyle name="Comma 70" xfId="9032" xr:uid="{00000000-0005-0000-0000-00003C230000}"/>
    <cellStyle name="Comma 70 2" xfId="29991" xr:uid="{ADFB99B8-93A8-4F0E-AC67-75E08BE0F82B}"/>
    <cellStyle name="Comma 71" xfId="9033" xr:uid="{00000000-0005-0000-0000-00003D230000}"/>
    <cellStyle name="Comma 71 2" xfId="29992" xr:uid="{2E80753A-7D45-45A5-9453-68EFCD39781B}"/>
    <cellStyle name="Comma 72" xfId="9034" xr:uid="{00000000-0005-0000-0000-00003E230000}"/>
    <cellStyle name="Comma 72 2" xfId="29993" xr:uid="{6138DE5C-E683-4748-86BA-3D9BCE8BB13D}"/>
    <cellStyle name="Comma 73" xfId="9035" xr:uid="{00000000-0005-0000-0000-00003F230000}"/>
    <cellStyle name="Comma 73 2" xfId="29994" xr:uid="{46CB8C63-AE9F-41BC-8063-F112E238F453}"/>
    <cellStyle name="Comma 74" xfId="9036" xr:uid="{00000000-0005-0000-0000-000040230000}"/>
    <cellStyle name="Comma 74 2" xfId="29995" xr:uid="{034D2C56-EE14-4259-9979-546DD138C550}"/>
    <cellStyle name="Comma 75" xfId="9037" xr:uid="{00000000-0005-0000-0000-000041230000}"/>
    <cellStyle name="Comma 75 2" xfId="29996" xr:uid="{B26B2B49-0735-42C4-A2AF-4AD3F9861C5F}"/>
    <cellStyle name="Comma 76" xfId="9038" xr:uid="{00000000-0005-0000-0000-000042230000}"/>
    <cellStyle name="Comma 76 2" xfId="29997" xr:uid="{EE65853D-0D0D-400D-A614-13BFF093ABB3}"/>
    <cellStyle name="Comma 77" xfId="9039" xr:uid="{00000000-0005-0000-0000-000043230000}"/>
    <cellStyle name="Comma 77 2" xfId="29998" xr:uid="{BA496CD5-1BE7-49A3-92AF-91BEAA6A830F}"/>
    <cellStyle name="Comma 78" xfId="9040" xr:uid="{00000000-0005-0000-0000-000044230000}"/>
    <cellStyle name="Comma 78 2" xfId="29999" xr:uid="{13137606-942D-4BBF-B0DD-69F7D824A5E7}"/>
    <cellStyle name="Comma 79" xfId="9041" xr:uid="{00000000-0005-0000-0000-000045230000}"/>
    <cellStyle name="Comma 79 2" xfId="30000" xr:uid="{BF53AF39-EDD9-4A09-8472-AD9CB8B51DBE}"/>
    <cellStyle name="Comma 8" xfId="9042" xr:uid="{00000000-0005-0000-0000-000046230000}"/>
    <cellStyle name="Comma 8 10" xfId="9043" xr:uid="{00000000-0005-0000-0000-000047230000}"/>
    <cellStyle name="Comma 8 10 2" xfId="30002" xr:uid="{F552BB41-0CD6-4A00-B492-DC8C57F63B5D}"/>
    <cellStyle name="Comma 8 11" xfId="9044" xr:uid="{00000000-0005-0000-0000-000048230000}"/>
    <cellStyle name="Comma 8 11 2" xfId="30003" xr:uid="{E6C60A1E-C3AC-4C14-B736-773B25E343BC}"/>
    <cellStyle name="Comma 8 12" xfId="30001" xr:uid="{2EEA24E2-9A18-4C86-BC5B-4A1C0274E1B8}"/>
    <cellStyle name="Comma 8 2" xfId="9045" xr:uid="{00000000-0005-0000-0000-000049230000}"/>
    <cellStyle name="Comma 8 2 2" xfId="9046" xr:uid="{00000000-0005-0000-0000-00004A230000}"/>
    <cellStyle name="Comma 8 2 2 2" xfId="9047" xr:uid="{00000000-0005-0000-0000-00004B230000}"/>
    <cellStyle name="Comma 8 2 2 2 2" xfId="30006" xr:uid="{C45251E2-6FA1-4AC0-A782-89A1D212C8B0}"/>
    <cellStyle name="Comma 8 2 2 3" xfId="30005" xr:uid="{42B2883F-28F5-4F42-8FA6-E4ACC7DBA39E}"/>
    <cellStyle name="Comma 8 2 3" xfId="9048" xr:uid="{00000000-0005-0000-0000-00004C230000}"/>
    <cellStyle name="Comma 8 2 3 2" xfId="30007" xr:uid="{49B10E81-F352-4EA7-BE59-7A8AA9C45755}"/>
    <cellStyle name="Comma 8 2 4" xfId="9049" xr:uid="{00000000-0005-0000-0000-00004D230000}"/>
    <cellStyle name="Comma 8 2 4 2" xfId="30008" xr:uid="{60EE707A-E345-49E6-A4DA-D4B57D794306}"/>
    <cellStyle name="Comma 8 2 5" xfId="9050" xr:uid="{00000000-0005-0000-0000-00004E230000}"/>
    <cellStyle name="Comma 8 2 5 2" xfId="30009" xr:uid="{414FBBAC-1A76-42CC-A5E5-4FCEB6A0A2C0}"/>
    <cellStyle name="Comma 8 2 6" xfId="9051" xr:uid="{00000000-0005-0000-0000-00004F230000}"/>
    <cellStyle name="Comma 8 2 6 2" xfId="30010" xr:uid="{FD765465-4ADF-4530-89F0-F6ABC1E2E682}"/>
    <cellStyle name="Comma 8 2 7" xfId="9052" xr:uid="{00000000-0005-0000-0000-000050230000}"/>
    <cellStyle name="Comma 8 2 7 2" xfId="30011" xr:uid="{5A2690ED-94CA-4200-A1C9-47BEC856185C}"/>
    <cellStyle name="Comma 8 2 8" xfId="9053" xr:uid="{00000000-0005-0000-0000-000051230000}"/>
    <cellStyle name="Comma 8 2 8 2" xfId="30012" xr:uid="{9D0EC801-78F3-4BAA-800E-72BD242DF615}"/>
    <cellStyle name="Comma 8 2 9" xfId="30004" xr:uid="{C6715E89-08CE-4DD1-A3D9-630747F695E5}"/>
    <cellStyle name="Comma 8 3" xfId="9054" xr:uid="{00000000-0005-0000-0000-000052230000}"/>
    <cellStyle name="Comma 8 3 2" xfId="9055" xr:uid="{00000000-0005-0000-0000-000053230000}"/>
    <cellStyle name="Comma 8 3 2 2" xfId="30014" xr:uid="{984C9B6E-F332-4BD2-8CEE-B86F1FBAB7BB}"/>
    <cellStyle name="Comma 8 3 3" xfId="30013" xr:uid="{D87A9096-71D4-4CD2-8E56-D9AD78107993}"/>
    <cellStyle name="Comma 8 4" xfId="9056" xr:uid="{00000000-0005-0000-0000-000054230000}"/>
    <cellStyle name="Comma 8 4 2" xfId="9057" xr:uid="{00000000-0005-0000-0000-000055230000}"/>
    <cellStyle name="Comma 8 4 2 2" xfId="30016" xr:uid="{BE71D436-1684-44C5-9379-485BB618493B}"/>
    <cellStyle name="Comma 8 4 3" xfId="30015" xr:uid="{90939C4F-C13C-438D-9B4C-55132277C8A5}"/>
    <cellStyle name="Comma 8 5" xfId="9058" xr:uid="{00000000-0005-0000-0000-000056230000}"/>
    <cellStyle name="Comma 8 5 2" xfId="30017" xr:uid="{1C6236FE-7A9C-4973-B104-45CC475F3195}"/>
    <cellStyle name="Comma 8 6" xfId="9059" xr:uid="{00000000-0005-0000-0000-000057230000}"/>
    <cellStyle name="Comma 8 6 2" xfId="30018" xr:uid="{12F1A8F7-3DE3-4598-B9A7-DA6EFC957460}"/>
    <cellStyle name="Comma 8 7" xfId="9060" xr:uid="{00000000-0005-0000-0000-000058230000}"/>
    <cellStyle name="Comma 8 7 2" xfId="30019" xr:uid="{17E5C448-BE8A-4B1B-98F0-786495B6EFAD}"/>
    <cellStyle name="Comma 8 8" xfId="9061" xr:uid="{00000000-0005-0000-0000-000059230000}"/>
    <cellStyle name="Comma 8 8 2" xfId="30020" xr:uid="{2B10CE98-2C7F-4BD8-9D35-7520F8C5C8BE}"/>
    <cellStyle name="Comma 8 9" xfId="9062" xr:uid="{00000000-0005-0000-0000-00005A230000}"/>
    <cellStyle name="Comma 8 9 2" xfId="30021" xr:uid="{ED5091CF-8198-4A29-A11E-0E4AD43F543C}"/>
    <cellStyle name="Comma 80" xfId="9063" xr:uid="{00000000-0005-0000-0000-00005B230000}"/>
    <cellStyle name="Comma 80 2" xfId="30022" xr:uid="{D254152E-070B-49E8-A08A-809383609DD6}"/>
    <cellStyle name="Comma 81" xfId="9064" xr:uid="{00000000-0005-0000-0000-00005C230000}"/>
    <cellStyle name="Comma 81 2" xfId="30023" xr:uid="{6E18DC30-00B0-4D3E-B5EF-5EAB4A990A11}"/>
    <cellStyle name="Comma 82" xfId="9065" xr:uid="{00000000-0005-0000-0000-00005D230000}"/>
    <cellStyle name="Comma 82 2" xfId="30024" xr:uid="{C86F7B7F-69D0-47F4-8B37-FC5A029042B9}"/>
    <cellStyle name="Comma 83" xfId="9066" xr:uid="{00000000-0005-0000-0000-00005E230000}"/>
    <cellStyle name="Comma 83 2" xfId="30025" xr:uid="{14F55BC7-5FB8-45B9-A6C9-0E6EC000D513}"/>
    <cellStyle name="Comma 84" xfId="9067" xr:uid="{00000000-0005-0000-0000-00005F230000}"/>
    <cellStyle name="Comma 84 2" xfId="30026" xr:uid="{AC961072-3490-46F6-B036-40A65430E074}"/>
    <cellStyle name="Comma 85" xfId="9068" xr:uid="{00000000-0005-0000-0000-000060230000}"/>
    <cellStyle name="Comma 85 2" xfId="30027" xr:uid="{74217C00-23C0-4419-8D0D-C9540C96AC1A}"/>
    <cellStyle name="Comma 86" xfId="9069" xr:uid="{00000000-0005-0000-0000-000061230000}"/>
    <cellStyle name="Comma 86 2" xfId="30028" xr:uid="{DD8AA8C1-EFE9-4980-A838-D0A977BF313B}"/>
    <cellStyle name="Comma 87" xfId="9070" xr:uid="{00000000-0005-0000-0000-000062230000}"/>
    <cellStyle name="Comma 87 2" xfId="30029" xr:uid="{595F7FA1-BEB4-4AE9-9BC4-1D230670EFA3}"/>
    <cellStyle name="Comma 88" xfId="9071" xr:uid="{00000000-0005-0000-0000-000063230000}"/>
    <cellStyle name="Comma 88 2" xfId="30030" xr:uid="{B0322179-F09D-4243-AA89-A61C254E9111}"/>
    <cellStyle name="Comma 89" xfId="9072" xr:uid="{00000000-0005-0000-0000-000064230000}"/>
    <cellStyle name="Comma 89 2" xfId="30031" xr:uid="{F8ED7BDA-5BCD-4526-9464-60B33B4F99B7}"/>
    <cellStyle name="Comma 9" xfId="9073" xr:uid="{00000000-0005-0000-0000-000065230000}"/>
    <cellStyle name="Comma 9 10" xfId="9074" xr:uid="{00000000-0005-0000-0000-000066230000}"/>
    <cellStyle name="Comma 9 10 2" xfId="30033" xr:uid="{442E1041-84FB-4249-9114-6FAA96CADB91}"/>
    <cellStyle name="Comma 9 11" xfId="9075" xr:uid="{00000000-0005-0000-0000-000067230000}"/>
    <cellStyle name="Comma 9 11 2" xfId="30034" xr:uid="{DCD3A317-6B66-4E8A-8E7C-5E6C843CEE22}"/>
    <cellStyle name="Comma 9 12" xfId="9076" xr:uid="{00000000-0005-0000-0000-000068230000}"/>
    <cellStyle name="Comma 9 12 2" xfId="30035" xr:uid="{3ABDF5F4-A653-4372-98B5-F338C756AA4D}"/>
    <cellStyle name="Comma 9 13" xfId="9077" xr:uid="{00000000-0005-0000-0000-000069230000}"/>
    <cellStyle name="Comma 9 13 2" xfId="30036" xr:uid="{783E0868-C259-49FE-81A8-6643446B727E}"/>
    <cellStyle name="Comma 9 14" xfId="30032" xr:uid="{A9627140-E4B7-4FEB-84E7-EFAB122749A1}"/>
    <cellStyle name="Comma 9 2" xfId="9078" xr:uid="{00000000-0005-0000-0000-00006A230000}"/>
    <cellStyle name="Comma 9 2 2" xfId="9079" xr:uid="{00000000-0005-0000-0000-00006B230000}"/>
    <cellStyle name="Comma 9 2 2 2" xfId="9080" xr:uid="{00000000-0005-0000-0000-00006C230000}"/>
    <cellStyle name="Comma 9 2 2 2 2" xfId="30039" xr:uid="{CB7F0E94-8C45-467D-85B6-2C8A2485238F}"/>
    <cellStyle name="Comma 9 2 2 3" xfId="30038" xr:uid="{03FA08A6-6E31-4DC2-B27C-0BA84CE5831D}"/>
    <cellStyle name="Comma 9 2 3" xfId="9081" xr:uid="{00000000-0005-0000-0000-00006D230000}"/>
    <cellStyle name="Comma 9 2 3 2" xfId="9082" xr:uid="{00000000-0005-0000-0000-00006E230000}"/>
    <cellStyle name="Comma 9 2 3 2 2" xfId="30041" xr:uid="{424D608A-B025-4F15-AA7C-3FAA6564E035}"/>
    <cellStyle name="Comma 9 2 3 3" xfId="30040" xr:uid="{E260A958-1588-4EF0-B604-8D525D1ADD3E}"/>
    <cellStyle name="Comma 9 2 4" xfId="30037" xr:uid="{2F6C6E99-FC9D-4ADE-9B71-B382B9D57D97}"/>
    <cellStyle name="Comma 9 3" xfId="9083" xr:uid="{00000000-0005-0000-0000-00006F230000}"/>
    <cellStyle name="Comma 9 3 2" xfId="9084" xr:uid="{00000000-0005-0000-0000-000070230000}"/>
    <cellStyle name="Comma 9 3 2 2" xfId="9085" xr:uid="{00000000-0005-0000-0000-000071230000}"/>
    <cellStyle name="Comma 9 3 2 2 2" xfId="30044" xr:uid="{F34597F3-CEE9-4631-ABC9-7210E714EA7A}"/>
    <cellStyle name="Comma 9 3 2 3" xfId="30043" xr:uid="{DBA930B6-311F-45F3-8C65-B661755384AE}"/>
    <cellStyle name="Comma 9 3 3" xfId="9086" xr:uid="{00000000-0005-0000-0000-000072230000}"/>
    <cellStyle name="Comma 9 3 3 2" xfId="30045" xr:uid="{AFDB7A62-4485-484E-82CB-2A406A77A806}"/>
    <cellStyle name="Comma 9 3 4" xfId="9087" xr:uid="{00000000-0005-0000-0000-000073230000}"/>
    <cellStyle name="Comma 9 3 4 2" xfId="30046" xr:uid="{13CB95B0-39EA-4BFD-9AD3-6BC22148C0D6}"/>
    <cellStyle name="Comma 9 3 5" xfId="9088" xr:uid="{00000000-0005-0000-0000-000074230000}"/>
    <cellStyle name="Comma 9 3 5 2" xfId="30047" xr:uid="{8AD048F3-8A47-48FC-8388-A781DB5DF6CF}"/>
    <cellStyle name="Comma 9 3 6" xfId="9089" xr:uid="{00000000-0005-0000-0000-000075230000}"/>
    <cellStyle name="Comma 9 3 6 2" xfId="30048" xr:uid="{D7653E55-3F8E-4E86-A345-7C256AF3502A}"/>
    <cellStyle name="Comma 9 3 7" xfId="9090" xr:uid="{00000000-0005-0000-0000-000076230000}"/>
    <cellStyle name="Comma 9 3 7 2" xfId="30049" xr:uid="{8C3FD1DA-6DD9-4BF5-B70E-D1CF7CBFCEFE}"/>
    <cellStyle name="Comma 9 3 8" xfId="30042" xr:uid="{57D615AB-6669-41C0-9A91-44131300FB99}"/>
    <cellStyle name="Comma 9 4" xfId="9091" xr:uid="{00000000-0005-0000-0000-000077230000}"/>
    <cellStyle name="Comma 9 4 2" xfId="30050" xr:uid="{17EF737F-9197-434D-98C9-00DA502B0038}"/>
    <cellStyle name="Comma 9 5" xfId="9092" xr:uid="{00000000-0005-0000-0000-000078230000}"/>
    <cellStyle name="Comma 9 5 2" xfId="30051" xr:uid="{63E5BBE0-21AC-4F0C-888F-839BCDE53990}"/>
    <cellStyle name="Comma 9 6" xfId="9093" xr:uid="{00000000-0005-0000-0000-000079230000}"/>
    <cellStyle name="Comma 9 6 2" xfId="30052" xr:uid="{BBA3F301-A7A3-4ABF-8998-62DC670A99A5}"/>
    <cellStyle name="Comma 9 7" xfId="9094" xr:uid="{00000000-0005-0000-0000-00007A230000}"/>
    <cellStyle name="Comma 9 7 2" xfId="30053" xr:uid="{56F676D0-14FA-448C-8373-33F4C8DB05F5}"/>
    <cellStyle name="Comma 9 8" xfId="9095" xr:uid="{00000000-0005-0000-0000-00007B230000}"/>
    <cellStyle name="Comma 9 8 2" xfId="30054" xr:uid="{04902170-3CB6-4D3A-9168-6EAA80FA6C26}"/>
    <cellStyle name="Comma 9 9" xfId="9096" xr:uid="{00000000-0005-0000-0000-00007C230000}"/>
    <cellStyle name="Comma 9 9 2" xfId="9097" xr:uid="{00000000-0005-0000-0000-00007D230000}"/>
    <cellStyle name="Comma 9 9 2 2" xfId="30056" xr:uid="{D79A2E9A-75AF-40A5-8334-27649DF7F02F}"/>
    <cellStyle name="Comma 9 9 3" xfId="30055" xr:uid="{34BA2124-393A-487A-B294-204B5A36E8A4}"/>
    <cellStyle name="Comma 90" xfId="9098" xr:uid="{00000000-0005-0000-0000-00007E230000}"/>
    <cellStyle name="Comma 90 2" xfId="30057" xr:uid="{CEE6BAB7-839C-4B6C-8345-B1A33125B72C}"/>
    <cellStyle name="Comma 91" xfId="9099" xr:uid="{00000000-0005-0000-0000-00007F230000}"/>
    <cellStyle name="Comma 91 2" xfId="30058" xr:uid="{6CEC9D3D-C67E-4903-B828-CE49C2BC9B2D}"/>
    <cellStyle name="Comma 92" xfId="9100" xr:uid="{00000000-0005-0000-0000-000080230000}"/>
    <cellStyle name="Comma 92 2" xfId="30059" xr:uid="{1B33F775-CFDB-497A-BB53-F4A3E355EC2C}"/>
    <cellStyle name="Comma 93" xfId="9101" xr:uid="{00000000-0005-0000-0000-000081230000}"/>
    <cellStyle name="Comma 93 2" xfId="30060" xr:uid="{6EAA0C2D-8A53-4179-B2B8-1955426CC2D7}"/>
    <cellStyle name="Comma 94" xfId="9102" xr:uid="{00000000-0005-0000-0000-000082230000}"/>
    <cellStyle name="Comma 94 2" xfId="30061" xr:uid="{AD2B09D6-E8FD-4EA8-AB64-0F2DD2012A93}"/>
    <cellStyle name="Comma 95" xfId="9103" xr:uid="{00000000-0005-0000-0000-000083230000}"/>
    <cellStyle name="Comma 95 2" xfId="30062" xr:uid="{F73B8ECB-2CA5-4751-A7AB-B1AE2EA28FED}"/>
    <cellStyle name="Comma 96" xfId="9104" xr:uid="{00000000-0005-0000-0000-000084230000}"/>
    <cellStyle name="Comma 96 2" xfId="30063" xr:uid="{5975A15C-BBA8-480F-B8FD-F23DB0B32AE9}"/>
    <cellStyle name="Comma 97" xfId="9105" xr:uid="{00000000-0005-0000-0000-000085230000}"/>
    <cellStyle name="Comma 97 2" xfId="30064" xr:uid="{3B8CFE63-CB52-4832-AFE5-5F5D7E9FCF6B}"/>
    <cellStyle name="Comma 98" xfId="9106" xr:uid="{00000000-0005-0000-0000-000086230000}"/>
    <cellStyle name="Comma 98 2" xfId="9107" xr:uid="{00000000-0005-0000-0000-000087230000}"/>
    <cellStyle name="Comma 98 2 2" xfId="30066" xr:uid="{038E9E48-A98B-4DC0-82D9-E2FBFFE32580}"/>
    <cellStyle name="Comma 98 3" xfId="30065" xr:uid="{8756247F-2B1A-4FC2-B435-F43D4763B3D7}"/>
    <cellStyle name="Comma 99" xfId="9108" xr:uid="{00000000-0005-0000-0000-000088230000}"/>
    <cellStyle name="Comma 99 2" xfId="30067" xr:uid="{0D0A99D6-6BB5-4284-8090-8891620737B0}"/>
    <cellStyle name="Comma0 - Style3" xfId="9109" xr:uid="{00000000-0005-0000-0000-000089230000}"/>
    <cellStyle name="Comma0 - Style3 2" xfId="30068" xr:uid="{E847F98C-833A-4C5E-A971-5D3A17F91D79}"/>
    <cellStyle name="Currency [00]" xfId="9110" xr:uid="{00000000-0005-0000-0000-00008A230000}"/>
    <cellStyle name="Currency [00] 2" xfId="30069" xr:uid="{EEE421E5-11E5-4B8A-9975-D7E0946BBAD0}"/>
    <cellStyle name="Currency 10" xfId="9111" xr:uid="{00000000-0005-0000-0000-00008B230000}"/>
    <cellStyle name="Currency 10 2" xfId="30070" xr:uid="{90B79244-C6A6-481F-AA2F-5E6BFD5B4820}"/>
    <cellStyle name="Currency 2" xfId="9112" xr:uid="{00000000-0005-0000-0000-00008C230000}"/>
    <cellStyle name="Currency 2 2" xfId="9113" xr:uid="{00000000-0005-0000-0000-00008D230000}"/>
    <cellStyle name="Currency 2 2 2" xfId="9114" xr:uid="{00000000-0005-0000-0000-00008E230000}"/>
    <cellStyle name="Currency 2 2 2 2" xfId="9115" xr:uid="{00000000-0005-0000-0000-00008F230000}"/>
    <cellStyle name="Currency 2 2 2 2 2" xfId="30074" xr:uid="{9A948FF4-6B13-45C8-BA01-C7E3D4096EF3}"/>
    <cellStyle name="Currency 2 2 2 3" xfId="9116" xr:uid="{00000000-0005-0000-0000-000090230000}"/>
    <cellStyle name="Currency 2 2 2 3 2" xfId="30075" xr:uid="{8D896945-DD4A-44F1-8A50-3AE4A10B6F9C}"/>
    <cellStyle name="Currency 2 2 2 4" xfId="9117" xr:uid="{00000000-0005-0000-0000-000091230000}"/>
    <cellStyle name="Currency 2 2 2 4 2" xfId="30076" xr:uid="{D214997A-D494-435E-8B75-28F4767A5FC4}"/>
    <cellStyle name="Currency 2 2 2 5" xfId="30073" xr:uid="{8B46D825-07D0-4252-B986-34F338D844A0}"/>
    <cellStyle name="Currency 2 2 3" xfId="30072" xr:uid="{0DB6DF6C-74E8-42D4-8399-0D6C2513DE47}"/>
    <cellStyle name="Currency 2 3" xfId="9118" xr:uid="{00000000-0005-0000-0000-000092230000}"/>
    <cellStyle name="Currency 2 3 2" xfId="30077" xr:uid="{A2273BE4-6FBF-4DD2-B8F3-83209F59F524}"/>
    <cellStyle name="Currency 2 4" xfId="9119" xr:uid="{00000000-0005-0000-0000-000093230000}"/>
    <cellStyle name="Currency 2 4 2" xfId="30078" xr:uid="{A6C68BAE-C400-413F-B433-08CC4B8053CA}"/>
    <cellStyle name="Currency 2 5" xfId="9120" xr:uid="{00000000-0005-0000-0000-000094230000}"/>
    <cellStyle name="Currency 2 5 2" xfId="30079" xr:uid="{5579247A-9B44-4215-AEEC-892972457B4C}"/>
    <cellStyle name="Currency 2 6" xfId="9121" xr:uid="{00000000-0005-0000-0000-000095230000}"/>
    <cellStyle name="Currency 2 6 2" xfId="30080" xr:uid="{E3D06F32-9313-468E-BFD7-7CADDB19E5C0}"/>
    <cellStyle name="Currency 2 7" xfId="9122" xr:uid="{00000000-0005-0000-0000-000096230000}"/>
    <cellStyle name="Currency 2 7 2" xfId="9123" xr:uid="{00000000-0005-0000-0000-000097230000}"/>
    <cellStyle name="Currency 2 7 2 2" xfId="30082" xr:uid="{414A33DA-47FB-489A-A115-A3EC07C81D29}"/>
    <cellStyle name="Currency 2 7 3" xfId="9124" xr:uid="{00000000-0005-0000-0000-000098230000}"/>
    <cellStyle name="Currency 2 7 3 2" xfId="30083" xr:uid="{D9B76290-0031-459B-9FB7-C3E886470DB5}"/>
    <cellStyle name="Currency 2 7 4" xfId="9125" xr:uid="{00000000-0005-0000-0000-000099230000}"/>
    <cellStyle name="Currency 2 7 4 2" xfId="30084" xr:uid="{688E46A2-E91C-40B4-A6EB-8AD0C4CCFEFD}"/>
    <cellStyle name="Currency 2 7 5" xfId="30081" xr:uid="{89FDB088-BDD4-4D36-88FB-F9440F3C14BF}"/>
    <cellStyle name="Currency 2 8" xfId="30071" xr:uid="{3D83C6DB-26D5-4997-A603-0A9A0790554F}"/>
    <cellStyle name="Currency 3" xfId="9126" xr:uid="{00000000-0005-0000-0000-00009A230000}"/>
    <cellStyle name="Currency 3 2" xfId="9127" xr:uid="{00000000-0005-0000-0000-00009B230000}"/>
    <cellStyle name="Currency 3 2 2" xfId="30086" xr:uid="{722B02CD-ABD2-4231-8551-A54611080C9C}"/>
    <cellStyle name="Currency 3 3" xfId="30085" xr:uid="{FD0766ED-1AFE-43E3-AC94-A1147D6FAFE2}"/>
    <cellStyle name="Currency 4" xfId="9128" xr:uid="{00000000-0005-0000-0000-00009C230000}"/>
    <cellStyle name="Currency 4 2" xfId="30087" xr:uid="{8436E995-A411-4F83-9CD8-CDDCA971CE77}"/>
    <cellStyle name="Currency 5" xfId="9129" xr:uid="{00000000-0005-0000-0000-00009D230000}"/>
    <cellStyle name="Currency 5 2" xfId="30088" xr:uid="{8C0CBC3F-DF10-41D7-AEDF-F415896192E9}"/>
    <cellStyle name="Currency 6" xfId="9130" xr:uid="{00000000-0005-0000-0000-00009E230000}"/>
    <cellStyle name="Currency 6 2" xfId="30089" xr:uid="{08CF6F7F-5E76-4392-A601-F2B05A964144}"/>
    <cellStyle name="Currency 7" xfId="9131" xr:uid="{00000000-0005-0000-0000-00009F230000}"/>
    <cellStyle name="Currency 7 2" xfId="30090" xr:uid="{C268A995-1273-46E9-979F-CF9C536967B8}"/>
    <cellStyle name="Currency 8" xfId="9132" xr:uid="{00000000-0005-0000-0000-0000A0230000}"/>
    <cellStyle name="Currency 8 2" xfId="30091" xr:uid="{ED35625C-466E-4C16-8F14-A53A2BAD80C5}"/>
    <cellStyle name="Currency 9" xfId="9133" xr:uid="{00000000-0005-0000-0000-0000A1230000}"/>
    <cellStyle name="Currency 9 2" xfId="30092" xr:uid="{51F19E43-852B-461C-A780-84C21CF58C72}"/>
    <cellStyle name="Date - Style2" xfId="9134" xr:uid="{00000000-0005-0000-0000-0000A2230000}"/>
    <cellStyle name="Date - Style2 2" xfId="30093" xr:uid="{0114F20A-CD14-4F35-9DA2-91AE2D6CDBA6}"/>
    <cellStyle name="Date Short" xfId="9135" xr:uid="{00000000-0005-0000-0000-0000A3230000}"/>
    <cellStyle name="Date Short 2" xfId="30094" xr:uid="{9DAD16FA-032B-4CAD-870B-3A84731B3F4A}"/>
    <cellStyle name="DELTA" xfId="9136" xr:uid="{00000000-0005-0000-0000-0000A4230000}"/>
    <cellStyle name="DELTA 2" xfId="9137" xr:uid="{00000000-0005-0000-0000-0000A5230000}"/>
    <cellStyle name="DELTA 2 2" xfId="30096" xr:uid="{B95C2B6E-C694-40BB-AEAB-790F87C5C3AF}"/>
    <cellStyle name="DELTA 3" xfId="9138" xr:uid="{00000000-0005-0000-0000-0000A6230000}"/>
    <cellStyle name="DELTA 3 2" xfId="30097" xr:uid="{D4D20550-3D24-40CD-823B-371A78B9A53F}"/>
    <cellStyle name="DELTA 4" xfId="9139" xr:uid="{00000000-0005-0000-0000-0000A7230000}"/>
    <cellStyle name="DELTA 4 2" xfId="30098" xr:uid="{48FAA152-21F0-462D-A77E-77D64E2DDB1E}"/>
    <cellStyle name="DELTA 5" xfId="9140" xr:uid="{00000000-0005-0000-0000-0000A8230000}"/>
    <cellStyle name="DELTA 5 2" xfId="30099" xr:uid="{C2A25E45-D7FD-411F-A095-68BD1E076967}"/>
    <cellStyle name="DELTA 6" xfId="9141" xr:uid="{00000000-0005-0000-0000-0000A9230000}"/>
    <cellStyle name="DELTA 6 2" xfId="30100" xr:uid="{D225BF9E-EF2C-499B-8A87-9129A312880F}"/>
    <cellStyle name="DELTA 7" xfId="9142" xr:uid="{00000000-0005-0000-0000-0000AA230000}"/>
    <cellStyle name="DELTA 7 2" xfId="30101" xr:uid="{D33B71F1-A802-4E17-A756-64D8C7796105}"/>
    <cellStyle name="DELTA 8" xfId="30095" xr:uid="{287085F2-1467-413D-9E7D-B031CDD0AB6B}"/>
    <cellStyle name="Dezimal [0]" xfId="9143" xr:uid="{00000000-0005-0000-0000-0000AB230000}"/>
    <cellStyle name="Dezimal [0] 2" xfId="30102" xr:uid="{6C8A2993-7F0F-40D6-8960-F53BF5ADBE0F}"/>
    <cellStyle name="Dezimal_AX-5-Loan-Portfolio-Efficiency-310899" xfId="9144" xr:uid="{00000000-0005-0000-0000-0000AC230000}"/>
    <cellStyle name="Emphasis 1" xfId="9145" xr:uid="{00000000-0005-0000-0000-0000AD230000}"/>
    <cellStyle name="Emphasis 1 2" xfId="30103" xr:uid="{9E3E8CE1-A88E-4135-8EB6-EF8A642172D8}"/>
    <cellStyle name="Emphasis 2" xfId="9146" xr:uid="{00000000-0005-0000-0000-0000AE230000}"/>
    <cellStyle name="Emphasis 2 2" xfId="30104" xr:uid="{16E8F035-8B49-415E-8549-9AD87E8A40F3}"/>
    <cellStyle name="Emphasis 3" xfId="9147" xr:uid="{00000000-0005-0000-0000-0000AF230000}"/>
    <cellStyle name="Emphasis 3 2" xfId="30105" xr:uid="{828CC484-7115-4ECB-84BD-77F0F982F5B4}"/>
    <cellStyle name="Enter Currency (0)" xfId="9148" xr:uid="{00000000-0005-0000-0000-0000B0230000}"/>
    <cellStyle name="Enter Currency (0) 2" xfId="30106" xr:uid="{1D8CBD61-069A-4DA0-991F-A7526EE9BA14}"/>
    <cellStyle name="Enter Currency (2)" xfId="9149" xr:uid="{00000000-0005-0000-0000-0000B1230000}"/>
    <cellStyle name="Enter Currency (2) 2" xfId="30107" xr:uid="{BCEF673C-2669-4F10-AAC8-41F64D298672}"/>
    <cellStyle name="Enter Units (0)" xfId="9150" xr:uid="{00000000-0005-0000-0000-0000B2230000}"/>
    <cellStyle name="Enter Units (0) 2" xfId="30108" xr:uid="{44E98B1F-0A88-452E-97C1-E4402D1C7DD6}"/>
    <cellStyle name="Enter Units (1)" xfId="9151" xr:uid="{00000000-0005-0000-0000-0000B3230000}"/>
    <cellStyle name="Enter Units (1) 2" xfId="30109" xr:uid="{015F5DDF-16CC-4FB5-83CF-1539F29B56E4}"/>
    <cellStyle name="Enter Units (2)" xfId="9152" xr:uid="{00000000-0005-0000-0000-0000B4230000}"/>
    <cellStyle name="Enter Units (2) 2" xfId="30110" xr:uid="{4387F40D-920C-43C8-87F4-03CBA5B76A87}"/>
    <cellStyle name="Euro" xfId="9153" xr:uid="{00000000-0005-0000-0000-0000B5230000}"/>
    <cellStyle name="Euro 2" xfId="9154" xr:uid="{00000000-0005-0000-0000-0000B6230000}"/>
    <cellStyle name="Euro 2 2" xfId="30112" xr:uid="{EC4CA654-C910-4C9B-A1CF-4F23C518E432}"/>
    <cellStyle name="Euro 3" xfId="9155" xr:uid="{00000000-0005-0000-0000-0000B7230000}"/>
    <cellStyle name="Euro 3 2" xfId="30113" xr:uid="{E18AC1EB-F40D-49D4-B862-3FADCE6799D6}"/>
    <cellStyle name="Euro 4" xfId="30111" xr:uid="{E8A1EA1E-BF3B-42C9-BCE5-92CE814FA9E6}"/>
    <cellStyle name="Explanatory Text 2" xfId="9156" xr:uid="{00000000-0005-0000-0000-0000B8230000}"/>
    <cellStyle name="Explanatory Text 2 10" xfId="9157" xr:uid="{00000000-0005-0000-0000-0000B9230000}"/>
    <cellStyle name="Explanatory Text 2 10 2" xfId="30115" xr:uid="{E5894161-098E-4F0B-884A-5555F5287CF5}"/>
    <cellStyle name="Explanatory Text 2 11" xfId="9158" xr:uid="{00000000-0005-0000-0000-0000BA230000}"/>
    <cellStyle name="Explanatory Text 2 11 2" xfId="30116" xr:uid="{ED21D1F4-8F2D-475D-83DE-37D8179E2834}"/>
    <cellStyle name="Explanatory Text 2 12" xfId="9159" xr:uid="{00000000-0005-0000-0000-0000BB230000}"/>
    <cellStyle name="Explanatory Text 2 12 2" xfId="30117" xr:uid="{59801331-7398-4A74-9FB3-C2E5416CFE24}"/>
    <cellStyle name="Explanatory Text 2 13" xfId="30114" xr:uid="{6276E381-9FB2-46D7-85E6-976216461891}"/>
    <cellStyle name="Explanatory Text 2 2" xfId="9160" xr:uid="{00000000-0005-0000-0000-0000BC230000}"/>
    <cellStyle name="Explanatory Text 2 2 2" xfId="9161" xr:uid="{00000000-0005-0000-0000-0000BD230000}"/>
    <cellStyle name="Explanatory Text 2 2 2 2" xfId="30119" xr:uid="{C5523A58-E284-4512-B4B1-B719B549B538}"/>
    <cellStyle name="Explanatory Text 2 2 3" xfId="30118" xr:uid="{F96FD12B-95B6-41A7-9E91-92CE734988EA}"/>
    <cellStyle name="Explanatory Text 2 3" xfId="9162" xr:uid="{00000000-0005-0000-0000-0000BE230000}"/>
    <cellStyle name="Explanatory Text 2 3 2" xfId="30120" xr:uid="{04A27F51-3D72-4BBC-8C4C-957F9A6FD8FE}"/>
    <cellStyle name="Explanatory Text 2 4" xfId="9163" xr:uid="{00000000-0005-0000-0000-0000BF230000}"/>
    <cellStyle name="Explanatory Text 2 4 2" xfId="30121" xr:uid="{2A6552A2-D1C4-4117-82A1-99ED978A7B7F}"/>
    <cellStyle name="Explanatory Text 2 5" xfId="9164" xr:uid="{00000000-0005-0000-0000-0000C0230000}"/>
    <cellStyle name="Explanatory Text 2 5 2" xfId="30122" xr:uid="{77DABE38-1A5B-4CCE-9DC6-39FA363AA94F}"/>
    <cellStyle name="Explanatory Text 2 6" xfId="9165" xr:uid="{00000000-0005-0000-0000-0000C1230000}"/>
    <cellStyle name="Explanatory Text 2 6 2" xfId="30123" xr:uid="{56A29329-C581-4F26-A8BB-19523C5A4B55}"/>
    <cellStyle name="Explanatory Text 2 7" xfId="9166" xr:uid="{00000000-0005-0000-0000-0000C2230000}"/>
    <cellStyle name="Explanatory Text 2 7 2" xfId="30124" xr:uid="{26CA36C0-1D78-4A93-9D94-FF77C8328C85}"/>
    <cellStyle name="Explanatory Text 2 8" xfId="9167" xr:uid="{00000000-0005-0000-0000-0000C3230000}"/>
    <cellStyle name="Explanatory Text 2 8 2" xfId="30125" xr:uid="{5932BED9-AEA6-4794-BA8B-36847FB476B1}"/>
    <cellStyle name="Explanatory Text 2 9" xfId="9168" xr:uid="{00000000-0005-0000-0000-0000C4230000}"/>
    <cellStyle name="Explanatory Text 2 9 2" xfId="30126" xr:uid="{FF1A5D16-2908-4E85-B6F1-4454596E421E}"/>
    <cellStyle name="Explanatory Text 3" xfId="9169" xr:uid="{00000000-0005-0000-0000-0000C5230000}"/>
    <cellStyle name="Explanatory Text 3 2" xfId="9170" xr:uid="{00000000-0005-0000-0000-0000C6230000}"/>
    <cellStyle name="Explanatory Text 3 2 2" xfId="30128" xr:uid="{6B5AA4A0-88BD-4D84-8EA6-4F61DA1BFEC2}"/>
    <cellStyle name="Explanatory Text 3 3" xfId="9171" xr:uid="{00000000-0005-0000-0000-0000C7230000}"/>
    <cellStyle name="Explanatory Text 3 3 2" xfId="30129" xr:uid="{0B611ACC-356A-45F0-B3BD-BE9E775AB12A}"/>
    <cellStyle name="Explanatory Text 3 4" xfId="30127" xr:uid="{888B50EA-A8CE-4FAC-8704-7EAFA1073243}"/>
    <cellStyle name="Explanatory Text 4" xfId="9172" xr:uid="{00000000-0005-0000-0000-0000C8230000}"/>
    <cellStyle name="Explanatory Text 4 2" xfId="9173" xr:uid="{00000000-0005-0000-0000-0000C9230000}"/>
    <cellStyle name="Explanatory Text 4 2 2" xfId="30131" xr:uid="{F67B52FD-53D3-499C-9033-B155F6DF76E6}"/>
    <cellStyle name="Explanatory Text 4 3" xfId="9174" xr:uid="{00000000-0005-0000-0000-0000CA230000}"/>
    <cellStyle name="Explanatory Text 4 3 2" xfId="30132" xr:uid="{B4AD5BB6-D194-4986-8BB3-55D77A108E43}"/>
    <cellStyle name="Explanatory Text 4 4" xfId="30130" xr:uid="{7A1654F3-7D3D-4F2F-A6D8-C94357749C8B}"/>
    <cellStyle name="Explanatory Text 5" xfId="9175" xr:uid="{00000000-0005-0000-0000-0000CB230000}"/>
    <cellStyle name="Explanatory Text 5 2" xfId="9176" xr:uid="{00000000-0005-0000-0000-0000CC230000}"/>
    <cellStyle name="Explanatory Text 5 2 2" xfId="30134" xr:uid="{70626564-02C7-4DC5-82C1-A44991AE175E}"/>
    <cellStyle name="Explanatory Text 5 3" xfId="9177" xr:uid="{00000000-0005-0000-0000-0000CD230000}"/>
    <cellStyle name="Explanatory Text 5 3 2" xfId="30135" xr:uid="{18D50B2F-A4FE-4FB7-8F1B-0B0B199A869E}"/>
    <cellStyle name="Explanatory Text 5 4" xfId="30133" xr:uid="{0A3A1F03-A705-4074-A458-3C090C930A05}"/>
    <cellStyle name="Explanatory Text 6" xfId="9178" xr:uid="{00000000-0005-0000-0000-0000CE230000}"/>
    <cellStyle name="Explanatory Text 6 2" xfId="9179" xr:uid="{00000000-0005-0000-0000-0000CF230000}"/>
    <cellStyle name="Explanatory Text 6 2 2" xfId="30137" xr:uid="{204C5009-D71E-4660-89B3-8346EDCD280A}"/>
    <cellStyle name="Explanatory Text 6 3" xfId="9180" xr:uid="{00000000-0005-0000-0000-0000D0230000}"/>
    <cellStyle name="Explanatory Text 6 3 2" xfId="30138" xr:uid="{04FA3CFE-2AC0-4E8B-B502-3582D6D00980}"/>
    <cellStyle name="Explanatory Text 6 4" xfId="30136" xr:uid="{2B13C0E4-9944-428E-855B-CC4E0C82F420}"/>
    <cellStyle name="Explanatory Text 7" xfId="9181" xr:uid="{00000000-0005-0000-0000-0000D1230000}"/>
    <cellStyle name="Explanatory Text 7 2" xfId="30139" xr:uid="{238CAE4E-A6D7-406B-A1EE-DA1FB0B317EA}"/>
    <cellStyle name="Flag" xfId="9182" xr:uid="{00000000-0005-0000-0000-0000D2230000}"/>
    <cellStyle name="Flag 2" xfId="9183" xr:uid="{00000000-0005-0000-0000-0000D3230000}"/>
    <cellStyle name="Flag 2 2" xfId="30141" xr:uid="{301875FE-2D99-4612-88BA-791056A1A834}"/>
    <cellStyle name="Flag 3" xfId="9184" xr:uid="{00000000-0005-0000-0000-0000D4230000}"/>
    <cellStyle name="Flag 3 2" xfId="30142" xr:uid="{ACED0862-C217-4825-B711-A8CC7AA7734D}"/>
    <cellStyle name="Flag 4" xfId="30140" xr:uid="{65BE174D-709B-4E2F-BA03-0F9B7845D20D}"/>
    <cellStyle name="Gia's" xfId="9185" xr:uid="{00000000-0005-0000-0000-0000D5230000}"/>
    <cellStyle name="Gia's 10" xfId="9186" xr:uid="{00000000-0005-0000-0000-0000D6230000}"/>
    <cellStyle name="Gia's 10 2" xfId="30144" xr:uid="{6F3CA0D6-313C-4EFE-8988-9DAA3B285B56}"/>
    <cellStyle name="Gia's 10 3" xfId="42007" xr:uid="{86C385E7-BBD5-42E8-9331-4F66CBB287A1}"/>
    <cellStyle name="Gia's 11" xfId="30143" xr:uid="{DB4F7613-DED1-4FB1-8033-201CBAF90E80}"/>
    <cellStyle name="Gia's 12" xfId="42006" xr:uid="{B34E5883-6EFF-4B82-8337-72E68A35F6EA}"/>
    <cellStyle name="Gia's 2" xfId="9187" xr:uid="{00000000-0005-0000-0000-0000D7230000}"/>
    <cellStyle name="Gia's 2 2" xfId="30145" xr:uid="{F6D27422-5ED2-410A-8C7A-72130A78ED84}"/>
    <cellStyle name="Gia's 2 3" xfId="42008" xr:uid="{9CCBB4F1-3AF0-42F3-83B7-5F0AAC0D0EAD}"/>
    <cellStyle name="Gia's 3" xfId="9188" xr:uid="{00000000-0005-0000-0000-0000D8230000}"/>
    <cellStyle name="Gia's 3 2" xfId="30146" xr:uid="{8F2CCD12-EC43-40B3-A5A6-82A7A46DBF77}"/>
    <cellStyle name="Gia's 3 3" xfId="42009" xr:uid="{04D4B0CF-38EF-4A50-B321-794C2CA938EF}"/>
    <cellStyle name="Gia's 4" xfId="9189" xr:uid="{00000000-0005-0000-0000-0000D9230000}"/>
    <cellStyle name="Gia's 4 2" xfId="30147" xr:uid="{9802348C-91D9-4357-8F52-24E40358E745}"/>
    <cellStyle name="Gia's 4 3" xfId="42010" xr:uid="{543FF7AA-86F4-4148-B590-BAC4886ADC7E}"/>
    <cellStyle name="Gia's 5" xfId="9190" xr:uid="{00000000-0005-0000-0000-0000DA230000}"/>
    <cellStyle name="Gia's 5 2" xfId="30148" xr:uid="{B29BE2C5-2DE6-426C-808C-CE8480D67A94}"/>
    <cellStyle name="Gia's 5 3" xfId="42011" xr:uid="{92E4E8B8-C20A-40A2-A714-A9DE6878B152}"/>
    <cellStyle name="Gia's 6" xfId="9191" xr:uid="{00000000-0005-0000-0000-0000DB230000}"/>
    <cellStyle name="Gia's 6 2" xfId="30149" xr:uid="{035F915A-731E-41A8-8D4C-D5110D677BB3}"/>
    <cellStyle name="Gia's 6 3" xfId="42012" xr:uid="{C403AF9B-C23B-46EC-91B3-1B56EDD65A9F}"/>
    <cellStyle name="Gia's 7" xfId="9192" xr:uid="{00000000-0005-0000-0000-0000DC230000}"/>
    <cellStyle name="Gia's 7 2" xfId="30150" xr:uid="{08AEF17F-35C8-4410-8D49-C448C2742824}"/>
    <cellStyle name="Gia's 7 3" xfId="42013" xr:uid="{D4709170-4FC4-4945-ABF2-1704A0593AA9}"/>
    <cellStyle name="Gia's 8" xfId="9193" xr:uid="{00000000-0005-0000-0000-0000DD230000}"/>
    <cellStyle name="Gia's 8 2" xfId="30151" xr:uid="{CBDA8996-0989-44A7-A80D-2560FA8F129A}"/>
    <cellStyle name="Gia's 8 3" xfId="42014" xr:uid="{090E6F2A-798B-4345-B14F-F6D5CC504A0D}"/>
    <cellStyle name="Gia's 9" xfId="9194" xr:uid="{00000000-0005-0000-0000-0000DE230000}"/>
    <cellStyle name="Gia's 9 2" xfId="30152" xr:uid="{9233E64A-7876-4680-A731-426055D8F936}"/>
    <cellStyle name="Gia's 9 3" xfId="42015" xr:uid="{7A5E8711-6EE3-4A80-BB1E-AA1EB7FBFDA7}"/>
    <cellStyle name="Good 2" xfId="9195" xr:uid="{00000000-0005-0000-0000-0000DF230000}"/>
    <cellStyle name="Good 2 10" xfId="9196" xr:uid="{00000000-0005-0000-0000-0000E0230000}"/>
    <cellStyle name="Good 2 10 2" xfId="30154" xr:uid="{FC43A57A-75B1-4D82-8D57-2AC167FD8F6C}"/>
    <cellStyle name="Good 2 11" xfId="9197" xr:uid="{00000000-0005-0000-0000-0000E1230000}"/>
    <cellStyle name="Good 2 11 2" xfId="30155" xr:uid="{101180BD-D17F-4831-9E90-25D4B9CF91E1}"/>
    <cellStyle name="Good 2 12" xfId="9198" xr:uid="{00000000-0005-0000-0000-0000E2230000}"/>
    <cellStyle name="Good 2 12 2" xfId="30156" xr:uid="{E463BBB8-C61E-4999-A641-9029007BBEAE}"/>
    <cellStyle name="Good 2 13" xfId="30153" xr:uid="{95986693-35DD-440E-9DE0-59D82236DB42}"/>
    <cellStyle name="Good 2 2" xfId="9199" xr:uid="{00000000-0005-0000-0000-0000E3230000}"/>
    <cellStyle name="Good 2 2 2" xfId="9200" xr:uid="{00000000-0005-0000-0000-0000E4230000}"/>
    <cellStyle name="Good 2 2 2 2" xfId="30158" xr:uid="{92D08463-C604-401D-8181-ACF9D883DD3F}"/>
    <cellStyle name="Good 2 2 3" xfId="30157" xr:uid="{FF299736-1308-4EAC-A968-2EA645CD3961}"/>
    <cellStyle name="Good 2 3" xfId="9201" xr:uid="{00000000-0005-0000-0000-0000E5230000}"/>
    <cellStyle name="Good 2 3 2" xfId="30159" xr:uid="{205C7723-E64F-4D80-9778-32B7C73C4013}"/>
    <cellStyle name="Good 2 4" xfId="9202" xr:uid="{00000000-0005-0000-0000-0000E6230000}"/>
    <cellStyle name="Good 2 4 2" xfId="30160" xr:uid="{549BAE39-F663-497B-99E9-1D5554873730}"/>
    <cellStyle name="Good 2 5" xfId="9203" xr:uid="{00000000-0005-0000-0000-0000E7230000}"/>
    <cellStyle name="Good 2 5 2" xfId="30161" xr:uid="{68ECFBDB-595D-48AD-9008-DCDA9F69BE0C}"/>
    <cellStyle name="Good 2 6" xfId="9204" xr:uid="{00000000-0005-0000-0000-0000E8230000}"/>
    <cellStyle name="Good 2 6 2" xfId="30162" xr:uid="{F5C6B13C-7E4D-4CF6-A21A-B7FD155E004A}"/>
    <cellStyle name="Good 2 7" xfId="9205" xr:uid="{00000000-0005-0000-0000-0000E9230000}"/>
    <cellStyle name="Good 2 7 2" xfId="30163" xr:uid="{6CA2DE64-C434-4FA9-8045-2CE3FA945D25}"/>
    <cellStyle name="Good 2 8" xfId="9206" xr:uid="{00000000-0005-0000-0000-0000EA230000}"/>
    <cellStyle name="Good 2 8 2" xfId="30164" xr:uid="{1376F3D3-9764-443B-A8B1-F5F4613DF535}"/>
    <cellStyle name="Good 2 9" xfId="9207" xr:uid="{00000000-0005-0000-0000-0000EB230000}"/>
    <cellStyle name="Good 2 9 2" xfId="30165" xr:uid="{037E0107-8B5E-4A95-A815-AE730C895AD5}"/>
    <cellStyle name="Good 3" xfId="9208" xr:uid="{00000000-0005-0000-0000-0000EC230000}"/>
    <cellStyle name="Good 3 2" xfId="9209" xr:uid="{00000000-0005-0000-0000-0000ED230000}"/>
    <cellStyle name="Good 3 2 2" xfId="30167" xr:uid="{91F34CD3-F9A4-4175-9666-9D3EB68A1FF1}"/>
    <cellStyle name="Good 3 3" xfId="9210" xr:uid="{00000000-0005-0000-0000-0000EE230000}"/>
    <cellStyle name="Good 3 3 2" xfId="30168" xr:uid="{94B58890-8AE5-4487-91A4-88925CDBD97C}"/>
    <cellStyle name="Good 3 4" xfId="30166" xr:uid="{C4AE3C33-DE44-4CF3-9745-1A3E42FC09F4}"/>
    <cellStyle name="Good 4" xfId="9211" xr:uid="{00000000-0005-0000-0000-0000EF230000}"/>
    <cellStyle name="Good 4 2" xfId="9212" xr:uid="{00000000-0005-0000-0000-0000F0230000}"/>
    <cellStyle name="Good 4 2 2" xfId="30170" xr:uid="{82FA4BA5-62EA-4F17-8E8B-3C9A810932A4}"/>
    <cellStyle name="Good 4 3" xfId="9213" xr:uid="{00000000-0005-0000-0000-0000F1230000}"/>
    <cellStyle name="Good 4 3 2" xfId="30171" xr:uid="{29F4EAC2-6CE9-468C-8CED-74B5AC9D28F3}"/>
    <cellStyle name="Good 4 4" xfId="30169" xr:uid="{6F14107C-33F6-438B-A0DE-0B637CA48C9F}"/>
    <cellStyle name="Good 5" xfId="9214" xr:uid="{00000000-0005-0000-0000-0000F2230000}"/>
    <cellStyle name="Good 5 2" xfId="9215" xr:uid="{00000000-0005-0000-0000-0000F3230000}"/>
    <cellStyle name="Good 5 2 2" xfId="30173" xr:uid="{73A3E91D-2EF8-4066-89AD-E0BA3BB9726B}"/>
    <cellStyle name="Good 5 3" xfId="9216" xr:uid="{00000000-0005-0000-0000-0000F4230000}"/>
    <cellStyle name="Good 5 3 2" xfId="30174" xr:uid="{22BADA92-A374-441E-8001-A52780E26B8A}"/>
    <cellStyle name="Good 5 4" xfId="30172" xr:uid="{75334458-CB55-402A-B792-35BC3D87BF3A}"/>
    <cellStyle name="Good 6" xfId="9217" xr:uid="{00000000-0005-0000-0000-0000F5230000}"/>
    <cellStyle name="Good 6 2" xfId="9218" xr:uid="{00000000-0005-0000-0000-0000F6230000}"/>
    <cellStyle name="Good 6 2 2" xfId="30176" xr:uid="{4AC44A2A-96A6-4B8C-B82C-16FCD940143A}"/>
    <cellStyle name="Good 6 3" xfId="9219" xr:uid="{00000000-0005-0000-0000-0000F7230000}"/>
    <cellStyle name="Good 6 3 2" xfId="30177" xr:uid="{B3AF0CD0-3B5F-4FE3-A04F-38674BD9C04E}"/>
    <cellStyle name="Good 6 4" xfId="30175" xr:uid="{32BF4F5D-6D07-4C48-BF6B-0AE2C810F548}"/>
    <cellStyle name="Good 7" xfId="9220" xr:uid="{00000000-0005-0000-0000-0000F8230000}"/>
    <cellStyle name="Good 7 2" xfId="30178" xr:uid="{D3A96C8B-9DDD-44B1-8954-9CFC65611015}"/>
    <cellStyle name="greyed" xfId="9221" xr:uid="{00000000-0005-0000-0000-0000F9230000}"/>
    <cellStyle name="greyed 2" xfId="30179" xr:uid="{57C655C1-964B-499E-B52F-2A09B5F9CA9E}"/>
    <cellStyle name="greyed 3" xfId="42016" xr:uid="{F261F30D-777D-4559-AADC-3E6448AB5C4D}"/>
    <cellStyle name="Header1" xfId="9222" xr:uid="{00000000-0005-0000-0000-0000FA230000}"/>
    <cellStyle name="Header1 2" xfId="9223" xr:uid="{00000000-0005-0000-0000-0000FB230000}"/>
    <cellStyle name="Header1 2 2" xfId="30181" xr:uid="{224E5C84-1338-4E28-99DA-AA53D309ADD7}"/>
    <cellStyle name="Header1 3" xfId="9224" xr:uid="{00000000-0005-0000-0000-0000FC230000}"/>
    <cellStyle name="Header1 3 2" xfId="30182" xr:uid="{F7265CBF-2C4E-4737-8155-4CF7EEAB4E50}"/>
    <cellStyle name="Header1 4" xfId="30180" xr:uid="{D8AE2910-549C-4805-8B0B-0000AB881BCE}"/>
    <cellStyle name="Header2" xfId="9225" xr:uid="{00000000-0005-0000-0000-0000FD230000}"/>
    <cellStyle name="Header2 2" xfId="9226" xr:uid="{00000000-0005-0000-0000-0000FE230000}"/>
    <cellStyle name="Header2 2 2" xfId="30184" xr:uid="{E8ABD902-54DD-4728-B7CC-D99CD8EFF1F4}"/>
    <cellStyle name="Header2 2 3" xfId="42018" xr:uid="{0F1B9A74-ECFC-401F-90E4-381AA37E6ADA}"/>
    <cellStyle name="Header2 3" xfId="9227" xr:uid="{00000000-0005-0000-0000-0000FF230000}"/>
    <cellStyle name="Header2 3 2" xfId="30185" xr:uid="{BBD2360E-E0E8-457A-9D10-60195D49B24D}"/>
    <cellStyle name="Header2 3 3" xfId="42019" xr:uid="{A6B174D7-1831-451E-8543-6F5CF9C4A253}"/>
    <cellStyle name="Header2 4" xfId="30183" xr:uid="{02E77474-00A0-4CF9-A4B1-B05C5E1D8F9C}"/>
    <cellStyle name="Header2 5" xfId="42017" xr:uid="{2C879304-D6C6-4AB3-AA46-F3960FD3AA51}"/>
    <cellStyle name="Heading 1 2" xfId="9228" xr:uid="{00000000-0005-0000-0000-000000240000}"/>
    <cellStyle name="Heading 1 2 2" xfId="9229" xr:uid="{00000000-0005-0000-0000-000001240000}"/>
    <cellStyle name="Heading 1 2 2 2" xfId="9230" xr:uid="{00000000-0005-0000-0000-000002240000}"/>
    <cellStyle name="Heading 1 2 2 2 2" xfId="30188" xr:uid="{CDD442CC-D66C-4D0A-B7C0-96F7B9132F68}"/>
    <cellStyle name="Heading 1 2 2 3" xfId="30187" xr:uid="{87D4FB3D-2D15-429E-9D91-7B4523B51F1B}"/>
    <cellStyle name="Heading 1 2 3" xfId="9231" xr:uid="{00000000-0005-0000-0000-000003240000}"/>
    <cellStyle name="Heading 1 2 3 2" xfId="30189" xr:uid="{3F39DBD1-7C21-45FB-8B5A-97BC6791FE90}"/>
    <cellStyle name="Heading 1 2 4" xfId="9232" xr:uid="{00000000-0005-0000-0000-000004240000}"/>
    <cellStyle name="Heading 1 2 4 2" xfId="30190" xr:uid="{2004E622-E27C-43C7-BB27-0CA3DDFFC0C5}"/>
    <cellStyle name="Heading 1 2 5" xfId="30186" xr:uid="{8380ECF9-B0DF-44CB-AA3D-BC0F1A7345A5}"/>
    <cellStyle name="Heading 1 3" xfId="9233" xr:uid="{00000000-0005-0000-0000-000005240000}"/>
    <cellStyle name="Heading 1 3 2" xfId="9234" xr:uid="{00000000-0005-0000-0000-000006240000}"/>
    <cellStyle name="Heading 1 3 2 2" xfId="30192" xr:uid="{054B8D05-E183-4D4E-A319-71367C571C9A}"/>
    <cellStyle name="Heading 1 3 3" xfId="9235" xr:uid="{00000000-0005-0000-0000-000007240000}"/>
    <cellStyle name="Heading 1 3 3 2" xfId="30193" xr:uid="{A3431934-3222-442A-BA5C-036B531CF823}"/>
    <cellStyle name="Heading 1 3 4" xfId="30191" xr:uid="{B2FD4989-71EA-43E2-87DD-43B8641621D7}"/>
    <cellStyle name="Heading 1 4" xfId="9236" xr:uid="{00000000-0005-0000-0000-000008240000}"/>
    <cellStyle name="Heading 1 4 2" xfId="9237" xr:uid="{00000000-0005-0000-0000-000009240000}"/>
    <cellStyle name="Heading 1 4 2 2" xfId="30195" xr:uid="{9703C319-A15B-470A-9710-ECDB6ECA5338}"/>
    <cellStyle name="Heading 1 4 3" xfId="9238" xr:uid="{00000000-0005-0000-0000-00000A240000}"/>
    <cellStyle name="Heading 1 4 3 2" xfId="30196" xr:uid="{D926CC62-B451-4DF5-9B33-04B84E69AB27}"/>
    <cellStyle name="Heading 1 4 4" xfId="30194" xr:uid="{07BFD148-370C-4394-B233-2AE2FF1412FD}"/>
    <cellStyle name="Heading 1 5" xfId="9239" xr:uid="{00000000-0005-0000-0000-00000B240000}"/>
    <cellStyle name="Heading 1 5 2" xfId="9240" xr:uid="{00000000-0005-0000-0000-00000C240000}"/>
    <cellStyle name="Heading 1 5 2 2" xfId="30198" xr:uid="{A172DEB2-2E14-4859-A780-19586BA43145}"/>
    <cellStyle name="Heading 1 5 3" xfId="9241" xr:uid="{00000000-0005-0000-0000-00000D240000}"/>
    <cellStyle name="Heading 1 5 3 2" xfId="30199" xr:uid="{468ED134-D363-409F-A59A-0C4D233BD718}"/>
    <cellStyle name="Heading 1 5 4" xfId="30197" xr:uid="{C03EBBE6-E6EF-4A4B-AE93-C14A2C238780}"/>
    <cellStyle name="Heading 1 6" xfId="9242" xr:uid="{00000000-0005-0000-0000-00000E240000}"/>
    <cellStyle name="Heading 1 6 2" xfId="9243" xr:uid="{00000000-0005-0000-0000-00000F240000}"/>
    <cellStyle name="Heading 1 6 2 2" xfId="30201" xr:uid="{3118A395-254C-4D19-9CA5-7AAEBBA6B73B}"/>
    <cellStyle name="Heading 1 6 3" xfId="9244" xr:uid="{00000000-0005-0000-0000-000010240000}"/>
    <cellStyle name="Heading 1 6 3 2" xfId="30202" xr:uid="{64BBEC52-012A-4F5E-A48C-153406DAAD7C}"/>
    <cellStyle name="Heading 1 6 4" xfId="30200" xr:uid="{EAFF1764-ADDD-42EF-933D-C229483C381F}"/>
    <cellStyle name="Heading 1 7" xfId="9245" xr:uid="{00000000-0005-0000-0000-000011240000}"/>
    <cellStyle name="Heading 1 7 2" xfId="30203" xr:uid="{ED21B1C7-7124-467F-984F-9DB791D573EE}"/>
    <cellStyle name="Heading 2 2" xfId="9246" xr:uid="{00000000-0005-0000-0000-000012240000}"/>
    <cellStyle name="Heading 2 2 2" xfId="9247" xr:uid="{00000000-0005-0000-0000-000013240000}"/>
    <cellStyle name="Heading 2 2 2 2" xfId="9248" xr:uid="{00000000-0005-0000-0000-000014240000}"/>
    <cellStyle name="Heading 2 2 2 2 2" xfId="30206" xr:uid="{FC5C5B28-89FA-454C-98EE-57199A1C91AE}"/>
    <cellStyle name="Heading 2 2 2 3" xfId="30205" xr:uid="{EB357C7C-E009-4342-9979-C0071CBF5279}"/>
    <cellStyle name="Heading 2 2 3" xfId="9249" xr:uid="{00000000-0005-0000-0000-000015240000}"/>
    <cellStyle name="Heading 2 2 3 2" xfId="30207" xr:uid="{2831A52B-6B7D-46F2-BC89-448EF01BD17C}"/>
    <cellStyle name="Heading 2 2 4" xfId="9250" xr:uid="{00000000-0005-0000-0000-000016240000}"/>
    <cellStyle name="Heading 2 2 4 2" xfId="30208" xr:uid="{5BDF7D7B-BEC7-43FE-8271-6C5024E521EA}"/>
    <cellStyle name="Heading 2 2 5" xfId="30204" xr:uid="{B05BDCEB-5DD4-4DE4-85A8-76BF8C807B97}"/>
    <cellStyle name="Heading 2 3" xfId="9251" xr:uid="{00000000-0005-0000-0000-000017240000}"/>
    <cellStyle name="Heading 2 3 2" xfId="9252" xr:uid="{00000000-0005-0000-0000-000018240000}"/>
    <cellStyle name="Heading 2 3 2 2" xfId="30210" xr:uid="{BFE48C8A-57B3-4CFF-B56B-2B8C0CA96F96}"/>
    <cellStyle name="Heading 2 3 3" xfId="9253" xr:uid="{00000000-0005-0000-0000-000019240000}"/>
    <cellStyle name="Heading 2 3 3 2" xfId="30211" xr:uid="{A5971E94-762F-4AC7-89F2-D06A0FED333E}"/>
    <cellStyle name="Heading 2 3 4" xfId="30209" xr:uid="{9C671BE8-3B79-43EB-A14A-1A2A6D3DA904}"/>
    <cellStyle name="Heading 2 4" xfId="9254" xr:uid="{00000000-0005-0000-0000-00001A240000}"/>
    <cellStyle name="Heading 2 4 2" xfId="9255" xr:uid="{00000000-0005-0000-0000-00001B240000}"/>
    <cellStyle name="Heading 2 4 2 2" xfId="30213" xr:uid="{9941B354-4F20-45CC-AF63-15F220C1775E}"/>
    <cellStyle name="Heading 2 4 3" xfId="9256" xr:uid="{00000000-0005-0000-0000-00001C240000}"/>
    <cellStyle name="Heading 2 4 3 2" xfId="30214" xr:uid="{E1C6B95B-5990-474C-968B-4D09C2C2D316}"/>
    <cellStyle name="Heading 2 4 4" xfId="30212" xr:uid="{6F80BFC5-C1C5-4EE2-8F2B-1B1A23B61DB3}"/>
    <cellStyle name="Heading 2 5" xfId="9257" xr:uid="{00000000-0005-0000-0000-00001D240000}"/>
    <cellStyle name="Heading 2 5 2" xfId="9258" xr:uid="{00000000-0005-0000-0000-00001E240000}"/>
    <cellStyle name="Heading 2 5 2 2" xfId="30216" xr:uid="{85E897FC-19CF-4E06-9403-E2B600F5F583}"/>
    <cellStyle name="Heading 2 5 3" xfId="9259" xr:uid="{00000000-0005-0000-0000-00001F240000}"/>
    <cellStyle name="Heading 2 5 3 2" xfId="30217" xr:uid="{28F093AD-EF6C-449C-8577-5D6BA8103B14}"/>
    <cellStyle name="Heading 2 5 4" xfId="30215" xr:uid="{CD7BE3F9-D297-4449-BD35-8CB145C9192B}"/>
    <cellStyle name="Heading 2 6" xfId="9260" xr:uid="{00000000-0005-0000-0000-000020240000}"/>
    <cellStyle name="Heading 2 6 2" xfId="9261" xr:uid="{00000000-0005-0000-0000-000021240000}"/>
    <cellStyle name="Heading 2 6 2 2" xfId="30219" xr:uid="{EC610615-D591-42B7-9A33-04D24545C39D}"/>
    <cellStyle name="Heading 2 6 3" xfId="9262" xr:uid="{00000000-0005-0000-0000-000022240000}"/>
    <cellStyle name="Heading 2 6 3 2" xfId="30220" xr:uid="{53EBC8DE-1F49-48C9-BADA-890851C878F7}"/>
    <cellStyle name="Heading 2 6 4" xfId="30218" xr:uid="{92DEBBDF-E8C5-44E6-B58E-5EBB8DEBDDD3}"/>
    <cellStyle name="Heading 2 7" xfId="9263" xr:uid="{00000000-0005-0000-0000-000023240000}"/>
    <cellStyle name="Heading 2 7 2" xfId="30221" xr:uid="{A5BD1920-9F3C-4F77-B86F-1B42333A6A7A}"/>
    <cellStyle name="Heading 3 2" xfId="9264" xr:uid="{00000000-0005-0000-0000-000024240000}"/>
    <cellStyle name="Heading 3 2 2" xfId="9265" xr:uid="{00000000-0005-0000-0000-000025240000}"/>
    <cellStyle name="Heading 3 2 2 2" xfId="9266" xr:uid="{00000000-0005-0000-0000-000026240000}"/>
    <cellStyle name="Heading 3 2 2 2 2" xfId="30224" xr:uid="{31816A29-42F0-4399-B01C-064A7FB6D169}"/>
    <cellStyle name="Heading 3 2 2 3" xfId="30223" xr:uid="{4595FA3E-EE48-42CD-A062-F72A23889009}"/>
    <cellStyle name="Heading 3 2 3" xfId="9267" xr:uid="{00000000-0005-0000-0000-000027240000}"/>
    <cellStyle name="Heading 3 2 3 2" xfId="9268" xr:uid="{00000000-0005-0000-0000-000028240000}"/>
    <cellStyle name="Heading 3 2 3 2 2" xfId="30226" xr:uid="{D84AADFB-5EAB-4B8C-A620-FF664C02B15E}"/>
    <cellStyle name="Heading 3 2 3 3" xfId="30225" xr:uid="{FA530BC2-47F9-4171-8650-71362D9A7CDD}"/>
    <cellStyle name="Heading 3 2 4" xfId="9269" xr:uid="{00000000-0005-0000-0000-000029240000}"/>
    <cellStyle name="Heading 3 2 4 2" xfId="9270" xr:uid="{00000000-0005-0000-0000-00002A240000}"/>
    <cellStyle name="Heading 3 2 4 2 2" xfId="30228" xr:uid="{0B7DE2C3-8B9E-4573-A366-358DE557A37B}"/>
    <cellStyle name="Heading 3 2 4 3" xfId="30227" xr:uid="{1CCF6A1D-F8A3-4E0C-B797-EC0CA736BDBE}"/>
    <cellStyle name="Heading 3 2 5" xfId="9271" xr:uid="{00000000-0005-0000-0000-00002B240000}"/>
    <cellStyle name="Heading 3 2 5 2" xfId="30229" xr:uid="{48F89144-BC9E-49BE-993A-848AB6CAFD50}"/>
    <cellStyle name="Heading 3 2 6" xfId="30222" xr:uid="{48A75EF5-8B3E-4FB1-B04F-784760C6DE4B}"/>
    <cellStyle name="Heading 3 3" xfId="9272" xr:uid="{00000000-0005-0000-0000-00002C240000}"/>
    <cellStyle name="Heading 3 3 2" xfId="9273" xr:uid="{00000000-0005-0000-0000-00002D240000}"/>
    <cellStyle name="Heading 3 3 2 2" xfId="30231" xr:uid="{1A1A828D-0F0A-4DAB-B62C-C867901A11CB}"/>
    <cellStyle name="Heading 3 3 3" xfId="9274" xr:uid="{00000000-0005-0000-0000-00002E240000}"/>
    <cellStyle name="Heading 3 3 3 2" xfId="30232" xr:uid="{809EDD0B-FBCC-4687-AE2D-2112E56BE712}"/>
    <cellStyle name="Heading 3 3 4" xfId="30230" xr:uid="{1A704707-6AD5-4EB7-888A-9980D148D241}"/>
    <cellStyle name="Heading 3 4" xfId="9275" xr:uid="{00000000-0005-0000-0000-00002F240000}"/>
    <cellStyle name="Heading 3 4 2" xfId="9276" xr:uid="{00000000-0005-0000-0000-000030240000}"/>
    <cellStyle name="Heading 3 4 2 2" xfId="30234" xr:uid="{802607D9-2E0F-40A3-A613-F0088B3628EA}"/>
    <cellStyle name="Heading 3 4 3" xfId="9277" xr:uid="{00000000-0005-0000-0000-000031240000}"/>
    <cellStyle name="Heading 3 4 3 2" xfId="30235" xr:uid="{AEAC117C-7767-47C1-885E-417AB72533F8}"/>
    <cellStyle name="Heading 3 4 4" xfId="30233" xr:uid="{A0D2F4B5-5752-42FD-A5A0-D9E345BF104F}"/>
    <cellStyle name="Heading 3 5" xfId="9278" xr:uid="{00000000-0005-0000-0000-000032240000}"/>
    <cellStyle name="Heading 3 5 2" xfId="9279" xr:uid="{00000000-0005-0000-0000-000033240000}"/>
    <cellStyle name="Heading 3 5 2 2" xfId="30237" xr:uid="{96AB0A2A-1DAD-4804-8C47-68F4F5209472}"/>
    <cellStyle name="Heading 3 5 3" xfId="9280" xr:uid="{00000000-0005-0000-0000-000034240000}"/>
    <cellStyle name="Heading 3 5 3 2" xfId="30238" xr:uid="{AF3B5955-43F8-4010-810E-9B3897512383}"/>
    <cellStyle name="Heading 3 5 4" xfId="30236" xr:uid="{54355FE0-0CBA-42FC-938C-738F9D179C21}"/>
    <cellStyle name="Heading 3 6" xfId="9281" xr:uid="{00000000-0005-0000-0000-000035240000}"/>
    <cellStyle name="Heading 3 6 2" xfId="9282" xr:uid="{00000000-0005-0000-0000-000036240000}"/>
    <cellStyle name="Heading 3 6 2 2" xfId="30240" xr:uid="{A53AF6A7-6D31-4664-831D-885B0A29BD7F}"/>
    <cellStyle name="Heading 3 6 3" xfId="9283" xr:uid="{00000000-0005-0000-0000-000037240000}"/>
    <cellStyle name="Heading 3 6 3 2" xfId="30241" xr:uid="{9C217EC7-81A5-468F-9C34-6E3B30B8CCA4}"/>
    <cellStyle name="Heading 3 6 4" xfId="30239" xr:uid="{6B4DF4E0-45F5-400B-8F32-EBBDC382E68E}"/>
    <cellStyle name="Heading 3 7" xfId="9284" xr:uid="{00000000-0005-0000-0000-000038240000}"/>
    <cellStyle name="Heading 3 7 2" xfId="30242" xr:uid="{97674B56-2AB8-468C-A400-9052FC67C2C4}"/>
    <cellStyle name="Heading 4 2" xfId="9285" xr:uid="{00000000-0005-0000-0000-000039240000}"/>
    <cellStyle name="Heading 4 2 2" xfId="9286" xr:uid="{00000000-0005-0000-0000-00003A240000}"/>
    <cellStyle name="Heading 4 2 2 2" xfId="9287" xr:uid="{00000000-0005-0000-0000-00003B240000}"/>
    <cellStyle name="Heading 4 2 2 2 2" xfId="30245" xr:uid="{269E9082-313D-483E-B868-6891E8ED3265}"/>
    <cellStyle name="Heading 4 2 2 3" xfId="30244" xr:uid="{FB706D92-B77D-443C-B4F0-C11238042923}"/>
    <cellStyle name="Heading 4 2 3" xfId="9288" xr:uid="{00000000-0005-0000-0000-00003C240000}"/>
    <cellStyle name="Heading 4 2 3 2" xfId="30246" xr:uid="{4E251123-98EE-465D-B70D-CB233B458DBC}"/>
    <cellStyle name="Heading 4 2 4" xfId="9289" xr:uid="{00000000-0005-0000-0000-00003D240000}"/>
    <cellStyle name="Heading 4 2 4 2" xfId="30247" xr:uid="{9FDFA2B0-B5E7-4A10-B0D8-7C20FCA9D923}"/>
    <cellStyle name="Heading 4 2 5" xfId="30243" xr:uid="{1898A659-6012-4266-8E47-AD3DC47082E1}"/>
    <cellStyle name="Heading 4 3" xfId="9290" xr:uid="{00000000-0005-0000-0000-00003E240000}"/>
    <cellStyle name="Heading 4 3 2" xfId="9291" xr:uid="{00000000-0005-0000-0000-00003F240000}"/>
    <cellStyle name="Heading 4 3 2 2" xfId="30249" xr:uid="{F8C50E5C-8301-4BBD-BAD9-C6012370C509}"/>
    <cellStyle name="Heading 4 3 3" xfId="9292" xr:uid="{00000000-0005-0000-0000-000040240000}"/>
    <cellStyle name="Heading 4 3 3 2" xfId="30250" xr:uid="{2B1A9053-C613-401A-8199-93690D25AE28}"/>
    <cellStyle name="Heading 4 3 4" xfId="30248" xr:uid="{161B5510-DEB1-4F6F-A61B-4AB2AAB70877}"/>
    <cellStyle name="Heading 4 4" xfId="9293" xr:uid="{00000000-0005-0000-0000-000041240000}"/>
    <cellStyle name="Heading 4 4 2" xfId="9294" xr:uid="{00000000-0005-0000-0000-000042240000}"/>
    <cellStyle name="Heading 4 4 2 2" xfId="30252" xr:uid="{423038AE-8A12-4176-8E96-FCFC4E3DD242}"/>
    <cellStyle name="Heading 4 4 3" xfId="9295" xr:uid="{00000000-0005-0000-0000-000043240000}"/>
    <cellStyle name="Heading 4 4 3 2" xfId="30253" xr:uid="{B750F02D-CDEB-4F94-9E2D-2E16A5DED961}"/>
    <cellStyle name="Heading 4 4 4" xfId="30251" xr:uid="{8D619FF5-66C3-47ED-8036-F7034FDE5DA5}"/>
    <cellStyle name="Heading 4 5" xfId="9296" xr:uid="{00000000-0005-0000-0000-000044240000}"/>
    <cellStyle name="Heading 4 5 2" xfId="9297" xr:uid="{00000000-0005-0000-0000-000045240000}"/>
    <cellStyle name="Heading 4 5 2 2" xfId="30255" xr:uid="{81F464FF-566D-42ED-949D-5FE0D6876CAE}"/>
    <cellStyle name="Heading 4 5 3" xfId="9298" xr:uid="{00000000-0005-0000-0000-000046240000}"/>
    <cellStyle name="Heading 4 5 3 2" xfId="30256" xr:uid="{3659188C-FD35-467A-BAB7-B02962101DC8}"/>
    <cellStyle name="Heading 4 5 4" xfId="30254" xr:uid="{1A81C30C-EB6F-4AF5-BD25-BDA467E4B542}"/>
    <cellStyle name="Heading 4 6" xfId="9299" xr:uid="{00000000-0005-0000-0000-000047240000}"/>
    <cellStyle name="Heading 4 6 2" xfId="9300" xr:uid="{00000000-0005-0000-0000-000048240000}"/>
    <cellStyle name="Heading 4 6 2 2" xfId="30258" xr:uid="{D7ABC48D-DFF5-48D1-BB7F-E83E43B1E7D6}"/>
    <cellStyle name="Heading 4 6 3" xfId="9301" xr:uid="{00000000-0005-0000-0000-000049240000}"/>
    <cellStyle name="Heading 4 6 3 2" xfId="30259" xr:uid="{62A55B18-4EAB-4693-8266-813EF6BBE297}"/>
    <cellStyle name="Heading 4 6 4" xfId="30257" xr:uid="{F4D96B02-04E9-4EC6-BC21-6D48B53EE719}"/>
    <cellStyle name="Heading 4 7" xfId="9302" xr:uid="{00000000-0005-0000-0000-00004A240000}"/>
    <cellStyle name="Heading 4 7 2" xfId="30260" xr:uid="{6F62C7EC-DAAA-46C1-B77C-DC89CE394179}"/>
    <cellStyle name="Heading A" xfId="9303" xr:uid="{00000000-0005-0000-0000-00004B240000}"/>
    <cellStyle name="Heading A 2" xfId="30261" xr:uid="{8F17A743-2936-42DD-BFFF-4B6423631123}"/>
    <cellStyle name="Heading1" xfId="9304" xr:uid="{00000000-0005-0000-0000-00004C240000}"/>
    <cellStyle name="Heading1 2" xfId="9305" xr:uid="{00000000-0005-0000-0000-00004D240000}"/>
    <cellStyle name="Heading1 2 2" xfId="30263" xr:uid="{A0CD738A-3935-4135-97CC-80005F07544F}"/>
    <cellStyle name="Heading1 3" xfId="9306" xr:uid="{00000000-0005-0000-0000-00004E240000}"/>
    <cellStyle name="Heading1 3 2" xfId="30264" xr:uid="{0265594B-8112-49A9-9204-2E45785E4335}"/>
    <cellStyle name="Heading1 4" xfId="30262" xr:uid="{4EBB2575-2118-4D57-A792-323990F2EF2D}"/>
    <cellStyle name="Heading2" xfId="9307" xr:uid="{00000000-0005-0000-0000-00004F240000}"/>
    <cellStyle name="Heading2 2" xfId="9308" xr:uid="{00000000-0005-0000-0000-000050240000}"/>
    <cellStyle name="Heading2 2 2" xfId="30266" xr:uid="{D8959232-F00F-4BCA-8D01-2F2BCBBC18DF}"/>
    <cellStyle name="Heading2 3" xfId="9309" xr:uid="{00000000-0005-0000-0000-000051240000}"/>
    <cellStyle name="Heading2 3 2" xfId="30267" xr:uid="{9896F31E-3ABA-4B54-A9F9-ED17C2033E33}"/>
    <cellStyle name="Heading2 4" xfId="30265" xr:uid="{C0AFB40D-2536-4291-8BB1-72D881C0EF97}"/>
    <cellStyle name="Heading3" xfId="9310" xr:uid="{00000000-0005-0000-0000-000052240000}"/>
    <cellStyle name="Heading3 2" xfId="9311" xr:uid="{00000000-0005-0000-0000-000053240000}"/>
    <cellStyle name="Heading3 2 2" xfId="30269" xr:uid="{ACBE786E-8460-4372-A98F-AC2EBE6C6EA8}"/>
    <cellStyle name="Heading3 3" xfId="9312" xr:uid="{00000000-0005-0000-0000-000054240000}"/>
    <cellStyle name="Heading3 3 2" xfId="30270" xr:uid="{1A019D58-2A15-4AD4-9309-8DD0C1B945F2}"/>
    <cellStyle name="Heading3 4" xfId="30268" xr:uid="{2362FCD9-4E6C-4031-87B9-C0A6CC1BA56A}"/>
    <cellStyle name="Heading4" xfId="9313" xr:uid="{00000000-0005-0000-0000-000055240000}"/>
    <cellStyle name="Heading4 2" xfId="9314" xr:uid="{00000000-0005-0000-0000-000056240000}"/>
    <cellStyle name="Heading4 2 2" xfId="30272" xr:uid="{1D921BBF-C6A4-44BE-A198-459106F5F68B}"/>
    <cellStyle name="Heading4 3" xfId="9315" xr:uid="{00000000-0005-0000-0000-000057240000}"/>
    <cellStyle name="Heading4 3 2" xfId="30273" xr:uid="{05B3054B-F299-4F4C-BC62-27A9B42825EF}"/>
    <cellStyle name="Heading4 4" xfId="30271" xr:uid="{AE021A8B-4AFD-4B52-BD7C-744CC102DCF6}"/>
    <cellStyle name="Heading5" xfId="9316" xr:uid="{00000000-0005-0000-0000-000058240000}"/>
    <cellStyle name="Heading5 2" xfId="9317" xr:uid="{00000000-0005-0000-0000-000059240000}"/>
    <cellStyle name="Heading5 2 2" xfId="30275" xr:uid="{0272789B-C32A-4308-AAC2-C2D979946024}"/>
    <cellStyle name="Heading5 3" xfId="9318" xr:uid="{00000000-0005-0000-0000-00005A240000}"/>
    <cellStyle name="Heading5 3 2" xfId="30276" xr:uid="{4099B122-E3D4-4437-8722-FFE954D2FEEE}"/>
    <cellStyle name="Heading5 4" xfId="30274" xr:uid="{6BDD42F1-67CA-4BF2-BF71-047DCEC62F53}"/>
    <cellStyle name="Heading6" xfId="9319" xr:uid="{00000000-0005-0000-0000-00005B240000}"/>
    <cellStyle name="Heading6 2" xfId="9320" xr:uid="{00000000-0005-0000-0000-00005C240000}"/>
    <cellStyle name="Heading6 2 2" xfId="30278" xr:uid="{E59C315C-9D8A-4EFB-9992-5962BE6E46D0}"/>
    <cellStyle name="Heading6 3" xfId="9321" xr:uid="{00000000-0005-0000-0000-00005D240000}"/>
    <cellStyle name="Heading6 3 2" xfId="30279" xr:uid="{90F6375A-2F83-4741-8E92-2870512A6E86}"/>
    <cellStyle name="Heading6 4" xfId="30277" xr:uid="{35143578-6B08-4254-A215-D831AF9B4D59}"/>
    <cellStyle name="HeadingTable" xfId="9322" xr:uid="{00000000-0005-0000-0000-00005E240000}"/>
    <cellStyle name="HeadingTable 2" xfId="30280" xr:uid="{6631D846-5F6C-4568-91D1-F35AAD2406D9}"/>
    <cellStyle name="HeadingTable 3" xfId="42020" xr:uid="{A67C26C6-A139-4153-914F-AF9B01F643F8}"/>
    <cellStyle name="highlightExposure" xfId="9323" xr:uid="{00000000-0005-0000-0000-00005F240000}"/>
    <cellStyle name="highlightExposure 2" xfId="30281" xr:uid="{011F83B3-0E83-49F8-A2DE-5C0B5165B2A2}"/>
    <cellStyle name="highlightExposure 3" xfId="42021" xr:uid="{A1750C6C-8FB5-4B9F-8C99-975E289C812E}"/>
    <cellStyle name="highlightPercentage" xfId="9324" xr:uid="{00000000-0005-0000-0000-000060240000}"/>
    <cellStyle name="highlightPercentage 2" xfId="30282" xr:uid="{10A9D7B5-8C0A-4490-95CE-75D46AC8646F}"/>
    <cellStyle name="highlightPercentage 3" xfId="42022" xr:uid="{298A026F-868E-4034-BC4C-418D9C504283}"/>
    <cellStyle name="highlightText" xfId="9325" xr:uid="{00000000-0005-0000-0000-000061240000}"/>
    <cellStyle name="highlightText 2" xfId="30283" xr:uid="{BD485DF4-BCFF-4AE2-B458-96D0A7750A07}"/>
    <cellStyle name="highlightText 3" xfId="42023" xr:uid="{5F4F1754-99D8-4469-B506-9A5DF514A4D1}"/>
    <cellStyle name="Horizontal" xfId="9326" xr:uid="{00000000-0005-0000-0000-000062240000}"/>
    <cellStyle name="Horizontal 2" xfId="9327" xr:uid="{00000000-0005-0000-0000-000063240000}"/>
    <cellStyle name="Horizontal 2 2" xfId="30285" xr:uid="{4F925783-FFE5-4CC0-8C63-24076050C3C8}"/>
    <cellStyle name="Horizontal 3" xfId="9328" xr:uid="{00000000-0005-0000-0000-000064240000}"/>
    <cellStyle name="Horizontal 3 2" xfId="30286" xr:uid="{10CD49F6-A9E8-4256-B788-A96A2633E34E}"/>
    <cellStyle name="Horizontal 4" xfId="30284" xr:uid="{07B8DBE9-5A71-45BC-B022-A3651CFBDDE1}"/>
    <cellStyle name="Hyperlink" xfId="17" builtinId="8"/>
    <cellStyle name="Hyperlink 2" xfId="9329" xr:uid="{00000000-0005-0000-0000-000066240000}"/>
    <cellStyle name="Hyperlink 2 2" xfId="9330" xr:uid="{00000000-0005-0000-0000-000067240000}"/>
    <cellStyle name="Hyperlink 2 2 2" xfId="30288" xr:uid="{E3C36FEB-91C4-44F7-9B09-16FFDA4039B6}"/>
    <cellStyle name="Hyperlink 2 3" xfId="9331" xr:uid="{00000000-0005-0000-0000-000068240000}"/>
    <cellStyle name="Hyperlink 2 3 2" xfId="30289" xr:uid="{711F5205-613F-4D49-8F10-18E8C49CAA28}"/>
    <cellStyle name="Hyperlink 2 4" xfId="30287" xr:uid="{33E04950-5E3F-441C-95F0-D6CC0A06692F}"/>
    <cellStyle name="Hyperlink 3" xfId="20969" xr:uid="{BD058005-DE1C-4978-BD3D-83E886315707}"/>
    <cellStyle name="Îáû÷íûé_23_1 " xfId="9332" xr:uid="{00000000-0005-0000-0000-000069240000}"/>
    <cellStyle name="Input 2" xfId="9333" xr:uid="{00000000-0005-0000-0000-00006A240000}"/>
    <cellStyle name="Input 2 10" xfId="9334" xr:uid="{00000000-0005-0000-0000-00006B240000}"/>
    <cellStyle name="Input 2 10 2" xfId="9335" xr:uid="{00000000-0005-0000-0000-00006C240000}"/>
    <cellStyle name="Input 2 10 2 2" xfId="30292" xr:uid="{28EE14E4-2E6C-4871-8F51-DD88DD8CA342}"/>
    <cellStyle name="Input 2 10 2 3" xfId="42025" xr:uid="{BAD6959F-EA46-4DD0-A19A-6CC8EBA2B555}"/>
    <cellStyle name="Input 2 10 3" xfId="9336" xr:uid="{00000000-0005-0000-0000-00006D240000}"/>
    <cellStyle name="Input 2 10 3 2" xfId="30293" xr:uid="{D0C42D95-6C8C-439E-9F91-CFCD5F6740D8}"/>
    <cellStyle name="Input 2 10 3 3" xfId="42026" xr:uid="{7CD7B21D-7B71-451D-AA57-C01A27F8FCB4}"/>
    <cellStyle name="Input 2 10 4" xfId="9337" xr:uid="{00000000-0005-0000-0000-00006E240000}"/>
    <cellStyle name="Input 2 10 4 2" xfId="30294" xr:uid="{B54788F3-F271-4BB0-A493-FEA0F8B2AD23}"/>
    <cellStyle name="Input 2 10 4 3" xfId="42027" xr:uid="{E97BED03-6F48-4453-B846-A157A6315370}"/>
    <cellStyle name="Input 2 10 5" xfId="9338" xr:uid="{00000000-0005-0000-0000-00006F240000}"/>
    <cellStyle name="Input 2 10 5 2" xfId="30295" xr:uid="{BFF18EFB-7D6A-4E2B-848F-24D44F085B64}"/>
    <cellStyle name="Input 2 10 5 3" xfId="42028" xr:uid="{9065074D-CB79-4830-8D93-F47856DBC06C}"/>
    <cellStyle name="Input 2 10 6" xfId="30291" xr:uid="{88220AA4-6C54-4E95-A709-2BAE025D923F}"/>
    <cellStyle name="Input 2 11" xfId="9339" xr:uid="{00000000-0005-0000-0000-000070240000}"/>
    <cellStyle name="Input 2 11 2" xfId="9340" xr:uid="{00000000-0005-0000-0000-000071240000}"/>
    <cellStyle name="Input 2 11 2 2" xfId="30297" xr:uid="{BA41A63F-4528-4AF1-B1A3-96568F11CFBD}"/>
    <cellStyle name="Input 2 11 2 3" xfId="42030" xr:uid="{09966D91-7495-419F-91FA-4493252D628C}"/>
    <cellStyle name="Input 2 11 3" xfId="9341" xr:uid="{00000000-0005-0000-0000-000072240000}"/>
    <cellStyle name="Input 2 11 3 2" xfId="30298" xr:uid="{34E05772-5541-4BF7-8F71-3CBAE38F7BA1}"/>
    <cellStyle name="Input 2 11 3 3" xfId="42031" xr:uid="{0C445592-C48B-4845-8F4A-3AFA26C5D6DE}"/>
    <cellStyle name="Input 2 11 4" xfId="9342" xr:uid="{00000000-0005-0000-0000-000073240000}"/>
    <cellStyle name="Input 2 11 4 2" xfId="30299" xr:uid="{CE0D904D-39B2-4C3E-AEE7-6413D5851C0C}"/>
    <cellStyle name="Input 2 11 4 3" xfId="42032" xr:uid="{074E727B-A4F1-4682-A9CA-47356803C5C7}"/>
    <cellStyle name="Input 2 11 5" xfId="9343" xr:uid="{00000000-0005-0000-0000-000074240000}"/>
    <cellStyle name="Input 2 11 5 2" xfId="30300" xr:uid="{4DB92B53-5228-44D3-9F6A-708B1BB868EE}"/>
    <cellStyle name="Input 2 11 5 3" xfId="42033" xr:uid="{C9D76A72-14BA-42A8-8363-F5DE201C9FFB}"/>
    <cellStyle name="Input 2 11 6" xfId="30296" xr:uid="{FBB7CFE6-8856-4660-8F54-A7F0587CA866}"/>
    <cellStyle name="Input 2 11 7" xfId="42029" xr:uid="{D2B11E19-4815-4A7F-AF2B-1DFAC84EF860}"/>
    <cellStyle name="Input 2 12" xfId="9344" xr:uid="{00000000-0005-0000-0000-000075240000}"/>
    <cellStyle name="Input 2 12 2" xfId="9345" xr:uid="{00000000-0005-0000-0000-000076240000}"/>
    <cellStyle name="Input 2 12 2 2" xfId="30302" xr:uid="{9153DD4D-EEC7-46BB-B169-6C034E4D7471}"/>
    <cellStyle name="Input 2 12 2 3" xfId="42035" xr:uid="{07FE1190-E2B9-4260-9922-CAB150AC248C}"/>
    <cellStyle name="Input 2 12 3" xfId="9346" xr:uid="{00000000-0005-0000-0000-000077240000}"/>
    <cellStyle name="Input 2 12 3 2" xfId="30303" xr:uid="{A8CF5112-7D92-4CCA-8794-315E9C580235}"/>
    <cellStyle name="Input 2 12 3 3" xfId="42036" xr:uid="{F8BB5BAD-2395-4B5A-8694-2F7CD0D3D795}"/>
    <cellStyle name="Input 2 12 4" xfId="9347" xr:uid="{00000000-0005-0000-0000-000078240000}"/>
    <cellStyle name="Input 2 12 4 2" xfId="30304" xr:uid="{FD14BCAB-E6F1-4E51-AEFE-8ADEE0FDCE3A}"/>
    <cellStyle name="Input 2 12 4 3" xfId="42037" xr:uid="{47405FFB-15B5-4BEA-9D1D-9807DD8FD689}"/>
    <cellStyle name="Input 2 12 5" xfId="9348" xr:uid="{00000000-0005-0000-0000-000079240000}"/>
    <cellStyle name="Input 2 12 5 2" xfId="30305" xr:uid="{DAA63C3A-EE2E-4A3A-B50B-AF2ABD93F680}"/>
    <cellStyle name="Input 2 12 5 3" xfId="42038" xr:uid="{ADF64796-1B39-4615-890D-E2DCD98E4D01}"/>
    <cellStyle name="Input 2 12 6" xfId="30301" xr:uid="{C36F7187-7EBD-4DC0-A534-2BC9D75E15AE}"/>
    <cellStyle name="Input 2 12 7" xfId="42034" xr:uid="{8969C4AF-5C63-4143-98B2-7EBD98EDFA40}"/>
    <cellStyle name="Input 2 13" xfId="9349" xr:uid="{00000000-0005-0000-0000-00007A240000}"/>
    <cellStyle name="Input 2 13 2" xfId="9350" xr:uid="{00000000-0005-0000-0000-00007B240000}"/>
    <cellStyle name="Input 2 13 2 2" xfId="30307" xr:uid="{191AFE26-E218-4726-98E2-8E696E2F9C32}"/>
    <cellStyle name="Input 2 13 2 3" xfId="42040" xr:uid="{8A83C952-CCBC-4846-923D-3EEDD937375A}"/>
    <cellStyle name="Input 2 13 3" xfId="9351" xr:uid="{00000000-0005-0000-0000-00007C240000}"/>
    <cellStyle name="Input 2 13 3 2" xfId="30308" xr:uid="{57F4D0EF-3580-4F16-B6C2-621CD5B5770D}"/>
    <cellStyle name="Input 2 13 3 3" xfId="42041" xr:uid="{BC197A11-D725-41B9-9B42-0C2908CEFA48}"/>
    <cellStyle name="Input 2 13 4" xfId="9352" xr:uid="{00000000-0005-0000-0000-00007D240000}"/>
    <cellStyle name="Input 2 13 4 2" xfId="30309" xr:uid="{CA2AC22B-6AE6-4073-8135-85DCC5ADD085}"/>
    <cellStyle name="Input 2 13 4 3" xfId="42042" xr:uid="{55C93CC1-F607-4C89-BABB-2CA4EF84E7D8}"/>
    <cellStyle name="Input 2 13 5" xfId="30306" xr:uid="{3FB8EF2F-6357-4312-94F2-5A89063F8925}"/>
    <cellStyle name="Input 2 13 6" xfId="42039" xr:uid="{9BE9F23D-45D6-4C53-8D36-E04988A8E488}"/>
    <cellStyle name="Input 2 14" xfId="9353" xr:uid="{00000000-0005-0000-0000-00007E240000}"/>
    <cellStyle name="Input 2 14 2" xfId="30310" xr:uid="{1BD61535-D54B-47BB-82E9-ED402EC938D3}"/>
    <cellStyle name="Input 2 14 3" xfId="42043" xr:uid="{6317E218-CC8B-4052-93A5-2A51779DEADA}"/>
    <cellStyle name="Input 2 15" xfId="9354" xr:uid="{00000000-0005-0000-0000-00007F240000}"/>
    <cellStyle name="Input 2 15 2" xfId="30311" xr:uid="{C1E8FCC9-830E-448F-8FE4-2A2BFC8EA2B2}"/>
    <cellStyle name="Input 2 15 3" xfId="42044" xr:uid="{4D180536-47E8-445A-97AE-AAD90CADF885}"/>
    <cellStyle name="Input 2 16" xfId="9355" xr:uid="{00000000-0005-0000-0000-000080240000}"/>
    <cellStyle name="Input 2 16 2" xfId="30312" xr:uid="{A9F7831F-852C-4315-B0A3-8A0987A2C3A2}"/>
    <cellStyle name="Input 2 16 3" xfId="42045" xr:uid="{F7AC7FA4-EDB4-48C7-B946-4FCD1B86E80C}"/>
    <cellStyle name="Input 2 17" xfId="30290" xr:uid="{AE8C6621-5CE6-42EE-994F-0D5B8F5AD2E7}"/>
    <cellStyle name="Input 2 18" xfId="42024" xr:uid="{FA0A29B5-BC8F-420A-901F-C9B7603C05F8}"/>
    <cellStyle name="Input 2 2" xfId="9356" xr:uid="{00000000-0005-0000-0000-000081240000}"/>
    <cellStyle name="Input 2 2 10" xfId="30313" xr:uid="{C9EE92D6-8D26-4D45-83DD-D7F386432227}"/>
    <cellStyle name="Input 2 2 11" xfId="42046" xr:uid="{3CF498A5-5F98-4034-8DFC-82A5FEEE8910}"/>
    <cellStyle name="Input 2 2 2" xfId="9357" xr:uid="{00000000-0005-0000-0000-000082240000}"/>
    <cellStyle name="Input 2 2 2 2" xfId="9358" xr:uid="{00000000-0005-0000-0000-000083240000}"/>
    <cellStyle name="Input 2 2 2 2 2" xfId="30315" xr:uid="{6FEDF143-B880-4C41-A047-1BB349E10E31}"/>
    <cellStyle name="Input 2 2 2 2 3" xfId="42048" xr:uid="{E5BB28DE-5553-4BB1-A883-7E187B5976B8}"/>
    <cellStyle name="Input 2 2 2 3" xfId="9359" xr:uid="{00000000-0005-0000-0000-000084240000}"/>
    <cellStyle name="Input 2 2 2 3 2" xfId="30316" xr:uid="{E35C2B07-5FAF-42AA-B28D-82187C87DF5C}"/>
    <cellStyle name="Input 2 2 2 3 3" xfId="42049" xr:uid="{5B267D73-6745-4773-8C7A-FCF7A46ACF4A}"/>
    <cellStyle name="Input 2 2 2 4" xfId="9360" xr:uid="{00000000-0005-0000-0000-000085240000}"/>
    <cellStyle name="Input 2 2 2 4 2" xfId="30317" xr:uid="{1F3DA79A-88C9-4A1D-9E2E-FE959996787E}"/>
    <cellStyle name="Input 2 2 2 4 3" xfId="42050" xr:uid="{661CBF09-348A-48CC-8D40-D82F3FE76FA2}"/>
    <cellStyle name="Input 2 2 2 5" xfId="30314" xr:uid="{3F9162CD-FA3C-4F67-A7FD-3BA0B8443F63}"/>
    <cellStyle name="Input 2 2 2 6" xfId="42047" xr:uid="{8ABA5F6B-A962-483E-9A6A-CA0890389DBC}"/>
    <cellStyle name="Input 2 2 3" xfId="9361" xr:uid="{00000000-0005-0000-0000-000086240000}"/>
    <cellStyle name="Input 2 2 3 2" xfId="9362" xr:uid="{00000000-0005-0000-0000-000087240000}"/>
    <cellStyle name="Input 2 2 3 2 2" xfId="30319" xr:uid="{F355EF9E-B945-4A36-BE14-52196F3E4FF8}"/>
    <cellStyle name="Input 2 2 3 2 3" xfId="42052" xr:uid="{DB1CC9BC-AA8C-4EB7-8F12-D9AFC0F51C58}"/>
    <cellStyle name="Input 2 2 3 3" xfId="9363" xr:uid="{00000000-0005-0000-0000-000088240000}"/>
    <cellStyle name="Input 2 2 3 3 2" xfId="30320" xr:uid="{65D35EEC-BF88-4104-8360-0280FBB31474}"/>
    <cellStyle name="Input 2 2 3 3 3" xfId="42053" xr:uid="{22E613B1-A510-4B92-ABEA-0CF15332A13F}"/>
    <cellStyle name="Input 2 2 3 4" xfId="9364" xr:uid="{00000000-0005-0000-0000-000089240000}"/>
    <cellStyle name="Input 2 2 3 4 2" xfId="30321" xr:uid="{4C61BD05-1E16-49C6-BA65-7F37AF4B89FF}"/>
    <cellStyle name="Input 2 2 3 4 3" xfId="42054" xr:uid="{7167E5E5-B31F-4531-A2A5-3D81388F4DDA}"/>
    <cellStyle name="Input 2 2 3 5" xfId="30318" xr:uid="{25BC6E33-6362-4083-9201-A6F5D343BE02}"/>
    <cellStyle name="Input 2 2 3 6" xfId="42051" xr:uid="{302F802D-DBFD-44C0-8B89-725B688C60A9}"/>
    <cellStyle name="Input 2 2 4" xfId="9365" xr:uid="{00000000-0005-0000-0000-00008A240000}"/>
    <cellStyle name="Input 2 2 4 2" xfId="9366" xr:uid="{00000000-0005-0000-0000-00008B240000}"/>
    <cellStyle name="Input 2 2 4 2 2" xfId="30323" xr:uid="{66C2DF61-5719-4AD5-963E-33A16592F56E}"/>
    <cellStyle name="Input 2 2 4 2 3" xfId="42056" xr:uid="{BABED2FD-DDC4-4CAC-867B-303C203127B7}"/>
    <cellStyle name="Input 2 2 4 3" xfId="9367" xr:uid="{00000000-0005-0000-0000-00008C240000}"/>
    <cellStyle name="Input 2 2 4 3 2" xfId="30324" xr:uid="{C795C725-E503-4FF5-A087-5D3BB2DDD0EC}"/>
    <cellStyle name="Input 2 2 4 3 3" xfId="42057" xr:uid="{5182DE75-B75C-47E8-AFAE-C6FC12415380}"/>
    <cellStyle name="Input 2 2 4 4" xfId="9368" xr:uid="{00000000-0005-0000-0000-00008D240000}"/>
    <cellStyle name="Input 2 2 4 4 2" xfId="30325" xr:uid="{C3B16EE8-16E0-4F06-9D78-39BFB5F05A34}"/>
    <cellStyle name="Input 2 2 4 4 3" xfId="42058" xr:uid="{2464D4F4-0EC2-4FD4-AFFB-2EA0C25155C4}"/>
    <cellStyle name="Input 2 2 4 5" xfId="30322" xr:uid="{6DF1C456-1747-4B1F-A392-78A7B48C8672}"/>
    <cellStyle name="Input 2 2 4 6" xfId="42055" xr:uid="{1FC13008-4A32-4059-A46D-767FAB455870}"/>
    <cellStyle name="Input 2 2 5" xfId="9369" xr:uid="{00000000-0005-0000-0000-00008E240000}"/>
    <cellStyle name="Input 2 2 5 2" xfId="9370" xr:uid="{00000000-0005-0000-0000-00008F240000}"/>
    <cellStyle name="Input 2 2 5 2 2" xfId="30327" xr:uid="{E2EDB116-7EEB-4E59-996F-C7FD22BF60A7}"/>
    <cellStyle name="Input 2 2 5 2 3" xfId="42060" xr:uid="{CF96EAE2-C607-4F3F-A4FC-4343B0E3FE6F}"/>
    <cellStyle name="Input 2 2 5 3" xfId="9371" xr:uid="{00000000-0005-0000-0000-000090240000}"/>
    <cellStyle name="Input 2 2 5 3 2" xfId="30328" xr:uid="{7F89A7F8-FE94-4221-9C52-32DB099536DD}"/>
    <cellStyle name="Input 2 2 5 3 3" xfId="42061" xr:uid="{57B6E5F6-5DE6-4F67-8A53-B25F44EE8FD8}"/>
    <cellStyle name="Input 2 2 5 4" xfId="9372" xr:uid="{00000000-0005-0000-0000-000091240000}"/>
    <cellStyle name="Input 2 2 5 4 2" xfId="30329" xr:uid="{2F1808DF-F8D0-491E-8212-7B67387C06E9}"/>
    <cellStyle name="Input 2 2 5 4 3" xfId="42062" xr:uid="{2752BCE9-30DD-4248-B606-119334C37197}"/>
    <cellStyle name="Input 2 2 5 5" xfId="30326" xr:uid="{11BE638D-2809-48E3-A590-08BA8DFD6954}"/>
    <cellStyle name="Input 2 2 5 6" xfId="42059" xr:uid="{F5F6892C-DAD8-4ED8-BA70-CBC2982F2789}"/>
    <cellStyle name="Input 2 2 6" xfId="9373" xr:uid="{00000000-0005-0000-0000-000092240000}"/>
    <cellStyle name="Input 2 2 6 2" xfId="30330" xr:uid="{D92CB0AB-7B66-4BC2-A005-A61CF82DB457}"/>
    <cellStyle name="Input 2 2 6 3" xfId="42063" xr:uid="{9175BBF0-7C46-46FC-945A-74206EAF45BC}"/>
    <cellStyle name="Input 2 2 7" xfId="9374" xr:uid="{00000000-0005-0000-0000-000093240000}"/>
    <cellStyle name="Input 2 2 7 2" xfId="30331" xr:uid="{BFF16487-D49F-4086-BA52-6ABE58F66F27}"/>
    <cellStyle name="Input 2 2 7 3" xfId="42064" xr:uid="{3F60FAAD-74BE-4A3D-9793-E3A4DCED4BC2}"/>
    <cellStyle name="Input 2 2 8" xfId="9375" xr:uid="{00000000-0005-0000-0000-000094240000}"/>
    <cellStyle name="Input 2 2 8 2" xfId="30332" xr:uid="{AE1E0BAA-8445-4AFC-B9EE-8FFE1E7E8959}"/>
    <cellStyle name="Input 2 2 8 3" xfId="42065" xr:uid="{0ADB3271-1C84-4049-A2B5-5A9C8C7CBBD1}"/>
    <cellStyle name="Input 2 2 9" xfId="9376" xr:uid="{00000000-0005-0000-0000-000095240000}"/>
    <cellStyle name="Input 2 2 9 2" xfId="30333" xr:uid="{2B82E995-3100-4EBC-96A9-BCEC0B1E8232}"/>
    <cellStyle name="Input 2 2 9 3" xfId="42066" xr:uid="{0E17D93C-BEA6-4F29-A837-D9FA1E0B5503}"/>
    <cellStyle name="Input 2 3" xfId="9377" xr:uid="{00000000-0005-0000-0000-000096240000}"/>
    <cellStyle name="Input 2 3 2" xfId="9378" xr:uid="{00000000-0005-0000-0000-000097240000}"/>
    <cellStyle name="Input 2 3 2 2" xfId="30335" xr:uid="{AEA76C89-FC5D-4C91-B523-DFD09987E316}"/>
    <cellStyle name="Input 2 3 2 3" xfId="42067" xr:uid="{EBEA087C-EBDE-49CC-8197-2FE3D7D8E4F7}"/>
    <cellStyle name="Input 2 3 3" xfId="9379" xr:uid="{00000000-0005-0000-0000-000098240000}"/>
    <cellStyle name="Input 2 3 3 2" xfId="30336" xr:uid="{FA4EF262-7CC6-4EFB-92F8-D67E55A851EE}"/>
    <cellStyle name="Input 2 3 3 3" xfId="42068" xr:uid="{BD5CE57F-EC8B-4832-BEAB-041F5CD13BEB}"/>
    <cellStyle name="Input 2 3 4" xfId="9380" xr:uid="{00000000-0005-0000-0000-000099240000}"/>
    <cellStyle name="Input 2 3 4 2" xfId="30337" xr:uid="{5954B7DF-E2DF-4329-BE45-352A3005A640}"/>
    <cellStyle name="Input 2 3 4 3" xfId="42069" xr:uid="{3FC58451-5968-4762-9479-C417C53639DA}"/>
    <cellStyle name="Input 2 3 5" xfId="9381" xr:uid="{00000000-0005-0000-0000-00009A240000}"/>
    <cellStyle name="Input 2 3 5 2" xfId="30338" xr:uid="{7C0EA597-783C-4E22-AF32-EDC205173BE2}"/>
    <cellStyle name="Input 2 3 5 3" xfId="42070" xr:uid="{6835D4C7-B52E-4BB3-A710-26F49502DE74}"/>
    <cellStyle name="Input 2 3 6" xfId="30334" xr:uid="{F9EA63BE-9CA0-496A-A0D7-DDF12453F789}"/>
    <cellStyle name="Input 2 4" xfId="9382" xr:uid="{00000000-0005-0000-0000-00009B240000}"/>
    <cellStyle name="Input 2 4 2" xfId="9383" xr:uid="{00000000-0005-0000-0000-00009C240000}"/>
    <cellStyle name="Input 2 4 2 2" xfId="30340" xr:uid="{0067BAFE-8D2A-496D-B4F2-7036533C41CE}"/>
    <cellStyle name="Input 2 4 2 3" xfId="42071" xr:uid="{137CB5F3-5CBB-4502-88BD-7E669E1C3033}"/>
    <cellStyle name="Input 2 4 3" xfId="9384" xr:uid="{00000000-0005-0000-0000-00009D240000}"/>
    <cellStyle name="Input 2 4 3 2" xfId="30341" xr:uid="{5272C078-022D-498C-9DBB-B86FBDE4A228}"/>
    <cellStyle name="Input 2 4 3 3" xfId="42072" xr:uid="{CC2AE074-8579-4CCB-9DCF-490A66BCFC31}"/>
    <cellStyle name="Input 2 4 4" xfId="9385" xr:uid="{00000000-0005-0000-0000-00009E240000}"/>
    <cellStyle name="Input 2 4 4 2" xfId="30342" xr:uid="{0E2AE7C9-3A35-4133-B952-5E17ADBEDF89}"/>
    <cellStyle name="Input 2 4 4 3" xfId="42073" xr:uid="{10FE5F10-DB67-4EE1-BB5E-F2374F68ED7B}"/>
    <cellStyle name="Input 2 4 5" xfId="9386" xr:uid="{00000000-0005-0000-0000-00009F240000}"/>
    <cellStyle name="Input 2 4 5 2" xfId="30343" xr:uid="{726730D5-FE49-4FC0-8154-0AA5D98026FF}"/>
    <cellStyle name="Input 2 4 5 3" xfId="42074" xr:uid="{08F0B8CC-5E89-4BA5-8193-93D31E18B796}"/>
    <cellStyle name="Input 2 4 6" xfId="30339" xr:uid="{D3C6766B-60B0-4975-8C93-7987160F8C64}"/>
    <cellStyle name="Input 2 5" xfId="9387" xr:uid="{00000000-0005-0000-0000-0000A0240000}"/>
    <cellStyle name="Input 2 5 2" xfId="9388" xr:uid="{00000000-0005-0000-0000-0000A1240000}"/>
    <cellStyle name="Input 2 5 2 2" xfId="30345" xr:uid="{97622747-C1B8-42AC-AA0E-8AC01FC276FF}"/>
    <cellStyle name="Input 2 5 2 3" xfId="42075" xr:uid="{ACFCA27C-489D-4E3E-9D33-E4B3CD3B6F49}"/>
    <cellStyle name="Input 2 5 3" xfId="9389" xr:uid="{00000000-0005-0000-0000-0000A2240000}"/>
    <cellStyle name="Input 2 5 3 2" xfId="30346" xr:uid="{A6A8CE15-A6ED-48B8-936B-FD0140D7C5A1}"/>
    <cellStyle name="Input 2 5 3 3" xfId="42076" xr:uid="{8B341489-D760-491F-B8A8-7A715F4618DF}"/>
    <cellStyle name="Input 2 5 4" xfId="9390" xr:uid="{00000000-0005-0000-0000-0000A3240000}"/>
    <cellStyle name="Input 2 5 4 2" xfId="30347" xr:uid="{4303252D-CC3A-42E9-A15B-715F373A66D2}"/>
    <cellStyle name="Input 2 5 4 3" xfId="42077" xr:uid="{15C0C14F-609A-4036-8B5D-58D62ABCD6AD}"/>
    <cellStyle name="Input 2 5 5" xfId="9391" xr:uid="{00000000-0005-0000-0000-0000A4240000}"/>
    <cellStyle name="Input 2 5 5 2" xfId="30348" xr:uid="{C1705A04-7BC0-4200-98B7-01AACCF680C9}"/>
    <cellStyle name="Input 2 5 5 3" xfId="42078" xr:uid="{235C62EA-2F57-42B7-9BE6-9E273D78233D}"/>
    <cellStyle name="Input 2 5 6" xfId="30344" xr:uid="{95A4201B-9A53-49DC-BBB2-F5A2BE719918}"/>
    <cellStyle name="Input 2 6" xfId="9392" xr:uid="{00000000-0005-0000-0000-0000A5240000}"/>
    <cellStyle name="Input 2 6 2" xfId="9393" xr:uid="{00000000-0005-0000-0000-0000A6240000}"/>
    <cellStyle name="Input 2 6 2 2" xfId="30350" xr:uid="{62D68B81-E84A-4108-BB59-F7B4449CA6A7}"/>
    <cellStyle name="Input 2 6 2 3" xfId="42079" xr:uid="{293B0A63-D3E8-4B28-AFF6-2EF306A2DE97}"/>
    <cellStyle name="Input 2 6 3" xfId="9394" xr:uid="{00000000-0005-0000-0000-0000A7240000}"/>
    <cellStyle name="Input 2 6 3 2" xfId="30351" xr:uid="{45E78293-EBA0-4A2B-BBB8-22857F5C554C}"/>
    <cellStyle name="Input 2 6 3 3" xfId="42080" xr:uid="{1EBCD2E9-DA3C-402B-A382-E0BE0BCAF8DE}"/>
    <cellStyle name="Input 2 6 4" xfId="9395" xr:uid="{00000000-0005-0000-0000-0000A8240000}"/>
    <cellStyle name="Input 2 6 4 2" xfId="30352" xr:uid="{BDB43354-E86B-4B91-905B-1320A387A288}"/>
    <cellStyle name="Input 2 6 4 3" xfId="42081" xr:uid="{9253EFFC-F2A6-4E5C-B670-4380BBDEA630}"/>
    <cellStyle name="Input 2 6 5" xfId="9396" xr:uid="{00000000-0005-0000-0000-0000A9240000}"/>
    <cellStyle name="Input 2 6 5 2" xfId="30353" xr:uid="{E82AA0FE-53A6-401A-8CA7-F8D6B869327F}"/>
    <cellStyle name="Input 2 6 5 3" xfId="42082" xr:uid="{C0596736-FAFF-4E26-986D-648F3560E2BE}"/>
    <cellStyle name="Input 2 6 6" xfId="30349" xr:uid="{71A83B20-5C8F-4940-A0F7-ACB5E9223217}"/>
    <cellStyle name="Input 2 7" xfId="9397" xr:uid="{00000000-0005-0000-0000-0000AA240000}"/>
    <cellStyle name="Input 2 7 2" xfId="9398" xr:uid="{00000000-0005-0000-0000-0000AB240000}"/>
    <cellStyle name="Input 2 7 2 2" xfId="30355" xr:uid="{EAE06785-B86A-461E-96D6-5121682708B8}"/>
    <cellStyle name="Input 2 7 2 3" xfId="42083" xr:uid="{05CFD49A-8921-4D78-AEEF-513AD993C891}"/>
    <cellStyle name="Input 2 7 3" xfId="9399" xr:uid="{00000000-0005-0000-0000-0000AC240000}"/>
    <cellStyle name="Input 2 7 3 2" xfId="30356" xr:uid="{D535C84F-4FF9-4B15-BBCA-32085619037C}"/>
    <cellStyle name="Input 2 7 3 3" xfId="42084" xr:uid="{C80E81D7-FE45-4F84-968A-4086439EE029}"/>
    <cellStyle name="Input 2 7 4" xfId="9400" xr:uid="{00000000-0005-0000-0000-0000AD240000}"/>
    <cellStyle name="Input 2 7 4 2" xfId="30357" xr:uid="{8AB2A338-87C4-4740-8BA3-F4703E292C5F}"/>
    <cellStyle name="Input 2 7 4 3" xfId="42085" xr:uid="{69B59AE4-3782-4F83-B128-8B96DE6818C9}"/>
    <cellStyle name="Input 2 7 5" xfId="9401" xr:uid="{00000000-0005-0000-0000-0000AE240000}"/>
    <cellStyle name="Input 2 7 5 2" xfId="30358" xr:uid="{7E8569AE-788A-403A-AAE8-0936276C26F7}"/>
    <cellStyle name="Input 2 7 5 3" xfId="42086" xr:uid="{D7C37CEF-B2AF-4211-824B-7009C4CEFEBA}"/>
    <cellStyle name="Input 2 7 6" xfId="30354" xr:uid="{11AAD69D-61BF-4F86-B947-1170B5639288}"/>
    <cellStyle name="Input 2 8" xfId="9402" xr:uid="{00000000-0005-0000-0000-0000AF240000}"/>
    <cellStyle name="Input 2 8 2" xfId="9403" xr:uid="{00000000-0005-0000-0000-0000B0240000}"/>
    <cellStyle name="Input 2 8 2 2" xfId="30360" xr:uid="{3E87B1A0-CEE6-4CEE-B6EF-966D1C2DBACB}"/>
    <cellStyle name="Input 2 8 2 3" xfId="42087" xr:uid="{A111AF68-C31B-49AE-A211-2E9EA16D60D9}"/>
    <cellStyle name="Input 2 8 3" xfId="9404" xr:uid="{00000000-0005-0000-0000-0000B1240000}"/>
    <cellStyle name="Input 2 8 3 2" xfId="30361" xr:uid="{2C2BD342-F435-4DD9-A0D5-943939091FC1}"/>
    <cellStyle name="Input 2 8 3 3" xfId="42088" xr:uid="{3FD3FFF4-C21D-486A-9000-A7043F28C911}"/>
    <cellStyle name="Input 2 8 4" xfId="9405" xr:uid="{00000000-0005-0000-0000-0000B2240000}"/>
    <cellStyle name="Input 2 8 4 2" xfId="30362" xr:uid="{59483855-653C-4FCF-A615-6B4F61D550A8}"/>
    <cellStyle name="Input 2 8 4 3" xfId="42089" xr:uid="{9CAB985F-5E34-4ADA-A753-C6041954C760}"/>
    <cellStyle name="Input 2 8 5" xfId="9406" xr:uid="{00000000-0005-0000-0000-0000B3240000}"/>
    <cellStyle name="Input 2 8 5 2" xfId="30363" xr:uid="{B2813158-ECE0-4129-A6B3-243A32829BDB}"/>
    <cellStyle name="Input 2 8 5 3" xfId="42090" xr:uid="{60722B1A-2496-40A6-825E-C040E76936DD}"/>
    <cellStyle name="Input 2 8 6" xfId="30359" xr:uid="{882FFACD-E1A3-454E-8F7C-5C0CA06E92A1}"/>
    <cellStyle name="Input 2 9" xfId="9407" xr:uid="{00000000-0005-0000-0000-0000B4240000}"/>
    <cellStyle name="Input 2 9 2" xfId="9408" xr:uid="{00000000-0005-0000-0000-0000B5240000}"/>
    <cellStyle name="Input 2 9 2 2" xfId="30365" xr:uid="{9A824E5A-9135-4833-A033-3EF8A50231D8}"/>
    <cellStyle name="Input 2 9 2 3" xfId="42091" xr:uid="{9B261397-42FC-4B02-9EBE-D23C47965EA3}"/>
    <cellStyle name="Input 2 9 3" xfId="9409" xr:uid="{00000000-0005-0000-0000-0000B6240000}"/>
    <cellStyle name="Input 2 9 3 2" xfId="30366" xr:uid="{71C6FA88-6523-4DE1-A646-AABC2C90E57F}"/>
    <cellStyle name="Input 2 9 3 3" xfId="42092" xr:uid="{5DADADDD-D1BE-4649-B863-9D29DE2ECA05}"/>
    <cellStyle name="Input 2 9 4" xfId="9410" xr:uid="{00000000-0005-0000-0000-0000B7240000}"/>
    <cellStyle name="Input 2 9 4 2" xfId="30367" xr:uid="{10B1991F-E37E-4887-B4E4-41F26903CC7B}"/>
    <cellStyle name="Input 2 9 4 3" xfId="42093" xr:uid="{F5D942ED-741B-4367-9257-FF27C3A12F71}"/>
    <cellStyle name="Input 2 9 5" xfId="9411" xr:uid="{00000000-0005-0000-0000-0000B8240000}"/>
    <cellStyle name="Input 2 9 5 2" xfId="30368" xr:uid="{C9F2D1F8-8276-4A4B-ABB5-785424B3D7D5}"/>
    <cellStyle name="Input 2 9 5 3" xfId="42094" xr:uid="{56AE3D42-32A6-43D3-8E83-426D18F72A74}"/>
    <cellStyle name="Input 2 9 6" xfId="30364" xr:uid="{C4D3E90B-C5B6-4BAF-89E4-55DF8A5DB578}"/>
    <cellStyle name="Input 3" xfId="9412" xr:uid="{00000000-0005-0000-0000-0000B9240000}"/>
    <cellStyle name="Input 3 2" xfId="9413" xr:uid="{00000000-0005-0000-0000-0000BA240000}"/>
    <cellStyle name="Input 3 2 2" xfId="30370" xr:uid="{543BBD69-AD30-47D2-A712-3D616B10DD1E}"/>
    <cellStyle name="Input 3 2 3" xfId="42096" xr:uid="{3005DF35-C88F-43D5-A7FE-A868A094919A}"/>
    <cellStyle name="Input 3 3" xfId="9414" xr:uid="{00000000-0005-0000-0000-0000BB240000}"/>
    <cellStyle name="Input 3 3 2" xfId="30371" xr:uid="{C899DAD7-C103-4DCA-A9A1-F58D068F81C6}"/>
    <cellStyle name="Input 3 3 3" xfId="42097" xr:uid="{8A6AFA7F-2411-4B46-905A-421417E37D9B}"/>
    <cellStyle name="Input 3 4" xfId="30369" xr:uid="{CF0453AE-5CD9-4220-8A8B-154779689A38}"/>
    <cellStyle name="Input 3 5" xfId="42095" xr:uid="{8C9ABB07-2156-45F4-81E4-FBB2E7EF1375}"/>
    <cellStyle name="Input 4" xfId="9415" xr:uid="{00000000-0005-0000-0000-0000BC240000}"/>
    <cellStyle name="Input 4 2" xfId="9416" xr:uid="{00000000-0005-0000-0000-0000BD240000}"/>
    <cellStyle name="Input 4 2 2" xfId="30373" xr:uid="{AD59851B-ADB8-4C57-AB93-914257187D46}"/>
    <cellStyle name="Input 4 2 3" xfId="42099" xr:uid="{91B29EFA-4F24-4D46-835A-DBAC319D1967}"/>
    <cellStyle name="Input 4 3" xfId="9417" xr:uid="{00000000-0005-0000-0000-0000BE240000}"/>
    <cellStyle name="Input 4 3 2" xfId="30374" xr:uid="{41742E7E-917E-4BCD-AC96-127CA54167AE}"/>
    <cellStyle name="Input 4 3 3" xfId="42100" xr:uid="{66D341D7-50DD-4C6E-9C1C-494BFA823B99}"/>
    <cellStyle name="Input 4 4" xfId="30372" xr:uid="{9A5BB305-6154-4367-8DB2-006F9D8CC517}"/>
    <cellStyle name="Input 4 5" xfId="42098" xr:uid="{61B158D1-D092-4FBA-989F-CFB285E37F4E}"/>
    <cellStyle name="Input 5" xfId="9418" xr:uid="{00000000-0005-0000-0000-0000BF240000}"/>
    <cellStyle name="Input 5 2" xfId="9419" xr:uid="{00000000-0005-0000-0000-0000C0240000}"/>
    <cellStyle name="Input 5 2 2" xfId="30376" xr:uid="{495FF604-2455-4FD1-B2A7-37E37389A48D}"/>
    <cellStyle name="Input 5 2 3" xfId="42102" xr:uid="{80B00980-927D-43E9-AC36-0A0E8085717E}"/>
    <cellStyle name="Input 5 3" xfId="9420" xr:uid="{00000000-0005-0000-0000-0000C1240000}"/>
    <cellStyle name="Input 5 3 2" xfId="30377" xr:uid="{61F435B0-50C2-47F4-9FF6-99E14B73E129}"/>
    <cellStyle name="Input 5 3 3" xfId="42103" xr:uid="{243644CE-2A06-4884-994A-3B2681768A06}"/>
    <cellStyle name="Input 5 4" xfId="30375" xr:uid="{D660BB33-46E7-4099-B7AA-A972EE7C0794}"/>
    <cellStyle name="Input 5 5" xfId="42101" xr:uid="{13A3C5EC-8DAD-44F3-9ACB-26B21AC75C92}"/>
    <cellStyle name="Input 6" xfId="9421" xr:uid="{00000000-0005-0000-0000-0000C2240000}"/>
    <cellStyle name="Input 6 2" xfId="9422" xr:uid="{00000000-0005-0000-0000-0000C3240000}"/>
    <cellStyle name="Input 6 2 2" xfId="30379" xr:uid="{2881664B-B582-4562-8996-CF81861861D0}"/>
    <cellStyle name="Input 6 2 3" xfId="42105" xr:uid="{440CC271-4B1D-425D-9292-ADB5A3DE4AC3}"/>
    <cellStyle name="Input 6 3" xfId="9423" xr:uid="{00000000-0005-0000-0000-0000C4240000}"/>
    <cellStyle name="Input 6 3 2" xfId="30380" xr:uid="{456030E1-6441-49A0-9DFA-30BCBE4A7D19}"/>
    <cellStyle name="Input 6 3 3" xfId="42106" xr:uid="{A28A6508-FFA6-41B3-96EC-988DC374943A}"/>
    <cellStyle name="Input 6 4" xfId="30378" xr:uid="{D1DDCEB8-1D0F-47EC-8175-0531E6B67B77}"/>
    <cellStyle name="Input 6 5" xfId="42104" xr:uid="{510CA10A-CA59-4FF8-AC25-79FD9ED4212A}"/>
    <cellStyle name="Input 7" xfId="9424" xr:uid="{00000000-0005-0000-0000-0000C5240000}"/>
    <cellStyle name="Input 7 2" xfId="30381" xr:uid="{A819ACF0-B090-4C0B-91A9-EDCF0EC322CD}"/>
    <cellStyle name="Input 7 3" xfId="42107" xr:uid="{8FEDC311-CA9B-4C79-BA59-DA9CDAFDC444}"/>
    <cellStyle name="inputExposure" xfId="9425" xr:uid="{00000000-0005-0000-0000-0000C6240000}"/>
    <cellStyle name="inputExposure 2" xfId="30382" xr:uid="{7CD24398-D58F-43D6-BC0D-0A6C24516CA9}"/>
    <cellStyle name="inputExposure 3" xfId="42108" xr:uid="{BF31D2E6-0567-42F4-BF7D-C4DDEF27E248}"/>
    <cellStyle name="Link Currency (0)" xfId="9426" xr:uid="{00000000-0005-0000-0000-0000C7240000}"/>
    <cellStyle name="Link Currency (0) 2" xfId="30383" xr:uid="{E2AC511E-C1D1-492F-A7F9-2A4CFCB4E0F6}"/>
    <cellStyle name="Link Currency (2)" xfId="9427" xr:uid="{00000000-0005-0000-0000-0000C8240000}"/>
    <cellStyle name="Link Currency (2) 2" xfId="30384" xr:uid="{B6F2D2C3-1E61-47C3-9947-12792451F08B}"/>
    <cellStyle name="Link Units (0)" xfId="9428" xr:uid="{00000000-0005-0000-0000-0000C9240000}"/>
    <cellStyle name="Link Units (0) 2" xfId="30385" xr:uid="{E7EE576D-6369-496D-9471-6A2308678BCC}"/>
    <cellStyle name="Link Units (1)" xfId="9429" xr:uid="{00000000-0005-0000-0000-0000CA240000}"/>
    <cellStyle name="Link Units (1) 2" xfId="30386" xr:uid="{CDF00AF3-4DE5-4920-8E1D-22211B7E09F2}"/>
    <cellStyle name="Link Units (2)" xfId="9430" xr:uid="{00000000-0005-0000-0000-0000CB240000}"/>
    <cellStyle name="Link Units (2) 2" xfId="30387" xr:uid="{74ABDE7E-53AE-4E83-B8FA-61F142FB97E6}"/>
    <cellStyle name="Linked Cell 2" xfId="9431" xr:uid="{00000000-0005-0000-0000-0000CC240000}"/>
    <cellStyle name="Linked Cell 2 10" xfId="9432" xr:uid="{00000000-0005-0000-0000-0000CD240000}"/>
    <cellStyle name="Linked Cell 2 10 2" xfId="30389" xr:uid="{B2563925-ED39-46F6-8A64-7E18D11F5A56}"/>
    <cellStyle name="Linked Cell 2 11" xfId="9433" xr:uid="{00000000-0005-0000-0000-0000CE240000}"/>
    <cellStyle name="Linked Cell 2 11 2" xfId="30390" xr:uid="{14D8F84B-1B21-4674-82B6-7D038C855A1E}"/>
    <cellStyle name="Linked Cell 2 12" xfId="9434" xr:uid="{00000000-0005-0000-0000-0000CF240000}"/>
    <cellStyle name="Linked Cell 2 12 2" xfId="30391" xr:uid="{11C61D36-4C1A-4BDD-ADE4-085D6D0E1FB1}"/>
    <cellStyle name="Linked Cell 2 13" xfId="30388" xr:uid="{4548857D-DD6C-40D8-A540-1DAF2C64BAA3}"/>
    <cellStyle name="Linked Cell 2 2" xfId="9435" xr:uid="{00000000-0005-0000-0000-0000D0240000}"/>
    <cellStyle name="Linked Cell 2 2 2" xfId="9436" xr:uid="{00000000-0005-0000-0000-0000D1240000}"/>
    <cellStyle name="Linked Cell 2 2 2 2" xfId="30393" xr:uid="{0FBA92FE-3EAC-4ADE-8601-E9535486FA28}"/>
    <cellStyle name="Linked Cell 2 2 3" xfId="30392" xr:uid="{E8275D6E-8B68-494E-9BDE-16C0AF137193}"/>
    <cellStyle name="Linked Cell 2 3" xfId="9437" xr:uid="{00000000-0005-0000-0000-0000D2240000}"/>
    <cellStyle name="Linked Cell 2 3 2" xfId="30394" xr:uid="{CF6CD922-2C90-4C5E-94F4-E7E8C391524B}"/>
    <cellStyle name="Linked Cell 2 4" xfId="9438" xr:uid="{00000000-0005-0000-0000-0000D3240000}"/>
    <cellStyle name="Linked Cell 2 4 2" xfId="30395" xr:uid="{EB604D28-4D0D-4D43-B2CA-7230A54FAA61}"/>
    <cellStyle name="Linked Cell 2 5" xfId="9439" xr:uid="{00000000-0005-0000-0000-0000D4240000}"/>
    <cellStyle name="Linked Cell 2 5 2" xfId="30396" xr:uid="{39AD3F01-44D0-42B7-ADEC-4B0863D20EB3}"/>
    <cellStyle name="Linked Cell 2 6" xfId="9440" xr:uid="{00000000-0005-0000-0000-0000D5240000}"/>
    <cellStyle name="Linked Cell 2 6 2" xfId="30397" xr:uid="{D6BE22D2-4A0C-4714-9D1A-BCD66E321C34}"/>
    <cellStyle name="Linked Cell 2 7" xfId="9441" xr:uid="{00000000-0005-0000-0000-0000D6240000}"/>
    <cellStyle name="Linked Cell 2 7 2" xfId="30398" xr:uid="{A1104AB0-E414-47B0-9E87-1059224E21DB}"/>
    <cellStyle name="Linked Cell 2 8" xfId="9442" xr:uid="{00000000-0005-0000-0000-0000D7240000}"/>
    <cellStyle name="Linked Cell 2 8 2" xfId="30399" xr:uid="{06D76BD3-6AA6-4734-A472-772CD40A374D}"/>
    <cellStyle name="Linked Cell 2 9" xfId="9443" xr:uid="{00000000-0005-0000-0000-0000D8240000}"/>
    <cellStyle name="Linked Cell 2 9 2" xfId="30400" xr:uid="{EF8729A7-9E5A-4190-ADD8-A1D54FCD094F}"/>
    <cellStyle name="Linked Cell 3" xfId="9444" xr:uid="{00000000-0005-0000-0000-0000D9240000}"/>
    <cellStyle name="Linked Cell 3 2" xfId="9445" xr:uid="{00000000-0005-0000-0000-0000DA240000}"/>
    <cellStyle name="Linked Cell 3 2 2" xfId="30402" xr:uid="{2643435B-1123-4CDA-B7FD-FB7BE86E8829}"/>
    <cellStyle name="Linked Cell 3 3" xfId="9446" xr:uid="{00000000-0005-0000-0000-0000DB240000}"/>
    <cellStyle name="Linked Cell 3 3 2" xfId="30403" xr:uid="{A674EB1E-AAD5-4A39-99EE-EAF3EED89C00}"/>
    <cellStyle name="Linked Cell 3 4" xfId="30401" xr:uid="{20DF966E-5D9B-4E6E-ABC8-AA755D8F195D}"/>
    <cellStyle name="Linked Cell 4" xfId="9447" xr:uid="{00000000-0005-0000-0000-0000DC240000}"/>
    <cellStyle name="Linked Cell 4 2" xfId="9448" xr:uid="{00000000-0005-0000-0000-0000DD240000}"/>
    <cellStyle name="Linked Cell 4 2 2" xfId="30405" xr:uid="{5963BD61-8DD8-45A2-9F43-A913A6BA3462}"/>
    <cellStyle name="Linked Cell 4 3" xfId="9449" xr:uid="{00000000-0005-0000-0000-0000DE240000}"/>
    <cellStyle name="Linked Cell 4 3 2" xfId="30406" xr:uid="{6A21850D-B255-4738-AD08-B57AFCAA9F7B}"/>
    <cellStyle name="Linked Cell 4 4" xfId="30404" xr:uid="{E70E9191-6508-42CF-B853-FAE1B8124B43}"/>
    <cellStyle name="Linked Cell 5" xfId="9450" xr:uid="{00000000-0005-0000-0000-0000DF240000}"/>
    <cellStyle name="Linked Cell 5 2" xfId="9451" xr:uid="{00000000-0005-0000-0000-0000E0240000}"/>
    <cellStyle name="Linked Cell 5 2 2" xfId="30408" xr:uid="{8DF2C31F-0A94-4ADA-9E2E-532FF51894C7}"/>
    <cellStyle name="Linked Cell 5 3" xfId="9452" xr:uid="{00000000-0005-0000-0000-0000E1240000}"/>
    <cellStyle name="Linked Cell 5 3 2" xfId="30409" xr:uid="{0F9CA792-E4EF-4DF2-9ADA-2E554D8239DF}"/>
    <cellStyle name="Linked Cell 5 4" xfId="30407" xr:uid="{0B66448C-CF1F-4DC7-A2B6-6DD2807D8C07}"/>
    <cellStyle name="Linked Cell 6" xfId="9453" xr:uid="{00000000-0005-0000-0000-0000E2240000}"/>
    <cellStyle name="Linked Cell 6 2" xfId="9454" xr:uid="{00000000-0005-0000-0000-0000E3240000}"/>
    <cellStyle name="Linked Cell 6 2 2" xfId="30411" xr:uid="{21891D0B-5EE3-4A58-8035-435E2A5DD326}"/>
    <cellStyle name="Linked Cell 6 3" xfId="9455" xr:uid="{00000000-0005-0000-0000-0000E4240000}"/>
    <cellStyle name="Linked Cell 6 3 2" xfId="30412" xr:uid="{FACAD9B3-4526-4A28-B83C-A4A54C91F074}"/>
    <cellStyle name="Linked Cell 6 4" xfId="30410" xr:uid="{59F0F5A7-C1C7-4FF6-9BDC-04B524189E13}"/>
    <cellStyle name="Linked Cell 7" xfId="9456" xr:uid="{00000000-0005-0000-0000-0000E5240000}"/>
    <cellStyle name="Linked Cell 7 2" xfId="30413" xr:uid="{BC63AE48-BAC0-403A-B822-5E67D1733FFF}"/>
    <cellStyle name="Matrix" xfId="9457" xr:uid="{00000000-0005-0000-0000-0000E6240000}"/>
    <cellStyle name="Matrix 2" xfId="9458" xr:uid="{00000000-0005-0000-0000-0000E7240000}"/>
    <cellStyle name="Matrix 2 2" xfId="30415" xr:uid="{292511C8-11B9-484D-BF54-B248B97ECE65}"/>
    <cellStyle name="Matrix 3" xfId="9459" xr:uid="{00000000-0005-0000-0000-0000E8240000}"/>
    <cellStyle name="Matrix 3 2" xfId="30416" xr:uid="{5CCBFFB6-99C1-4DC8-A7A4-68C89B267713}"/>
    <cellStyle name="Matrix 4" xfId="30414" xr:uid="{B1FDA452-787C-4A3A-9435-0CAC880ED95B}"/>
    <cellStyle name="Millares [0]_A" xfId="9460" xr:uid="{00000000-0005-0000-0000-0000E9240000}"/>
    <cellStyle name="Millares_A" xfId="9461" xr:uid="{00000000-0005-0000-0000-0000EA240000}"/>
    <cellStyle name="Moneda [0]_A" xfId="9462" xr:uid="{00000000-0005-0000-0000-0000EB240000}"/>
    <cellStyle name="Moneda_A" xfId="9463" xr:uid="{00000000-0005-0000-0000-0000EC240000}"/>
    <cellStyle name="Neutral 2" xfId="9464" xr:uid="{00000000-0005-0000-0000-0000ED240000}"/>
    <cellStyle name="Neutral 2 10" xfId="9465" xr:uid="{00000000-0005-0000-0000-0000EE240000}"/>
    <cellStyle name="Neutral 2 10 2" xfId="30418" xr:uid="{EE758F42-E0F7-4028-9F54-3478C3FCFD4C}"/>
    <cellStyle name="Neutral 2 11" xfId="9466" xr:uid="{00000000-0005-0000-0000-0000EF240000}"/>
    <cellStyle name="Neutral 2 11 2" xfId="30419" xr:uid="{96D677D5-FD82-4765-8FB6-667C87B4161B}"/>
    <cellStyle name="Neutral 2 12" xfId="9467" xr:uid="{00000000-0005-0000-0000-0000F0240000}"/>
    <cellStyle name="Neutral 2 12 2" xfId="30420" xr:uid="{3E41CA7A-7E6F-4629-8B72-1770AE24B295}"/>
    <cellStyle name="Neutral 2 13" xfId="30417" xr:uid="{AEE9C536-15A0-414D-8D73-1165F1EA815D}"/>
    <cellStyle name="Neutral 2 2" xfId="9468" xr:uid="{00000000-0005-0000-0000-0000F1240000}"/>
    <cellStyle name="Neutral 2 2 2" xfId="9469" xr:uid="{00000000-0005-0000-0000-0000F2240000}"/>
    <cellStyle name="Neutral 2 2 2 2" xfId="30422" xr:uid="{72049164-ACFC-4522-BBE5-F87881C1D09A}"/>
    <cellStyle name="Neutral 2 2 3" xfId="30421" xr:uid="{57721D9E-0028-4AB9-AE65-4B1118F1F92A}"/>
    <cellStyle name="Neutral 2 3" xfId="9470" xr:uid="{00000000-0005-0000-0000-0000F3240000}"/>
    <cellStyle name="Neutral 2 3 2" xfId="30423" xr:uid="{FBB2F6E6-EDB5-47E5-9465-01EB27FE9154}"/>
    <cellStyle name="Neutral 2 4" xfId="9471" xr:uid="{00000000-0005-0000-0000-0000F4240000}"/>
    <cellStyle name="Neutral 2 4 2" xfId="30424" xr:uid="{305F0CB1-D1C3-4F0F-9FB2-8C1CDFA20B32}"/>
    <cellStyle name="Neutral 2 5" xfId="9472" xr:uid="{00000000-0005-0000-0000-0000F5240000}"/>
    <cellStyle name="Neutral 2 5 2" xfId="30425" xr:uid="{183EDF5C-CAC4-4596-BEE5-BAAB1CB61187}"/>
    <cellStyle name="Neutral 2 6" xfId="9473" xr:uid="{00000000-0005-0000-0000-0000F6240000}"/>
    <cellStyle name="Neutral 2 6 2" xfId="30426" xr:uid="{6146C5EC-1EDB-4172-AD1F-EC4988CBC7DA}"/>
    <cellStyle name="Neutral 2 7" xfId="9474" xr:uid="{00000000-0005-0000-0000-0000F7240000}"/>
    <cellStyle name="Neutral 2 7 2" xfId="30427" xr:uid="{7411F35D-9A23-4984-BC1F-BC14DD4166DC}"/>
    <cellStyle name="Neutral 2 8" xfId="9475" xr:uid="{00000000-0005-0000-0000-0000F8240000}"/>
    <cellStyle name="Neutral 2 8 2" xfId="30428" xr:uid="{145C2735-9B80-4E17-91F2-3A9B722EDC7F}"/>
    <cellStyle name="Neutral 2 9" xfId="9476" xr:uid="{00000000-0005-0000-0000-0000F9240000}"/>
    <cellStyle name="Neutral 2 9 2" xfId="30429" xr:uid="{5CA435EA-9437-4347-80CE-C55730C15B9B}"/>
    <cellStyle name="Neutral 3" xfId="9477" xr:uid="{00000000-0005-0000-0000-0000FA240000}"/>
    <cellStyle name="Neutral 3 2" xfId="9478" xr:uid="{00000000-0005-0000-0000-0000FB240000}"/>
    <cellStyle name="Neutral 3 2 2" xfId="30431" xr:uid="{0F1A486A-F519-4628-A085-6AE1C0B96D77}"/>
    <cellStyle name="Neutral 3 3" xfId="9479" xr:uid="{00000000-0005-0000-0000-0000FC240000}"/>
    <cellStyle name="Neutral 3 3 2" xfId="30432" xr:uid="{0F4B3483-869C-4B7F-8B86-74DBD39D9222}"/>
    <cellStyle name="Neutral 3 4" xfId="30430" xr:uid="{01B0078D-8D17-4D3B-BF70-F96C3EBB5E97}"/>
    <cellStyle name="Neutral 4" xfId="9480" xr:uid="{00000000-0005-0000-0000-0000FD240000}"/>
    <cellStyle name="Neutral 4 2" xfId="9481" xr:uid="{00000000-0005-0000-0000-0000FE240000}"/>
    <cellStyle name="Neutral 4 2 2" xfId="30434" xr:uid="{B78867A7-8865-4785-A4BA-CA3080B79972}"/>
    <cellStyle name="Neutral 4 3" xfId="9482" xr:uid="{00000000-0005-0000-0000-0000FF240000}"/>
    <cellStyle name="Neutral 4 3 2" xfId="30435" xr:uid="{CEC2D1B3-EFF5-4528-A5C6-F22E75F4D5FB}"/>
    <cellStyle name="Neutral 4 4" xfId="30433" xr:uid="{05C214D7-2B90-409E-9D3E-F744560E06D1}"/>
    <cellStyle name="Neutral 5" xfId="9483" xr:uid="{00000000-0005-0000-0000-000000250000}"/>
    <cellStyle name="Neutral 5 2" xfId="9484" xr:uid="{00000000-0005-0000-0000-000001250000}"/>
    <cellStyle name="Neutral 5 2 2" xfId="30437" xr:uid="{5932467B-D1B4-45FA-961D-18A1A1E9F543}"/>
    <cellStyle name="Neutral 5 3" xfId="9485" xr:uid="{00000000-0005-0000-0000-000002250000}"/>
    <cellStyle name="Neutral 5 3 2" xfId="30438" xr:uid="{F05CAF6F-C76B-4F68-86AC-A68028117F9D}"/>
    <cellStyle name="Neutral 5 4" xfId="30436" xr:uid="{5F691C0E-4D61-4A78-B64B-6A69D5B7D09D}"/>
    <cellStyle name="Neutral 6" xfId="9486" xr:uid="{00000000-0005-0000-0000-000003250000}"/>
    <cellStyle name="Neutral 6 2" xfId="9487" xr:uid="{00000000-0005-0000-0000-000004250000}"/>
    <cellStyle name="Neutral 6 2 2" xfId="30440" xr:uid="{42757240-C002-4CD1-BAA5-78D8B0C6E097}"/>
    <cellStyle name="Neutral 6 3" xfId="9488" xr:uid="{00000000-0005-0000-0000-000005250000}"/>
    <cellStyle name="Neutral 6 3 2" xfId="30441" xr:uid="{0CD6A043-F21C-4651-A815-051DEB5A73BB}"/>
    <cellStyle name="Neutral 6 4" xfId="30439" xr:uid="{5761F233-0502-4AB5-84C9-C830D6411661}"/>
    <cellStyle name="Neutral 7" xfId="9489" xr:uid="{00000000-0005-0000-0000-000006250000}"/>
    <cellStyle name="Neutral 7 2" xfId="30442" xr:uid="{CC0F8606-E708-4412-AAA7-9E6E44AE1881}"/>
    <cellStyle name="nopl_WCP.XLS" xfId="9490" xr:uid="{00000000-0005-0000-0000-000007250000}"/>
    <cellStyle name="Norma11l" xfId="9491" xr:uid="{00000000-0005-0000-0000-000008250000}"/>
    <cellStyle name="Norma11l 2" xfId="9492" xr:uid="{00000000-0005-0000-0000-000009250000}"/>
    <cellStyle name="Norma11l 2 2" xfId="30444" xr:uid="{136698DB-409F-43A5-858D-BE5F73A64D4A}"/>
    <cellStyle name="Norma11l 3" xfId="9493" xr:uid="{00000000-0005-0000-0000-00000A250000}"/>
    <cellStyle name="Norma11l 3 2" xfId="30445" xr:uid="{3FB6AADC-FC28-4269-94FA-A3EEDF8C107C}"/>
    <cellStyle name="Norma11l 4" xfId="30443" xr:uid="{99DA42A9-7CBC-4DE1-9827-6382015A0E7F}"/>
    <cellStyle name="Normal" xfId="0" builtinId="0"/>
    <cellStyle name="Normal 10" xfId="9494" xr:uid="{00000000-0005-0000-0000-00000C250000}"/>
    <cellStyle name="Normal 10 10" xfId="9495" xr:uid="{00000000-0005-0000-0000-00000D250000}"/>
    <cellStyle name="Normal 10 10 2" xfId="9496" xr:uid="{00000000-0005-0000-0000-00000E250000}"/>
    <cellStyle name="Normal 10 10 2 2" xfId="9497" xr:uid="{00000000-0005-0000-0000-00000F250000}"/>
    <cellStyle name="Normal 10 10 2 2 2" xfId="9498" xr:uid="{00000000-0005-0000-0000-000010250000}"/>
    <cellStyle name="Normal 10 10 2 2 2 2" xfId="30450" xr:uid="{51463D0B-0B04-490C-BB1E-68B3EA84608A}"/>
    <cellStyle name="Normal 10 10 2 2 3" xfId="9499" xr:uid="{00000000-0005-0000-0000-000011250000}"/>
    <cellStyle name="Normal 10 10 2 2 3 2" xfId="30451" xr:uid="{B6A9D060-2AEB-4484-A054-6145A2348BEC}"/>
    <cellStyle name="Normal 10 10 2 2 4" xfId="9500" xr:uid="{00000000-0005-0000-0000-000012250000}"/>
    <cellStyle name="Normal 10 10 2 2 4 2" xfId="30452" xr:uid="{BBF133C8-3D54-40BD-8B56-E2BA49ADBBE4}"/>
    <cellStyle name="Normal 10 10 2 2 5" xfId="30449" xr:uid="{024C029E-3DFA-44D6-988B-93D24888A0CB}"/>
    <cellStyle name="Normal 10 10 2 3" xfId="9501" xr:uid="{00000000-0005-0000-0000-000013250000}"/>
    <cellStyle name="Normal 10 10 2 3 2" xfId="30453" xr:uid="{45DF750B-1253-46D2-9A51-D54B126921DA}"/>
    <cellStyle name="Normal 10 10 2 4" xfId="9502" xr:uid="{00000000-0005-0000-0000-000014250000}"/>
    <cellStyle name="Normal 10 10 2 4 2" xfId="30454" xr:uid="{25361BFA-8B54-4B57-9459-35233D271B5B}"/>
    <cellStyle name="Normal 10 10 2 5" xfId="9503" xr:uid="{00000000-0005-0000-0000-000015250000}"/>
    <cellStyle name="Normal 10 10 2 5 2" xfId="30455" xr:uid="{FDFE19D7-B6BD-449B-A3E0-0D37BA45C0D4}"/>
    <cellStyle name="Normal 10 10 2 6" xfId="30448" xr:uid="{9D7B9D5E-3EA4-4BB9-BA3F-01FEF6E1A82C}"/>
    <cellStyle name="Normal 10 10 3" xfId="9504" xr:uid="{00000000-0005-0000-0000-000016250000}"/>
    <cellStyle name="Normal 10 10 3 2" xfId="9505" xr:uid="{00000000-0005-0000-0000-000017250000}"/>
    <cellStyle name="Normal 10 10 3 2 2" xfId="30457" xr:uid="{15101FB7-5336-4E82-920B-601E6349A771}"/>
    <cellStyle name="Normal 10 10 3 3" xfId="9506" xr:uid="{00000000-0005-0000-0000-000018250000}"/>
    <cellStyle name="Normal 10 10 3 3 2" xfId="30458" xr:uid="{B07BDC65-20AB-4268-B9D2-DA1091B2707E}"/>
    <cellStyle name="Normal 10 10 3 4" xfId="9507" xr:uid="{00000000-0005-0000-0000-000019250000}"/>
    <cellStyle name="Normal 10 10 3 4 2" xfId="30459" xr:uid="{829260BB-26DE-42D1-B16B-37A477254A32}"/>
    <cellStyle name="Normal 10 10 3 5" xfId="30456" xr:uid="{B23FA1B6-DB60-413C-A277-6F47719FF79E}"/>
    <cellStyle name="Normal 10 10 4" xfId="9508" xr:uid="{00000000-0005-0000-0000-00001A250000}"/>
    <cellStyle name="Normal 10 10 4 2" xfId="30460" xr:uid="{38167C6F-B26E-479E-8362-D1A7EE0BDC94}"/>
    <cellStyle name="Normal 10 10 5" xfId="9509" xr:uid="{00000000-0005-0000-0000-00001B250000}"/>
    <cellStyle name="Normal 10 10 5 2" xfId="30461" xr:uid="{276B3831-88EF-4E0F-8DAA-FFC7B95D11D6}"/>
    <cellStyle name="Normal 10 10 6" xfId="9510" xr:uid="{00000000-0005-0000-0000-00001C250000}"/>
    <cellStyle name="Normal 10 10 6 2" xfId="30462" xr:uid="{0BF356B5-4AC6-4EAB-ADEF-BCB602C2EA8E}"/>
    <cellStyle name="Normal 10 10 7" xfId="30447" xr:uid="{7C852ED8-D8A7-43CA-A4F7-DC94DFAB9D2C}"/>
    <cellStyle name="Normal 10 11" xfId="9511" xr:uid="{00000000-0005-0000-0000-00001D250000}"/>
    <cellStyle name="Normal 10 11 2" xfId="9512" xr:uid="{00000000-0005-0000-0000-00001E250000}"/>
    <cellStyle name="Normal 10 11 2 2" xfId="9513" xr:uid="{00000000-0005-0000-0000-00001F250000}"/>
    <cellStyle name="Normal 10 11 2 2 2" xfId="9514" xr:uid="{00000000-0005-0000-0000-000020250000}"/>
    <cellStyle name="Normal 10 11 2 2 2 2" xfId="30466" xr:uid="{2BE6A608-9E48-44F2-BEB7-6FEF7FEEFE27}"/>
    <cellStyle name="Normal 10 11 2 2 3" xfId="9515" xr:uid="{00000000-0005-0000-0000-000021250000}"/>
    <cellStyle name="Normal 10 11 2 2 3 2" xfId="30467" xr:uid="{67DE9429-0F79-4564-87F3-FA7F517D6429}"/>
    <cellStyle name="Normal 10 11 2 2 4" xfId="9516" xr:uid="{00000000-0005-0000-0000-000022250000}"/>
    <cellStyle name="Normal 10 11 2 2 4 2" xfId="30468" xr:uid="{CBD91CC4-741A-4A77-BABA-A8B8C1ACE361}"/>
    <cellStyle name="Normal 10 11 2 2 5" xfId="30465" xr:uid="{AD4BE95F-C2E9-4E8A-841C-94D8F5A9A46C}"/>
    <cellStyle name="Normal 10 11 2 3" xfId="9517" xr:uid="{00000000-0005-0000-0000-000023250000}"/>
    <cellStyle name="Normal 10 11 2 3 2" xfId="30469" xr:uid="{413121F5-2563-492F-B7BE-214E041C1431}"/>
    <cellStyle name="Normal 10 11 2 4" xfId="9518" xr:uid="{00000000-0005-0000-0000-000024250000}"/>
    <cellStyle name="Normal 10 11 2 4 2" xfId="30470" xr:uid="{1A2A0421-5020-45D3-9769-7789244B7725}"/>
    <cellStyle name="Normal 10 11 2 5" xfId="9519" xr:uid="{00000000-0005-0000-0000-000025250000}"/>
    <cellStyle name="Normal 10 11 2 5 2" xfId="30471" xr:uid="{2BE6F36A-E203-4251-A149-5FE22076AE36}"/>
    <cellStyle name="Normal 10 11 2 6" xfId="30464" xr:uid="{A3205369-948C-43A8-92F7-BEF245C44D20}"/>
    <cellStyle name="Normal 10 11 3" xfId="9520" xr:uid="{00000000-0005-0000-0000-000026250000}"/>
    <cellStyle name="Normal 10 11 3 2" xfId="9521" xr:uid="{00000000-0005-0000-0000-000027250000}"/>
    <cellStyle name="Normal 10 11 3 2 2" xfId="30473" xr:uid="{9EE52055-052B-4594-B32D-E9D03D6698B4}"/>
    <cellStyle name="Normal 10 11 3 3" xfId="9522" xr:uid="{00000000-0005-0000-0000-000028250000}"/>
    <cellStyle name="Normal 10 11 3 3 2" xfId="30474" xr:uid="{8843A6BE-1835-433B-86AB-F542A42EB843}"/>
    <cellStyle name="Normal 10 11 3 4" xfId="9523" xr:uid="{00000000-0005-0000-0000-000029250000}"/>
    <cellStyle name="Normal 10 11 3 4 2" xfId="30475" xr:uid="{452CE9CC-AA79-42EA-8A8D-734E2E3EDFB7}"/>
    <cellStyle name="Normal 10 11 3 5" xfId="30472" xr:uid="{61A563FD-6418-4F83-B297-64E63A04A124}"/>
    <cellStyle name="Normal 10 11 4" xfId="9524" xr:uid="{00000000-0005-0000-0000-00002A250000}"/>
    <cellStyle name="Normal 10 11 4 2" xfId="30476" xr:uid="{52BF7C30-5634-429A-968E-100F8138F87C}"/>
    <cellStyle name="Normal 10 11 5" xfId="9525" xr:uid="{00000000-0005-0000-0000-00002B250000}"/>
    <cellStyle name="Normal 10 11 5 2" xfId="30477" xr:uid="{4E27F564-E2A1-4830-8481-3004D7420815}"/>
    <cellStyle name="Normal 10 11 6" xfId="9526" xr:uid="{00000000-0005-0000-0000-00002C250000}"/>
    <cellStyle name="Normal 10 11 6 2" xfId="30478" xr:uid="{9C7D963D-272F-460D-BA6C-AC346C68F940}"/>
    <cellStyle name="Normal 10 11 7" xfId="30463" xr:uid="{6D3406C6-2356-45A3-9245-F02219F3EF9A}"/>
    <cellStyle name="Normal 10 12" xfId="9527" xr:uid="{00000000-0005-0000-0000-00002D250000}"/>
    <cellStyle name="Normal 10 12 2" xfId="9528" xr:uid="{00000000-0005-0000-0000-00002E250000}"/>
    <cellStyle name="Normal 10 12 2 2" xfId="30480" xr:uid="{E8C44865-42C3-4C62-A902-91DC6C291D9E}"/>
    <cellStyle name="Normal 10 12 3" xfId="9529" xr:uid="{00000000-0005-0000-0000-00002F250000}"/>
    <cellStyle name="Normal 10 12 3 2" xfId="30481" xr:uid="{2321F065-DB47-44D5-BE9A-192076D9287A}"/>
    <cellStyle name="Normal 10 12 4" xfId="9530" xr:uid="{00000000-0005-0000-0000-000030250000}"/>
    <cellStyle name="Normal 10 12 4 2" xfId="30482" xr:uid="{FB989B66-0D94-4EE3-9278-B916F7E56181}"/>
    <cellStyle name="Normal 10 12 5" xfId="30479" xr:uid="{7863A00A-54C2-49D0-86AE-78AB66216E6F}"/>
    <cellStyle name="Normal 10 13" xfId="30446" xr:uid="{60679769-6AF1-4DFD-9C17-835DE9F6880F}"/>
    <cellStyle name="Normal 10 2" xfId="9531" xr:uid="{00000000-0005-0000-0000-000031250000}"/>
    <cellStyle name="Normal 10 2 2" xfId="9532" xr:uid="{00000000-0005-0000-0000-000032250000}"/>
    <cellStyle name="Normal 10 2 2 2" xfId="30484" xr:uid="{FCAA495F-1F9C-4515-9D0E-9E5841BFB6E7}"/>
    <cellStyle name="Normal 10 2 3" xfId="9533" xr:uid="{00000000-0005-0000-0000-000033250000}"/>
    <cellStyle name="Normal 10 2 3 2" xfId="9534" xr:uid="{00000000-0005-0000-0000-000034250000}"/>
    <cellStyle name="Normal 10 2 3 2 2" xfId="9535" xr:uid="{00000000-0005-0000-0000-000035250000}"/>
    <cellStyle name="Normal 10 2 3 2 2 2" xfId="9536" xr:uid="{00000000-0005-0000-0000-000036250000}"/>
    <cellStyle name="Normal 10 2 3 2 2 2 2" xfId="30488" xr:uid="{39C0C2CE-3B3C-4BAE-8641-7DDE587E0CAC}"/>
    <cellStyle name="Normal 10 2 3 2 2 3" xfId="9537" xr:uid="{00000000-0005-0000-0000-000037250000}"/>
    <cellStyle name="Normal 10 2 3 2 2 3 2" xfId="30489" xr:uid="{2586BE40-0F61-4280-924D-7E6707199068}"/>
    <cellStyle name="Normal 10 2 3 2 2 4" xfId="9538" xr:uid="{00000000-0005-0000-0000-000038250000}"/>
    <cellStyle name="Normal 10 2 3 2 2 4 2" xfId="30490" xr:uid="{A92283FC-8A59-4A80-8B1F-F92183C7B264}"/>
    <cellStyle name="Normal 10 2 3 2 2 5" xfId="30487" xr:uid="{662C6E21-1DAF-4698-B899-6B02060BA84A}"/>
    <cellStyle name="Normal 10 2 3 2 3" xfId="9539" xr:uid="{00000000-0005-0000-0000-000039250000}"/>
    <cellStyle name="Normal 10 2 3 2 3 2" xfId="30491" xr:uid="{722CB2A3-1894-4972-A09B-88B0B26C04A3}"/>
    <cellStyle name="Normal 10 2 3 2 4" xfId="9540" xr:uid="{00000000-0005-0000-0000-00003A250000}"/>
    <cellStyle name="Normal 10 2 3 2 4 2" xfId="30492" xr:uid="{92BD3029-1684-4547-BBCC-C497051D2845}"/>
    <cellStyle name="Normal 10 2 3 2 5" xfId="9541" xr:uid="{00000000-0005-0000-0000-00003B250000}"/>
    <cellStyle name="Normal 10 2 3 2 5 2" xfId="30493" xr:uid="{906CC24D-0147-4A9C-9CE6-824FD4AB741E}"/>
    <cellStyle name="Normal 10 2 3 2 6" xfId="30486" xr:uid="{0DFBF5CD-B02C-4DB5-A13F-423B0703A672}"/>
    <cellStyle name="Normal 10 2 3 3" xfId="9542" xr:uid="{00000000-0005-0000-0000-00003C250000}"/>
    <cellStyle name="Normal 10 2 3 3 2" xfId="9543" xr:uid="{00000000-0005-0000-0000-00003D250000}"/>
    <cellStyle name="Normal 10 2 3 3 2 2" xfId="30495" xr:uid="{3C9DAD02-DB51-4DE1-A1BD-36F8F3B0966B}"/>
    <cellStyle name="Normal 10 2 3 3 3" xfId="9544" xr:uid="{00000000-0005-0000-0000-00003E250000}"/>
    <cellStyle name="Normal 10 2 3 3 3 2" xfId="30496" xr:uid="{906FC17C-53FE-4C5C-9A42-2E0885C585AF}"/>
    <cellStyle name="Normal 10 2 3 3 4" xfId="9545" xr:uid="{00000000-0005-0000-0000-00003F250000}"/>
    <cellStyle name="Normal 10 2 3 3 4 2" xfId="30497" xr:uid="{A48BC285-28C1-4643-931C-81B91E4131E3}"/>
    <cellStyle name="Normal 10 2 3 3 5" xfId="30494" xr:uid="{4B876788-3A80-4AEF-B09D-EA2F3C5AD213}"/>
    <cellStyle name="Normal 10 2 3 4" xfId="9546" xr:uid="{00000000-0005-0000-0000-000040250000}"/>
    <cellStyle name="Normal 10 2 3 4 2" xfId="30498" xr:uid="{0705E6E8-BE66-4C1B-8FEB-9858D4DA5F5C}"/>
    <cellStyle name="Normal 10 2 3 5" xfId="9547" xr:uid="{00000000-0005-0000-0000-000041250000}"/>
    <cellStyle name="Normal 10 2 3 5 2" xfId="30499" xr:uid="{B0794762-AB17-44AD-BC07-D22195DD94C7}"/>
    <cellStyle name="Normal 10 2 3 6" xfId="9548" xr:uid="{00000000-0005-0000-0000-000042250000}"/>
    <cellStyle name="Normal 10 2 3 6 2" xfId="30500" xr:uid="{7CA11710-FFCC-4649-8885-6FE38E5F6321}"/>
    <cellStyle name="Normal 10 2 3 7" xfId="30485" xr:uid="{B935C222-3E6E-4F04-BC2E-692EAF07C113}"/>
    <cellStyle name="Normal 10 2 4" xfId="30483" xr:uid="{1259B171-9EF6-4B96-8C13-8BEA8A4FF343}"/>
    <cellStyle name="Normal 10 3" xfId="9549" xr:uid="{00000000-0005-0000-0000-000043250000}"/>
    <cellStyle name="Normal 10 3 2" xfId="9550" xr:uid="{00000000-0005-0000-0000-000044250000}"/>
    <cellStyle name="Normal 10 3 2 2" xfId="30502" xr:uid="{7EA0AE7A-BBB2-4D0C-BE33-D0F2D473006C}"/>
    <cellStyle name="Normal 10 3 3" xfId="9551" xr:uid="{00000000-0005-0000-0000-000045250000}"/>
    <cellStyle name="Normal 10 3 3 2" xfId="9552" xr:uid="{00000000-0005-0000-0000-000046250000}"/>
    <cellStyle name="Normal 10 3 3 2 2" xfId="9553" xr:uid="{00000000-0005-0000-0000-000047250000}"/>
    <cellStyle name="Normal 10 3 3 2 2 2" xfId="9554" xr:uid="{00000000-0005-0000-0000-000048250000}"/>
    <cellStyle name="Normal 10 3 3 2 2 2 2" xfId="30506" xr:uid="{4B4CEEB4-058F-4627-A69B-5926EE7673AA}"/>
    <cellStyle name="Normal 10 3 3 2 2 3" xfId="9555" xr:uid="{00000000-0005-0000-0000-000049250000}"/>
    <cellStyle name="Normal 10 3 3 2 2 3 2" xfId="30507" xr:uid="{984A1994-6443-4F79-AEBF-5D600B7081B5}"/>
    <cellStyle name="Normal 10 3 3 2 2 4" xfId="9556" xr:uid="{00000000-0005-0000-0000-00004A250000}"/>
    <cellStyle name="Normal 10 3 3 2 2 4 2" xfId="30508" xr:uid="{74FD19E5-99E9-4307-B135-716935AF3537}"/>
    <cellStyle name="Normal 10 3 3 2 2 5" xfId="30505" xr:uid="{471A8204-5D74-4D54-8CB3-4FB538C11D0C}"/>
    <cellStyle name="Normal 10 3 3 2 3" xfId="9557" xr:uid="{00000000-0005-0000-0000-00004B250000}"/>
    <cellStyle name="Normal 10 3 3 2 3 2" xfId="30509" xr:uid="{497A6B9D-5C6D-47FD-A414-1296777A4613}"/>
    <cellStyle name="Normal 10 3 3 2 4" xfId="9558" xr:uid="{00000000-0005-0000-0000-00004C250000}"/>
    <cellStyle name="Normal 10 3 3 2 4 2" xfId="30510" xr:uid="{8D89CB58-B69A-4C68-9152-4C1CACE60253}"/>
    <cellStyle name="Normal 10 3 3 2 5" xfId="9559" xr:uid="{00000000-0005-0000-0000-00004D250000}"/>
    <cellStyle name="Normal 10 3 3 2 5 2" xfId="30511" xr:uid="{3C1E4F5F-CD8E-4053-BAD9-FA9C04BD3CE8}"/>
    <cellStyle name="Normal 10 3 3 2 6" xfId="30504" xr:uid="{0373CF47-7B29-417A-8C90-A3622A692E93}"/>
    <cellStyle name="Normal 10 3 3 3" xfId="9560" xr:uid="{00000000-0005-0000-0000-00004E250000}"/>
    <cellStyle name="Normal 10 3 3 3 2" xfId="9561" xr:uid="{00000000-0005-0000-0000-00004F250000}"/>
    <cellStyle name="Normal 10 3 3 3 2 2" xfId="30513" xr:uid="{B6184755-9053-4F14-BB12-AAAE401716B3}"/>
    <cellStyle name="Normal 10 3 3 3 3" xfId="9562" xr:uid="{00000000-0005-0000-0000-000050250000}"/>
    <cellStyle name="Normal 10 3 3 3 3 2" xfId="30514" xr:uid="{08248FCE-23AC-42B0-8D68-ABD5E0A3F92E}"/>
    <cellStyle name="Normal 10 3 3 3 4" xfId="9563" xr:uid="{00000000-0005-0000-0000-000051250000}"/>
    <cellStyle name="Normal 10 3 3 3 4 2" xfId="30515" xr:uid="{97F75EA1-A818-47AA-970E-BC7BFD7C55F1}"/>
    <cellStyle name="Normal 10 3 3 3 5" xfId="30512" xr:uid="{E6228345-1452-483A-AB3E-CA9195A105DE}"/>
    <cellStyle name="Normal 10 3 3 4" xfId="9564" xr:uid="{00000000-0005-0000-0000-000052250000}"/>
    <cellStyle name="Normal 10 3 3 4 2" xfId="30516" xr:uid="{656E28A8-86B6-44BD-8708-B4BB16760320}"/>
    <cellStyle name="Normal 10 3 3 5" xfId="9565" xr:uid="{00000000-0005-0000-0000-000053250000}"/>
    <cellStyle name="Normal 10 3 3 5 2" xfId="30517" xr:uid="{2FC12DC4-6DB9-42B3-9E5A-CA2818BA4A15}"/>
    <cellStyle name="Normal 10 3 3 6" xfId="9566" xr:uid="{00000000-0005-0000-0000-000054250000}"/>
    <cellStyle name="Normal 10 3 3 6 2" xfId="30518" xr:uid="{3C953A48-DDD7-4EF9-8B42-FD523ECAEE3B}"/>
    <cellStyle name="Normal 10 3 3 7" xfId="30503" xr:uid="{AF503B82-7B32-4612-A84A-F2619F085EA4}"/>
    <cellStyle name="Normal 10 3 4" xfId="30501" xr:uid="{B950ECB4-EB97-45B1-AAC0-D8B4F1D6D265}"/>
    <cellStyle name="Normal 10 4" xfId="9567" xr:uid="{00000000-0005-0000-0000-000055250000}"/>
    <cellStyle name="Normal 10 4 2" xfId="9568" xr:uid="{00000000-0005-0000-0000-000056250000}"/>
    <cellStyle name="Normal 10 4 2 2" xfId="9569" xr:uid="{00000000-0005-0000-0000-000057250000}"/>
    <cellStyle name="Normal 10 4 2 2 2" xfId="9570" xr:uid="{00000000-0005-0000-0000-000058250000}"/>
    <cellStyle name="Normal 10 4 2 2 2 2" xfId="30522" xr:uid="{8A1C2C97-AFB2-4CCC-BB80-548570F635FD}"/>
    <cellStyle name="Normal 10 4 2 2 3" xfId="9571" xr:uid="{00000000-0005-0000-0000-000059250000}"/>
    <cellStyle name="Normal 10 4 2 2 3 2" xfId="30523" xr:uid="{14DDDE03-241F-4216-B40B-45E1202901D4}"/>
    <cellStyle name="Normal 10 4 2 2 4" xfId="9572" xr:uid="{00000000-0005-0000-0000-00005A250000}"/>
    <cellStyle name="Normal 10 4 2 2 4 2" xfId="30524" xr:uid="{9E00EF4A-29B8-419A-BB28-DD45D7ECFC9E}"/>
    <cellStyle name="Normal 10 4 2 2 5" xfId="30521" xr:uid="{08EE22AC-4BC1-4C9A-BB7B-515A87096897}"/>
    <cellStyle name="Normal 10 4 2 3" xfId="9573" xr:uid="{00000000-0005-0000-0000-00005B250000}"/>
    <cellStyle name="Normal 10 4 2 3 2" xfId="30525" xr:uid="{44EF525C-D189-4014-8D6B-F27169E2B2EF}"/>
    <cellStyle name="Normal 10 4 2 4" xfId="9574" xr:uid="{00000000-0005-0000-0000-00005C250000}"/>
    <cellStyle name="Normal 10 4 2 4 2" xfId="30526" xr:uid="{E376AE04-233E-4658-8C52-0457CA77BCD6}"/>
    <cellStyle name="Normal 10 4 2 5" xfId="9575" xr:uid="{00000000-0005-0000-0000-00005D250000}"/>
    <cellStyle name="Normal 10 4 2 5 2" xfId="30527" xr:uid="{DECD698B-9CD0-4CDF-9FE4-91467DA497B7}"/>
    <cellStyle name="Normal 10 4 2 6" xfId="30520" xr:uid="{047F609B-C9B7-4645-B4FD-C3441D184D49}"/>
    <cellStyle name="Normal 10 4 3" xfId="9576" xr:uid="{00000000-0005-0000-0000-00005E250000}"/>
    <cellStyle name="Normal 10 4 3 2" xfId="30528" xr:uid="{D44D1EED-CE26-49B1-8688-9542EE4D7629}"/>
    <cellStyle name="Normal 10 4 4" xfId="9577" xr:uid="{00000000-0005-0000-0000-00005F250000}"/>
    <cellStyle name="Normal 10 4 4 2" xfId="9578" xr:uid="{00000000-0005-0000-0000-000060250000}"/>
    <cellStyle name="Normal 10 4 4 2 2" xfId="30530" xr:uid="{534EE4DC-05CA-4BB4-BBB5-B185ECFF2D14}"/>
    <cellStyle name="Normal 10 4 4 3" xfId="9579" xr:uid="{00000000-0005-0000-0000-000061250000}"/>
    <cellStyle name="Normal 10 4 4 3 2" xfId="30531" xr:uid="{887247D8-205E-4E25-8EB8-9A512AD73243}"/>
    <cellStyle name="Normal 10 4 4 4" xfId="9580" xr:uid="{00000000-0005-0000-0000-000062250000}"/>
    <cellStyle name="Normal 10 4 4 4 2" xfId="30532" xr:uid="{BAF60D04-1056-4D12-891F-BCA7E0BE5E9F}"/>
    <cellStyle name="Normal 10 4 4 5" xfId="30529" xr:uid="{B59BAC14-4DD7-4C82-AB1D-69DA5F161EFD}"/>
    <cellStyle name="Normal 10 4 5" xfId="9581" xr:uid="{00000000-0005-0000-0000-000063250000}"/>
    <cellStyle name="Normal 10 4 5 2" xfId="30533" xr:uid="{BD220C2E-C454-4817-924D-575C8C562676}"/>
    <cellStyle name="Normal 10 4 6" xfId="9582" xr:uid="{00000000-0005-0000-0000-000064250000}"/>
    <cellStyle name="Normal 10 4 6 2" xfId="30534" xr:uid="{A8C44536-6D78-446B-864F-1F1A4725A242}"/>
    <cellStyle name="Normal 10 4 7" xfId="9583" xr:uid="{00000000-0005-0000-0000-000065250000}"/>
    <cellStyle name="Normal 10 4 7 2" xfId="30535" xr:uid="{5CEB337E-C6C9-4A37-B9D1-4084FADF0941}"/>
    <cellStyle name="Normal 10 4 8" xfId="30519" xr:uid="{2D39173E-F04B-4F0A-8BF3-97AE1893DF56}"/>
    <cellStyle name="Normal 10 5" xfId="9584" xr:uid="{00000000-0005-0000-0000-000066250000}"/>
    <cellStyle name="Normal 10 5 2" xfId="9585" xr:uid="{00000000-0005-0000-0000-000067250000}"/>
    <cellStyle name="Normal 10 5 2 2" xfId="9586" xr:uid="{00000000-0005-0000-0000-000068250000}"/>
    <cellStyle name="Normal 10 5 2 2 2" xfId="9587" xr:uid="{00000000-0005-0000-0000-000069250000}"/>
    <cellStyle name="Normal 10 5 2 2 2 2" xfId="30539" xr:uid="{1B0CCD0C-4EBD-4552-9F4B-9EE22468ED11}"/>
    <cellStyle name="Normal 10 5 2 2 3" xfId="9588" xr:uid="{00000000-0005-0000-0000-00006A250000}"/>
    <cellStyle name="Normal 10 5 2 2 3 2" xfId="30540" xr:uid="{2E934F39-F9E9-41B3-AE4E-A488B8FB5CC3}"/>
    <cellStyle name="Normal 10 5 2 2 4" xfId="9589" xr:uid="{00000000-0005-0000-0000-00006B250000}"/>
    <cellStyle name="Normal 10 5 2 2 4 2" xfId="30541" xr:uid="{0FC4E5B5-3A07-45FE-BB86-7418A1C1FA91}"/>
    <cellStyle name="Normal 10 5 2 2 5" xfId="30538" xr:uid="{785754BC-D33A-4D64-9F28-E53767268702}"/>
    <cellStyle name="Normal 10 5 2 3" xfId="9590" xr:uid="{00000000-0005-0000-0000-00006C250000}"/>
    <cellStyle name="Normal 10 5 2 3 2" xfId="30542" xr:uid="{CB58EDDF-33E0-4986-8FAD-E49E246E4B36}"/>
    <cellStyle name="Normal 10 5 2 4" xfId="9591" xr:uid="{00000000-0005-0000-0000-00006D250000}"/>
    <cellStyle name="Normal 10 5 2 4 2" xfId="30543" xr:uid="{E2F41601-B3E3-47CB-964C-DFCEE6003EBD}"/>
    <cellStyle name="Normal 10 5 2 5" xfId="9592" xr:uid="{00000000-0005-0000-0000-00006E250000}"/>
    <cellStyle name="Normal 10 5 2 5 2" xfId="30544" xr:uid="{B6899C9C-2238-4C00-A4FD-6433AD58C7D0}"/>
    <cellStyle name="Normal 10 5 2 6" xfId="30537" xr:uid="{B75518C7-F92A-49B8-94E1-11EAE800CF57}"/>
    <cellStyle name="Normal 10 5 3" xfId="9593" xr:uid="{00000000-0005-0000-0000-00006F250000}"/>
    <cellStyle name="Normal 10 5 3 2" xfId="9594" xr:uid="{00000000-0005-0000-0000-000070250000}"/>
    <cellStyle name="Normal 10 5 3 2 2" xfId="30546" xr:uid="{73ED8147-7BB8-4CAA-BA16-53840792E50A}"/>
    <cellStyle name="Normal 10 5 3 3" xfId="9595" xr:uid="{00000000-0005-0000-0000-000071250000}"/>
    <cellStyle name="Normal 10 5 3 3 2" xfId="30547" xr:uid="{33230225-E3AD-4338-94BD-D9EF70378B73}"/>
    <cellStyle name="Normal 10 5 3 4" xfId="9596" xr:uid="{00000000-0005-0000-0000-000072250000}"/>
    <cellStyle name="Normal 10 5 3 4 2" xfId="30548" xr:uid="{706A4CE9-B7EA-4092-9D9E-E749A791242E}"/>
    <cellStyle name="Normal 10 5 3 5" xfId="30545" xr:uid="{B95DA99A-B48C-4B8D-8CD8-195AEF504FBE}"/>
    <cellStyle name="Normal 10 5 4" xfId="9597" xr:uid="{00000000-0005-0000-0000-000073250000}"/>
    <cellStyle name="Normal 10 5 4 2" xfId="30549" xr:uid="{534DF171-AC15-4C92-A72C-2B38D33C1B53}"/>
    <cellStyle name="Normal 10 5 5" xfId="9598" xr:uid="{00000000-0005-0000-0000-000074250000}"/>
    <cellStyle name="Normal 10 5 5 2" xfId="30550" xr:uid="{198E34B2-5E93-4D9A-96C6-88218E7BB82F}"/>
    <cellStyle name="Normal 10 5 6" xfId="9599" xr:uid="{00000000-0005-0000-0000-000075250000}"/>
    <cellStyle name="Normal 10 5 6 2" xfId="30551" xr:uid="{A67A6FC6-E52B-4FDD-9FBD-B64DE3AA8305}"/>
    <cellStyle name="Normal 10 5 7" xfId="30536" xr:uid="{5B99D896-7499-47DE-9454-5B511D40BD02}"/>
    <cellStyle name="Normal 10 6" xfId="9600" xr:uid="{00000000-0005-0000-0000-000076250000}"/>
    <cellStyle name="Normal 10 6 2" xfId="9601" xr:uid="{00000000-0005-0000-0000-000077250000}"/>
    <cellStyle name="Normal 10 6 2 2" xfId="9602" xr:uid="{00000000-0005-0000-0000-000078250000}"/>
    <cellStyle name="Normal 10 6 2 2 2" xfId="9603" xr:uid="{00000000-0005-0000-0000-000079250000}"/>
    <cellStyle name="Normal 10 6 2 2 2 2" xfId="30555" xr:uid="{88225B8E-08AE-47C1-9FBC-E85230DAF656}"/>
    <cellStyle name="Normal 10 6 2 2 3" xfId="9604" xr:uid="{00000000-0005-0000-0000-00007A250000}"/>
    <cellStyle name="Normal 10 6 2 2 3 2" xfId="30556" xr:uid="{DA6C7561-D46E-45B1-843B-FFB8DF3A127D}"/>
    <cellStyle name="Normal 10 6 2 2 4" xfId="9605" xr:uid="{00000000-0005-0000-0000-00007B250000}"/>
    <cellStyle name="Normal 10 6 2 2 4 2" xfId="30557" xr:uid="{EB500670-9C89-4702-B236-39C2672323B3}"/>
    <cellStyle name="Normal 10 6 2 2 5" xfId="30554" xr:uid="{23028EF1-A483-41E8-87E2-036E018ECC25}"/>
    <cellStyle name="Normal 10 6 2 3" xfId="9606" xr:uid="{00000000-0005-0000-0000-00007C250000}"/>
    <cellStyle name="Normal 10 6 2 3 2" xfId="30558" xr:uid="{7DF79DEA-81A6-4FDC-850D-86DAE655AB1F}"/>
    <cellStyle name="Normal 10 6 2 4" xfId="9607" xr:uid="{00000000-0005-0000-0000-00007D250000}"/>
    <cellStyle name="Normal 10 6 2 4 2" xfId="30559" xr:uid="{2B02AAC0-362E-4C93-B61F-C3F4FDC3FC3B}"/>
    <cellStyle name="Normal 10 6 2 5" xfId="9608" xr:uid="{00000000-0005-0000-0000-00007E250000}"/>
    <cellStyle name="Normal 10 6 2 5 2" xfId="30560" xr:uid="{946E4792-8057-4CDD-A87F-C9B297191CC9}"/>
    <cellStyle name="Normal 10 6 2 6" xfId="30553" xr:uid="{F48BDBB1-753D-4955-A536-0F9515232119}"/>
    <cellStyle name="Normal 10 6 3" xfId="9609" xr:uid="{00000000-0005-0000-0000-00007F250000}"/>
    <cellStyle name="Normal 10 6 3 2" xfId="9610" xr:uid="{00000000-0005-0000-0000-000080250000}"/>
    <cellStyle name="Normal 10 6 3 2 2" xfId="30562" xr:uid="{3DEBA460-506C-42CE-AF0B-86CA6440AF28}"/>
    <cellStyle name="Normal 10 6 3 3" xfId="9611" xr:uid="{00000000-0005-0000-0000-000081250000}"/>
    <cellStyle name="Normal 10 6 3 3 2" xfId="30563" xr:uid="{19B82433-6A5F-4B80-86F7-3C5C990A1CE0}"/>
    <cellStyle name="Normal 10 6 3 4" xfId="9612" xr:uid="{00000000-0005-0000-0000-000082250000}"/>
    <cellStyle name="Normal 10 6 3 4 2" xfId="30564" xr:uid="{55025DE3-BB33-4BFC-8FAD-7DC2504C14F9}"/>
    <cellStyle name="Normal 10 6 3 5" xfId="30561" xr:uid="{9E1EDDC1-90B7-40C6-827E-9462FF81CFBA}"/>
    <cellStyle name="Normal 10 6 4" xfId="9613" xr:uid="{00000000-0005-0000-0000-000083250000}"/>
    <cellStyle name="Normal 10 6 4 2" xfId="30565" xr:uid="{4F610D26-B83A-4A57-B8BD-3B39A7BD6A94}"/>
    <cellStyle name="Normal 10 6 5" xfId="9614" xr:uid="{00000000-0005-0000-0000-000084250000}"/>
    <cellStyle name="Normal 10 6 5 2" xfId="30566" xr:uid="{9688B7A4-C4AC-4877-A500-344151C7F76D}"/>
    <cellStyle name="Normal 10 6 6" xfId="9615" xr:uid="{00000000-0005-0000-0000-000085250000}"/>
    <cellStyle name="Normal 10 6 6 2" xfId="30567" xr:uid="{25BC1F3E-8FCF-4D4A-9520-42BA6FBB536B}"/>
    <cellStyle name="Normal 10 6 7" xfId="30552" xr:uid="{24CEA81C-142D-4BF8-932D-9FBE018CB216}"/>
    <cellStyle name="Normal 10 7" xfId="9616" xr:uid="{00000000-0005-0000-0000-000086250000}"/>
    <cellStyle name="Normal 10 7 2" xfId="9617" xr:uid="{00000000-0005-0000-0000-000087250000}"/>
    <cellStyle name="Normal 10 7 2 2" xfId="9618" xr:uid="{00000000-0005-0000-0000-000088250000}"/>
    <cellStyle name="Normal 10 7 2 2 2" xfId="9619" xr:uid="{00000000-0005-0000-0000-000089250000}"/>
    <cellStyle name="Normal 10 7 2 2 2 2" xfId="30571" xr:uid="{922926BE-2FE2-442D-8C75-259AAB076DA8}"/>
    <cellStyle name="Normal 10 7 2 2 3" xfId="9620" xr:uid="{00000000-0005-0000-0000-00008A250000}"/>
    <cellStyle name="Normal 10 7 2 2 3 2" xfId="30572" xr:uid="{30CFA61D-5802-45F5-A9A7-951E2EB2C1CC}"/>
    <cellStyle name="Normal 10 7 2 2 4" xfId="9621" xr:uid="{00000000-0005-0000-0000-00008B250000}"/>
    <cellStyle name="Normal 10 7 2 2 4 2" xfId="30573" xr:uid="{A8ACBFB0-8A33-445E-9344-F6118636289C}"/>
    <cellStyle name="Normal 10 7 2 2 5" xfId="30570" xr:uid="{E3C5488F-3D51-4B7D-AAE8-200192F7E478}"/>
    <cellStyle name="Normal 10 7 2 3" xfId="9622" xr:uid="{00000000-0005-0000-0000-00008C250000}"/>
    <cellStyle name="Normal 10 7 2 3 2" xfId="30574" xr:uid="{DF1F32F4-0794-4648-8A9A-EB160770BA46}"/>
    <cellStyle name="Normal 10 7 2 4" xfId="9623" xr:uid="{00000000-0005-0000-0000-00008D250000}"/>
    <cellStyle name="Normal 10 7 2 4 2" xfId="30575" xr:uid="{250D7D09-AE42-45B0-AF8B-B6CA815F7025}"/>
    <cellStyle name="Normal 10 7 2 5" xfId="9624" xr:uid="{00000000-0005-0000-0000-00008E250000}"/>
    <cellStyle name="Normal 10 7 2 5 2" xfId="30576" xr:uid="{E122B915-71A6-4508-9986-8887D3949350}"/>
    <cellStyle name="Normal 10 7 2 6" xfId="30569" xr:uid="{7A6B1617-A852-4D62-99F2-133CE49CD901}"/>
    <cellStyle name="Normal 10 7 3" xfId="9625" xr:uid="{00000000-0005-0000-0000-00008F250000}"/>
    <cellStyle name="Normal 10 7 3 2" xfId="9626" xr:uid="{00000000-0005-0000-0000-000090250000}"/>
    <cellStyle name="Normal 10 7 3 2 2" xfId="30578" xr:uid="{F62F7E8D-F3DD-474A-9E9A-50CE3DDB9790}"/>
    <cellStyle name="Normal 10 7 3 3" xfId="9627" xr:uid="{00000000-0005-0000-0000-000091250000}"/>
    <cellStyle name="Normal 10 7 3 3 2" xfId="30579" xr:uid="{BCFD3B2D-0F35-4B10-92C4-B16CE821A476}"/>
    <cellStyle name="Normal 10 7 3 4" xfId="9628" xr:uid="{00000000-0005-0000-0000-000092250000}"/>
    <cellStyle name="Normal 10 7 3 4 2" xfId="30580" xr:uid="{D8FEDD25-DC96-4F2C-A5FE-A623CB01F217}"/>
    <cellStyle name="Normal 10 7 3 5" xfId="30577" xr:uid="{672C2A53-EA60-40F5-92D1-2B79EF74C910}"/>
    <cellStyle name="Normal 10 7 4" xfId="9629" xr:uid="{00000000-0005-0000-0000-000093250000}"/>
    <cellStyle name="Normal 10 7 4 2" xfId="30581" xr:uid="{843F179E-6FB1-440A-A805-659471A86CFB}"/>
    <cellStyle name="Normal 10 7 5" xfId="9630" xr:uid="{00000000-0005-0000-0000-000094250000}"/>
    <cellStyle name="Normal 10 7 5 2" xfId="30582" xr:uid="{B0A9D81A-EFF2-438A-AFA2-4FC3F5F36BF9}"/>
    <cellStyle name="Normal 10 7 6" xfId="9631" xr:uid="{00000000-0005-0000-0000-000095250000}"/>
    <cellStyle name="Normal 10 7 6 2" xfId="30583" xr:uid="{20C67844-7ECA-4480-BD7F-EB425923643E}"/>
    <cellStyle name="Normal 10 7 7" xfId="30568" xr:uid="{B9929554-6FBE-4619-BA8F-DD67A92FF88D}"/>
    <cellStyle name="Normal 10 8" xfId="9632" xr:uid="{00000000-0005-0000-0000-000096250000}"/>
    <cellStyle name="Normal 10 8 2" xfId="9633" xr:uid="{00000000-0005-0000-0000-000097250000}"/>
    <cellStyle name="Normal 10 8 2 2" xfId="9634" xr:uid="{00000000-0005-0000-0000-000098250000}"/>
    <cellStyle name="Normal 10 8 2 2 2" xfId="9635" xr:uid="{00000000-0005-0000-0000-000099250000}"/>
    <cellStyle name="Normal 10 8 2 2 2 2" xfId="30587" xr:uid="{41BE5D7A-5A49-42C2-B447-7A2FA024BFE1}"/>
    <cellStyle name="Normal 10 8 2 2 3" xfId="9636" xr:uid="{00000000-0005-0000-0000-00009A250000}"/>
    <cellStyle name="Normal 10 8 2 2 3 2" xfId="30588" xr:uid="{B3E62CB7-D45F-46BB-A2D7-326E3B3BEA87}"/>
    <cellStyle name="Normal 10 8 2 2 4" xfId="9637" xr:uid="{00000000-0005-0000-0000-00009B250000}"/>
    <cellStyle name="Normal 10 8 2 2 4 2" xfId="30589" xr:uid="{AF6A2BB4-81DD-45CF-B929-64F0CC05CBC4}"/>
    <cellStyle name="Normal 10 8 2 2 5" xfId="30586" xr:uid="{DC0E7431-3E36-4B03-A1BF-2AD3B01349F8}"/>
    <cellStyle name="Normal 10 8 2 3" xfId="9638" xr:uid="{00000000-0005-0000-0000-00009C250000}"/>
    <cellStyle name="Normal 10 8 2 3 2" xfId="30590" xr:uid="{AAF5DF34-27E5-4EF4-965F-B7A7D9158B03}"/>
    <cellStyle name="Normal 10 8 2 4" xfId="9639" xr:uid="{00000000-0005-0000-0000-00009D250000}"/>
    <cellStyle name="Normal 10 8 2 4 2" xfId="30591" xr:uid="{9B29B95C-0F49-4C28-916A-2DDEE4F28078}"/>
    <cellStyle name="Normal 10 8 2 5" xfId="9640" xr:uid="{00000000-0005-0000-0000-00009E250000}"/>
    <cellStyle name="Normal 10 8 2 5 2" xfId="30592" xr:uid="{230C37DC-1113-4179-B8FB-BEE71BE05426}"/>
    <cellStyle name="Normal 10 8 2 6" xfId="30585" xr:uid="{75FC92CD-080F-4244-99FB-DE4197AEB10C}"/>
    <cellStyle name="Normal 10 8 3" xfId="9641" xr:uid="{00000000-0005-0000-0000-00009F250000}"/>
    <cellStyle name="Normal 10 8 3 2" xfId="9642" xr:uid="{00000000-0005-0000-0000-0000A0250000}"/>
    <cellStyle name="Normal 10 8 3 2 2" xfId="30594" xr:uid="{9352A919-06E8-4E67-8EB0-0C903A0955E7}"/>
    <cellStyle name="Normal 10 8 3 3" xfId="9643" xr:uid="{00000000-0005-0000-0000-0000A1250000}"/>
    <cellStyle name="Normal 10 8 3 3 2" xfId="30595" xr:uid="{E04C2AD9-180E-4BCC-8686-82B4BAC669D1}"/>
    <cellStyle name="Normal 10 8 3 4" xfId="9644" xr:uid="{00000000-0005-0000-0000-0000A2250000}"/>
    <cellStyle name="Normal 10 8 3 4 2" xfId="30596" xr:uid="{24FE27CA-AF2A-43FB-8F81-D221A4562E92}"/>
    <cellStyle name="Normal 10 8 3 5" xfId="30593" xr:uid="{06E95B1E-C650-4929-B916-389CD998CEBE}"/>
    <cellStyle name="Normal 10 8 4" xfId="9645" xr:uid="{00000000-0005-0000-0000-0000A3250000}"/>
    <cellStyle name="Normal 10 8 4 2" xfId="30597" xr:uid="{E45C2B92-D678-4BF2-8FDA-ABF54D721B59}"/>
    <cellStyle name="Normal 10 8 5" xfId="9646" xr:uid="{00000000-0005-0000-0000-0000A4250000}"/>
    <cellStyle name="Normal 10 8 5 2" xfId="30598" xr:uid="{FBF9C2BF-67E2-4357-AFBA-EE240E778939}"/>
    <cellStyle name="Normal 10 8 6" xfId="9647" xr:uid="{00000000-0005-0000-0000-0000A5250000}"/>
    <cellStyle name="Normal 10 8 6 2" xfId="30599" xr:uid="{C5BCC8CB-EED2-4B26-93E2-92761658A956}"/>
    <cellStyle name="Normal 10 8 7" xfId="30584" xr:uid="{5FB0ECF2-D4A0-4256-8D47-7400C31622A1}"/>
    <cellStyle name="Normal 10 9" xfId="9648" xr:uid="{00000000-0005-0000-0000-0000A6250000}"/>
    <cellStyle name="Normal 10 9 2" xfId="9649" xr:uid="{00000000-0005-0000-0000-0000A7250000}"/>
    <cellStyle name="Normal 10 9 2 2" xfId="9650" xr:uid="{00000000-0005-0000-0000-0000A8250000}"/>
    <cellStyle name="Normal 10 9 2 2 2" xfId="9651" xr:uid="{00000000-0005-0000-0000-0000A9250000}"/>
    <cellStyle name="Normal 10 9 2 2 2 2" xfId="30603" xr:uid="{6707F18F-76B2-44C8-A561-FCBAB913BF7B}"/>
    <cellStyle name="Normal 10 9 2 2 3" xfId="9652" xr:uid="{00000000-0005-0000-0000-0000AA250000}"/>
    <cellStyle name="Normal 10 9 2 2 3 2" xfId="30604" xr:uid="{A649C4C2-7565-47F8-A405-F8A5C4359C5A}"/>
    <cellStyle name="Normal 10 9 2 2 4" xfId="9653" xr:uid="{00000000-0005-0000-0000-0000AB250000}"/>
    <cellStyle name="Normal 10 9 2 2 4 2" xfId="30605" xr:uid="{6F3F3868-FFF2-4B18-A824-72814855523F}"/>
    <cellStyle name="Normal 10 9 2 2 5" xfId="30602" xr:uid="{26B55DEC-CCBB-44D8-AB0C-C25E11E5A6DC}"/>
    <cellStyle name="Normal 10 9 2 3" xfId="9654" xr:uid="{00000000-0005-0000-0000-0000AC250000}"/>
    <cellStyle name="Normal 10 9 2 3 2" xfId="30606" xr:uid="{78BA5F74-2642-4F91-82AD-AADBA54A77E3}"/>
    <cellStyle name="Normal 10 9 2 4" xfId="9655" xr:uid="{00000000-0005-0000-0000-0000AD250000}"/>
    <cellStyle name="Normal 10 9 2 4 2" xfId="30607" xr:uid="{54BEC899-307B-4B5A-819E-901AE9B938FC}"/>
    <cellStyle name="Normal 10 9 2 5" xfId="9656" xr:uid="{00000000-0005-0000-0000-0000AE250000}"/>
    <cellStyle name="Normal 10 9 2 5 2" xfId="30608" xr:uid="{ADC64FE5-F96C-4E32-A5D5-40031505F599}"/>
    <cellStyle name="Normal 10 9 2 6" xfId="30601" xr:uid="{F8953612-CE69-4C21-9C28-81091F308205}"/>
    <cellStyle name="Normal 10 9 3" xfId="9657" xr:uid="{00000000-0005-0000-0000-0000AF250000}"/>
    <cellStyle name="Normal 10 9 3 2" xfId="9658" xr:uid="{00000000-0005-0000-0000-0000B0250000}"/>
    <cellStyle name="Normal 10 9 3 2 2" xfId="30610" xr:uid="{86FB4FCD-3454-4477-9121-3D7229674D9F}"/>
    <cellStyle name="Normal 10 9 3 3" xfId="9659" xr:uid="{00000000-0005-0000-0000-0000B1250000}"/>
    <cellStyle name="Normal 10 9 3 3 2" xfId="30611" xr:uid="{7000DBE6-D2F3-4DC2-A288-C0D2DC80D750}"/>
    <cellStyle name="Normal 10 9 3 4" xfId="9660" xr:uid="{00000000-0005-0000-0000-0000B2250000}"/>
    <cellStyle name="Normal 10 9 3 4 2" xfId="30612" xr:uid="{60310EE2-8831-446B-9402-E330FAF72309}"/>
    <cellStyle name="Normal 10 9 3 5" xfId="30609" xr:uid="{9273F7EF-3D56-40A9-81B5-A1014BD9FF70}"/>
    <cellStyle name="Normal 10 9 4" xfId="9661" xr:uid="{00000000-0005-0000-0000-0000B3250000}"/>
    <cellStyle name="Normal 10 9 4 2" xfId="30613" xr:uid="{E30D1721-217A-498C-B1E6-9C38221624C7}"/>
    <cellStyle name="Normal 10 9 5" xfId="9662" xr:uid="{00000000-0005-0000-0000-0000B4250000}"/>
    <cellStyle name="Normal 10 9 5 2" xfId="30614" xr:uid="{8E7C17AC-2439-41BD-BE6F-2368625A5F89}"/>
    <cellStyle name="Normal 10 9 6" xfId="9663" xr:uid="{00000000-0005-0000-0000-0000B5250000}"/>
    <cellStyle name="Normal 10 9 6 2" xfId="30615" xr:uid="{83EBF71C-52B6-4CBE-89BE-472FB8196DD8}"/>
    <cellStyle name="Normal 10 9 7" xfId="30600" xr:uid="{49DC33A2-7AF6-421F-935E-79B73DE208BE}"/>
    <cellStyle name="Normal 100" xfId="9664" xr:uid="{00000000-0005-0000-0000-0000B6250000}"/>
    <cellStyle name="Normal 100 2" xfId="9665" xr:uid="{00000000-0005-0000-0000-0000B7250000}"/>
    <cellStyle name="Normal 100 2 2" xfId="30617" xr:uid="{F8CFF499-0A97-4CBF-8EE5-90AF25307069}"/>
    <cellStyle name="Normal 100 3" xfId="9666" xr:uid="{00000000-0005-0000-0000-0000B8250000}"/>
    <cellStyle name="Normal 100 3 2" xfId="30618" xr:uid="{F19AFA84-CFA2-4317-8813-BA3EAA173658}"/>
    <cellStyle name="Normal 100 4" xfId="9667" xr:uid="{00000000-0005-0000-0000-0000B9250000}"/>
    <cellStyle name="Normal 100 4 2" xfId="30619" xr:uid="{C4DEC1C6-AE0A-4142-BD7B-48A2CA6DCA49}"/>
    <cellStyle name="Normal 100 5" xfId="30616" xr:uid="{F6F68F79-3CC2-46D0-B81E-5FC249DF8309}"/>
    <cellStyle name="Normal 101" xfId="9668" xr:uid="{00000000-0005-0000-0000-0000BA250000}"/>
    <cellStyle name="Normal 101 2" xfId="9669" xr:uid="{00000000-0005-0000-0000-0000BB250000}"/>
    <cellStyle name="Normal 101 2 2" xfId="30621" xr:uid="{CBB5B3DC-8595-4E1A-BBC6-7A6ACBD641D3}"/>
    <cellStyle name="Normal 101 3" xfId="9670" xr:uid="{00000000-0005-0000-0000-0000BC250000}"/>
    <cellStyle name="Normal 101 3 2" xfId="30622" xr:uid="{C1DB3469-E600-4470-A3AD-A7E5361A429D}"/>
    <cellStyle name="Normal 101 4" xfId="9671" xr:uid="{00000000-0005-0000-0000-0000BD250000}"/>
    <cellStyle name="Normal 101 4 2" xfId="30623" xr:uid="{4DF8B9EF-CDD8-4068-A7AA-CFA946A57D26}"/>
    <cellStyle name="Normal 101 5" xfId="30620" xr:uid="{8CA798AA-ADB2-44B5-BD09-85A6654B747F}"/>
    <cellStyle name="Normal 102" xfId="9672" xr:uid="{00000000-0005-0000-0000-0000BE250000}"/>
    <cellStyle name="Normal 102 2" xfId="9673" xr:uid="{00000000-0005-0000-0000-0000BF250000}"/>
    <cellStyle name="Normal 102 2 2" xfId="30625" xr:uid="{225D9CC7-3CBA-42A5-A443-28D71AD69E76}"/>
    <cellStyle name="Normal 102 3" xfId="9674" xr:uid="{00000000-0005-0000-0000-0000C0250000}"/>
    <cellStyle name="Normal 102 3 2" xfId="30626" xr:uid="{D7A64049-A312-45E2-8C39-B144406CA60C}"/>
    <cellStyle name="Normal 102 4" xfId="9675" xr:uid="{00000000-0005-0000-0000-0000C1250000}"/>
    <cellStyle name="Normal 102 4 2" xfId="30627" xr:uid="{59E640E6-1F4A-45E8-8E34-6E3DA1997E8A}"/>
    <cellStyle name="Normal 102 5" xfId="30624" xr:uid="{BB38D3FA-8CB5-4D8B-8EE3-08358380CCE6}"/>
    <cellStyle name="Normal 103" xfId="9676" xr:uid="{00000000-0005-0000-0000-0000C2250000}"/>
    <cellStyle name="Normal 103 2" xfId="9677" xr:uid="{00000000-0005-0000-0000-0000C3250000}"/>
    <cellStyle name="Normal 103 2 2" xfId="9678" xr:uid="{00000000-0005-0000-0000-0000C4250000}"/>
    <cellStyle name="Normal 103 2 2 2" xfId="9679" xr:uid="{00000000-0005-0000-0000-0000C5250000}"/>
    <cellStyle name="Normal 103 2 2 2 2" xfId="30631" xr:uid="{E6417C5F-660A-43A2-8584-E849C3D6C2C7}"/>
    <cellStyle name="Normal 103 2 2 3" xfId="9680" xr:uid="{00000000-0005-0000-0000-0000C6250000}"/>
    <cellStyle name="Normal 103 2 2 3 2" xfId="30632" xr:uid="{1F1E3FFD-B14B-4E09-B0A5-21B2C35C9384}"/>
    <cellStyle name="Normal 103 2 2 4" xfId="9681" xr:uid="{00000000-0005-0000-0000-0000C7250000}"/>
    <cellStyle name="Normal 103 2 2 4 2" xfId="30633" xr:uid="{6761E490-5209-47FF-9DA9-007907989806}"/>
    <cellStyle name="Normal 103 2 2 5" xfId="30630" xr:uid="{48441631-CB85-46EA-B846-D949B9A7E4CE}"/>
    <cellStyle name="Normal 103 2 3" xfId="9682" xr:uid="{00000000-0005-0000-0000-0000C8250000}"/>
    <cellStyle name="Normal 103 2 3 2" xfId="30634" xr:uid="{60535E4D-D3B1-415C-A472-737CDCBE2325}"/>
    <cellStyle name="Normal 103 2 4" xfId="9683" xr:uid="{00000000-0005-0000-0000-0000C9250000}"/>
    <cellStyle name="Normal 103 2 4 2" xfId="30635" xr:uid="{7A014FBA-B814-4D2C-9A0C-9D3D7535DBA1}"/>
    <cellStyle name="Normal 103 2 5" xfId="9684" xr:uid="{00000000-0005-0000-0000-0000CA250000}"/>
    <cellStyle name="Normal 103 2 5 2" xfId="30636" xr:uid="{5DCE0F64-0559-4114-A9E1-5D9C24493FB9}"/>
    <cellStyle name="Normal 103 2 6" xfId="30629" xr:uid="{6D1C249F-CDE4-4FAF-BA67-551308D4A63A}"/>
    <cellStyle name="Normal 103 3" xfId="9685" xr:uid="{00000000-0005-0000-0000-0000CB250000}"/>
    <cellStyle name="Normal 103 3 2" xfId="9686" xr:uid="{00000000-0005-0000-0000-0000CC250000}"/>
    <cellStyle name="Normal 103 3 2 2" xfId="30638" xr:uid="{2730B7CA-9F5D-4568-84E9-F9ADC4972898}"/>
    <cellStyle name="Normal 103 3 3" xfId="9687" xr:uid="{00000000-0005-0000-0000-0000CD250000}"/>
    <cellStyle name="Normal 103 3 3 2" xfId="30639" xr:uid="{232D3751-6055-472C-89AE-38D340C3D696}"/>
    <cellStyle name="Normal 103 3 4" xfId="9688" xr:uid="{00000000-0005-0000-0000-0000CE250000}"/>
    <cellStyle name="Normal 103 3 4 2" xfId="30640" xr:uid="{AA66FDAF-2C98-42F1-9C55-586EF7B75984}"/>
    <cellStyle name="Normal 103 3 5" xfId="30637" xr:uid="{2039BA66-B6C9-48A7-841F-EAF201347DDF}"/>
    <cellStyle name="Normal 103 4" xfId="9689" xr:uid="{00000000-0005-0000-0000-0000CF250000}"/>
    <cellStyle name="Normal 103 4 2" xfId="9690" xr:uid="{00000000-0005-0000-0000-0000D0250000}"/>
    <cellStyle name="Normal 103 4 2 2" xfId="30642" xr:uid="{73BDB31B-3881-4FDC-9B3C-9A27D1586A75}"/>
    <cellStyle name="Normal 103 4 3" xfId="9691" xr:uid="{00000000-0005-0000-0000-0000D1250000}"/>
    <cellStyle name="Normal 103 4 3 2" xfId="30643" xr:uid="{FE9C7AB6-61F6-41B0-94B8-8521FD3E81AC}"/>
    <cellStyle name="Normal 103 4 4" xfId="9692" xr:uid="{00000000-0005-0000-0000-0000D2250000}"/>
    <cellStyle name="Normal 103 4 4 2" xfId="30644" xr:uid="{9B06B243-D1BA-4299-B449-FD2FE8D6D5C2}"/>
    <cellStyle name="Normal 103 4 5" xfId="30641" xr:uid="{1ECDD6CE-2DE0-49FE-8EC0-03BF1877C70A}"/>
    <cellStyle name="Normal 103 5" xfId="9693" xr:uid="{00000000-0005-0000-0000-0000D3250000}"/>
    <cellStyle name="Normal 103 5 2" xfId="30645" xr:uid="{CE5DD3A5-0AC5-47A4-9214-378B29297686}"/>
    <cellStyle name="Normal 103 6" xfId="9694" xr:uid="{00000000-0005-0000-0000-0000D4250000}"/>
    <cellStyle name="Normal 103 6 2" xfId="30646" xr:uid="{2556B77A-A3BA-42E0-9F78-1AB5296D654B}"/>
    <cellStyle name="Normal 103 7" xfId="9695" xr:uid="{00000000-0005-0000-0000-0000D5250000}"/>
    <cellStyle name="Normal 103 7 2" xfId="30647" xr:uid="{491DC3B2-E814-4F63-B2A0-F9A71FBAAEE9}"/>
    <cellStyle name="Normal 103 8" xfId="30628" xr:uid="{8C10AF51-4EEF-4CCF-B2DC-EB7E85FCF71E}"/>
    <cellStyle name="Normal 104" xfId="9696" xr:uid="{00000000-0005-0000-0000-0000D6250000}"/>
    <cellStyle name="Normal 104 2" xfId="9697" xr:uid="{00000000-0005-0000-0000-0000D7250000}"/>
    <cellStyle name="Normal 104 2 2" xfId="30649" xr:uid="{FB8CECAA-B5EF-4DD7-B2BF-66883B224560}"/>
    <cellStyle name="Normal 104 3" xfId="9698" xr:uid="{00000000-0005-0000-0000-0000D8250000}"/>
    <cellStyle name="Normal 104 3 2" xfId="30650" xr:uid="{BB8DC330-28DB-4E50-A582-D25FDFC4AB65}"/>
    <cellStyle name="Normal 104 4" xfId="9699" xr:uid="{00000000-0005-0000-0000-0000D9250000}"/>
    <cellStyle name="Normal 104 4 2" xfId="30651" xr:uid="{7E045EF0-05AD-4F44-A70D-10ACF1AC8056}"/>
    <cellStyle name="Normal 104 5" xfId="30648" xr:uid="{B12EADC9-F600-414E-9519-6355DD9500F7}"/>
    <cellStyle name="Normal 105" xfId="9700" xr:uid="{00000000-0005-0000-0000-0000DA250000}"/>
    <cellStyle name="Normal 105 2" xfId="9701" xr:uid="{00000000-0005-0000-0000-0000DB250000}"/>
    <cellStyle name="Normal 105 2 2" xfId="9702" xr:uid="{00000000-0005-0000-0000-0000DC250000}"/>
    <cellStyle name="Normal 105 2 2 2" xfId="9703" xr:uid="{00000000-0005-0000-0000-0000DD250000}"/>
    <cellStyle name="Normal 105 2 2 2 2" xfId="30655" xr:uid="{4FBAE5B1-B734-421F-801C-B61AA109A712}"/>
    <cellStyle name="Normal 105 2 2 3" xfId="9704" xr:uid="{00000000-0005-0000-0000-0000DE250000}"/>
    <cellStyle name="Normal 105 2 2 3 2" xfId="30656" xr:uid="{090F1295-C2A3-45FD-9C0F-CDB7785EB7C1}"/>
    <cellStyle name="Normal 105 2 2 4" xfId="9705" xr:uid="{00000000-0005-0000-0000-0000DF250000}"/>
    <cellStyle name="Normal 105 2 2 4 2" xfId="30657" xr:uid="{1BE27840-B6B4-46BD-B94F-D3CEC63344A4}"/>
    <cellStyle name="Normal 105 2 2 5" xfId="30654" xr:uid="{2FC0214E-84DF-41F5-A6C8-02461CD9895B}"/>
    <cellStyle name="Normal 105 2 3" xfId="9706" xr:uid="{00000000-0005-0000-0000-0000E0250000}"/>
    <cellStyle name="Normal 105 2 3 2" xfId="30658" xr:uid="{5D627A01-D445-49F9-8475-6472CD9FF356}"/>
    <cellStyle name="Normal 105 2 4" xfId="9707" xr:uid="{00000000-0005-0000-0000-0000E1250000}"/>
    <cellStyle name="Normal 105 2 4 2" xfId="30659" xr:uid="{820C94EA-C455-494A-8DF2-450F253AB973}"/>
    <cellStyle name="Normal 105 2 5" xfId="9708" xr:uid="{00000000-0005-0000-0000-0000E2250000}"/>
    <cellStyle name="Normal 105 2 5 2" xfId="30660" xr:uid="{34598FF5-F914-4A75-87EB-5F70E3AE8AF8}"/>
    <cellStyle name="Normal 105 2 6" xfId="30653" xr:uid="{0A8027C0-A0DE-42C8-B45D-23523F0CCBC3}"/>
    <cellStyle name="Normal 105 3" xfId="9709" xr:uid="{00000000-0005-0000-0000-0000E3250000}"/>
    <cellStyle name="Normal 105 3 2" xfId="9710" xr:uid="{00000000-0005-0000-0000-0000E4250000}"/>
    <cellStyle name="Normal 105 3 2 2" xfId="30662" xr:uid="{5DD1CB43-0AF8-4D61-A70B-08A005FA27B8}"/>
    <cellStyle name="Normal 105 3 3" xfId="9711" xr:uid="{00000000-0005-0000-0000-0000E5250000}"/>
    <cellStyle name="Normal 105 3 3 2" xfId="30663" xr:uid="{CF1EA0AE-00A1-4F45-882D-B04F8EC7A881}"/>
    <cellStyle name="Normal 105 3 4" xfId="9712" xr:uid="{00000000-0005-0000-0000-0000E6250000}"/>
    <cellStyle name="Normal 105 3 4 2" xfId="30664" xr:uid="{22450733-389B-451A-B514-24BC2A265798}"/>
    <cellStyle name="Normal 105 3 5" xfId="30661" xr:uid="{954CDBC2-3327-48A2-821C-97F25A5428F3}"/>
    <cellStyle name="Normal 105 4" xfId="9713" xr:uid="{00000000-0005-0000-0000-0000E7250000}"/>
    <cellStyle name="Normal 105 4 2" xfId="9714" xr:uid="{00000000-0005-0000-0000-0000E8250000}"/>
    <cellStyle name="Normal 105 4 2 2" xfId="30666" xr:uid="{8AAE6F4A-01D9-4B66-8D40-81C8F99A26EC}"/>
    <cellStyle name="Normal 105 4 3" xfId="9715" xr:uid="{00000000-0005-0000-0000-0000E9250000}"/>
    <cellStyle name="Normal 105 4 3 2" xfId="30667" xr:uid="{740D4FA6-2FED-4B3D-867E-FFB5BA9DD190}"/>
    <cellStyle name="Normal 105 4 4" xfId="9716" xr:uid="{00000000-0005-0000-0000-0000EA250000}"/>
    <cellStyle name="Normal 105 4 4 2" xfId="30668" xr:uid="{1A3A2B08-9E20-4915-8B0A-B1AA6A1ACEA0}"/>
    <cellStyle name="Normal 105 4 5" xfId="30665" xr:uid="{5690C660-9FF1-48D3-B741-0BB4D77C955C}"/>
    <cellStyle name="Normal 105 5" xfId="9717" xr:uid="{00000000-0005-0000-0000-0000EB250000}"/>
    <cellStyle name="Normal 105 5 2" xfId="30669" xr:uid="{1A48BB9D-CB8A-4FDD-929B-32A85D24BA67}"/>
    <cellStyle name="Normal 105 6" xfId="9718" xr:uid="{00000000-0005-0000-0000-0000EC250000}"/>
    <cellStyle name="Normal 105 6 2" xfId="30670" xr:uid="{AF439732-1074-4964-9664-9A72C2EA7F00}"/>
    <cellStyle name="Normal 105 7" xfId="9719" xr:uid="{00000000-0005-0000-0000-0000ED250000}"/>
    <cellStyle name="Normal 105 7 2" xfId="30671" xr:uid="{E6F7E626-853C-4F21-887B-34ADAB6954F5}"/>
    <cellStyle name="Normal 105 8" xfId="30652" xr:uid="{9BB1C3E9-DBEA-4F89-AD31-B445E622E9DA}"/>
    <cellStyle name="Normal 106" xfId="9720" xr:uid="{00000000-0005-0000-0000-0000EE250000}"/>
    <cellStyle name="Normal 106 2" xfId="9721" xr:uid="{00000000-0005-0000-0000-0000EF250000}"/>
    <cellStyle name="Normal 106 2 2" xfId="30673" xr:uid="{4823E4D0-FF12-4A7B-AE1C-403109FE9737}"/>
    <cellStyle name="Normal 106 3" xfId="9722" xr:uid="{00000000-0005-0000-0000-0000F0250000}"/>
    <cellStyle name="Normal 106 3 2" xfId="30674" xr:uid="{4EE25A6C-DF37-4C1D-B550-52D2309ED524}"/>
    <cellStyle name="Normal 106 4" xfId="9723" xr:uid="{00000000-0005-0000-0000-0000F1250000}"/>
    <cellStyle name="Normal 106 4 2" xfId="30675" xr:uid="{009DB665-7519-4C49-BA06-B1FD529DEE3F}"/>
    <cellStyle name="Normal 106 5" xfId="30672" xr:uid="{C259BB26-74C9-4D55-B9B2-7C7A7A8BE89B}"/>
    <cellStyle name="Normal 107" xfId="9724" xr:uid="{00000000-0005-0000-0000-0000F2250000}"/>
    <cellStyle name="Normal 107 2" xfId="9725" xr:uid="{00000000-0005-0000-0000-0000F3250000}"/>
    <cellStyle name="Normal 107 2 2" xfId="30677" xr:uid="{E37B6DAF-B6C5-46EE-89DD-8F4CECD78BEC}"/>
    <cellStyle name="Normal 107 3" xfId="9726" xr:uid="{00000000-0005-0000-0000-0000F4250000}"/>
    <cellStyle name="Normal 107 3 2" xfId="30678" xr:uid="{D50F5F6D-49EB-487D-B7F3-E5B471CEB7C3}"/>
    <cellStyle name="Normal 107 4" xfId="9727" xr:uid="{00000000-0005-0000-0000-0000F5250000}"/>
    <cellStyle name="Normal 107 4 2" xfId="30679" xr:uid="{F79F1F95-4563-47E1-8C25-8A15D4977933}"/>
    <cellStyle name="Normal 107 5" xfId="30676" xr:uid="{B4B87F1D-2DE5-417E-8F88-5EB3A9B66620}"/>
    <cellStyle name="Normal 108" xfId="9728" xr:uid="{00000000-0005-0000-0000-0000F6250000}"/>
    <cellStyle name="Normal 108 2" xfId="9729" xr:uid="{00000000-0005-0000-0000-0000F7250000}"/>
    <cellStyle name="Normal 108 2 2" xfId="30681" xr:uid="{CA3F6955-9ED3-4C97-B75D-B651D9245D15}"/>
    <cellStyle name="Normal 108 3" xfId="9730" xr:uid="{00000000-0005-0000-0000-0000F8250000}"/>
    <cellStyle name="Normal 108 3 2" xfId="30682" xr:uid="{D0091BB2-25E2-45E1-9638-274F56E2CA33}"/>
    <cellStyle name="Normal 108 4" xfId="9731" xr:uid="{00000000-0005-0000-0000-0000F9250000}"/>
    <cellStyle name="Normal 108 4 2" xfId="30683" xr:uid="{7E9DDF97-7021-4D89-9A76-BABFFEF3A3B0}"/>
    <cellStyle name="Normal 108 5" xfId="30680" xr:uid="{ABA2BBDD-7157-4DCA-8D5F-743144318218}"/>
    <cellStyle name="Normal 109" xfId="9732" xr:uid="{00000000-0005-0000-0000-0000FA250000}"/>
    <cellStyle name="Normal 109 2" xfId="9733" xr:uid="{00000000-0005-0000-0000-0000FB250000}"/>
    <cellStyle name="Normal 109 2 2" xfId="30685" xr:uid="{ABF1F3C1-3C70-48CE-89E2-7B3B254CBBD0}"/>
    <cellStyle name="Normal 109 3" xfId="9734" xr:uid="{00000000-0005-0000-0000-0000FC250000}"/>
    <cellStyle name="Normal 109 3 2" xfId="30686" xr:uid="{D3F21D86-2727-4A4C-B1F2-FFE5DB90B861}"/>
    <cellStyle name="Normal 109 4" xfId="9735" xr:uid="{00000000-0005-0000-0000-0000FD250000}"/>
    <cellStyle name="Normal 109 4 2" xfId="30687" xr:uid="{83945C9D-4D3B-44C4-91CC-857A380C80CB}"/>
    <cellStyle name="Normal 109 5" xfId="30684" xr:uid="{66FF5DB9-034E-4823-8B1D-6879A58D7EFC}"/>
    <cellStyle name="Normal 11" xfId="9736" xr:uid="{00000000-0005-0000-0000-0000FE250000}"/>
    <cellStyle name="Normal 11 10" xfId="9737" xr:uid="{00000000-0005-0000-0000-0000FF250000}"/>
    <cellStyle name="Normal 11 10 2" xfId="9738" xr:uid="{00000000-0005-0000-0000-000000260000}"/>
    <cellStyle name="Normal 11 10 2 2" xfId="9739" xr:uid="{00000000-0005-0000-0000-000001260000}"/>
    <cellStyle name="Normal 11 10 2 2 2" xfId="9740" xr:uid="{00000000-0005-0000-0000-000002260000}"/>
    <cellStyle name="Normal 11 10 2 2 2 2" xfId="30692" xr:uid="{39DE378C-DA7D-4CAA-BCD4-2CE12434AF57}"/>
    <cellStyle name="Normal 11 10 2 2 3" xfId="9741" xr:uid="{00000000-0005-0000-0000-000003260000}"/>
    <cellStyle name="Normal 11 10 2 2 3 2" xfId="30693" xr:uid="{58EE9502-6FA1-409D-A134-C9A616E22DAA}"/>
    <cellStyle name="Normal 11 10 2 2 4" xfId="9742" xr:uid="{00000000-0005-0000-0000-000004260000}"/>
    <cellStyle name="Normal 11 10 2 2 4 2" xfId="30694" xr:uid="{E6B23030-7A76-4B1A-AC8A-67C3C4FAA3CA}"/>
    <cellStyle name="Normal 11 10 2 2 5" xfId="30691" xr:uid="{8648C480-1652-44E4-A2AD-8DEDE520DDD8}"/>
    <cellStyle name="Normal 11 10 2 3" xfId="9743" xr:uid="{00000000-0005-0000-0000-000005260000}"/>
    <cellStyle name="Normal 11 10 2 3 2" xfId="30695" xr:uid="{ADC3C083-C8EF-486D-B977-4D614C95EF35}"/>
    <cellStyle name="Normal 11 10 2 4" xfId="9744" xr:uid="{00000000-0005-0000-0000-000006260000}"/>
    <cellStyle name="Normal 11 10 2 4 2" xfId="30696" xr:uid="{343A2082-E173-4B00-B75C-8EB2925710FC}"/>
    <cellStyle name="Normal 11 10 2 5" xfId="9745" xr:uid="{00000000-0005-0000-0000-000007260000}"/>
    <cellStyle name="Normal 11 10 2 5 2" xfId="30697" xr:uid="{DA378458-375D-4822-84F6-F51F67083773}"/>
    <cellStyle name="Normal 11 10 2 6" xfId="30690" xr:uid="{ED66FE2D-B920-4457-A8DE-CEE6BD4F90F0}"/>
    <cellStyle name="Normal 11 10 3" xfId="9746" xr:uid="{00000000-0005-0000-0000-000008260000}"/>
    <cellStyle name="Normal 11 10 3 2" xfId="9747" xr:uid="{00000000-0005-0000-0000-000009260000}"/>
    <cellStyle name="Normal 11 10 3 2 2" xfId="30699" xr:uid="{F7CAC723-008C-48CB-B4F2-17E16C0A6CA2}"/>
    <cellStyle name="Normal 11 10 3 3" xfId="9748" xr:uid="{00000000-0005-0000-0000-00000A260000}"/>
    <cellStyle name="Normal 11 10 3 3 2" xfId="30700" xr:uid="{3362A393-8569-4235-BEB2-FA048405BDF0}"/>
    <cellStyle name="Normal 11 10 3 4" xfId="9749" xr:uid="{00000000-0005-0000-0000-00000B260000}"/>
    <cellStyle name="Normal 11 10 3 4 2" xfId="30701" xr:uid="{AF1B267B-ABAD-4450-BF1E-F47BE5E1BFF0}"/>
    <cellStyle name="Normal 11 10 3 5" xfId="30698" xr:uid="{BC513130-6CEC-4A15-8CC7-E0A8F28E2201}"/>
    <cellStyle name="Normal 11 10 4" xfId="9750" xr:uid="{00000000-0005-0000-0000-00000C260000}"/>
    <cellStyle name="Normal 11 10 4 2" xfId="30702" xr:uid="{C64CEEE8-1DE7-445A-83C2-325FD70DD392}"/>
    <cellStyle name="Normal 11 10 5" xfId="9751" xr:uid="{00000000-0005-0000-0000-00000D260000}"/>
    <cellStyle name="Normal 11 10 5 2" xfId="30703" xr:uid="{72A8132B-24E1-4172-9961-3FC917711CE6}"/>
    <cellStyle name="Normal 11 10 6" xfId="9752" xr:uid="{00000000-0005-0000-0000-00000E260000}"/>
    <cellStyle name="Normal 11 10 6 2" xfId="30704" xr:uid="{13E6B823-237D-458D-9FD6-DD786BA96E68}"/>
    <cellStyle name="Normal 11 10 7" xfId="30689" xr:uid="{B19A4ED0-2B19-40E2-9483-BC418CFCA3F5}"/>
    <cellStyle name="Normal 11 11" xfId="9753" xr:uid="{00000000-0005-0000-0000-00000F260000}"/>
    <cellStyle name="Normal 11 11 2" xfId="9754" xr:uid="{00000000-0005-0000-0000-000010260000}"/>
    <cellStyle name="Normal 11 11 2 2" xfId="30706" xr:uid="{28171ED2-09CC-44C4-A633-5CF0AECB0D4F}"/>
    <cellStyle name="Normal 11 11 3" xfId="9755" xr:uid="{00000000-0005-0000-0000-000011260000}"/>
    <cellStyle name="Normal 11 11 3 2" xfId="30707" xr:uid="{E1EA8955-CE67-48AD-9277-D2EE21C38172}"/>
    <cellStyle name="Normal 11 11 4" xfId="9756" xr:uid="{00000000-0005-0000-0000-000012260000}"/>
    <cellStyle name="Normal 11 11 4 2" xfId="30708" xr:uid="{284D83E2-442F-45DE-83CA-5F588843A057}"/>
    <cellStyle name="Normal 11 11 5" xfId="30705" xr:uid="{05255AE7-E01B-4C8B-A63D-49C7F702CE12}"/>
    <cellStyle name="Normal 11 12" xfId="30688" xr:uid="{BA712362-E096-43C2-8F01-3F273BF10851}"/>
    <cellStyle name="Normal 11 2" xfId="9757" xr:uid="{00000000-0005-0000-0000-000013260000}"/>
    <cellStyle name="Normal 11 2 2" xfId="9758" xr:uid="{00000000-0005-0000-0000-000014260000}"/>
    <cellStyle name="Normal 11 2 2 2" xfId="9759" xr:uid="{00000000-0005-0000-0000-000015260000}"/>
    <cellStyle name="Normal 11 2 2 2 2" xfId="9760" xr:uid="{00000000-0005-0000-0000-000016260000}"/>
    <cellStyle name="Normal 11 2 2 2 2 2" xfId="9761" xr:uid="{00000000-0005-0000-0000-000017260000}"/>
    <cellStyle name="Normal 11 2 2 2 2 2 2" xfId="9762" xr:uid="{00000000-0005-0000-0000-000018260000}"/>
    <cellStyle name="Normal 11 2 2 2 2 2 2 2" xfId="30714" xr:uid="{7D65C8B7-AB61-4973-99E7-5BFE3804F6A0}"/>
    <cellStyle name="Normal 11 2 2 2 2 2 3" xfId="9763" xr:uid="{00000000-0005-0000-0000-000019260000}"/>
    <cellStyle name="Normal 11 2 2 2 2 2 3 2" xfId="30715" xr:uid="{1745B593-742C-4153-9E68-C85024E8C43A}"/>
    <cellStyle name="Normal 11 2 2 2 2 2 4" xfId="9764" xr:uid="{00000000-0005-0000-0000-00001A260000}"/>
    <cellStyle name="Normal 11 2 2 2 2 2 4 2" xfId="30716" xr:uid="{C7E7C700-0E82-4C83-8BCC-91580362C7E1}"/>
    <cellStyle name="Normal 11 2 2 2 2 2 5" xfId="30713" xr:uid="{0F8C1CE3-AB15-4638-8E30-5128A4FA4569}"/>
    <cellStyle name="Normal 11 2 2 2 2 3" xfId="9765" xr:uid="{00000000-0005-0000-0000-00001B260000}"/>
    <cellStyle name="Normal 11 2 2 2 2 3 2" xfId="30717" xr:uid="{86E9D200-BE0F-4542-BCD2-4CD177F665EB}"/>
    <cellStyle name="Normal 11 2 2 2 2 4" xfId="9766" xr:uid="{00000000-0005-0000-0000-00001C260000}"/>
    <cellStyle name="Normal 11 2 2 2 2 4 2" xfId="30718" xr:uid="{E4E9F3A9-9952-4604-A479-22533E4067CB}"/>
    <cellStyle name="Normal 11 2 2 2 2 5" xfId="9767" xr:uid="{00000000-0005-0000-0000-00001D260000}"/>
    <cellStyle name="Normal 11 2 2 2 2 5 2" xfId="30719" xr:uid="{E7972D3A-B84A-4BE7-814C-0B5C4DA865AC}"/>
    <cellStyle name="Normal 11 2 2 2 2 6" xfId="30712" xr:uid="{20A2F195-39B6-4ACE-AF09-DFA0473BC018}"/>
    <cellStyle name="Normal 11 2 2 2 3" xfId="9768" xr:uid="{00000000-0005-0000-0000-00001E260000}"/>
    <cellStyle name="Normal 11 2 2 2 3 2" xfId="9769" xr:uid="{00000000-0005-0000-0000-00001F260000}"/>
    <cellStyle name="Normal 11 2 2 2 3 2 2" xfId="30721" xr:uid="{07E8164F-64D9-4B2A-AB2C-A4F9CE1B81C4}"/>
    <cellStyle name="Normal 11 2 2 2 3 3" xfId="9770" xr:uid="{00000000-0005-0000-0000-000020260000}"/>
    <cellStyle name="Normal 11 2 2 2 3 3 2" xfId="30722" xr:uid="{841055B2-1356-4607-895F-3A5BFA71A3D8}"/>
    <cellStyle name="Normal 11 2 2 2 3 4" xfId="9771" xr:uid="{00000000-0005-0000-0000-000021260000}"/>
    <cellStyle name="Normal 11 2 2 2 3 4 2" xfId="30723" xr:uid="{0C94AA04-84F0-4C4D-9E18-2264CF660B32}"/>
    <cellStyle name="Normal 11 2 2 2 3 5" xfId="30720" xr:uid="{CA3C2249-C1CF-4D18-B0BC-4E1756388480}"/>
    <cellStyle name="Normal 11 2 2 2 4" xfId="9772" xr:uid="{00000000-0005-0000-0000-000022260000}"/>
    <cellStyle name="Normal 11 2 2 2 4 2" xfId="30724" xr:uid="{B4717BF7-C498-49B0-A69D-B90AFC5A4479}"/>
    <cellStyle name="Normal 11 2 2 2 5" xfId="9773" xr:uid="{00000000-0005-0000-0000-000023260000}"/>
    <cellStyle name="Normal 11 2 2 2 5 2" xfId="30725" xr:uid="{B4398A62-0E58-4F09-B448-7D14250CE2F5}"/>
    <cellStyle name="Normal 11 2 2 2 6" xfId="9774" xr:uid="{00000000-0005-0000-0000-000024260000}"/>
    <cellStyle name="Normal 11 2 2 2 6 2" xfId="30726" xr:uid="{6D336CDC-6871-4BBE-9376-CC377F679762}"/>
    <cellStyle name="Normal 11 2 2 2 7" xfId="30711" xr:uid="{FB04D8EE-73EB-4813-8C1A-ABF1D1C8E1C2}"/>
    <cellStyle name="Normal 11 2 2 3" xfId="9775" xr:uid="{00000000-0005-0000-0000-000025260000}"/>
    <cellStyle name="Normal 11 2 2 3 2" xfId="9776" xr:uid="{00000000-0005-0000-0000-000026260000}"/>
    <cellStyle name="Normal 11 2 2 3 2 2" xfId="9777" xr:uid="{00000000-0005-0000-0000-000027260000}"/>
    <cellStyle name="Normal 11 2 2 3 2 2 2" xfId="30729" xr:uid="{EA67BFB2-0F24-45AA-B20C-0F93937F6341}"/>
    <cellStyle name="Normal 11 2 2 3 2 3" xfId="9778" xr:uid="{00000000-0005-0000-0000-000028260000}"/>
    <cellStyle name="Normal 11 2 2 3 2 3 2" xfId="30730" xr:uid="{627E56E2-B1FB-491A-99F3-5F7AD13D537A}"/>
    <cellStyle name="Normal 11 2 2 3 2 4" xfId="9779" xr:uid="{00000000-0005-0000-0000-000029260000}"/>
    <cellStyle name="Normal 11 2 2 3 2 4 2" xfId="30731" xr:uid="{2090C6BF-0731-4A8C-8D0B-A237BEAA2088}"/>
    <cellStyle name="Normal 11 2 2 3 2 5" xfId="30728" xr:uid="{64A046BB-70A5-491F-8651-920E923C873A}"/>
    <cellStyle name="Normal 11 2 2 3 3" xfId="9780" xr:uid="{00000000-0005-0000-0000-00002A260000}"/>
    <cellStyle name="Normal 11 2 2 3 3 2" xfId="30732" xr:uid="{D8C43DD9-2141-4D52-9DAC-3D1DD568F2FA}"/>
    <cellStyle name="Normal 11 2 2 3 4" xfId="9781" xr:uid="{00000000-0005-0000-0000-00002B260000}"/>
    <cellStyle name="Normal 11 2 2 3 4 2" xfId="30733" xr:uid="{CC053D6A-9FB9-4299-B772-77C9842C8B0A}"/>
    <cellStyle name="Normal 11 2 2 3 5" xfId="9782" xr:uid="{00000000-0005-0000-0000-00002C260000}"/>
    <cellStyle name="Normal 11 2 2 3 5 2" xfId="30734" xr:uid="{D7E8F3D4-28EA-477A-8E12-B3043C0A2193}"/>
    <cellStyle name="Normal 11 2 2 3 6" xfId="30727" xr:uid="{7DAD0E64-C916-4064-BBEA-215917DDA0A4}"/>
    <cellStyle name="Normal 11 2 2 4" xfId="9783" xr:uid="{00000000-0005-0000-0000-00002D260000}"/>
    <cellStyle name="Normal 11 2 2 4 2" xfId="30735" xr:uid="{253D0E37-D2E1-44D5-BCE3-9A30AD58BDB4}"/>
    <cellStyle name="Normal 11 2 2 5" xfId="9784" xr:uid="{00000000-0005-0000-0000-00002E260000}"/>
    <cellStyle name="Normal 11 2 2 5 2" xfId="9785" xr:uid="{00000000-0005-0000-0000-00002F260000}"/>
    <cellStyle name="Normal 11 2 2 5 2 2" xfId="30737" xr:uid="{FB4299D2-F960-4C70-813B-DD95BBF9E439}"/>
    <cellStyle name="Normal 11 2 2 5 3" xfId="9786" xr:uid="{00000000-0005-0000-0000-000030260000}"/>
    <cellStyle name="Normal 11 2 2 5 3 2" xfId="30738" xr:uid="{77751315-2D31-47A0-999C-5E8B46BACC96}"/>
    <cellStyle name="Normal 11 2 2 5 4" xfId="9787" xr:uid="{00000000-0005-0000-0000-000031260000}"/>
    <cellStyle name="Normal 11 2 2 5 4 2" xfId="30739" xr:uid="{54B5AE99-F3D7-4903-BC26-3AEC830539E7}"/>
    <cellStyle name="Normal 11 2 2 5 5" xfId="30736" xr:uid="{4C3B09CE-ACFC-400A-B1EC-64A7067FB48F}"/>
    <cellStyle name="Normal 11 2 2 6" xfId="9788" xr:uid="{00000000-0005-0000-0000-000032260000}"/>
    <cellStyle name="Normal 11 2 2 6 2" xfId="30740" xr:uid="{1656D1F6-C7A0-4E58-BCD0-D42CD426A995}"/>
    <cellStyle name="Normal 11 2 2 7" xfId="9789" xr:uid="{00000000-0005-0000-0000-000033260000}"/>
    <cellStyle name="Normal 11 2 2 7 2" xfId="30741" xr:uid="{6F1EBC7D-9B1B-497E-A63D-4696BA48CB85}"/>
    <cellStyle name="Normal 11 2 2 8" xfId="9790" xr:uid="{00000000-0005-0000-0000-000034260000}"/>
    <cellStyle name="Normal 11 2 2 8 2" xfId="30742" xr:uid="{68ADECF0-9538-4C01-9928-A899C9351B6E}"/>
    <cellStyle name="Normal 11 2 2 9" xfId="30710" xr:uid="{9643D374-77A3-4BFD-8EA0-730672E5C1C0}"/>
    <cellStyle name="Normal 11 2 3" xfId="9791" xr:uid="{00000000-0005-0000-0000-000035260000}"/>
    <cellStyle name="Normal 11 2 3 2" xfId="30743" xr:uid="{65E9999B-6835-4084-A127-99A2B7853E51}"/>
    <cellStyle name="Normal 11 2 4" xfId="9792" xr:uid="{00000000-0005-0000-0000-000036260000}"/>
    <cellStyle name="Normal 11 2 4 2" xfId="9793" xr:uid="{00000000-0005-0000-0000-000037260000}"/>
    <cellStyle name="Normal 11 2 4 2 2" xfId="9794" xr:uid="{00000000-0005-0000-0000-000038260000}"/>
    <cellStyle name="Normal 11 2 4 2 2 2" xfId="9795" xr:uid="{00000000-0005-0000-0000-000039260000}"/>
    <cellStyle name="Normal 11 2 4 2 2 2 2" xfId="30747" xr:uid="{D421D138-AAA6-4CA1-9172-C4B4A194D37D}"/>
    <cellStyle name="Normal 11 2 4 2 2 3" xfId="9796" xr:uid="{00000000-0005-0000-0000-00003A260000}"/>
    <cellStyle name="Normal 11 2 4 2 2 3 2" xfId="30748" xr:uid="{B5EEB895-DF0A-4D93-A13C-943DD4912E81}"/>
    <cellStyle name="Normal 11 2 4 2 2 4" xfId="9797" xr:uid="{00000000-0005-0000-0000-00003B260000}"/>
    <cellStyle name="Normal 11 2 4 2 2 4 2" xfId="30749" xr:uid="{BB7B529D-030A-4CB8-AED0-4AE17894E631}"/>
    <cellStyle name="Normal 11 2 4 2 2 5" xfId="30746" xr:uid="{1D389CBD-FBF8-487F-9282-89E7A13ECA78}"/>
    <cellStyle name="Normal 11 2 4 2 3" xfId="9798" xr:uid="{00000000-0005-0000-0000-00003C260000}"/>
    <cellStyle name="Normal 11 2 4 2 3 2" xfId="30750" xr:uid="{9DF6CBA8-CC65-433D-98D5-4E01B72D9316}"/>
    <cellStyle name="Normal 11 2 4 2 4" xfId="9799" xr:uid="{00000000-0005-0000-0000-00003D260000}"/>
    <cellStyle name="Normal 11 2 4 2 4 2" xfId="30751" xr:uid="{50968281-CB60-415A-AEE2-6A46A19E7453}"/>
    <cellStyle name="Normal 11 2 4 2 5" xfId="9800" xr:uid="{00000000-0005-0000-0000-00003E260000}"/>
    <cellStyle name="Normal 11 2 4 2 5 2" xfId="30752" xr:uid="{17557601-AE74-41B0-8A44-94EC9ABCE404}"/>
    <cellStyle name="Normal 11 2 4 2 6" xfId="30745" xr:uid="{26D68CF8-9C1D-445A-98D3-E553A642DBE2}"/>
    <cellStyle name="Normal 11 2 4 3" xfId="9801" xr:uid="{00000000-0005-0000-0000-00003F260000}"/>
    <cellStyle name="Normal 11 2 4 3 2" xfId="9802" xr:uid="{00000000-0005-0000-0000-000040260000}"/>
    <cellStyle name="Normal 11 2 4 3 2 2" xfId="30754" xr:uid="{4BCEFEBE-26C8-4FA8-AC41-3F751984776B}"/>
    <cellStyle name="Normal 11 2 4 3 3" xfId="9803" xr:uid="{00000000-0005-0000-0000-000041260000}"/>
    <cellStyle name="Normal 11 2 4 3 3 2" xfId="30755" xr:uid="{F3C3FA32-FB66-4DEC-8569-9B78823E6642}"/>
    <cellStyle name="Normal 11 2 4 3 4" xfId="9804" xr:uid="{00000000-0005-0000-0000-000042260000}"/>
    <cellStyle name="Normal 11 2 4 3 4 2" xfId="30756" xr:uid="{FA8B226E-83DC-46C9-9259-A6C7557979AA}"/>
    <cellStyle name="Normal 11 2 4 3 5" xfId="30753" xr:uid="{FF843CC8-195C-40E2-9F13-30A983A14256}"/>
    <cellStyle name="Normal 11 2 4 4" xfId="9805" xr:uid="{00000000-0005-0000-0000-000043260000}"/>
    <cellStyle name="Normal 11 2 4 4 2" xfId="30757" xr:uid="{B2C3BE40-940A-4EEF-9640-723301078622}"/>
    <cellStyle name="Normal 11 2 4 5" xfId="9806" xr:uid="{00000000-0005-0000-0000-000044260000}"/>
    <cellStyle name="Normal 11 2 4 5 2" xfId="30758" xr:uid="{C8AF299C-AE75-4BDD-BC01-8EF1A3D0A12B}"/>
    <cellStyle name="Normal 11 2 4 6" xfId="9807" xr:uid="{00000000-0005-0000-0000-000045260000}"/>
    <cellStyle name="Normal 11 2 4 6 2" xfId="30759" xr:uid="{9879EC89-CE87-4BDE-A384-65C71082C5CC}"/>
    <cellStyle name="Normal 11 2 4 7" xfId="30744" xr:uid="{B4CFBC66-8AC4-435D-83BA-06B624AA56E8}"/>
    <cellStyle name="Normal 11 2 5" xfId="30709" xr:uid="{8B769449-B6C2-484D-8C24-09D82F6069FE}"/>
    <cellStyle name="Normal 11 3" xfId="9808" xr:uid="{00000000-0005-0000-0000-000046260000}"/>
    <cellStyle name="Normal 11 3 2" xfId="9809" xr:uid="{00000000-0005-0000-0000-000047260000}"/>
    <cellStyle name="Normal 11 3 2 2" xfId="9810" xr:uid="{00000000-0005-0000-0000-000048260000}"/>
    <cellStyle name="Normal 11 3 2 2 2" xfId="9811" xr:uid="{00000000-0005-0000-0000-000049260000}"/>
    <cellStyle name="Normal 11 3 2 2 2 2" xfId="9812" xr:uid="{00000000-0005-0000-0000-00004A260000}"/>
    <cellStyle name="Normal 11 3 2 2 2 2 2" xfId="30764" xr:uid="{977D8A8B-6DA2-4049-BD84-A237392D67E5}"/>
    <cellStyle name="Normal 11 3 2 2 2 3" xfId="9813" xr:uid="{00000000-0005-0000-0000-00004B260000}"/>
    <cellStyle name="Normal 11 3 2 2 2 3 2" xfId="30765" xr:uid="{C0989E60-EECD-446C-B6FD-E958770AC446}"/>
    <cellStyle name="Normal 11 3 2 2 2 4" xfId="9814" xr:uid="{00000000-0005-0000-0000-00004C260000}"/>
    <cellStyle name="Normal 11 3 2 2 2 4 2" xfId="30766" xr:uid="{D75CD70F-4D8B-4694-A32B-F9F29CA09776}"/>
    <cellStyle name="Normal 11 3 2 2 2 5" xfId="30763" xr:uid="{282B6955-6754-422B-9ED9-545E54FC7395}"/>
    <cellStyle name="Normal 11 3 2 2 3" xfId="9815" xr:uid="{00000000-0005-0000-0000-00004D260000}"/>
    <cellStyle name="Normal 11 3 2 2 3 2" xfId="30767" xr:uid="{483BF59E-D112-43F8-BB7D-B43B6D7B5D4C}"/>
    <cellStyle name="Normal 11 3 2 2 4" xfId="9816" xr:uid="{00000000-0005-0000-0000-00004E260000}"/>
    <cellStyle name="Normal 11 3 2 2 4 2" xfId="30768" xr:uid="{CF8E8E27-1543-4C09-8968-5F42A3CA1DC9}"/>
    <cellStyle name="Normal 11 3 2 2 5" xfId="9817" xr:uid="{00000000-0005-0000-0000-00004F260000}"/>
    <cellStyle name="Normal 11 3 2 2 5 2" xfId="30769" xr:uid="{C8B923CA-348B-4FB7-B8B1-2411B607DF83}"/>
    <cellStyle name="Normal 11 3 2 2 6" xfId="30762" xr:uid="{2C5DF145-CC50-46B8-9C18-6F3995795574}"/>
    <cellStyle name="Normal 11 3 2 3" xfId="9818" xr:uid="{00000000-0005-0000-0000-000050260000}"/>
    <cellStyle name="Normal 11 3 2 3 2" xfId="30770" xr:uid="{A945D7DD-6A99-48E2-A781-8218ABC7CFA0}"/>
    <cellStyle name="Normal 11 3 2 4" xfId="9819" xr:uid="{00000000-0005-0000-0000-000051260000}"/>
    <cellStyle name="Normal 11 3 2 4 2" xfId="9820" xr:uid="{00000000-0005-0000-0000-000052260000}"/>
    <cellStyle name="Normal 11 3 2 4 2 2" xfId="30772" xr:uid="{06F658CB-A360-463B-9C77-AB0B99C692D4}"/>
    <cellStyle name="Normal 11 3 2 4 3" xfId="9821" xr:uid="{00000000-0005-0000-0000-000053260000}"/>
    <cellStyle name="Normal 11 3 2 4 3 2" xfId="30773" xr:uid="{F38C882B-3795-402A-81F8-5D9DB4C4C781}"/>
    <cellStyle name="Normal 11 3 2 4 4" xfId="9822" xr:uid="{00000000-0005-0000-0000-000054260000}"/>
    <cellStyle name="Normal 11 3 2 4 4 2" xfId="30774" xr:uid="{B8AFF3A7-3E97-441A-B9A0-6EB8AE7F6848}"/>
    <cellStyle name="Normal 11 3 2 4 5" xfId="30771" xr:uid="{2E9B33B0-6379-4417-80BB-6B81EFD47709}"/>
    <cellStyle name="Normal 11 3 2 5" xfId="9823" xr:uid="{00000000-0005-0000-0000-000055260000}"/>
    <cellStyle name="Normal 11 3 2 5 2" xfId="30775" xr:uid="{F4E8E466-851A-42FB-9360-24BA2CD599AF}"/>
    <cellStyle name="Normal 11 3 2 6" xfId="9824" xr:uid="{00000000-0005-0000-0000-000056260000}"/>
    <cellStyle name="Normal 11 3 2 6 2" xfId="30776" xr:uid="{5B4CF51A-6468-48BA-B967-17D1983BB29B}"/>
    <cellStyle name="Normal 11 3 2 7" xfId="9825" xr:uid="{00000000-0005-0000-0000-000057260000}"/>
    <cellStyle name="Normal 11 3 2 7 2" xfId="30777" xr:uid="{5D81E694-7E97-4ABA-8AF6-670D9C5999CE}"/>
    <cellStyle name="Normal 11 3 2 8" xfId="30761" xr:uid="{FE5B6245-99FF-4B94-8383-114A72879210}"/>
    <cellStyle name="Normal 11 3 3" xfId="30760" xr:uid="{09226B64-B1D3-4F53-9CF4-EF143F9A8C53}"/>
    <cellStyle name="Normal 11 4" xfId="9826" xr:uid="{00000000-0005-0000-0000-000058260000}"/>
    <cellStyle name="Normal 11 4 2" xfId="9827" xr:uid="{00000000-0005-0000-0000-000059260000}"/>
    <cellStyle name="Normal 11 4 2 2" xfId="9828" xr:uid="{00000000-0005-0000-0000-00005A260000}"/>
    <cellStyle name="Normal 11 4 2 2 2" xfId="9829" xr:uid="{00000000-0005-0000-0000-00005B260000}"/>
    <cellStyle name="Normal 11 4 2 2 2 2" xfId="30781" xr:uid="{B52701BB-F815-4B3F-9156-E9F94952FF4D}"/>
    <cellStyle name="Normal 11 4 2 2 3" xfId="9830" xr:uid="{00000000-0005-0000-0000-00005C260000}"/>
    <cellStyle name="Normal 11 4 2 2 3 2" xfId="30782" xr:uid="{FA632040-339B-47A7-BFF3-8802D6118315}"/>
    <cellStyle name="Normal 11 4 2 2 4" xfId="9831" xr:uid="{00000000-0005-0000-0000-00005D260000}"/>
    <cellStyle name="Normal 11 4 2 2 4 2" xfId="30783" xr:uid="{828BC06B-AA4B-4DCB-B6C7-8BF06DD9D2B6}"/>
    <cellStyle name="Normal 11 4 2 2 5" xfId="30780" xr:uid="{1D4DBB5F-307D-435D-BE5F-3B220071EFBC}"/>
    <cellStyle name="Normal 11 4 2 3" xfId="9832" xr:uid="{00000000-0005-0000-0000-00005E260000}"/>
    <cellStyle name="Normal 11 4 2 3 2" xfId="30784" xr:uid="{0FB9DF53-0370-43C3-95B7-B85B8A3F874A}"/>
    <cellStyle name="Normal 11 4 2 4" xfId="9833" xr:uid="{00000000-0005-0000-0000-00005F260000}"/>
    <cellStyle name="Normal 11 4 2 4 2" xfId="30785" xr:uid="{2F78272E-0BED-43CE-A0DE-3C2278B2FF2B}"/>
    <cellStyle name="Normal 11 4 2 5" xfId="9834" xr:uid="{00000000-0005-0000-0000-000060260000}"/>
    <cellStyle name="Normal 11 4 2 5 2" xfId="30786" xr:uid="{B19B83B0-B880-46A3-A708-FF38CBDAEA62}"/>
    <cellStyle name="Normal 11 4 2 6" xfId="30779" xr:uid="{3115DAD3-9040-4480-A044-4D7E7434D495}"/>
    <cellStyle name="Normal 11 4 3" xfId="9835" xr:uid="{00000000-0005-0000-0000-000061260000}"/>
    <cellStyle name="Normal 11 4 3 2" xfId="30787" xr:uid="{958DC37D-8FDF-4097-8E41-E95306CCCA22}"/>
    <cellStyle name="Normal 11 4 4" xfId="9836" xr:uid="{00000000-0005-0000-0000-000062260000}"/>
    <cellStyle name="Normal 11 4 4 2" xfId="9837" xr:uid="{00000000-0005-0000-0000-000063260000}"/>
    <cellStyle name="Normal 11 4 4 2 2" xfId="30789" xr:uid="{32EC559B-996D-4657-AA18-CD18F840E204}"/>
    <cellStyle name="Normal 11 4 4 3" xfId="9838" xr:uid="{00000000-0005-0000-0000-000064260000}"/>
    <cellStyle name="Normal 11 4 4 3 2" xfId="30790" xr:uid="{E58C59F2-4C28-4521-AE12-8458EFA7C91C}"/>
    <cellStyle name="Normal 11 4 4 4" xfId="9839" xr:uid="{00000000-0005-0000-0000-000065260000}"/>
    <cellStyle name="Normal 11 4 4 4 2" xfId="30791" xr:uid="{68F97AE6-12C3-41B4-8192-6790DDAAE03F}"/>
    <cellStyle name="Normal 11 4 4 5" xfId="30788" xr:uid="{C16A0E93-1B96-4773-880B-B8568463100A}"/>
    <cellStyle name="Normal 11 4 5" xfId="9840" xr:uid="{00000000-0005-0000-0000-000066260000}"/>
    <cellStyle name="Normal 11 4 5 2" xfId="30792" xr:uid="{5EAE0270-5F9E-487F-AC72-62E58C5D20C9}"/>
    <cellStyle name="Normal 11 4 6" xfId="9841" xr:uid="{00000000-0005-0000-0000-000067260000}"/>
    <cellStyle name="Normal 11 4 6 2" xfId="30793" xr:uid="{D9FA1E40-625A-4514-8E95-75BF5560A583}"/>
    <cellStyle name="Normal 11 4 7" xfId="9842" xr:uid="{00000000-0005-0000-0000-000068260000}"/>
    <cellStyle name="Normal 11 4 7 2" xfId="30794" xr:uid="{62C15A67-DDE3-420E-9737-5823E3804701}"/>
    <cellStyle name="Normal 11 4 8" xfId="30778" xr:uid="{0FA4C857-8CCF-47F0-86C2-FA47498E976F}"/>
    <cellStyle name="Normal 11 5" xfId="9843" xr:uid="{00000000-0005-0000-0000-000069260000}"/>
    <cellStyle name="Normal 11 5 2" xfId="9844" xr:uid="{00000000-0005-0000-0000-00006A260000}"/>
    <cellStyle name="Normal 11 5 2 2" xfId="9845" xr:uid="{00000000-0005-0000-0000-00006B260000}"/>
    <cellStyle name="Normal 11 5 2 2 2" xfId="9846" xr:uid="{00000000-0005-0000-0000-00006C260000}"/>
    <cellStyle name="Normal 11 5 2 2 2 2" xfId="30798" xr:uid="{E649FAFA-DF8A-406C-B469-4CCAA80AE62E}"/>
    <cellStyle name="Normal 11 5 2 2 3" xfId="9847" xr:uid="{00000000-0005-0000-0000-00006D260000}"/>
    <cellStyle name="Normal 11 5 2 2 3 2" xfId="30799" xr:uid="{1F4740DA-7234-4A67-9F93-149549AF6293}"/>
    <cellStyle name="Normal 11 5 2 2 4" xfId="9848" xr:uid="{00000000-0005-0000-0000-00006E260000}"/>
    <cellStyle name="Normal 11 5 2 2 4 2" xfId="30800" xr:uid="{CE02932D-6312-4CB7-88FB-C5CDEA8CADD4}"/>
    <cellStyle name="Normal 11 5 2 2 5" xfId="30797" xr:uid="{F01382B3-484C-4B35-8EBC-180DCCB4D2B4}"/>
    <cellStyle name="Normal 11 5 2 3" xfId="9849" xr:uid="{00000000-0005-0000-0000-00006F260000}"/>
    <cellStyle name="Normal 11 5 2 3 2" xfId="30801" xr:uid="{3C64C1B3-E617-4A4C-8D02-78A4DA68938E}"/>
    <cellStyle name="Normal 11 5 2 4" xfId="9850" xr:uid="{00000000-0005-0000-0000-000070260000}"/>
    <cellStyle name="Normal 11 5 2 4 2" xfId="30802" xr:uid="{15CBF009-4B4F-4230-A22C-66BB4A64C6BF}"/>
    <cellStyle name="Normal 11 5 2 5" xfId="9851" xr:uid="{00000000-0005-0000-0000-000071260000}"/>
    <cellStyle name="Normal 11 5 2 5 2" xfId="30803" xr:uid="{7DE7548C-9388-488B-B1A5-3061E34D2149}"/>
    <cellStyle name="Normal 11 5 2 6" xfId="30796" xr:uid="{9DFD0AE4-C630-4584-B398-493102F595A1}"/>
    <cellStyle name="Normal 11 5 3" xfId="9852" xr:uid="{00000000-0005-0000-0000-000072260000}"/>
    <cellStyle name="Normal 11 5 3 2" xfId="9853" xr:uid="{00000000-0005-0000-0000-000073260000}"/>
    <cellStyle name="Normal 11 5 3 2 2" xfId="30805" xr:uid="{0A75B1DE-4652-4D26-A704-C5F64A96297E}"/>
    <cellStyle name="Normal 11 5 3 3" xfId="9854" xr:uid="{00000000-0005-0000-0000-000074260000}"/>
    <cellStyle name="Normal 11 5 3 3 2" xfId="30806" xr:uid="{51E103A9-9257-435C-AC02-048381FB8977}"/>
    <cellStyle name="Normal 11 5 3 4" xfId="9855" xr:uid="{00000000-0005-0000-0000-000075260000}"/>
    <cellStyle name="Normal 11 5 3 4 2" xfId="30807" xr:uid="{CF6FA166-1E57-4BE9-BB36-E623DF858E3E}"/>
    <cellStyle name="Normal 11 5 3 5" xfId="30804" xr:uid="{0BDF4D94-76B4-41B8-A91F-4D1900A77D45}"/>
    <cellStyle name="Normal 11 5 4" xfId="9856" xr:uid="{00000000-0005-0000-0000-000076260000}"/>
    <cellStyle name="Normal 11 5 4 2" xfId="30808" xr:uid="{7B80C3B7-D612-49C3-8C11-806F8F1CF119}"/>
    <cellStyle name="Normal 11 5 5" xfId="9857" xr:uid="{00000000-0005-0000-0000-000077260000}"/>
    <cellStyle name="Normal 11 5 5 2" xfId="30809" xr:uid="{279B2980-3E37-4FCA-AE4B-FAE0E0CD316B}"/>
    <cellStyle name="Normal 11 5 6" xfId="9858" xr:uid="{00000000-0005-0000-0000-000078260000}"/>
    <cellStyle name="Normal 11 5 6 2" xfId="30810" xr:uid="{9B9AC00F-9F61-4F5A-B56A-A0F8665DDDE9}"/>
    <cellStyle name="Normal 11 5 7" xfId="30795" xr:uid="{FD6E2CF0-DCFB-42BA-A1BC-13E35C92F088}"/>
    <cellStyle name="Normal 11 6" xfId="9859" xr:uid="{00000000-0005-0000-0000-000079260000}"/>
    <cellStyle name="Normal 11 6 2" xfId="9860" xr:uid="{00000000-0005-0000-0000-00007A260000}"/>
    <cellStyle name="Normal 11 6 2 2" xfId="9861" xr:uid="{00000000-0005-0000-0000-00007B260000}"/>
    <cellStyle name="Normal 11 6 2 2 2" xfId="9862" xr:uid="{00000000-0005-0000-0000-00007C260000}"/>
    <cellStyle name="Normal 11 6 2 2 2 2" xfId="30814" xr:uid="{80FE9987-51E1-4BFD-975A-525E7184D6EC}"/>
    <cellStyle name="Normal 11 6 2 2 3" xfId="9863" xr:uid="{00000000-0005-0000-0000-00007D260000}"/>
    <cellStyle name="Normal 11 6 2 2 3 2" xfId="30815" xr:uid="{E4CF01AE-9D4B-4210-B3B1-BD34C6733BE1}"/>
    <cellStyle name="Normal 11 6 2 2 4" xfId="9864" xr:uid="{00000000-0005-0000-0000-00007E260000}"/>
    <cellStyle name="Normal 11 6 2 2 4 2" xfId="30816" xr:uid="{F55194DF-2747-4668-9A8F-9699872EF3FA}"/>
    <cellStyle name="Normal 11 6 2 2 5" xfId="30813" xr:uid="{A35622FA-B0CE-4920-A68E-5BC52F1C8CCC}"/>
    <cellStyle name="Normal 11 6 2 3" xfId="9865" xr:uid="{00000000-0005-0000-0000-00007F260000}"/>
    <cellStyle name="Normal 11 6 2 3 2" xfId="30817" xr:uid="{B2333133-5D6B-4BC0-B91D-558F5B603033}"/>
    <cellStyle name="Normal 11 6 2 4" xfId="9866" xr:uid="{00000000-0005-0000-0000-000080260000}"/>
    <cellStyle name="Normal 11 6 2 4 2" xfId="30818" xr:uid="{92268A89-C277-4F2E-8AD4-C4BC3638DE0F}"/>
    <cellStyle name="Normal 11 6 2 5" xfId="9867" xr:uid="{00000000-0005-0000-0000-000081260000}"/>
    <cellStyle name="Normal 11 6 2 5 2" xfId="30819" xr:uid="{CF7320F9-04E4-4530-B07F-82388BC376AC}"/>
    <cellStyle name="Normal 11 6 2 6" xfId="30812" xr:uid="{12F20197-5D33-4A07-80D4-88907859E796}"/>
    <cellStyle name="Normal 11 6 3" xfId="9868" xr:uid="{00000000-0005-0000-0000-000082260000}"/>
    <cellStyle name="Normal 11 6 3 2" xfId="9869" xr:uid="{00000000-0005-0000-0000-000083260000}"/>
    <cellStyle name="Normal 11 6 3 2 2" xfId="30821" xr:uid="{5B80F655-312E-44FD-B281-E8C74EAFC6D9}"/>
    <cellStyle name="Normal 11 6 3 3" xfId="9870" xr:uid="{00000000-0005-0000-0000-000084260000}"/>
    <cellStyle name="Normal 11 6 3 3 2" xfId="30822" xr:uid="{CD08C616-54F7-407D-9913-AA866BEB0612}"/>
    <cellStyle name="Normal 11 6 3 4" xfId="9871" xr:uid="{00000000-0005-0000-0000-000085260000}"/>
    <cellStyle name="Normal 11 6 3 4 2" xfId="30823" xr:uid="{B14B5A20-882D-45DE-81E3-C37153F03648}"/>
    <cellStyle name="Normal 11 6 3 5" xfId="30820" xr:uid="{0D96258D-428A-454D-B4D8-BE7F63F89606}"/>
    <cellStyle name="Normal 11 6 4" xfId="9872" xr:uid="{00000000-0005-0000-0000-000086260000}"/>
    <cellStyle name="Normal 11 6 4 2" xfId="30824" xr:uid="{DB3F4AC0-CD29-4EA0-9FE5-8E1E7109DAB0}"/>
    <cellStyle name="Normal 11 6 5" xfId="9873" xr:uid="{00000000-0005-0000-0000-000087260000}"/>
    <cellStyle name="Normal 11 6 5 2" xfId="30825" xr:uid="{B24F7ED7-E890-4FFE-B549-057AF34AE19F}"/>
    <cellStyle name="Normal 11 6 6" xfId="9874" xr:uid="{00000000-0005-0000-0000-000088260000}"/>
    <cellStyle name="Normal 11 6 6 2" xfId="30826" xr:uid="{2FCD79BD-86AE-40A0-B289-7DE1E4A4E9B6}"/>
    <cellStyle name="Normal 11 6 7" xfId="30811" xr:uid="{611A10CB-235B-4797-9850-1429FA5BE6A2}"/>
    <cellStyle name="Normal 11 7" xfId="9875" xr:uid="{00000000-0005-0000-0000-000089260000}"/>
    <cellStyle name="Normal 11 7 2" xfId="9876" xr:uid="{00000000-0005-0000-0000-00008A260000}"/>
    <cellStyle name="Normal 11 7 2 2" xfId="9877" xr:uid="{00000000-0005-0000-0000-00008B260000}"/>
    <cellStyle name="Normal 11 7 2 2 2" xfId="9878" xr:uid="{00000000-0005-0000-0000-00008C260000}"/>
    <cellStyle name="Normal 11 7 2 2 2 2" xfId="30830" xr:uid="{CF43A735-5186-43BC-A949-E08A6A4D9764}"/>
    <cellStyle name="Normal 11 7 2 2 3" xfId="9879" xr:uid="{00000000-0005-0000-0000-00008D260000}"/>
    <cellStyle name="Normal 11 7 2 2 3 2" xfId="30831" xr:uid="{22CA988B-0DDB-480C-8A76-1AF21EC53013}"/>
    <cellStyle name="Normal 11 7 2 2 4" xfId="9880" xr:uid="{00000000-0005-0000-0000-00008E260000}"/>
    <cellStyle name="Normal 11 7 2 2 4 2" xfId="30832" xr:uid="{A98C050B-34C5-4F8E-BEA9-DF153EDAD354}"/>
    <cellStyle name="Normal 11 7 2 2 5" xfId="30829" xr:uid="{B82E7369-8876-4F5F-944A-1390F4109D08}"/>
    <cellStyle name="Normal 11 7 2 3" xfId="9881" xr:uid="{00000000-0005-0000-0000-00008F260000}"/>
    <cellStyle name="Normal 11 7 2 3 2" xfId="30833" xr:uid="{F983C198-52F5-4A70-9FB3-B4D85545B559}"/>
    <cellStyle name="Normal 11 7 2 4" xfId="9882" xr:uid="{00000000-0005-0000-0000-000090260000}"/>
    <cellStyle name="Normal 11 7 2 4 2" xfId="30834" xr:uid="{1EA12489-E9D5-4729-9258-2B7FA4098977}"/>
    <cellStyle name="Normal 11 7 2 5" xfId="9883" xr:uid="{00000000-0005-0000-0000-000091260000}"/>
    <cellStyle name="Normal 11 7 2 5 2" xfId="30835" xr:uid="{83A85FD7-C8DF-4AF7-BFA1-06EEE3C0E635}"/>
    <cellStyle name="Normal 11 7 2 6" xfId="30828" xr:uid="{7F63C54C-1226-4887-8CC8-AB7C93DAA986}"/>
    <cellStyle name="Normal 11 7 3" xfId="9884" xr:uid="{00000000-0005-0000-0000-000092260000}"/>
    <cellStyle name="Normal 11 7 3 2" xfId="9885" xr:uid="{00000000-0005-0000-0000-000093260000}"/>
    <cellStyle name="Normal 11 7 3 2 2" xfId="30837" xr:uid="{C1BD7532-EC5D-498D-8001-90287214186B}"/>
    <cellStyle name="Normal 11 7 3 3" xfId="9886" xr:uid="{00000000-0005-0000-0000-000094260000}"/>
    <cellStyle name="Normal 11 7 3 3 2" xfId="30838" xr:uid="{F95D2161-AAC1-4BD0-B5BE-C60140CC2A20}"/>
    <cellStyle name="Normal 11 7 3 4" xfId="9887" xr:uid="{00000000-0005-0000-0000-000095260000}"/>
    <cellStyle name="Normal 11 7 3 4 2" xfId="30839" xr:uid="{1977E795-62B8-4ABA-B793-B08FD9862B42}"/>
    <cellStyle name="Normal 11 7 3 5" xfId="30836" xr:uid="{0C10EC48-7A92-4444-9C04-3029D9F714C4}"/>
    <cellStyle name="Normal 11 7 4" xfId="9888" xr:uid="{00000000-0005-0000-0000-000096260000}"/>
    <cellStyle name="Normal 11 7 4 2" xfId="30840" xr:uid="{CE8AA665-9B84-408A-804D-FD52144E5CDB}"/>
    <cellStyle name="Normal 11 7 5" xfId="9889" xr:uid="{00000000-0005-0000-0000-000097260000}"/>
    <cellStyle name="Normal 11 7 5 2" xfId="30841" xr:uid="{733016C4-A178-4260-B60E-F97C439A17D5}"/>
    <cellStyle name="Normal 11 7 6" xfId="9890" xr:uid="{00000000-0005-0000-0000-000098260000}"/>
    <cellStyle name="Normal 11 7 6 2" xfId="30842" xr:uid="{FA1973A3-7742-4FBD-B8BC-82BA180E01CF}"/>
    <cellStyle name="Normal 11 7 7" xfId="30827" xr:uid="{E83667F9-DE06-42D3-918A-FD905F2B83B3}"/>
    <cellStyle name="Normal 11 8" xfId="9891" xr:uid="{00000000-0005-0000-0000-000099260000}"/>
    <cellStyle name="Normal 11 8 2" xfId="9892" xr:uid="{00000000-0005-0000-0000-00009A260000}"/>
    <cellStyle name="Normal 11 8 2 2" xfId="9893" xr:uid="{00000000-0005-0000-0000-00009B260000}"/>
    <cellStyle name="Normal 11 8 2 2 2" xfId="9894" xr:uid="{00000000-0005-0000-0000-00009C260000}"/>
    <cellStyle name="Normal 11 8 2 2 2 2" xfId="30846" xr:uid="{367D7AFE-BE74-44E6-BE92-173EFDE3B628}"/>
    <cellStyle name="Normal 11 8 2 2 3" xfId="9895" xr:uid="{00000000-0005-0000-0000-00009D260000}"/>
    <cellStyle name="Normal 11 8 2 2 3 2" xfId="30847" xr:uid="{98AE2BC9-B0E5-463F-ADE3-7C5091B22442}"/>
    <cellStyle name="Normal 11 8 2 2 4" xfId="9896" xr:uid="{00000000-0005-0000-0000-00009E260000}"/>
    <cellStyle name="Normal 11 8 2 2 4 2" xfId="30848" xr:uid="{AC24DD06-2BD4-404C-B7C2-00172701F14D}"/>
    <cellStyle name="Normal 11 8 2 2 5" xfId="30845" xr:uid="{9F2235A8-1103-4590-BDCF-92E13284AF0B}"/>
    <cellStyle name="Normal 11 8 2 3" xfId="9897" xr:uid="{00000000-0005-0000-0000-00009F260000}"/>
    <cellStyle name="Normal 11 8 2 3 2" xfId="30849" xr:uid="{C1CBEA18-03FA-4C32-8381-B77E8A7E7A56}"/>
    <cellStyle name="Normal 11 8 2 4" xfId="9898" xr:uid="{00000000-0005-0000-0000-0000A0260000}"/>
    <cellStyle name="Normal 11 8 2 4 2" xfId="30850" xr:uid="{E5224975-AC54-4091-982F-CBE53738FAE1}"/>
    <cellStyle name="Normal 11 8 2 5" xfId="9899" xr:uid="{00000000-0005-0000-0000-0000A1260000}"/>
    <cellStyle name="Normal 11 8 2 5 2" xfId="30851" xr:uid="{B60C35F7-9148-449C-9B21-5669F69E93C3}"/>
    <cellStyle name="Normal 11 8 2 6" xfId="30844" xr:uid="{89B04003-18C7-4191-8256-BC13D8A6A8BC}"/>
    <cellStyle name="Normal 11 8 3" xfId="9900" xr:uid="{00000000-0005-0000-0000-0000A2260000}"/>
    <cellStyle name="Normal 11 8 3 2" xfId="9901" xr:uid="{00000000-0005-0000-0000-0000A3260000}"/>
    <cellStyle name="Normal 11 8 3 2 2" xfId="30853" xr:uid="{78EF0870-A05E-4313-A1E4-96154AAA63E8}"/>
    <cellStyle name="Normal 11 8 3 3" xfId="9902" xr:uid="{00000000-0005-0000-0000-0000A4260000}"/>
    <cellStyle name="Normal 11 8 3 3 2" xfId="30854" xr:uid="{FD16A5C1-4E9F-4F4A-BD31-E17E8AAF4063}"/>
    <cellStyle name="Normal 11 8 3 4" xfId="9903" xr:uid="{00000000-0005-0000-0000-0000A5260000}"/>
    <cellStyle name="Normal 11 8 3 4 2" xfId="30855" xr:uid="{B7B0F64D-FEE9-46D6-9574-9C9B0C74DD12}"/>
    <cellStyle name="Normal 11 8 3 5" xfId="30852" xr:uid="{5A425DD0-13FE-4783-9107-187ADF1B56E0}"/>
    <cellStyle name="Normal 11 8 4" xfId="9904" xr:uid="{00000000-0005-0000-0000-0000A6260000}"/>
    <cellStyle name="Normal 11 8 4 2" xfId="30856" xr:uid="{3E88CA0C-37F7-46E3-8B84-27D2536905CB}"/>
    <cellStyle name="Normal 11 8 5" xfId="9905" xr:uid="{00000000-0005-0000-0000-0000A7260000}"/>
    <cellStyle name="Normal 11 8 5 2" xfId="30857" xr:uid="{A9596DB9-2921-44B4-AFF8-6A5409194B66}"/>
    <cellStyle name="Normal 11 8 6" xfId="9906" xr:uid="{00000000-0005-0000-0000-0000A8260000}"/>
    <cellStyle name="Normal 11 8 6 2" xfId="30858" xr:uid="{0A5C0B59-BFBE-449F-8582-2E56FF6D8920}"/>
    <cellStyle name="Normal 11 8 7" xfId="30843" xr:uid="{63B4305C-FB23-4511-B182-19F3D6C6D926}"/>
    <cellStyle name="Normal 11 9" xfId="9907" xr:uid="{00000000-0005-0000-0000-0000A9260000}"/>
    <cellStyle name="Normal 11 9 2" xfId="9908" xr:uid="{00000000-0005-0000-0000-0000AA260000}"/>
    <cellStyle name="Normal 11 9 2 2" xfId="9909" xr:uid="{00000000-0005-0000-0000-0000AB260000}"/>
    <cellStyle name="Normal 11 9 2 2 2" xfId="9910" xr:uid="{00000000-0005-0000-0000-0000AC260000}"/>
    <cellStyle name="Normal 11 9 2 2 2 2" xfId="30862" xr:uid="{AC0E1D8F-625C-4221-A6B7-A4FA5D89E9DA}"/>
    <cellStyle name="Normal 11 9 2 2 3" xfId="9911" xr:uid="{00000000-0005-0000-0000-0000AD260000}"/>
    <cellStyle name="Normal 11 9 2 2 3 2" xfId="30863" xr:uid="{FF8166AF-5358-43D6-8941-CF7E2DFB34ED}"/>
    <cellStyle name="Normal 11 9 2 2 4" xfId="9912" xr:uid="{00000000-0005-0000-0000-0000AE260000}"/>
    <cellStyle name="Normal 11 9 2 2 4 2" xfId="30864" xr:uid="{777815FC-61DA-440A-8A31-0FC2FEFA0BEA}"/>
    <cellStyle name="Normal 11 9 2 2 5" xfId="30861" xr:uid="{BE5D39B4-4232-4331-8F32-8DB9D5FD9A00}"/>
    <cellStyle name="Normal 11 9 2 3" xfId="9913" xr:uid="{00000000-0005-0000-0000-0000AF260000}"/>
    <cellStyle name="Normal 11 9 2 3 2" xfId="30865" xr:uid="{5E1EA27B-794D-4A5C-AC7F-156FCA1469CF}"/>
    <cellStyle name="Normal 11 9 2 4" xfId="9914" xr:uid="{00000000-0005-0000-0000-0000B0260000}"/>
    <cellStyle name="Normal 11 9 2 4 2" xfId="30866" xr:uid="{D4A3E455-5D28-40D8-9AFC-BB0B021B5685}"/>
    <cellStyle name="Normal 11 9 2 5" xfId="9915" xr:uid="{00000000-0005-0000-0000-0000B1260000}"/>
    <cellStyle name="Normal 11 9 2 5 2" xfId="30867" xr:uid="{4EA14836-704A-4580-9057-C46DF2A53DA1}"/>
    <cellStyle name="Normal 11 9 2 6" xfId="30860" xr:uid="{35AA9BBA-6B47-4F4C-A0CA-751EB2093B8D}"/>
    <cellStyle name="Normal 11 9 3" xfId="9916" xr:uid="{00000000-0005-0000-0000-0000B2260000}"/>
    <cellStyle name="Normal 11 9 3 2" xfId="9917" xr:uid="{00000000-0005-0000-0000-0000B3260000}"/>
    <cellStyle name="Normal 11 9 3 2 2" xfId="30869" xr:uid="{D9650B4B-C969-49C5-B255-5E04B1A440C8}"/>
    <cellStyle name="Normal 11 9 3 3" xfId="9918" xr:uid="{00000000-0005-0000-0000-0000B4260000}"/>
    <cellStyle name="Normal 11 9 3 3 2" xfId="30870" xr:uid="{E78AC4BE-EE65-46B4-81D3-FBE47B8B511D}"/>
    <cellStyle name="Normal 11 9 3 4" xfId="9919" xr:uid="{00000000-0005-0000-0000-0000B5260000}"/>
    <cellStyle name="Normal 11 9 3 4 2" xfId="30871" xr:uid="{D1F2B4F3-370F-4129-BB4D-EF64EF61ADE8}"/>
    <cellStyle name="Normal 11 9 3 5" xfId="30868" xr:uid="{D0036490-544C-4854-8584-2E584613230C}"/>
    <cellStyle name="Normal 11 9 4" xfId="9920" xr:uid="{00000000-0005-0000-0000-0000B6260000}"/>
    <cellStyle name="Normal 11 9 4 2" xfId="30872" xr:uid="{2BEC0C95-EE00-4DAB-97CF-3EC9D3999656}"/>
    <cellStyle name="Normal 11 9 5" xfId="9921" xr:uid="{00000000-0005-0000-0000-0000B7260000}"/>
    <cellStyle name="Normal 11 9 5 2" xfId="30873" xr:uid="{92389153-4FA3-4149-80E4-04BA730AE647}"/>
    <cellStyle name="Normal 11 9 6" xfId="9922" xr:uid="{00000000-0005-0000-0000-0000B8260000}"/>
    <cellStyle name="Normal 11 9 6 2" xfId="30874" xr:uid="{8D88453F-865D-4C12-B118-A6193BA99FE5}"/>
    <cellStyle name="Normal 11 9 7" xfId="30859" xr:uid="{AD851108-6F07-4559-B24D-66A8E74D2A61}"/>
    <cellStyle name="Normal 110" xfId="9923" xr:uid="{00000000-0005-0000-0000-0000B9260000}"/>
    <cellStyle name="Normal 110 2" xfId="9924" xr:uid="{00000000-0005-0000-0000-0000BA260000}"/>
    <cellStyle name="Normal 110 2 2" xfId="30876" xr:uid="{85AA722D-6BE5-40F3-9BB4-649DB63B07BD}"/>
    <cellStyle name="Normal 110 3" xfId="9925" xr:uid="{00000000-0005-0000-0000-0000BB260000}"/>
    <cellStyle name="Normal 110 3 2" xfId="30877" xr:uid="{B19A9A62-DFF7-4878-887B-057EADCC8ACF}"/>
    <cellStyle name="Normal 110 4" xfId="9926" xr:uid="{00000000-0005-0000-0000-0000BC260000}"/>
    <cellStyle name="Normal 110 4 2" xfId="30878" xr:uid="{A3F96F49-8612-46B5-97B5-1101D60B790B}"/>
    <cellStyle name="Normal 110 5" xfId="30875" xr:uid="{ED928BCC-72BD-499D-8F1D-AA773D9A5208}"/>
    <cellStyle name="Normal 111" xfId="9927" xr:uid="{00000000-0005-0000-0000-0000BD260000}"/>
    <cellStyle name="Normal 111 2" xfId="9928" xr:uid="{00000000-0005-0000-0000-0000BE260000}"/>
    <cellStyle name="Normal 111 2 2" xfId="30880" xr:uid="{76E92EB0-B8A6-4252-8EA2-535AE60D2630}"/>
    <cellStyle name="Normal 111 3" xfId="9929" xr:uid="{00000000-0005-0000-0000-0000BF260000}"/>
    <cellStyle name="Normal 111 3 2" xfId="30881" xr:uid="{98091224-AC37-4F53-BB33-01D2C76BFC05}"/>
    <cellStyle name="Normal 111 4" xfId="9930" xr:uid="{00000000-0005-0000-0000-0000C0260000}"/>
    <cellStyle name="Normal 111 4 2" xfId="30882" xr:uid="{CEE75C4C-E6A2-4FE4-9303-2117590BCDB2}"/>
    <cellStyle name="Normal 111 5" xfId="30879" xr:uid="{7CBDED0E-CEF2-4CE5-BFBB-BF8A196FEF94}"/>
    <cellStyle name="Normal 112" xfId="9931" xr:uid="{00000000-0005-0000-0000-0000C1260000}"/>
    <cellStyle name="Normal 112 2" xfId="9932" xr:uid="{00000000-0005-0000-0000-0000C2260000}"/>
    <cellStyle name="Normal 112 2 2" xfId="30884" xr:uid="{040F6F45-ABE4-447A-B8C8-A4DFCE6640EB}"/>
    <cellStyle name="Normal 112 3" xfId="9933" xr:uid="{00000000-0005-0000-0000-0000C3260000}"/>
    <cellStyle name="Normal 112 3 2" xfId="30885" xr:uid="{8AAA7D0C-6C94-4251-B2AE-B83284146CF4}"/>
    <cellStyle name="Normal 112 4" xfId="9934" xr:uid="{00000000-0005-0000-0000-0000C4260000}"/>
    <cellStyle name="Normal 112 4 2" xfId="30886" xr:uid="{D6B40BAC-EFD4-4E22-85F4-C412DCB5C4C2}"/>
    <cellStyle name="Normal 112 5" xfId="30883" xr:uid="{0E088420-D196-4574-B9EC-7953FCE06776}"/>
    <cellStyle name="Normal 113" xfId="9935" xr:uid="{00000000-0005-0000-0000-0000C5260000}"/>
    <cellStyle name="Normal 113 2" xfId="9936" xr:uid="{00000000-0005-0000-0000-0000C6260000}"/>
    <cellStyle name="Normal 113 2 2" xfId="30888" xr:uid="{5CC36A19-2EEE-45A1-8C1C-D6A161D2975D}"/>
    <cellStyle name="Normal 113 3" xfId="9937" xr:uid="{00000000-0005-0000-0000-0000C7260000}"/>
    <cellStyle name="Normal 113 3 2" xfId="30889" xr:uid="{01C41FB8-74F3-4E28-93F9-FED71BC8C21F}"/>
    <cellStyle name="Normal 113 4" xfId="9938" xr:uid="{00000000-0005-0000-0000-0000C8260000}"/>
    <cellStyle name="Normal 113 4 2" xfId="30890" xr:uid="{3A7BB995-E998-4BE6-AE9A-6DFFC3F11CAA}"/>
    <cellStyle name="Normal 113 5" xfId="30887" xr:uid="{BC432E0F-5F29-4F37-8275-C6C22DD368C7}"/>
    <cellStyle name="Normal 114" xfId="9939" xr:uid="{00000000-0005-0000-0000-0000C9260000}"/>
    <cellStyle name="Normal 114 2" xfId="9940" xr:uid="{00000000-0005-0000-0000-0000CA260000}"/>
    <cellStyle name="Normal 114 2 2" xfId="30892" xr:uid="{1555C6B0-EE8D-4117-B132-305003327514}"/>
    <cellStyle name="Normal 114 3" xfId="9941" xr:uid="{00000000-0005-0000-0000-0000CB260000}"/>
    <cellStyle name="Normal 114 3 2" xfId="30893" xr:uid="{DF67DCD5-EE22-4ABC-9363-A0C0E6C55315}"/>
    <cellStyle name="Normal 114 4" xfId="9942" xr:uid="{00000000-0005-0000-0000-0000CC260000}"/>
    <cellStyle name="Normal 114 4 2" xfId="30894" xr:uid="{55AA713C-E044-417B-8943-EF06791FFE47}"/>
    <cellStyle name="Normal 114 5" xfId="30891" xr:uid="{B1BC74B0-A9C7-41B3-9F8B-B67BDD0DD843}"/>
    <cellStyle name="Normal 115" xfId="9943" xr:uid="{00000000-0005-0000-0000-0000CD260000}"/>
    <cellStyle name="Normal 115 2" xfId="9944" xr:uid="{00000000-0005-0000-0000-0000CE260000}"/>
    <cellStyle name="Normal 115 2 2" xfId="30896" xr:uid="{DF82B06C-101A-4957-AE84-506C0FF0FAEE}"/>
    <cellStyle name="Normal 115 3" xfId="9945" xr:uid="{00000000-0005-0000-0000-0000CF260000}"/>
    <cellStyle name="Normal 115 3 2" xfId="30897" xr:uid="{347D7397-B5B5-438E-A7AA-CB3C7890C06C}"/>
    <cellStyle name="Normal 115 4" xfId="9946" xr:uid="{00000000-0005-0000-0000-0000D0260000}"/>
    <cellStyle name="Normal 115 4 2" xfId="30898" xr:uid="{4F801740-76CA-4B9E-998B-A51646D233F8}"/>
    <cellStyle name="Normal 115 5" xfId="30895" xr:uid="{B01E8460-BBD8-48B9-AEE3-80AB0268D279}"/>
    <cellStyle name="Normal 116" xfId="9947" xr:uid="{00000000-0005-0000-0000-0000D1260000}"/>
    <cellStyle name="Normal 116 2" xfId="9948" xr:uid="{00000000-0005-0000-0000-0000D2260000}"/>
    <cellStyle name="Normal 116 2 2" xfId="30900" xr:uid="{B627CEEB-71DB-40A8-9A0E-07DC2336E195}"/>
    <cellStyle name="Normal 116 3" xfId="9949" xr:uid="{00000000-0005-0000-0000-0000D3260000}"/>
    <cellStyle name="Normal 116 3 2" xfId="30901" xr:uid="{7D90EB99-0C8E-4CAD-B9F2-03E27128197D}"/>
    <cellStyle name="Normal 116 4" xfId="9950" xr:uid="{00000000-0005-0000-0000-0000D4260000}"/>
    <cellStyle name="Normal 116 4 2" xfId="30902" xr:uid="{2755E5CA-48EB-4B5C-A1F8-440171E871EF}"/>
    <cellStyle name="Normal 116 5" xfId="30899" xr:uid="{30FF9549-07ED-42A0-A85E-EF038E0CFE1C}"/>
    <cellStyle name="Normal 117" xfId="9951" xr:uid="{00000000-0005-0000-0000-0000D5260000}"/>
    <cellStyle name="Normal 117 2" xfId="9952" xr:uid="{00000000-0005-0000-0000-0000D6260000}"/>
    <cellStyle name="Normal 117 2 2" xfId="30904" xr:uid="{58140FA8-B186-44DE-A1ED-75CF8AB7F22F}"/>
    <cellStyle name="Normal 117 3" xfId="9953" xr:uid="{00000000-0005-0000-0000-0000D7260000}"/>
    <cellStyle name="Normal 117 3 2" xfId="30905" xr:uid="{8588EB99-61A1-44BD-9189-5DC65D6266DC}"/>
    <cellStyle name="Normal 117 4" xfId="9954" xr:uid="{00000000-0005-0000-0000-0000D8260000}"/>
    <cellStyle name="Normal 117 4 2" xfId="30906" xr:uid="{2B57B673-AFA0-4EDB-8A88-3AB36E4C9979}"/>
    <cellStyle name="Normal 117 5" xfId="30903" xr:uid="{4292437C-6D03-40BB-80A2-71AC721B898E}"/>
    <cellStyle name="Normal 118" xfId="9955" xr:uid="{00000000-0005-0000-0000-0000D9260000}"/>
    <cellStyle name="Normal 118 2" xfId="9956" xr:uid="{00000000-0005-0000-0000-0000DA260000}"/>
    <cellStyle name="Normal 118 2 2" xfId="30908" xr:uid="{7043301F-B005-462C-8C62-21915F1F3DF9}"/>
    <cellStyle name="Normal 118 3" xfId="9957" xr:uid="{00000000-0005-0000-0000-0000DB260000}"/>
    <cellStyle name="Normal 118 3 2" xfId="30909" xr:uid="{9D79F261-1664-4D04-AFDB-6372243DEA0D}"/>
    <cellStyle name="Normal 118 4" xfId="9958" xr:uid="{00000000-0005-0000-0000-0000DC260000}"/>
    <cellStyle name="Normal 118 4 2" xfId="30910" xr:uid="{B265569D-8830-418A-BABC-40F1AB770C8D}"/>
    <cellStyle name="Normal 118 5" xfId="30907" xr:uid="{676053C4-A0AA-4914-9007-505F280D7297}"/>
    <cellStyle name="Normal 119" xfId="9959" xr:uid="{00000000-0005-0000-0000-0000DD260000}"/>
    <cellStyle name="Normal 119 2" xfId="30911" xr:uid="{98ACDAB2-1109-4E3D-8025-01477B5F56BB}"/>
    <cellStyle name="Normal 12" xfId="9960" xr:uid="{00000000-0005-0000-0000-0000DE260000}"/>
    <cellStyle name="Normal 12 10" xfId="9961" xr:uid="{00000000-0005-0000-0000-0000DF260000}"/>
    <cellStyle name="Normal 12 10 2" xfId="9962" xr:uid="{00000000-0005-0000-0000-0000E0260000}"/>
    <cellStyle name="Normal 12 10 2 2" xfId="9963" xr:uid="{00000000-0005-0000-0000-0000E1260000}"/>
    <cellStyle name="Normal 12 10 2 2 2" xfId="9964" xr:uid="{00000000-0005-0000-0000-0000E2260000}"/>
    <cellStyle name="Normal 12 10 2 2 2 2" xfId="30916" xr:uid="{7856E857-C8FE-4356-A98B-48E2C93E6537}"/>
    <cellStyle name="Normal 12 10 2 2 3" xfId="9965" xr:uid="{00000000-0005-0000-0000-0000E3260000}"/>
    <cellStyle name="Normal 12 10 2 2 3 2" xfId="30917" xr:uid="{DBC6D73D-FA33-4299-B5A9-D4B83B27DB63}"/>
    <cellStyle name="Normal 12 10 2 2 4" xfId="9966" xr:uid="{00000000-0005-0000-0000-0000E4260000}"/>
    <cellStyle name="Normal 12 10 2 2 4 2" xfId="30918" xr:uid="{DD408C2F-4636-4062-9CA4-093E50EB4159}"/>
    <cellStyle name="Normal 12 10 2 2 5" xfId="30915" xr:uid="{D62AEE53-D29F-4EA6-8CF2-9766C442D357}"/>
    <cellStyle name="Normal 12 10 2 3" xfId="9967" xr:uid="{00000000-0005-0000-0000-0000E5260000}"/>
    <cellStyle name="Normal 12 10 2 3 2" xfId="30919" xr:uid="{A98B4A09-FCBD-4892-A656-2C7DC4B6F682}"/>
    <cellStyle name="Normal 12 10 2 4" xfId="9968" xr:uid="{00000000-0005-0000-0000-0000E6260000}"/>
    <cellStyle name="Normal 12 10 2 4 2" xfId="30920" xr:uid="{D39DD3B0-A4C8-48A6-9B86-E48CBBA16523}"/>
    <cellStyle name="Normal 12 10 2 5" xfId="9969" xr:uid="{00000000-0005-0000-0000-0000E7260000}"/>
    <cellStyle name="Normal 12 10 2 5 2" xfId="30921" xr:uid="{073513E8-C52E-445E-945F-F01B503F3AB9}"/>
    <cellStyle name="Normal 12 10 2 6" xfId="30914" xr:uid="{A8E0FD03-7734-473A-9A66-04766DDB2FA0}"/>
    <cellStyle name="Normal 12 10 3" xfId="9970" xr:uid="{00000000-0005-0000-0000-0000E8260000}"/>
    <cellStyle name="Normal 12 10 3 2" xfId="9971" xr:uid="{00000000-0005-0000-0000-0000E9260000}"/>
    <cellStyle name="Normal 12 10 3 2 2" xfId="30923" xr:uid="{5AB28652-BC09-47D1-87AC-902C018D9FFB}"/>
    <cellStyle name="Normal 12 10 3 3" xfId="9972" xr:uid="{00000000-0005-0000-0000-0000EA260000}"/>
    <cellStyle name="Normal 12 10 3 3 2" xfId="30924" xr:uid="{DC8C8CF6-4AC6-43C9-845C-2FEB78D358E6}"/>
    <cellStyle name="Normal 12 10 3 4" xfId="9973" xr:uid="{00000000-0005-0000-0000-0000EB260000}"/>
    <cellStyle name="Normal 12 10 3 4 2" xfId="30925" xr:uid="{BA9B96D8-7098-4C11-80EC-329F7FF51BCC}"/>
    <cellStyle name="Normal 12 10 3 5" xfId="30922" xr:uid="{9B5D7708-5945-44D3-B792-EA9557EB8528}"/>
    <cellStyle name="Normal 12 10 4" xfId="9974" xr:uid="{00000000-0005-0000-0000-0000EC260000}"/>
    <cellStyle name="Normal 12 10 4 2" xfId="30926" xr:uid="{214DCF4E-027D-436A-B709-F860F788105E}"/>
    <cellStyle name="Normal 12 10 5" xfId="9975" xr:uid="{00000000-0005-0000-0000-0000ED260000}"/>
    <cellStyle name="Normal 12 10 5 2" xfId="30927" xr:uid="{66C9D5B8-C017-495E-BA59-4E4DCA61FBE1}"/>
    <cellStyle name="Normal 12 10 6" xfId="9976" xr:uid="{00000000-0005-0000-0000-0000EE260000}"/>
    <cellStyle name="Normal 12 10 6 2" xfId="30928" xr:uid="{A8757A93-00F8-41EA-9BF4-52026E02A3B3}"/>
    <cellStyle name="Normal 12 10 7" xfId="30913" xr:uid="{36A31A22-95BC-4B2A-A30F-97CE95D494D1}"/>
    <cellStyle name="Normal 12 11" xfId="9977" xr:uid="{00000000-0005-0000-0000-0000EF260000}"/>
    <cellStyle name="Normal 12 11 2" xfId="9978" xr:uid="{00000000-0005-0000-0000-0000F0260000}"/>
    <cellStyle name="Normal 12 11 2 2" xfId="9979" xr:uid="{00000000-0005-0000-0000-0000F1260000}"/>
    <cellStyle name="Normal 12 11 2 2 2" xfId="9980" xr:uid="{00000000-0005-0000-0000-0000F2260000}"/>
    <cellStyle name="Normal 12 11 2 2 2 2" xfId="30932" xr:uid="{C1B14205-9C9A-499F-93A6-FCF1C7B1A3BC}"/>
    <cellStyle name="Normal 12 11 2 2 3" xfId="9981" xr:uid="{00000000-0005-0000-0000-0000F3260000}"/>
    <cellStyle name="Normal 12 11 2 2 3 2" xfId="30933" xr:uid="{8B659F19-7FCB-42EE-A94F-D9CDC861CA7C}"/>
    <cellStyle name="Normal 12 11 2 2 4" xfId="9982" xr:uid="{00000000-0005-0000-0000-0000F4260000}"/>
    <cellStyle name="Normal 12 11 2 2 4 2" xfId="30934" xr:uid="{053CC9C6-60E0-4541-BF1D-65351A56846F}"/>
    <cellStyle name="Normal 12 11 2 2 5" xfId="30931" xr:uid="{1DB0906C-8955-465E-8951-D8A508F2F3C2}"/>
    <cellStyle name="Normal 12 11 2 3" xfId="9983" xr:uid="{00000000-0005-0000-0000-0000F5260000}"/>
    <cellStyle name="Normal 12 11 2 3 2" xfId="30935" xr:uid="{F9A06D2E-6C3C-46EF-8707-C2C8A9430500}"/>
    <cellStyle name="Normal 12 11 2 4" xfId="9984" xr:uid="{00000000-0005-0000-0000-0000F6260000}"/>
    <cellStyle name="Normal 12 11 2 4 2" xfId="30936" xr:uid="{951FCAB0-8302-4445-966D-853BFD689D1F}"/>
    <cellStyle name="Normal 12 11 2 5" xfId="9985" xr:uid="{00000000-0005-0000-0000-0000F7260000}"/>
    <cellStyle name="Normal 12 11 2 5 2" xfId="30937" xr:uid="{245AC670-2E43-4203-B1C1-701877105B27}"/>
    <cellStyle name="Normal 12 11 2 6" xfId="30930" xr:uid="{855663FB-FCAF-4101-A34A-676F543D23F9}"/>
    <cellStyle name="Normal 12 11 3" xfId="9986" xr:uid="{00000000-0005-0000-0000-0000F8260000}"/>
    <cellStyle name="Normal 12 11 3 2" xfId="9987" xr:uid="{00000000-0005-0000-0000-0000F9260000}"/>
    <cellStyle name="Normal 12 11 3 2 2" xfId="30939" xr:uid="{F2F90E70-3DD5-44E2-A721-40C11231838A}"/>
    <cellStyle name="Normal 12 11 3 3" xfId="9988" xr:uid="{00000000-0005-0000-0000-0000FA260000}"/>
    <cellStyle name="Normal 12 11 3 3 2" xfId="30940" xr:uid="{E9DADED7-2470-4D8F-BE71-2F7EA56246BC}"/>
    <cellStyle name="Normal 12 11 3 4" xfId="9989" xr:uid="{00000000-0005-0000-0000-0000FB260000}"/>
    <cellStyle name="Normal 12 11 3 4 2" xfId="30941" xr:uid="{82EC796A-D64B-4A3D-B206-CA7E8D675AC9}"/>
    <cellStyle name="Normal 12 11 3 5" xfId="30938" xr:uid="{7A2F2945-66E7-4C9B-B35E-E6E26CF8E8A9}"/>
    <cellStyle name="Normal 12 11 4" xfId="9990" xr:uid="{00000000-0005-0000-0000-0000FC260000}"/>
    <cellStyle name="Normal 12 11 4 2" xfId="30942" xr:uid="{2256FEA3-F69A-450A-9FE1-6C608758C1FC}"/>
    <cellStyle name="Normal 12 11 5" xfId="9991" xr:uid="{00000000-0005-0000-0000-0000FD260000}"/>
    <cellStyle name="Normal 12 11 5 2" xfId="30943" xr:uid="{EB1EBD80-543A-4147-8CEF-F0EFD62204F0}"/>
    <cellStyle name="Normal 12 11 6" xfId="9992" xr:uid="{00000000-0005-0000-0000-0000FE260000}"/>
    <cellStyle name="Normal 12 11 6 2" xfId="30944" xr:uid="{687D659A-D22C-4F60-B7C3-C7EAB5AF56AB}"/>
    <cellStyle name="Normal 12 11 7" xfId="30929" xr:uid="{529D7C54-7E09-4578-B23F-EA25ECF2B502}"/>
    <cellStyle name="Normal 12 12" xfId="9993" xr:uid="{00000000-0005-0000-0000-0000FF260000}"/>
    <cellStyle name="Normal 12 12 2" xfId="9994" xr:uid="{00000000-0005-0000-0000-000000270000}"/>
    <cellStyle name="Normal 12 12 2 2" xfId="9995" xr:uid="{00000000-0005-0000-0000-000001270000}"/>
    <cellStyle name="Normal 12 12 2 2 2" xfId="9996" xr:uid="{00000000-0005-0000-0000-000002270000}"/>
    <cellStyle name="Normal 12 12 2 2 2 2" xfId="30948" xr:uid="{1F6B98D6-B657-435B-92CD-925C68EF1922}"/>
    <cellStyle name="Normal 12 12 2 2 3" xfId="9997" xr:uid="{00000000-0005-0000-0000-000003270000}"/>
    <cellStyle name="Normal 12 12 2 2 3 2" xfId="30949" xr:uid="{CDA80372-F96B-4F6D-942C-2D38AEBF3E2B}"/>
    <cellStyle name="Normal 12 12 2 2 4" xfId="9998" xr:uid="{00000000-0005-0000-0000-000004270000}"/>
    <cellStyle name="Normal 12 12 2 2 4 2" xfId="30950" xr:uid="{5C193D34-BBDF-4779-A685-3F666A616A3E}"/>
    <cellStyle name="Normal 12 12 2 2 5" xfId="30947" xr:uid="{24E85DBB-8B46-4DEC-9CD0-04BDB0285407}"/>
    <cellStyle name="Normal 12 12 2 3" xfId="9999" xr:uid="{00000000-0005-0000-0000-000005270000}"/>
    <cellStyle name="Normal 12 12 2 3 2" xfId="30951" xr:uid="{E82492EA-1198-4738-9990-6E5A2EDB0D5E}"/>
    <cellStyle name="Normal 12 12 2 4" xfId="10000" xr:uid="{00000000-0005-0000-0000-000006270000}"/>
    <cellStyle name="Normal 12 12 2 4 2" xfId="30952" xr:uid="{DADCD582-2D37-4C00-8C28-AFF906AF5922}"/>
    <cellStyle name="Normal 12 12 2 5" xfId="10001" xr:uid="{00000000-0005-0000-0000-000007270000}"/>
    <cellStyle name="Normal 12 12 2 5 2" xfId="30953" xr:uid="{2DCBC06F-E577-4610-AC7C-9071EDEED2CF}"/>
    <cellStyle name="Normal 12 12 2 6" xfId="30946" xr:uid="{73B34DCA-293F-45EF-9FAF-696B7BEFD0C0}"/>
    <cellStyle name="Normal 12 12 3" xfId="10002" xr:uid="{00000000-0005-0000-0000-000008270000}"/>
    <cellStyle name="Normal 12 12 3 2" xfId="10003" xr:uid="{00000000-0005-0000-0000-000009270000}"/>
    <cellStyle name="Normal 12 12 3 2 2" xfId="30955" xr:uid="{8A2B474F-4F32-4C59-8BD4-0D215B4FEC34}"/>
    <cellStyle name="Normal 12 12 3 3" xfId="10004" xr:uid="{00000000-0005-0000-0000-00000A270000}"/>
    <cellStyle name="Normal 12 12 3 3 2" xfId="30956" xr:uid="{D9A1D008-EF3A-49B0-B8D0-C3E36E2CA96A}"/>
    <cellStyle name="Normal 12 12 3 4" xfId="10005" xr:uid="{00000000-0005-0000-0000-00000B270000}"/>
    <cellStyle name="Normal 12 12 3 4 2" xfId="30957" xr:uid="{EA6A65A8-A9F9-4784-ACB8-48443544BF47}"/>
    <cellStyle name="Normal 12 12 3 5" xfId="30954" xr:uid="{F7563D40-C1BB-43F4-806B-CF6929B65F07}"/>
    <cellStyle name="Normal 12 12 4" xfId="10006" xr:uid="{00000000-0005-0000-0000-00000C270000}"/>
    <cellStyle name="Normal 12 12 4 2" xfId="30958" xr:uid="{B72206B0-1B11-492C-AF3C-4EED1BDB58E6}"/>
    <cellStyle name="Normal 12 12 5" xfId="10007" xr:uid="{00000000-0005-0000-0000-00000D270000}"/>
    <cellStyle name="Normal 12 12 5 2" xfId="30959" xr:uid="{6CDD024E-F2D0-41C7-97F8-DF9736C6EFEB}"/>
    <cellStyle name="Normal 12 12 6" xfId="10008" xr:uid="{00000000-0005-0000-0000-00000E270000}"/>
    <cellStyle name="Normal 12 12 6 2" xfId="30960" xr:uid="{731D93B6-3893-480D-BE78-D8FA23E84372}"/>
    <cellStyle name="Normal 12 12 7" xfId="30945" xr:uid="{DFCFC146-18D3-466C-B79F-5F631C2EF569}"/>
    <cellStyle name="Normal 12 13" xfId="10009" xr:uid="{00000000-0005-0000-0000-00000F270000}"/>
    <cellStyle name="Normal 12 13 2" xfId="10010" xr:uid="{00000000-0005-0000-0000-000010270000}"/>
    <cellStyle name="Normal 12 13 2 2" xfId="10011" xr:uid="{00000000-0005-0000-0000-000011270000}"/>
    <cellStyle name="Normal 12 13 2 2 2" xfId="10012" xr:uid="{00000000-0005-0000-0000-000012270000}"/>
    <cellStyle name="Normal 12 13 2 2 2 2" xfId="30964" xr:uid="{EFD5B3CB-A004-49A8-BA4A-D2E013411FCD}"/>
    <cellStyle name="Normal 12 13 2 2 3" xfId="10013" xr:uid="{00000000-0005-0000-0000-000013270000}"/>
    <cellStyle name="Normal 12 13 2 2 3 2" xfId="30965" xr:uid="{40EF4B64-688E-4ECC-956A-92A0A308C3E4}"/>
    <cellStyle name="Normal 12 13 2 2 4" xfId="10014" xr:uid="{00000000-0005-0000-0000-000014270000}"/>
    <cellStyle name="Normal 12 13 2 2 4 2" xfId="30966" xr:uid="{E5D296B9-6DEF-4396-9317-BC9046C2E5C3}"/>
    <cellStyle name="Normal 12 13 2 2 5" xfId="30963" xr:uid="{D194BA0A-2E0D-48D1-8889-C484C98C8AF2}"/>
    <cellStyle name="Normal 12 13 2 3" xfId="10015" xr:uid="{00000000-0005-0000-0000-000015270000}"/>
    <cellStyle name="Normal 12 13 2 3 2" xfId="30967" xr:uid="{31F910AC-AC2C-46EA-836C-E5BAB6C9AA6E}"/>
    <cellStyle name="Normal 12 13 2 4" xfId="10016" xr:uid="{00000000-0005-0000-0000-000016270000}"/>
    <cellStyle name="Normal 12 13 2 4 2" xfId="30968" xr:uid="{CB09C089-9EB3-4003-8264-80A03C342CE8}"/>
    <cellStyle name="Normal 12 13 2 5" xfId="10017" xr:uid="{00000000-0005-0000-0000-000017270000}"/>
    <cellStyle name="Normal 12 13 2 5 2" xfId="30969" xr:uid="{6405B7B6-273B-438B-811B-2D3F023D6EDE}"/>
    <cellStyle name="Normal 12 13 2 6" xfId="30962" xr:uid="{A1557BC5-B679-45CD-B08F-EA08B331916B}"/>
    <cellStyle name="Normal 12 13 3" xfId="10018" xr:uid="{00000000-0005-0000-0000-000018270000}"/>
    <cellStyle name="Normal 12 13 3 2" xfId="10019" xr:uid="{00000000-0005-0000-0000-000019270000}"/>
    <cellStyle name="Normal 12 13 3 2 2" xfId="30971" xr:uid="{1794C5BA-3008-4B18-8C44-A6FCFF09777E}"/>
    <cellStyle name="Normal 12 13 3 3" xfId="10020" xr:uid="{00000000-0005-0000-0000-00001A270000}"/>
    <cellStyle name="Normal 12 13 3 3 2" xfId="30972" xr:uid="{FA31ED9C-4CB3-4BF4-908C-C8FED01599EE}"/>
    <cellStyle name="Normal 12 13 3 4" xfId="10021" xr:uid="{00000000-0005-0000-0000-00001B270000}"/>
    <cellStyle name="Normal 12 13 3 4 2" xfId="30973" xr:uid="{B70BB07C-27CB-48B6-B9EF-9778DACCB664}"/>
    <cellStyle name="Normal 12 13 3 5" xfId="30970" xr:uid="{C9A82F59-FC9E-45DB-9B36-3B8074EF808C}"/>
    <cellStyle name="Normal 12 13 4" xfId="10022" xr:uid="{00000000-0005-0000-0000-00001C270000}"/>
    <cellStyle name="Normal 12 13 4 2" xfId="30974" xr:uid="{87075658-4418-4DBB-84BD-5070A51EB340}"/>
    <cellStyle name="Normal 12 13 5" xfId="10023" xr:uid="{00000000-0005-0000-0000-00001D270000}"/>
    <cellStyle name="Normal 12 13 5 2" xfId="30975" xr:uid="{45F81BF6-44F2-44DB-B775-ACAB994B3CFD}"/>
    <cellStyle name="Normal 12 13 6" xfId="10024" xr:uid="{00000000-0005-0000-0000-00001E270000}"/>
    <cellStyle name="Normal 12 13 6 2" xfId="30976" xr:uid="{D02C0EF3-9056-41FA-97A5-DE5E0940AEE7}"/>
    <cellStyle name="Normal 12 13 7" xfId="30961" xr:uid="{FADEE5AF-294C-40F4-90CB-7BF421E8D525}"/>
    <cellStyle name="Normal 12 14" xfId="10025" xr:uid="{00000000-0005-0000-0000-00001F270000}"/>
    <cellStyle name="Normal 12 14 2" xfId="10026" xr:uid="{00000000-0005-0000-0000-000020270000}"/>
    <cellStyle name="Normal 12 14 2 2" xfId="30978" xr:uid="{1A1F4096-EEDA-454D-BA68-B1F9493B2665}"/>
    <cellStyle name="Normal 12 14 3" xfId="10027" xr:uid="{00000000-0005-0000-0000-000021270000}"/>
    <cellStyle name="Normal 12 14 3 2" xfId="30979" xr:uid="{2BF6B1E5-1B06-4B2F-9FB8-17229251B2CE}"/>
    <cellStyle name="Normal 12 14 4" xfId="10028" xr:uid="{00000000-0005-0000-0000-000022270000}"/>
    <cellStyle name="Normal 12 14 4 2" xfId="30980" xr:uid="{CD9DE973-4B54-4534-8BCE-F68B7A39026A}"/>
    <cellStyle name="Normal 12 14 5" xfId="30977" xr:uid="{E92E3703-C4DE-4244-86D0-2293D3967467}"/>
    <cellStyle name="Normal 12 15" xfId="30912" xr:uid="{4738ADBB-360D-4E72-B7A3-C4CE36E64CA7}"/>
    <cellStyle name="Normal 12 2" xfId="10029" xr:uid="{00000000-0005-0000-0000-000023270000}"/>
    <cellStyle name="Normal 12 2 2" xfId="10030" xr:uid="{00000000-0005-0000-0000-000024270000}"/>
    <cellStyle name="Normal 12 2 2 2" xfId="30982" xr:uid="{9457C362-5EEE-4626-9306-A18C5B8C84EC}"/>
    <cellStyle name="Normal 12 2 3" xfId="10031" xr:uid="{00000000-0005-0000-0000-000025270000}"/>
    <cellStyle name="Normal 12 2 3 2" xfId="10032" xr:uid="{00000000-0005-0000-0000-000026270000}"/>
    <cellStyle name="Normal 12 2 3 2 2" xfId="10033" xr:uid="{00000000-0005-0000-0000-000027270000}"/>
    <cellStyle name="Normal 12 2 3 2 2 2" xfId="10034" xr:uid="{00000000-0005-0000-0000-000028270000}"/>
    <cellStyle name="Normal 12 2 3 2 2 2 2" xfId="30986" xr:uid="{E7ECBD8C-497F-42AC-B9E1-BDFB396A1D90}"/>
    <cellStyle name="Normal 12 2 3 2 2 3" xfId="10035" xr:uid="{00000000-0005-0000-0000-000029270000}"/>
    <cellStyle name="Normal 12 2 3 2 2 3 2" xfId="30987" xr:uid="{2D7B0F38-E420-4980-BD00-3C91B5A07F37}"/>
    <cellStyle name="Normal 12 2 3 2 2 4" xfId="10036" xr:uid="{00000000-0005-0000-0000-00002A270000}"/>
    <cellStyle name="Normal 12 2 3 2 2 4 2" xfId="30988" xr:uid="{02C44C1D-C9D6-4535-9CA9-C6234E9D02C7}"/>
    <cellStyle name="Normal 12 2 3 2 2 5" xfId="30985" xr:uid="{CA0D4B95-D9E0-44F6-870A-4B74D3CF318A}"/>
    <cellStyle name="Normal 12 2 3 2 3" xfId="10037" xr:uid="{00000000-0005-0000-0000-00002B270000}"/>
    <cellStyle name="Normal 12 2 3 2 3 2" xfId="30989" xr:uid="{C02E1184-EF7C-47C1-B499-E2E6CCABA501}"/>
    <cellStyle name="Normal 12 2 3 2 4" xfId="10038" xr:uid="{00000000-0005-0000-0000-00002C270000}"/>
    <cellStyle name="Normal 12 2 3 2 4 2" xfId="30990" xr:uid="{69AB50ED-5D6A-4608-B5E4-7B730428D8E7}"/>
    <cellStyle name="Normal 12 2 3 2 5" xfId="10039" xr:uid="{00000000-0005-0000-0000-00002D270000}"/>
    <cellStyle name="Normal 12 2 3 2 5 2" xfId="30991" xr:uid="{010BAC35-2DD0-4C4C-B527-68CC0100B63B}"/>
    <cellStyle name="Normal 12 2 3 2 6" xfId="30984" xr:uid="{CF7ED33C-45EE-4E53-8F5F-9D45E9578414}"/>
    <cellStyle name="Normal 12 2 3 3" xfId="10040" xr:uid="{00000000-0005-0000-0000-00002E270000}"/>
    <cellStyle name="Normal 12 2 3 3 2" xfId="10041" xr:uid="{00000000-0005-0000-0000-00002F270000}"/>
    <cellStyle name="Normal 12 2 3 3 2 2" xfId="30993" xr:uid="{4AA471E0-DDC3-4CD5-B5CB-67330585E7C5}"/>
    <cellStyle name="Normal 12 2 3 3 3" xfId="10042" xr:uid="{00000000-0005-0000-0000-000030270000}"/>
    <cellStyle name="Normal 12 2 3 3 3 2" xfId="30994" xr:uid="{29FF0F63-F9A4-47D8-9C39-1892B96CE664}"/>
    <cellStyle name="Normal 12 2 3 3 4" xfId="10043" xr:uid="{00000000-0005-0000-0000-000031270000}"/>
    <cellStyle name="Normal 12 2 3 3 4 2" xfId="30995" xr:uid="{5721554B-0A00-4C14-8557-D92BADD290F8}"/>
    <cellStyle name="Normal 12 2 3 3 5" xfId="30992" xr:uid="{0D26646C-B3D0-4B03-8E8A-3BD233B35590}"/>
    <cellStyle name="Normal 12 2 3 4" xfId="10044" xr:uid="{00000000-0005-0000-0000-000032270000}"/>
    <cellStyle name="Normal 12 2 3 4 2" xfId="30996" xr:uid="{81CFC994-A4B7-4BB7-9DF8-165597C492C9}"/>
    <cellStyle name="Normal 12 2 3 5" xfId="10045" xr:uid="{00000000-0005-0000-0000-000033270000}"/>
    <cellStyle name="Normal 12 2 3 5 2" xfId="30997" xr:uid="{2F842D65-57A2-44EB-B2DF-322C3AD163CE}"/>
    <cellStyle name="Normal 12 2 3 6" xfId="10046" xr:uid="{00000000-0005-0000-0000-000034270000}"/>
    <cellStyle name="Normal 12 2 3 6 2" xfId="30998" xr:uid="{B3276B21-2B80-443F-9FEA-B21B2988957C}"/>
    <cellStyle name="Normal 12 2 3 7" xfId="30983" xr:uid="{07444165-7B5F-4BF9-A599-05FC0FD5D53F}"/>
    <cellStyle name="Normal 12 2 4" xfId="30981" xr:uid="{D02BA755-4DD0-4E8F-AC6F-8FBB1AD5D9AF}"/>
    <cellStyle name="Normal 12 3" xfId="10047" xr:uid="{00000000-0005-0000-0000-000035270000}"/>
    <cellStyle name="Normal 12 3 2" xfId="10048" xr:uid="{00000000-0005-0000-0000-000036270000}"/>
    <cellStyle name="Normal 12 3 2 2" xfId="10049" xr:uid="{00000000-0005-0000-0000-000037270000}"/>
    <cellStyle name="Normal 12 3 2 2 2" xfId="10050" xr:uid="{00000000-0005-0000-0000-000038270000}"/>
    <cellStyle name="Normal 12 3 2 2 2 2" xfId="10051" xr:uid="{00000000-0005-0000-0000-000039270000}"/>
    <cellStyle name="Normal 12 3 2 2 2 2 2" xfId="31003" xr:uid="{59FB5B93-C634-48F1-91FA-C0241C2E55B0}"/>
    <cellStyle name="Normal 12 3 2 2 2 3" xfId="10052" xr:uid="{00000000-0005-0000-0000-00003A270000}"/>
    <cellStyle name="Normal 12 3 2 2 2 3 2" xfId="31004" xr:uid="{9BCF71A8-0B20-431E-AFFB-5B19C40AB514}"/>
    <cellStyle name="Normal 12 3 2 2 2 4" xfId="10053" xr:uid="{00000000-0005-0000-0000-00003B270000}"/>
    <cellStyle name="Normal 12 3 2 2 2 4 2" xfId="31005" xr:uid="{DB542902-D6C0-439E-9421-F3405DBEC628}"/>
    <cellStyle name="Normal 12 3 2 2 2 5" xfId="31002" xr:uid="{D91CB3F1-BC50-4B07-9ABA-254651AC4684}"/>
    <cellStyle name="Normal 12 3 2 2 3" xfId="10054" xr:uid="{00000000-0005-0000-0000-00003C270000}"/>
    <cellStyle name="Normal 12 3 2 2 3 2" xfId="31006" xr:uid="{777E8B23-EDB2-46F0-92E2-E94A6765DC05}"/>
    <cellStyle name="Normal 12 3 2 2 4" xfId="10055" xr:uid="{00000000-0005-0000-0000-00003D270000}"/>
    <cellStyle name="Normal 12 3 2 2 4 2" xfId="31007" xr:uid="{C569699B-CCA9-4E07-BF39-6CF0FF31AFDA}"/>
    <cellStyle name="Normal 12 3 2 2 5" xfId="10056" xr:uid="{00000000-0005-0000-0000-00003E270000}"/>
    <cellStyle name="Normal 12 3 2 2 5 2" xfId="31008" xr:uid="{756578C0-674A-4EF3-B3C3-C0A050124DB8}"/>
    <cellStyle name="Normal 12 3 2 2 6" xfId="31001" xr:uid="{611E5803-A929-4BA8-B7F3-5C253365D166}"/>
    <cellStyle name="Normal 12 3 2 3" xfId="10057" xr:uid="{00000000-0005-0000-0000-00003F270000}"/>
    <cellStyle name="Normal 12 3 2 3 2" xfId="31009" xr:uid="{808377F6-D6FE-4586-A92C-74E23B8B429B}"/>
    <cellStyle name="Normal 12 3 2 4" xfId="10058" xr:uid="{00000000-0005-0000-0000-000040270000}"/>
    <cellStyle name="Normal 12 3 2 4 2" xfId="10059" xr:uid="{00000000-0005-0000-0000-000041270000}"/>
    <cellStyle name="Normal 12 3 2 4 2 2" xfId="31011" xr:uid="{43248D10-CAB5-4A03-B97C-D3839F5EE0DB}"/>
    <cellStyle name="Normal 12 3 2 4 3" xfId="10060" xr:uid="{00000000-0005-0000-0000-000042270000}"/>
    <cellStyle name="Normal 12 3 2 4 3 2" xfId="31012" xr:uid="{7540E58F-8931-4E32-8595-3C65205E023C}"/>
    <cellStyle name="Normal 12 3 2 4 4" xfId="10061" xr:uid="{00000000-0005-0000-0000-000043270000}"/>
    <cellStyle name="Normal 12 3 2 4 4 2" xfId="31013" xr:uid="{480E883D-0901-4909-927D-822F0D978444}"/>
    <cellStyle name="Normal 12 3 2 4 5" xfId="31010" xr:uid="{C278B2DA-E499-4A99-AB21-8AC20F7B4C8B}"/>
    <cellStyle name="Normal 12 3 2 5" xfId="10062" xr:uid="{00000000-0005-0000-0000-000044270000}"/>
    <cellStyle name="Normal 12 3 2 5 2" xfId="31014" xr:uid="{456F0068-F0C5-4915-9511-9124E49EB0C0}"/>
    <cellStyle name="Normal 12 3 2 6" xfId="10063" xr:uid="{00000000-0005-0000-0000-000045270000}"/>
    <cellStyle name="Normal 12 3 2 6 2" xfId="31015" xr:uid="{E0E953B9-645A-40D3-8D04-82C5285FA1D7}"/>
    <cellStyle name="Normal 12 3 2 7" xfId="10064" xr:uid="{00000000-0005-0000-0000-000046270000}"/>
    <cellStyle name="Normal 12 3 2 7 2" xfId="31016" xr:uid="{019D435B-884D-4981-9D4D-04F02C257790}"/>
    <cellStyle name="Normal 12 3 2 8" xfId="31000" xr:uid="{56E587F2-078C-4448-AC5E-A6719B95594C}"/>
    <cellStyle name="Normal 12 3 3" xfId="30999" xr:uid="{319E61E9-7D43-45B2-9438-C934EA22C78B}"/>
    <cellStyle name="Normal 12 4" xfId="10065" xr:uid="{00000000-0005-0000-0000-000047270000}"/>
    <cellStyle name="Normal 12 4 2" xfId="10066" xr:uid="{00000000-0005-0000-0000-000048270000}"/>
    <cellStyle name="Normal 12 4 2 2" xfId="10067" xr:uid="{00000000-0005-0000-0000-000049270000}"/>
    <cellStyle name="Normal 12 4 2 2 2" xfId="10068" xr:uid="{00000000-0005-0000-0000-00004A270000}"/>
    <cellStyle name="Normal 12 4 2 2 2 2" xfId="31020" xr:uid="{3A53274B-C9FB-4F48-9560-B75D87C0198E}"/>
    <cellStyle name="Normal 12 4 2 2 3" xfId="10069" xr:uid="{00000000-0005-0000-0000-00004B270000}"/>
    <cellStyle name="Normal 12 4 2 2 3 2" xfId="31021" xr:uid="{A6310A4D-4A08-4E8B-BAB6-82917C9034F6}"/>
    <cellStyle name="Normal 12 4 2 2 4" xfId="10070" xr:uid="{00000000-0005-0000-0000-00004C270000}"/>
    <cellStyle name="Normal 12 4 2 2 4 2" xfId="31022" xr:uid="{8B54D968-4095-4750-AFFC-799AB24C470B}"/>
    <cellStyle name="Normal 12 4 2 2 5" xfId="31019" xr:uid="{213D956F-02BD-4EFC-9283-9DC0E57DAB3D}"/>
    <cellStyle name="Normal 12 4 2 3" xfId="10071" xr:uid="{00000000-0005-0000-0000-00004D270000}"/>
    <cellStyle name="Normal 12 4 2 3 2" xfId="31023" xr:uid="{5F84AEAA-4E61-48B6-8492-22C3050D0065}"/>
    <cellStyle name="Normal 12 4 2 4" xfId="10072" xr:uid="{00000000-0005-0000-0000-00004E270000}"/>
    <cellStyle name="Normal 12 4 2 4 2" xfId="31024" xr:uid="{D128C8EE-55A1-419B-83E9-BC0FA1D47654}"/>
    <cellStyle name="Normal 12 4 2 5" xfId="10073" xr:uid="{00000000-0005-0000-0000-00004F270000}"/>
    <cellStyle name="Normal 12 4 2 5 2" xfId="31025" xr:uid="{C705A4B1-0194-4946-84D2-2E5FD7D262D5}"/>
    <cellStyle name="Normal 12 4 2 6" xfId="31018" xr:uid="{CFD77700-FFDB-434F-A33E-7D7A5519D6A3}"/>
    <cellStyle name="Normal 12 4 3" xfId="10074" xr:uid="{00000000-0005-0000-0000-000050270000}"/>
    <cellStyle name="Normal 12 4 3 2" xfId="31026" xr:uid="{4CFCDAB1-F7B4-4482-8C37-D45344BD8AC1}"/>
    <cellStyle name="Normal 12 4 4" xfId="10075" xr:uid="{00000000-0005-0000-0000-000051270000}"/>
    <cellStyle name="Normal 12 4 4 2" xfId="10076" xr:uid="{00000000-0005-0000-0000-000052270000}"/>
    <cellStyle name="Normal 12 4 4 2 2" xfId="31028" xr:uid="{CE4C9916-7608-48E5-8F5A-C7025CCB5C94}"/>
    <cellStyle name="Normal 12 4 4 3" xfId="10077" xr:uid="{00000000-0005-0000-0000-000053270000}"/>
    <cellStyle name="Normal 12 4 4 3 2" xfId="31029" xr:uid="{C8B5C803-FA8F-4AA6-8E4E-9E9A30048839}"/>
    <cellStyle name="Normal 12 4 4 4" xfId="10078" xr:uid="{00000000-0005-0000-0000-000054270000}"/>
    <cellStyle name="Normal 12 4 4 4 2" xfId="31030" xr:uid="{E04C6E31-D8A0-4D37-9235-A3F106064E6F}"/>
    <cellStyle name="Normal 12 4 4 5" xfId="31027" xr:uid="{624E1F14-F99A-409B-875A-2C84DDECA3A5}"/>
    <cellStyle name="Normal 12 4 5" xfId="10079" xr:uid="{00000000-0005-0000-0000-000055270000}"/>
    <cellStyle name="Normal 12 4 5 2" xfId="31031" xr:uid="{53568578-C72A-462E-AFF9-54FCCE6EE090}"/>
    <cellStyle name="Normal 12 4 6" xfId="10080" xr:uid="{00000000-0005-0000-0000-000056270000}"/>
    <cellStyle name="Normal 12 4 6 2" xfId="31032" xr:uid="{FA5089FD-D770-452B-9449-0A5E4C4DF983}"/>
    <cellStyle name="Normal 12 4 7" xfId="10081" xr:uid="{00000000-0005-0000-0000-000057270000}"/>
    <cellStyle name="Normal 12 4 7 2" xfId="31033" xr:uid="{DA25452B-0F24-4312-A7DB-9960C0C9C575}"/>
    <cellStyle name="Normal 12 4 8" xfId="31017" xr:uid="{2E8F2BEA-7BDD-4008-A911-0CD89F99443B}"/>
    <cellStyle name="Normal 12 5" xfId="10082" xr:uid="{00000000-0005-0000-0000-000058270000}"/>
    <cellStyle name="Normal 12 5 2" xfId="10083" xr:uid="{00000000-0005-0000-0000-000059270000}"/>
    <cellStyle name="Normal 12 5 2 2" xfId="10084" xr:uid="{00000000-0005-0000-0000-00005A270000}"/>
    <cellStyle name="Normal 12 5 2 2 2" xfId="10085" xr:uid="{00000000-0005-0000-0000-00005B270000}"/>
    <cellStyle name="Normal 12 5 2 2 2 2" xfId="31037" xr:uid="{6FDC3FEE-0FC7-4120-8B58-9045CE55878E}"/>
    <cellStyle name="Normal 12 5 2 2 3" xfId="10086" xr:uid="{00000000-0005-0000-0000-00005C270000}"/>
    <cellStyle name="Normal 12 5 2 2 3 2" xfId="31038" xr:uid="{7640E9AE-00B8-4112-B8C8-C355082EC03F}"/>
    <cellStyle name="Normal 12 5 2 2 4" xfId="10087" xr:uid="{00000000-0005-0000-0000-00005D270000}"/>
    <cellStyle name="Normal 12 5 2 2 4 2" xfId="31039" xr:uid="{D4FC5EBF-4440-4F48-9C3B-FCD9C3A056D2}"/>
    <cellStyle name="Normal 12 5 2 2 5" xfId="31036" xr:uid="{2FBA3978-FA67-40BE-B680-EC6BC4043331}"/>
    <cellStyle name="Normal 12 5 2 3" xfId="10088" xr:uid="{00000000-0005-0000-0000-00005E270000}"/>
    <cellStyle name="Normal 12 5 2 3 2" xfId="31040" xr:uid="{E6A833E4-0712-4ABF-BBA7-8D2289DDC09C}"/>
    <cellStyle name="Normal 12 5 2 4" xfId="10089" xr:uid="{00000000-0005-0000-0000-00005F270000}"/>
    <cellStyle name="Normal 12 5 2 4 2" xfId="31041" xr:uid="{839681D4-AE1E-43DE-85A2-70DA48CCD68D}"/>
    <cellStyle name="Normal 12 5 2 5" xfId="10090" xr:uid="{00000000-0005-0000-0000-000060270000}"/>
    <cellStyle name="Normal 12 5 2 5 2" xfId="31042" xr:uid="{F34BC0D9-F263-44A8-8E9F-DA7DE87B57E7}"/>
    <cellStyle name="Normal 12 5 2 6" xfId="31035" xr:uid="{6133CA16-ADF4-4532-A624-904629FC1B38}"/>
    <cellStyle name="Normal 12 5 3" xfId="10091" xr:uid="{00000000-0005-0000-0000-000061270000}"/>
    <cellStyle name="Normal 12 5 3 2" xfId="31043" xr:uid="{0781C1B7-8059-47A1-A711-9DC63B451EEC}"/>
    <cellStyle name="Normal 12 5 4" xfId="10092" xr:uid="{00000000-0005-0000-0000-000062270000}"/>
    <cellStyle name="Normal 12 5 4 2" xfId="10093" xr:uid="{00000000-0005-0000-0000-000063270000}"/>
    <cellStyle name="Normal 12 5 4 2 2" xfId="31045" xr:uid="{886B5F39-951F-4AA3-871B-88DC138A34A8}"/>
    <cellStyle name="Normal 12 5 4 3" xfId="10094" xr:uid="{00000000-0005-0000-0000-000064270000}"/>
    <cellStyle name="Normal 12 5 4 3 2" xfId="31046" xr:uid="{ACCFA122-B116-459F-BCF6-748BC5645A3E}"/>
    <cellStyle name="Normal 12 5 4 4" xfId="10095" xr:uid="{00000000-0005-0000-0000-000065270000}"/>
    <cellStyle name="Normal 12 5 4 4 2" xfId="31047" xr:uid="{8A40E7AA-A08C-4C94-8DDF-F0F11DE2EECC}"/>
    <cellStyle name="Normal 12 5 4 5" xfId="31044" xr:uid="{D71AE7D9-E0FE-4666-9897-3AA578B4F3A1}"/>
    <cellStyle name="Normal 12 5 5" xfId="10096" xr:uid="{00000000-0005-0000-0000-000066270000}"/>
    <cellStyle name="Normal 12 5 5 2" xfId="31048" xr:uid="{F8AB0FC7-E59F-43AE-B3EB-F2DEF7051901}"/>
    <cellStyle name="Normal 12 5 6" xfId="10097" xr:uid="{00000000-0005-0000-0000-000067270000}"/>
    <cellStyle name="Normal 12 5 6 2" xfId="31049" xr:uid="{6BF89309-6FDF-41B1-9D21-34A13134F139}"/>
    <cellStyle name="Normal 12 5 7" xfId="10098" xr:uid="{00000000-0005-0000-0000-000068270000}"/>
    <cellStyle name="Normal 12 5 7 2" xfId="31050" xr:uid="{76ACFC27-796F-4AE0-9387-AFC9465A627E}"/>
    <cellStyle name="Normal 12 5 8" xfId="31034" xr:uid="{7B9277A9-95EB-4FDB-873E-E3813346102E}"/>
    <cellStyle name="Normal 12 6" xfId="10099" xr:uid="{00000000-0005-0000-0000-000069270000}"/>
    <cellStyle name="Normal 12 6 2" xfId="10100" xr:uid="{00000000-0005-0000-0000-00006A270000}"/>
    <cellStyle name="Normal 12 6 2 2" xfId="10101" xr:uid="{00000000-0005-0000-0000-00006B270000}"/>
    <cellStyle name="Normal 12 6 2 2 2" xfId="10102" xr:uid="{00000000-0005-0000-0000-00006C270000}"/>
    <cellStyle name="Normal 12 6 2 2 2 2" xfId="31054" xr:uid="{FF03A517-EEDA-40C1-937E-8114ED94D6DC}"/>
    <cellStyle name="Normal 12 6 2 2 3" xfId="10103" xr:uid="{00000000-0005-0000-0000-00006D270000}"/>
    <cellStyle name="Normal 12 6 2 2 3 2" xfId="31055" xr:uid="{7080DE00-F890-4E28-86A0-A07CAA154D6A}"/>
    <cellStyle name="Normal 12 6 2 2 4" xfId="10104" xr:uid="{00000000-0005-0000-0000-00006E270000}"/>
    <cellStyle name="Normal 12 6 2 2 4 2" xfId="31056" xr:uid="{F4E860A4-939D-41B8-9E60-756FBFA5B998}"/>
    <cellStyle name="Normal 12 6 2 2 5" xfId="31053" xr:uid="{D145DCE1-0D85-4671-A083-1EF344AFA539}"/>
    <cellStyle name="Normal 12 6 2 3" xfId="10105" xr:uid="{00000000-0005-0000-0000-00006F270000}"/>
    <cellStyle name="Normal 12 6 2 3 2" xfId="31057" xr:uid="{28BE6DF9-55CE-469B-AF87-885B78955D06}"/>
    <cellStyle name="Normal 12 6 2 4" xfId="10106" xr:uid="{00000000-0005-0000-0000-000070270000}"/>
    <cellStyle name="Normal 12 6 2 4 2" xfId="31058" xr:uid="{2FC8C881-ACCB-4ABD-B368-9909898DF16E}"/>
    <cellStyle name="Normal 12 6 2 5" xfId="10107" xr:uid="{00000000-0005-0000-0000-000071270000}"/>
    <cellStyle name="Normal 12 6 2 5 2" xfId="31059" xr:uid="{1D226759-3380-465E-A05F-EEEAA2D8D114}"/>
    <cellStyle name="Normal 12 6 2 6" xfId="31052" xr:uid="{60C9DF15-B675-4380-9FB6-586CC5D63278}"/>
    <cellStyle name="Normal 12 6 3" xfId="10108" xr:uid="{00000000-0005-0000-0000-000072270000}"/>
    <cellStyle name="Normal 12 6 3 2" xfId="31060" xr:uid="{A2A31FC2-8FB6-4FD4-B146-94119AFEA444}"/>
    <cellStyle name="Normal 12 6 4" xfId="10109" xr:uid="{00000000-0005-0000-0000-000073270000}"/>
    <cellStyle name="Normal 12 6 4 2" xfId="10110" xr:uid="{00000000-0005-0000-0000-000074270000}"/>
    <cellStyle name="Normal 12 6 4 2 2" xfId="31062" xr:uid="{76B09AD6-201F-472C-84E4-A4FFC6FB6051}"/>
    <cellStyle name="Normal 12 6 4 3" xfId="10111" xr:uid="{00000000-0005-0000-0000-000075270000}"/>
    <cellStyle name="Normal 12 6 4 3 2" xfId="31063" xr:uid="{7B19BBE7-B4C1-4476-A87A-F8FB816FA3C0}"/>
    <cellStyle name="Normal 12 6 4 4" xfId="10112" xr:uid="{00000000-0005-0000-0000-000076270000}"/>
    <cellStyle name="Normal 12 6 4 4 2" xfId="31064" xr:uid="{C1DCB988-2109-43CC-A5B8-14061FEC0D67}"/>
    <cellStyle name="Normal 12 6 4 5" xfId="31061" xr:uid="{6D330A78-5E6A-4814-A529-8B9CBAAFEEB9}"/>
    <cellStyle name="Normal 12 6 5" xfId="10113" xr:uid="{00000000-0005-0000-0000-000077270000}"/>
    <cellStyle name="Normal 12 6 5 2" xfId="31065" xr:uid="{934CC434-E11E-43AA-8B15-F48A0A3D4568}"/>
    <cellStyle name="Normal 12 6 6" xfId="10114" xr:uid="{00000000-0005-0000-0000-000078270000}"/>
    <cellStyle name="Normal 12 6 6 2" xfId="31066" xr:uid="{7AC76216-D553-4C70-8227-9BE25B54E1E1}"/>
    <cellStyle name="Normal 12 6 7" xfId="10115" xr:uid="{00000000-0005-0000-0000-000079270000}"/>
    <cellStyle name="Normal 12 6 7 2" xfId="31067" xr:uid="{FC8A16EF-94F4-48D6-9F4E-7F208692BFAD}"/>
    <cellStyle name="Normal 12 6 8" xfId="31051" xr:uid="{FC0A2D41-8C03-462B-8D54-CA20B0E0FB7A}"/>
    <cellStyle name="Normal 12 7" xfId="10116" xr:uid="{00000000-0005-0000-0000-00007A270000}"/>
    <cellStyle name="Normal 12 7 2" xfId="10117" xr:uid="{00000000-0005-0000-0000-00007B270000}"/>
    <cellStyle name="Normal 12 7 2 2" xfId="10118" xr:uid="{00000000-0005-0000-0000-00007C270000}"/>
    <cellStyle name="Normal 12 7 2 2 2" xfId="10119" xr:uid="{00000000-0005-0000-0000-00007D270000}"/>
    <cellStyle name="Normal 12 7 2 2 2 2" xfId="31071" xr:uid="{4ADD8960-76A9-440D-8C0F-C8C4042E9756}"/>
    <cellStyle name="Normal 12 7 2 2 3" xfId="10120" xr:uid="{00000000-0005-0000-0000-00007E270000}"/>
    <cellStyle name="Normal 12 7 2 2 3 2" xfId="31072" xr:uid="{AE007C23-D4F1-4B44-9B6D-F83F2BA1D440}"/>
    <cellStyle name="Normal 12 7 2 2 4" xfId="10121" xr:uid="{00000000-0005-0000-0000-00007F270000}"/>
    <cellStyle name="Normal 12 7 2 2 4 2" xfId="31073" xr:uid="{AF4DBF6C-1631-45DE-A30E-96430246624B}"/>
    <cellStyle name="Normal 12 7 2 2 5" xfId="31070" xr:uid="{7A114FA7-D715-4268-92BA-3BF567F04E98}"/>
    <cellStyle name="Normal 12 7 2 3" xfId="10122" xr:uid="{00000000-0005-0000-0000-000080270000}"/>
    <cellStyle name="Normal 12 7 2 3 2" xfId="31074" xr:uid="{35BC4CE0-E949-42A9-83C7-80F49DC23E67}"/>
    <cellStyle name="Normal 12 7 2 4" xfId="10123" xr:uid="{00000000-0005-0000-0000-000081270000}"/>
    <cellStyle name="Normal 12 7 2 4 2" xfId="31075" xr:uid="{19D5E62B-86FD-4BAC-99AF-4723FC8BD626}"/>
    <cellStyle name="Normal 12 7 2 5" xfId="10124" xr:uid="{00000000-0005-0000-0000-000082270000}"/>
    <cellStyle name="Normal 12 7 2 5 2" xfId="31076" xr:uid="{B04CCF0F-F2D1-42FD-9787-080FE86BFF7D}"/>
    <cellStyle name="Normal 12 7 2 6" xfId="31069" xr:uid="{3022756E-D188-43EE-A084-EB207016B179}"/>
    <cellStyle name="Normal 12 7 3" xfId="10125" xr:uid="{00000000-0005-0000-0000-000083270000}"/>
    <cellStyle name="Normal 12 7 3 2" xfId="31077" xr:uid="{0F877BF8-75CF-411F-A7D5-300E01AF7BA3}"/>
    <cellStyle name="Normal 12 7 4" xfId="10126" xr:uid="{00000000-0005-0000-0000-000084270000}"/>
    <cellStyle name="Normal 12 7 4 2" xfId="10127" xr:uid="{00000000-0005-0000-0000-000085270000}"/>
    <cellStyle name="Normal 12 7 4 2 2" xfId="31079" xr:uid="{B96AE709-AAD2-40B9-9B56-2805576B7BDA}"/>
    <cellStyle name="Normal 12 7 4 3" xfId="10128" xr:uid="{00000000-0005-0000-0000-000086270000}"/>
    <cellStyle name="Normal 12 7 4 3 2" xfId="31080" xr:uid="{4DCA46AE-1B22-472E-94FC-0439D7CE4187}"/>
    <cellStyle name="Normal 12 7 4 4" xfId="10129" xr:uid="{00000000-0005-0000-0000-000087270000}"/>
    <cellStyle name="Normal 12 7 4 4 2" xfId="31081" xr:uid="{7CAF80FC-9DE3-46D6-BDD4-8D8EFBEF5FC0}"/>
    <cellStyle name="Normal 12 7 4 5" xfId="31078" xr:uid="{F5C441F1-230B-4DE8-BF80-CD4C4B943E36}"/>
    <cellStyle name="Normal 12 7 5" xfId="10130" xr:uid="{00000000-0005-0000-0000-000088270000}"/>
    <cellStyle name="Normal 12 7 5 2" xfId="31082" xr:uid="{9310211C-29E9-442E-9CBE-3AB60366F4DB}"/>
    <cellStyle name="Normal 12 7 6" xfId="10131" xr:uid="{00000000-0005-0000-0000-000089270000}"/>
    <cellStyle name="Normal 12 7 6 2" xfId="31083" xr:uid="{0CC8A281-6281-4DD2-B438-1356CD198423}"/>
    <cellStyle name="Normal 12 7 7" xfId="10132" xr:uid="{00000000-0005-0000-0000-00008A270000}"/>
    <cellStyle name="Normal 12 7 7 2" xfId="31084" xr:uid="{25023E61-3612-4B90-BB40-670D1E0233EA}"/>
    <cellStyle name="Normal 12 7 8" xfId="31068" xr:uid="{75D0BFF6-66F8-4BB4-B6DA-699E6A2DD81E}"/>
    <cellStyle name="Normal 12 8" xfId="10133" xr:uid="{00000000-0005-0000-0000-00008B270000}"/>
    <cellStyle name="Normal 12 8 2" xfId="10134" xr:uid="{00000000-0005-0000-0000-00008C270000}"/>
    <cellStyle name="Normal 12 8 2 2" xfId="10135" xr:uid="{00000000-0005-0000-0000-00008D270000}"/>
    <cellStyle name="Normal 12 8 2 2 2" xfId="10136" xr:uid="{00000000-0005-0000-0000-00008E270000}"/>
    <cellStyle name="Normal 12 8 2 2 2 2" xfId="31088" xr:uid="{599ECB03-5140-4A86-8884-3AE270B0D884}"/>
    <cellStyle name="Normal 12 8 2 2 3" xfId="10137" xr:uid="{00000000-0005-0000-0000-00008F270000}"/>
    <cellStyle name="Normal 12 8 2 2 3 2" xfId="31089" xr:uid="{E7DED56E-15F1-4DF9-81BF-42272B71F5FB}"/>
    <cellStyle name="Normal 12 8 2 2 4" xfId="10138" xr:uid="{00000000-0005-0000-0000-000090270000}"/>
    <cellStyle name="Normal 12 8 2 2 4 2" xfId="31090" xr:uid="{3D7280F1-4C95-4D9B-ACFD-B57A20197AE0}"/>
    <cellStyle name="Normal 12 8 2 2 5" xfId="31087" xr:uid="{52F9DC82-912C-4407-BDFB-AB373053C776}"/>
    <cellStyle name="Normal 12 8 2 3" xfId="10139" xr:uid="{00000000-0005-0000-0000-000091270000}"/>
    <cellStyle name="Normal 12 8 2 3 2" xfId="31091" xr:uid="{AB05A3C5-2FDC-4142-846A-14F3069DE261}"/>
    <cellStyle name="Normal 12 8 2 4" xfId="10140" xr:uid="{00000000-0005-0000-0000-000092270000}"/>
    <cellStyle name="Normal 12 8 2 4 2" xfId="31092" xr:uid="{67C018E5-D5B5-4E00-9352-5D5D3775A1EA}"/>
    <cellStyle name="Normal 12 8 2 5" xfId="10141" xr:uid="{00000000-0005-0000-0000-000093270000}"/>
    <cellStyle name="Normal 12 8 2 5 2" xfId="31093" xr:uid="{642A7C3D-2457-4635-8AA3-82048DD748E5}"/>
    <cellStyle name="Normal 12 8 2 6" xfId="31086" xr:uid="{683BC138-08C4-4BD8-A7C5-785275B69F18}"/>
    <cellStyle name="Normal 12 8 3" xfId="10142" xr:uid="{00000000-0005-0000-0000-000094270000}"/>
    <cellStyle name="Normal 12 8 3 2" xfId="10143" xr:uid="{00000000-0005-0000-0000-000095270000}"/>
    <cellStyle name="Normal 12 8 3 2 2" xfId="31095" xr:uid="{BF2765FB-25B6-4000-9466-3D1AB699687B}"/>
    <cellStyle name="Normal 12 8 3 3" xfId="10144" xr:uid="{00000000-0005-0000-0000-000096270000}"/>
    <cellStyle name="Normal 12 8 3 3 2" xfId="31096" xr:uid="{21B1C18C-928D-4CE9-9774-56805244804E}"/>
    <cellStyle name="Normal 12 8 3 4" xfId="10145" xr:uid="{00000000-0005-0000-0000-000097270000}"/>
    <cellStyle name="Normal 12 8 3 4 2" xfId="31097" xr:uid="{CDD915DB-0D77-4E7F-ACE3-C1A9EB9536FD}"/>
    <cellStyle name="Normal 12 8 3 5" xfId="31094" xr:uid="{6F4FAEE4-BC18-4433-898C-A5D72B9013A3}"/>
    <cellStyle name="Normal 12 8 4" xfId="10146" xr:uid="{00000000-0005-0000-0000-000098270000}"/>
    <cellStyle name="Normal 12 8 4 2" xfId="31098" xr:uid="{47750719-CC0C-4C4D-9EC3-FBCF25FD7347}"/>
    <cellStyle name="Normal 12 8 5" xfId="10147" xr:uid="{00000000-0005-0000-0000-000099270000}"/>
    <cellStyle name="Normal 12 8 5 2" xfId="31099" xr:uid="{833FA1C1-E544-4418-A48B-424315F9E675}"/>
    <cellStyle name="Normal 12 8 6" xfId="10148" xr:uid="{00000000-0005-0000-0000-00009A270000}"/>
    <cellStyle name="Normal 12 8 6 2" xfId="31100" xr:uid="{BE7250A0-681C-4996-9FFE-5AF5496B1D28}"/>
    <cellStyle name="Normal 12 8 7" xfId="31085" xr:uid="{4476A348-DBA4-4BED-8F62-0EC7FE80BF89}"/>
    <cellStyle name="Normal 12 9" xfId="10149" xr:uid="{00000000-0005-0000-0000-00009B270000}"/>
    <cellStyle name="Normal 12 9 2" xfId="10150" xr:uid="{00000000-0005-0000-0000-00009C270000}"/>
    <cellStyle name="Normal 12 9 2 2" xfId="10151" xr:uid="{00000000-0005-0000-0000-00009D270000}"/>
    <cellStyle name="Normal 12 9 2 2 2" xfId="10152" xr:uid="{00000000-0005-0000-0000-00009E270000}"/>
    <cellStyle name="Normal 12 9 2 2 2 2" xfId="31104" xr:uid="{F0F397F2-EE55-4216-8B0B-3908F148BB0E}"/>
    <cellStyle name="Normal 12 9 2 2 3" xfId="10153" xr:uid="{00000000-0005-0000-0000-00009F270000}"/>
    <cellStyle name="Normal 12 9 2 2 3 2" xfId="31105" xr:uid="{A530169B-8D48-41D6-BDC2-34DFFFEB1AA3}"/>
    <cellStyle name="Normal 12 9 2 2 4" xfId="10154" xr:uid="{00000000-0005-0000-0000-0000A0270000}"/>
    <cellStyle name="Normal 12 9 2 2 4 2" xfId="31106" xr:uid="{24E29B0D-E413-4CAD-94F4-7C8CAB25662A}"/>
    <cellStyle name="Normal 12 9 2 2 5" xfId="31103" xr:uid="{2EFE3F6D-0703-4291-BEB5-88CFEF4634EA}"/>
    <cellStyle name="Normal 12 9 2 3" xfId="10155" xr:uid="{00000000-0005-0000-0000-0000A1270000}"/>
    <cellStyle name="Normal 12 9 2 3 2" xfId="31107" xr:uid="{9D607B37-D363-4CB1-933E-313B6C33F82F}"/>
    <cellStyle name="Normal 12 9 2 4" xfId="10156" xr:uid="{00000000-0005-0000-0000-0000A2270000}"/>
    <cellStyle name="Normal 12 9 2 4 2" xfId="31108" xr:uid="{319B79F5-1220-463D-8FCD-A1EF13B08ABE}"/>
    <cellStyle name="Normal 12 9 2 5" xfId="10157" xr:uid="{00000000-0005-0000-0000-0000A3270000}"/>
    <cellStyle name="Normal 12 9 2 5 2" xfId="31109" xr:uid="{8B9C1994-F28F-4247-8437-A6383B268CF1}"/>
    <cellStyle name="Normal 12 9 2 6" xfId="31102" xr:uid="{F405218F-52AE-45C5-B8B2-A6C176476210}"/>
    <cellStyle name="Normal 12 9 3" xfId="10158" xr:uid="{00000000-0005-0000-0000-0000A4270000}"/>
    <cellStyle name="Normal 12 9 3 2" xfId="10159" xr:uid="{00000000-0005-0000-0000-0000A5270000}"/>
    <cellStyle name="Normal 12 9 3 2 2" xfId="31111" xr:uid="{404A60AD-C1D3-4D3E-910E-7A78FC8BB7B0}"/>
    <cellStyle name="Normal 12 9 3 3" xfId="10160" xr:uid="{00000000-0005-0000-0000-0000A6270000}"/>
    <cellStyle name="Normal 12 9 3 3 2" xfId="31112" xr:uid="{42657BC4-4C34-475F-9B45-8CF7A09F521A}"/>
    <cellStyle name="Normal 12 9 3 4" xfId="10161" xr:uid="{00000000-0005-0000-0000-0000A7270000}"/>
    <cellStyle name="Normal 12 9 3 4 2" xfId="31113" xr:uid="{C8E3092A-1FA4-4864-B68F-6E883EA52013}"/>
    <cellStyle name="Normal 12 9 3 5" xfId="31110" xr:uid="{7CDC2B8C-8F70-457E-95FA-F775FA8AB79E}"/>
    <cellStyle name="Normal 12 9 4" xfId="10162" xr:uid="{00000000-0005-0000-0000-0000A8270000}"/>
    <cellStyle name="Normal 12 9 4 2" xfId="31114" xr:uid="{FF382A51-773F-4937-BE96-21A749F9B3A4}"/>
    <cellStyle name="Normal 12 9 5" xfId="10163" xr:uid="{00000000-0005-0000-0000-0000A9270000}"/>
    <cellStyle name="Normal 12 9 5 2" xfId="31115" xr:uid="{EE16AF2A-70AA-4CD7-ACAD-F678EAA1B11E}"/>
    <cellStyle name="Normal 12 9 6" xfId="10164" xr:uid="{00000000-0005-0000-0000-0000AA270000}"/>
    <cellStyle name="Normal 12 9 6 2" xfId="31116" xr:uid="{CC6A5F73-AA01-4D67-9CA0-48D42B43B1ED}"/>
    <cellStyle name="Normal 12 9 7" xfId="31101" xr:uid="{A9846297-70B9-47CA-AA3F-E5710100F94E}"/>
    <cellStyle name="Normal 120" xfId="10165" xr:uid="{00000000-0005-0000-0000-0000AB270000}"/>
    <cellStyle name="Normal 120 2" xfId="31117" xr:uid="{3869B4F6-089C-4B85-80EF-21108CE737FC}"/>
    <cellStyle name="Normal 121" xfId="3" xr:uid="{00000000-0005-0000-0000-0000AC270000}"/>
    <cellStyle name="Normal 121 2" xfId="20963" xr:uid="{00000000-0005-0000-0000-0000AD270000}"/>
    <cellStyle name="Normal 121 2 2" xfId="31119" xr:uid="{C384BCB8-463C-4484-ABED-0212B6DE359F}"/>
    <cellStyle name="Normal 121 3" xfId="31118" xr:uid="{6DCD844E-02B7-4D8E-B994-A26F85689F23}"/>
    <cellStyle name="Normal 122" xfId="20960" xr:uid="{00000000-0005-0000-0000-0000AE270000}"/>
    <cellStyle name="Normal 122 2" xfId="31120" xr:uid="{D5F8E6D5-DA13-40F3-826A-DD23A3699732}"/>
    <cellStyle name="Normal 123" xfId="31121" xr:uid="{8C9EB06C-6561-425C-891E-C398CE32C9BC}"/>
    <cellStyle name="Normal 124" xfId="31122" xr:uid="{BAFD243E-7291-423D-B0C1-E03A9C897D77}"/>
    <cellStyle name="Normal 125" xfId="20966" xr:uid="{F9558AD0-0B19-4A64-952E-77117A97EB64}"/>
    <cellStyle name="Normal 13" xfId="10166" xr:uid="{00000000-0005-0000-0000-0000AF270000}"/>
    <cellStyle name="Normal 13 10" xfId="10167" xr:uid="{00000000-0005-0000-0000-0000B0270000}"/>
    <cellStyle name="Normal 13 10 2" xfId="31124" xr:uid="{BD55276E-C289-4BCC-A1F9-A10620F274CA}"/>
    <cellStyle name="Normal 13 11" xfId="10168" xr:uid="{00000000-0005-0000-0000-0000B1270000}"/>
    <cellStyle name="Normal 13 11 2" xfId="10169" xr:uid="{00000000-0005-0000-0000-0000B2270000}"/>
    <cellStyle name="Normal 13 11 2 2" xfId="10170" xr:uid="{00000000-0005-0000-0000-0000B3270000}"/>
    <cellStyle name="Normal 13 11 2 2 2" xfId="10171" xr:uid="{00000000-0005-0000-0000-0000B4270000}"/>
    <cellStyle name="Normal 13 11 2 2 2 2" xfId="31128" xr:uid="{2304C8FE-EEE0-4DD1-96BC-405970618C87}"/>
    <cellStyle name="Normal 13 11 2 2 3" xfId="10172" xr:uid="{00000000-0005-0000-0000-0000B5270000}"/>
    <cellStyle name="Normal 13 11 2 2 3 2" xfId="31129" xr:uid="{E4BE3F59-3138-4E10-89CA-223239C34D90}"/>
    <cellStyle name="Normal 13 11 2 2 4" xfId="10173" xr:uid="{00000000-0005-0000-0000-0000B6270000}"/>
    <cellStyle name="Normal 13 11 2 2 4 2" xfId="31130" xr:uid="{79B701B7-DDAE-4000-BEDB-C92146E78CD4}"/>
    <cellStyle name="Normal 13 11 2 2 5" xfId="31127" xr:uid="{567C9CBC-BB60-4174-9864-7BD950668AC2}"/>
    <cellStyle name="Normal 13 11 2 3" xfId="10174" xr:uid="{00000000-0005-0000-0000-0000B7270000}"/>
    <cellStyle name="Normal 13 11 2 3 2" xfId="31131" xr:uid="{62A5E3E0-F253-4629-9E39-B10D441DB697}"/>
    <cellStyle name="Normal 13 11 2 4" xfId="10175" xr:uid="{00000000-0005-0000-0000-0000B8270000}"/>
    <cellStyle name="Normal 13 11 2 4 2" xfId="31132" xr:uid="{FC3160F6-77CE-4561-9655-B56C0A8F4D01}"/>
    <cellStyle name="Normal 13 11 2 5" xfId="10176" xr:uid="{00000000-0005-0000-0000-0000B9270000}"/>
    <cellStyle name="Normal 13 11 2 5 2" xfId="31133" xr:uid="{5E8C6741-3F92-4451-9E6B-259A51213E25}"/>
    <cellStyle name="Normal 13 11 2 6" xfId="31126" xr:uid="{6B5F2931-7FA5-46F8-AB4B-293A475B7682}"/>
    <cellStyle name="Normal 13 11 3" xfId="10177" xr:uid="{00000000-0005-0000-0000-0000BA270000}"/>
    <cellStyle name="Normal 13 11 3 2" xfId="10178" xr:uid="{00000000-0005-0000-0000-0000BB270000}"/>
    <cellStyle name="Normal 13 11 3 2 2" xfId="31135" xr:uid="{95C94D60-BFEB-43DF-9627-E41DFC166873}"/>
    <cellStyle name="Normal 13 11 3 3" xfId="10179" xr:uid="{00000000-0005-0000-0000-0000BC270000}"/>
    <cellStyle name="Normal 13 11 3 3 2" xfId="31136" xr:uid="{9477C2D7-4E9C-462E-8352-67C43E8A15D7}"/>
    <cellStyle name="Normal 13 11 3 4" xfId="10180" xr:uid="{00000000-0005-0000-0000-0000BD270000}"/>
    <cellStyle name="Normal 13 11 3 4 2" xfId="31137" xr:uid="{CC0BAB77-022D-494C-949F-2EB4706EECE7}"/>
    <cellStyle name="Normal 13 11 3 5" xfId="31134" xr:uid="{1E341356-F340-4A14-850F-D83CD36F6C76}"/>
    <cellStyle name="Normal 13 11 4" xfId="10181" xr:uid="{00000000-0005-0000-0000-0000BE270000}"/>
    <cellStyle name="Normal 13 11 4 2" xfId="31138" xr:uid="{E94C3DA8-7890-4B93-A352-202BF0A60FE1}"/>
    <cellStyle name="Normal 13 11 5" xfId="10182" xr:uid="{00000000-0005-0000-0000-0000BF270000}"/>
    <cellStyle name="Normal 13 11 5 2" xfId="31139" xr:uid="{A4B0AB14-0BB2-440C-B16E-B4372ECB62F6}"/>
    <cellStyle name="Normal 13 11 6" xfId="10183" xr:uid="{00000000-0005-0000-0000-0000C0270000}"/>
    <cellStyle name="Normal 13 11 6 2" xfId="31140" xr:uid="{07327A99-1018-4691-A9FB-F072774D311E}"/>
    <cellStyle name="Normal 13 11 7" xfId="31125" xr:uid="{B6DDEC42-DE75-4F53-87D4-75D622C3A88F}"/>
    <cellStyle name="Normal 13 12" xfId="10184" xr:uid="{00000000-0005-0000-0000-0000C1270000}"/>
    <cellStyle name="Normal 13 12 2" xfId="10185" xr:uid="{00000000-0005-0000-0000-0000C2270000}"/>
    <cellStyle name="Normal 13 12 2 2" xfId="10186" xr:uid="{00000000-0005-0000-0000-0000C3270000}"/>
    <cellStyle name="Normal 13 12 2 2 2" xfId="10187" xr:uid="{00000000-0005-0000-0000-0000C4270000}"/>
    <cellStyle name="Normal 13 12 2 2 2 2" xfId="31144" xr:uid="{7F91DDB4-FFE4-489F-AF0E-FA2398D69430}"/>
    <cellStyle name="Normal 13 12 2 2 3" xfId="10188" xr:uid="{00000000-0005-0000-0000-0000C5270000}"/>
    <cellStyle name="Normal 13 12 2 2 3 2" xfId="31145" xr:uid="{47FDC772-A26B-40A5-9FEA-5AE5379F5652}"/>
    <cellStyle name="Normal 13 12 2 2 4" xfId="10189" xr:uid="{00000000-0005-0000-0000-0000C6270000}"/>
    <cellStyle name="Normal 13 12 2 2 4 2" xfId="31146" xr:uid="{23AD284C-2A3B-4EC8-9BBE-B954AF2857DA}"/>
    <cellStyle name="Normal 13 12 2 2 5" xfId="31143" xr:uid="{152CFE0E-4C43-4A3E-837E-499397B6E47F}"/>
    <cellStyle name="Normal 13 12 2 3" xfId="10190" xr:uid="{00000000-0005-0000-0000-0000C7270000}"/>
    <cellStyle name="Normal 13 12 2 3 2" xfId="31147" xr:uid="{86A16964-EEB9-4729-8647-E7C92DF4DE49}"/>
    <cellStyle name="Normal 13 12 2 4" xfId="10191" xr:uid="{00000000-0005-0000-0000-0000C8270000}"/>
    <cellStyle name="Normal 13 12 2 4 2" xfId="31148" xr:uid="{401B358B-3638-4305-AF1F-260E5324ADD7}"/>
    <cellStyle name="Normal 13 12 2 5" xfId="10192" xr:uid="{00000000-0005-0000-0000-0000C9270000}"/>
    <cellStyle name="Normal 13 12 2 5 2" xfId="31149" xr:uid="{D575F30A-2E61-4D4A-8521-6144BD401658}"/>
    <cellStyle name="Normal 13 12 2 6" xfId="31142" xr:uid="{994CBD22-78BA-410E-B7F4-41B260231A4F}"/>
    <cellStyle name="Normal 13 12 3" xfId="10193" xr:uid="{00000000-0005-0000-0000-0000CA270000}"/>
    <cellStyle name="Normal 13 12 3 2" xfId="10194" xr:uid="{00000000-0005-0000-0000-0000CB270000}"/>
    <cellStyle name="Normal 13 12 3 2 2" xfId="31151" xr:uid="{262922E8-1129-481D-8E40-A3A353854CCE}"/>
    <cellStyle name="Normal 13 12 3 3" xfId="10195" xr:uid="{00000000-0005-0000-0000-0000CC270000}"/>
    <cellStyle name="Normal 13 12 3 3 2" xfId="31152" xr:uid="{43DEDCF5-FAEF-4977-986E-8C943429011C}"/>
    <cellStyle name="Normal 13 12 3 4" xfId="10196" xr:uid="{00000000-0005-0000-0000-0000CD270000}"/>
    <cellStyle name="Normal 13 12 3 4 2" xfId="31153" xr:uid="{F5C174FB-1B5F-4308-84F0-9A435F0AB227}"/>
    <cellStyle name="Normal 13 12 3 5" xfId="31150" xr:uid="{BED68DC7-3703-4F80-BFAD-05AAFFA7696D}"/>
    <cellStyle name="Normal 13 12 4" xfId="10197" xr:uid="{00000000-0005-0000-0000-0000CE270000}"/>
    <cellStyle name="Normal 13 12 4 2" xfId="31154" xr:uid="{1EB8CE60-9572-4537-A516-6B285AA8E3B5}"/>
    <cellStyle name="Normal 13 12 5" xfId="10198" xr:uid="{00000000-0005-0000-0000-0000CF270000}"/>
    <cellStyle name="Normal 13 12 5 2" xfId="31155" xr:uid="{AED8D04B-3BBF-433B-B9C4-90FCB51957C5}"/>
    <cellStyle name="Normal 13 12 6" xfId="10199" xr:uid="{00000000-0005-0000-0000-0000D0270000}"/>
    <cellStyle name="Normal 13 12 6 2" xfId="31156" xr:uid="{415518D5-88E1-4FE5-8A67-1C92C824FD33}"/>
    <cellStyle name="Normal 13 12 7" xfId="31141" xr:uid="{ACFBCFC5-7489-49F9-B669-1F715D8BDA9C}"/>
    <cellStyle name="Normal 13 13" xfId="10200" xr:uid="{00000000-0005-0000-0000-0000D1270000}"/>
    <cellStyle name="Normal 13 13 2" xfId="10201" xr:uid="{00000000-0005-0000-0000-0000D2270000}"/>
    <cellStyle name="Normal 13 13 2 2" xfId="31158" xr:uid="{530AC4E4-13BF-4E42-B400-3ED559B8B0E3}"/>
    <cellStyle name="Normal 13 13 3" xfId="10202" xr:uid="{00000000-0005-0000-0000-0000D3270000}"/>
    <cellStyle name="Normal 13 13 3 2" xfId="31159" xr:uid="{B1566963-6028-461D-9613-884E8A52C653}"/>
    <cellStyle name="Normal 13 13 4" xfId="10203" xr:uid="{00000000-0005-0000-0000-0000D4270000}"/>
    <cellStyle name="Normal 13 13 4 2" xfId="31160" xr:uid="{F01405C8-F34A-4C2B-B8D1-4529A9ACF818}"/>
    <cellStyle name="Normal 13 13 5" xfId="31157" xr:uid="{7285EFBA-2585-4D90-B42C-4C49FB8D364D}"/>
    <cellStyle name="Normal 13 14" xfId="31123" xr:uid="{7EB559BB-071E-4231-84D3-E3359935E01E}"/>
    <cellStyle name="Normal 13 2" xfId="10204" xr:uid="{00000000-0005-0000-0000-0000D5270000}"/>
    <cellStyle name="Normal 13 2 2" xfId="10205" xr:uid="{00000000-0005-0000-0000-0000D6270000}"/>
    <cellStyle name="Normal 13 2 2 2" xfId="31162" xr:uid="{3592D9F6-357A-402A-8BCC-6CD0913652E4}"/>
    <cellStyle name="Normal 13 2 3" xfId="10206" xr:uid="{00000000-0005-0000-0000-0000D7270000}"/>
    <cellStyle name="Normal 13 2 3 2" xfId="10207" xr:uid="{00000000-0005-0000-0000-0000D8270000}"/>
    <cellStyle name="Normal 13 2 3 2 2" xfId="10208" xr:uid="{00000000-0005-0000-0000-0000D9270000}"/>
    <cellStyle name="Normal 13 2 3 2 2 2" xfId="10209" xr:uid="{00000000-0005-0000-0000-0000DA270000}"/>
    <cellStyle name="Normal 13 2 3 2 2 2 2" xfId="31166" xr:uid="{A2BC49B9-9445-471C-8211-3BEA15B453FD}"/>
    <cellStyle name="Normal 13 2 3 2 2 3" xfId="10210" xr:uid="{00000000-0005-0000-0000-0000DB270000}"/>
    <cellStyle name="Normal 13 2 3 2 2 3 2" xfId="31167" xr:uid="{2C897596-3243-427E-A009-9B5E6A605DFB}"/>
    <cellStyle name="Normal 13 2 3 2 2 4" xfId="10211" xr:uid="{00000000-0005-0000-0000-0000DC270000}"/>
    <cellStyle name="Normal 13 2 3 2 2 4 2" xfId="31168" xr:uid="{BA8B4BF8-94EB-436E-BA5E-7F9A4208B84B}"/>
    <cellStyle name="Normal 13 2 3 2 2 5" xfId="31165" xr:uid="{023828F7-618A-45D4-9A2A-510C52804F01}"/>
    <cellStyle name="Normal 13 2 3 2 3" xfId="10212" xr:uid="{00000000-0005-0000-0000-0000DD270000}"/>
    <cellStyle name="Normal 13 2 3 2 3 2" xfId="31169" xr:uid="{F974A3DB-E8C0-42DA-9380-312E7FAF1D85}"/>
    <cellStyle name="Normal 13 2 3 2 4" xfId="10213" xr:uid="{00000000-0005-0000-0000-0000DE270000}"/>
    <cellStyle name="Normal 13 2 3 2 4 2" xfId="31170" xr:uid="{C052523C-1368-432A-9292-E6CA931D73A0}"/>
    <cellStyle name="Normal 13 2 3 2 5" xfId="10214" xr:uid="{00000000-0005-0000-0000-0000DF270000}"/>
    <cellStyle name="Normal 13 2 3 2 5 2" xfId="31171" xr:uid="{E7418633-77D7-438C-948A-59DC74058BC5}"/>
    <cellStyle name="Normal 13 2 3 2 6" xfId="31164" xr:uid="{D0F248B1-C07B-42E7-86F5-CFDBE1040DB1}"/>
    <cellStyle name="Normal 13 2 3 3" xfId="10215" xr:uid="{00000000-0005-0000-0000-0000E0270000}"/>
    <cellStyle name="Normal 13 2 3 3 2" xfId="10216" xr:uid="{00000000-0005-0000-0000-0000E1270000}"/>
    <cellStyle name="Normal 13 2 3 3 2 2" xfId="31173" xr:uid="{E075570E-E242-42B1-85B9-8975E0ADDDBE}"/>
    <cellStyle name="Normal 13 2 3 3 3" xfId="10217" xr:uid="{00000000-0005-0000-0000-0000E2270000}"/>
    <cellStyle name="Normal 13 2 3 3 3 2" xfId="31174" xr:uid="{ECA2F84D-2252-4E8B-BD73-F8CB5D1DA876}"/>
    <cellStyle name="Normal 13 2 3 3 4" xfId="10218" xr:uid="{00000000-0005-0000-0000-0000E3270000}"/>
    <cellStyle name="Normal 13 2 3 3 4 2" xfId="31175" xr:uid="{A5F5AD21-34FC-4F59-9D50-DA1AB4204B6A}"/>
    <cellStyle name="Normal 13 2 3 3 5" xfId="31172" xr:uid="{7C12E754-3CEF-4624-80B5-49352BF72190}"/>
    <cellStyle name="Normal 13 2 3 4" xfId="10219" xr:uid="{00000000-0005-0000-0000-0000E4270000}"/>
    <cellStyle name="Normal 13 2 3 4 2" xfId="31176" xr:uid="{3FEC52C9-D9F6-4817-BEF5-C4A63733E72B}"/>
    <cellStyle name="Normal 13 2 3 5" xfId="10220" xr:uid="{00000000-0005-0000-0000-0000E5270000}"/>
    <cellStyle name="Normal 13 2 3 5 2" xfId="31177" xr:uid="{D6636E45-DEA6-42FD-8447-0FC863398CE2}"/>
    <cellStyle name="Normal 13 2 3 6" xfId="10221" xr:uid="{00000000-0005-0000-0000-0000E6270000}"/>
    <cellStyle name="Normal 13 2 3 6 2" xfId="31178" xr:uid="{7E0D6866-92FF-4107-B9E3-846DFED87339}"/>
    <cellStyle name="Normal 13 2 3 7" xfId="31163" xr:uid="{419FFEEF-6198-4BBA-B843-246C40027A73}"/>
    <cellStyle name="Normal 13 2 4" xfId="31161" xr:uid="{B6C2B586-0920-4F23-9B3E-C0B66B7CA36C}"/>
    <cellStyle name="Normal 13 3" xfId="10222" xr:uid="{00000000-0005-0000-0000-0000E7270000}"/>
    <cellStyle name="Normal 13 3 2" xfId="10223" xr:uid="{00000000-0005-0000-0000-0000E8270000}"/>
    <cellStyle name="Normal 13 3 2 2" xfId="10224" xr:uid="{00000000-0005-0000-0000-0000E9270000}"/>
    <cellStyle name="Normal 13 3 2 2 2" xfId="31181" xr:uid="{27841B08-6D59-4AE0-8D72-76EA9A7ED391}"/>
    <cellStyle name="Normal 13 3 2 3" xfId="31180" xr:uid="{5B46A9EA-A694-4E5B-A746-2F06FCAF7C38}"/>
    <cellStyle name="Normal 13 3 3" xfId="31179" xr:uid="{78914A26-9B78-4C10-B04F-48D15AB02DBA}"/>
    <cellStyle name="Normal 13 4" xfId="10225" xr:uid="{00000000-0005-0000-0000-0000EA270000}"/>
    <cellStyle name="Normal 13 4 2" xfId="10226" xr:uid="{00000000-0005-0000-0000-0000EB270000}"/>
    <cellStyle name="Normal 13 4 2 2" xfId="31183" xr:uid="{DDF7F0B9-5984-4D83-AEAE-8DEA96621B63}"/>
    <cellStyle name="Normal 13 4 3" xfId="31182" xr:uid="{20363EA4-D5DB-497F-956B-A62533D54823}"/>
    <cellStyle name="Normal 13 5" xfId="10227" xr:uid="{00000000-0005-0000-0000-0000EC270000}"/>
    <cellStyle name="Normal 13 5 2" xfId="10228" xr:uid="{00000000-0005-0000-0000-0000ED270000}"/>
    <cellStyle name="Normal 13 5 2 2" xfId="31185" xr:uid="{6D9A5815-63F0-481E-B892-19C775608489}"/>
    <cellStyle name="Normal 13 5 3" xfId="31184" xr:uid="{EA435746-A7B9-4D11-824B-BD11C32C2910}"/>
    <cellStyle name="Normal 13 6" xfId="10229" xr:uid="{00000000-0005-0000-0000-0000EE270000}"/>
    <cellStyle name="Normal 13 6 2" xfId="10230" xr:uid="{00000000-0005-0000-0000-0000EF270000}"/>
    <cellStyle name="Normal 13 6 2 2" xfId="31187" xr:uid="{16F3E414-B246-4C44-9E5C-272384017C8D}"/>
    <cellStyle name="Normal 13 6 3" xfId="31186" xr:uid="{3254BF4B-BC55-403B-A6E7-EEC0953E3CE6}"/>
    <cellStyle name="Normal 13 7" xfId="10231" xr:uid="{00000000-0005-0000-0000-0000F0270000}"/>
    <cellStyle name="Normal 13 7 2" xfId="10232" xr:uid="{00000000-0005-0000-0000-0000F1270000}"/>
    <cellStyle name="Normal 13 7 2 2" xfId="31189" xr:uid="{B4B308E4-E83F-4434-AAB8-CCC78CC6D808}"/>
    <cellStyle name="Normal 13 7 3" xfId="31188" xr:uid="{8B9169A4-3D44-42A4-8610-C1EB8948C0A0}"/>
    <cellStyle name="Normal 13 8" xfId="10233" xr:uid="{00000000-0005-0000-0000-0000F2270000}"/>
    <cellStyle name="Normal 13 8 2" xfId="31190" xr:uid="{B8CFDA6B-BA76-402D-94FC-B3ACEAAC1FD0}"/>
    <cellStyle name="Normal 13 9" xfId="10234" xr:uid="{00000000-0005-0000-0000-0000F3270000}"/>
    <cellStyle name="Normal 13 9 2" xfId="31191" xr:uid="{BFB40E66-577A-4E1A-9E1E-E2B98EB853E6}"/>
    <cellStyle name="Normal 14" xfId="10235" xr:uid="{00000000-0005-0000-0000-0000F4270000}"/>
    <cellStyle name="Normal 14 2" xfId="10236" xr:uid="{00000000-0005-0000-0000-0000F5270000}"/>
    <cellStyle name="Normal 14 2 2" xfId="10237" xr:uid="{00000000-0005-0000-0000-0000F6270000}"/>
    <cellStyle name="Normal 14 2 2 2" xfId="31194" xr:uid="{3694E18B-45FE-4D71-9CFA-A4D5DB240909}"/>
    <cellStyle name="Normal 14 2 3" xfId="10238" xr:uid="{00000000-0005-0000-0000-0000F7270000}"/>
    <cellStyle name="Normal 14 2 3 2" xfId="10239" xr:uid="{00000000-0005-0000-0000-0000F8270000}"/>
    <cellStyle name="Normal 14 2 3 2 2" xfId="10240" xr:uid="{00000000-0005-0000-0000-0000F9270000}"/>
    <cellStyle name="Normal 14 2 3 2 2 2" xfId="10241" xr:uid="{00000000-0005-0000-0000-0000FA270000}"/>
    <cellStyle name="Normal 14 2 3 2 2 2 2" xfId="31198" xr:uid="{5AE12923-AFD4-4E50-BC05-16C1454F6443}"/>
    <cellStyle name="Normal 14 2 3 2 2 3" xfId="10242" xr:uid="{00000000-0005-0000-0000-0000FB270000}"/>
    <cellStyle name="Normal 14 2 3 2 2 3 2" xfId="31199" xr:uid="{8FA25952-F8E2-405E-A9F6-BBEF5FAB24E0}"/>
    <cellStyle name="Normal 14 2 3 2 2 4" xfId="10243" xr:uid="{00000000-0005-0000-0000-0000FC270000}"/>
    <cellStyle name="Normal 14 2 3 2 2 4 2" xfId="31200" xr:uid="{6E313C55-A6CF-46F1-9F24-D53FD87A9A54}"/>
    <cellStyle name="Normal 14 2 3 2 2 5" xfId="31197" xr:uid="{3893F770-9282-4B08-8207-5E86CD238A99}"/>
    <cellStyle name="Normal 14 2 3 2 3" xfId="10244" xr:uid="{00000000-0005-0000-0000-0000FD270000}"/>
    <cellStyle name="Normal 14 2 3 2 3 2" xfId="31201" xr:uid="{49C0D406-C63C-450A-B333-D39873AC09A5}"/>
    <cellStyle name="Normal 14 2 3 2 4" xfId="10245" xr:uid="{00000000-0005-0000-0000-0000FE270000}"/>
    <cellStyle name="Normal 14 2 3 2 4 2" xfId="31202" xr:uid="{A9FD3F13-24CE-403A-947A-9CDD51B4DA76}"/>
    <cellStyle name="Normal 14 2 3 2 5" xfId="10246" xr:uid="{00000000-0005-0000-0000-0000FF270000}"/>
    <cellStyle name="Normal 14 2 3 2 5 2" xfId="31203" xr:uid="{F842CB82-3804-4AC3-B6FF-3AD97F03B75E}"/>
    <cellStyle name="Normal 14 2 3 2 6" xfId="31196" xr:uid="{65D28590-B6EF-47C3-B605-8B22AF8DF8AC}"/>
    <cellStyle name="Normal 14 2 3 3" xfId="10247" xr:uid="{00000000-0005-0000-0000-000000280000}"/>
    <cellStyle name="Normal 14 2 3 3 2" xfId="31204" xr:uid="{B9EDF681-BE2A-4EA6-A668-E89F2ADCF9B2}"/>
    <cellStyle name="Normal 14 2 3 4" xfId="10248" xr:uid="{00000000-0005-0000-0000-000001280000}"/>
    <cellStyle name="Normal 14 2 3 4 2" xfId="10249" xr:uid="{00000000-0005-0000-0000-000002280000}"/>
    <cellStyle name="Normal 14 2 3 4 2 2" xfId="31206" xr:uid="{7ED7DCAB-8451-4BCE-9842-41E06D3714A3}"/>
    <cellStyle name="Normal 14 2 3 4 3" xfId="10250" xr:uid="{00000000-0005-0000-0000-000003280000}"/>
    <cellStyle name="Normal 14 2 3 4 3 2" xfId="31207" xr:uid="{E2E7AF5A-6037-4937-8E4D-A2DD6270DFFE}"/>
    <cellStyle name="Normal 14 2 3 4 4" xfId="10251" xr:uid="{00000000-0005-0000-0000-000004280000}"/>
    <cellStyle name="Normal 14 2 3 4 4 2" xfId="31208" xr:uid="{508B878A-82B5-4D66-B39B-1C25F798A65F}"/>
    <cellStyle name="Normal 14 2 3 4 5" xfId="31205" xr:uid="{C22AD9B4-1938-44DD-A9D6-02036A112B9F}"/>
    <cellStyle name="Normal 14 2 3 5" xfId="10252" xr:uid="{00000000-0005-0000-0000-000005280000}"/>
    <cellStyle name="Normal 14 2 3 5 2" xfId="31209" xr:uid="{B3B64BB4-29EE-4406-BF3E-F6E7E569AC25}"/>
    <cellStyle name="Normal 14 2 3 6" xfId="10253" xr:uid="{00000000-0005-0000-0000-000006280000}"/>
    <cellStyle name="Normal 14 2 3 6 2" xfId="31210" xr:uid="{7184EF73-D414-4D10-8D0D-4332C76ACB15}"/>
    <cellStyle name="Normal 14 2 3 7" xfId="10254" xr:uid="{00000000-0005-0000-0000-000007280000}"/>
    <cellStyle name="Normal 14 2 3 7 2" xfId="31211" xr:uid="{79D73AAD-6E1F-47EB-8621-F6548F106E71}"/>
    <cellStyle name="Normal 14 2 3 8" xfId="31195" xr:uid="{8C131A78-F0F3-48EC-A96A-3FF26D03664B}"/>
    <cellStyle name="Normal 14 2 4" xfId="10255" xr:uid="{00000000-0005-0000-0000-000008280000}"/>
    <cellStyle name="Normal 14 2 4 2" xfId="10256" xr:uid="{00000000-0005-0000-0000-000009280000}"/>
    <cellStyle name="Normal 14 2 4 2 2" xfId="31213" xr:uid="{FAE216E1-48D3-491B-AFBA-5ACC07556A85}"/>
    <cellStyle name="Normal 14 2 4 3" xfId="10257" xr:uid="{00000000-0005-0000-0000-00000A280000}"/>
    <cellStyle name="Normal 14 2 4 3 2" xfId="31214" xr:uid="{9605E81F-294E-4397-A229-00224B8C6732}"/>
    <cellStyle name="Normal 14 2 4 4" xfId="10258" xr:uid="{00000000-0005-0000-0000-00000B280000}"/>
    <cellStyle name="Normal 14 2 4 4 2" xfId="31215" xr:uid="{529B5318-5E52-45FA-87E0-E8B74D9831DF}"/>
    <cellStyle name="Normal 14 2 4 5" xfId="31212" xr:uid="{DB11E726-2D53-445E-9FDB-9ED3FE8109F4}"/>
    <cellStyle name="Normal 14 2 5" xfId="31193" xr:uid="{28A7AB20-364E-41BC-8D69-24182B439607}"/>
    <cellStyle name="Normal 14 3" xfId="10259" xr:uid="{00000000-0005-0000-0000-00000C280000}"/>
    <cellStyle name="Normal 14 3 2" xfId="10260" xr:uid="{00000000-0005-0000-0000-00000D280000}"/>
    <cellStyle name="Normal 14 3 2 2" xfId="10261" xr:uid="{00000000-0005-0000-0000-00000E280000}"/>
    <cellStyle name="Normal 14 3 2 2 2" xfId="10262" xr:uid="{00000000-0005-0000-0000-00000F280000}"/>
    <cellStyle name="Normal 14 3 2 2 2 2" xfId="10263" xr:uid="{00000000-0005-0000-0000-000010280000}"/>
    <cellStyle name="Normal 14 3 2 2 2 2 2" xfId="31220" xr:uid="{ABD2C870-BD90-40AC-8ABC-19F1D4B7EE7A}"/>
    <cellStyle name="Normal 14 3 2 2 2 3" xfId="10264" xr:uid="{00000000-0005-0000-0000-000011280000}"/>
    <cellStyle name="Normal 14 3 2 2 2 3 2" xfId="31221" xr:uid="{A5757CD3-85FD-4E9C-8A8C-D94F37668CD9}"/>
    <cellStyle name="Normal 14 3 2 2 2 4" xfId="10265" xr:uid="{00000000-0005-0000-0000-000012280000}"/>
    <cellStyle name="Normal 14 3 2 2 2 4 2" xfId="31222" xr:uid="{C36F2F18-236D-4D03-8D3E-50D909CD4EA3}"/>
    <cellStyle name="Normal 14 3 2 2 2 5" xfId="31219" xr:uid="{76D9BA34-EF59-4B4C-9B73-F4497E8103AD}"/>
    <cellStyle name="Normal 14 3 2 2 3" xfId="10266" xr:uid="{00000000-0005-0000-0000-000013280000}"/>
    <cellStyle name="Normal 14 3 2 2 3 2" xfId="31223" xr:uid="{C30709FC-292E-4FF6-AA11-CCA61540D366}"/>
    <cellStyle name="Normal 14 3 2 2 4" xfId="10267" xr:uid="{00000000-0005-0000-0000-000014280000}"/>
    <cellStyle name="Normal 14 3 2 2 4 2" xfId="31224" xr:uid="{BFC25623-485C-433F-90B7-69306C3522B8}"/>
    <cellStyle name="Normal 14 3 2 2 5" xfId="10268" xr:uid="{00000000-0005-0000-0000-000015280000}"/>
    <cellStyle name="Normal 14 3 2 2 5 2" xfId="31225" xr:uid="{E32937CB-D256-49A9-9C7D-B5C6F0226B8A}"/>
    <cellStyle name="Normal 14 3 2 2 6" xfId="31218" xr:uid="{8FD99702-8E59-44F9-BB2D-91E94A935976}"/>
    <cellStyle name="Normal 14 3 2 3" xfId="10269" xr:uid="{00000000-0005-0000-0000-000016280000}"/>
    <cellStyle name="Normal 14 3 2 3 2" xfId="31226" xr:uid="{69646E60-E95A-4879-BD42-E7DDFF49F469}"/>
    <cellStyle name="Normal 14 3 2 4" xfId="10270" xr:uid="{00000000-0005-0000-0000-000017280000}"/>
    <cellStyle name="Normal 14 3 2 4 2" xfId="10271" xr:uid="{00000000-0005-0000-0000-000018280000}"/>
    <cellStyle name="Normal 14 3 2 4 2 2" xfId="31228" xr:uid="{CF5DB162-5A7D-4DA5-A70F-D10F313C3531}"/>
    <cellStyle name="Normal 14 3 2 4 3" xfId="10272" xr:uid="{00000000-0005-0000-0000-000019280000}"/>
    <cellStyle name="Normal 14 3 2 4 3 2" xfId="31229" xr:uid="{14F6EA55-8543-43E0-ADF0-E5B7BE9DA3C4}"/>
    <cellStyle name="Normal 14 3 2 4 4" xfId="10273" xr:uid="{00000000-0005-0000-0000-00001A280000}"/>
    <cellStyle name="Normal 14 3 2 4 4 2" xfId="31230" xr:uid="{CC1AAE0E-FA8F-4BD5-BD98-02A633DFF9E9}"/>
    <cellStyle name="Normal 14 3 2 4 5" xfId="31227" xr:uid="{C7291CFE-FC1F-4E2A-A3B3-BE55B99C2755}"/>
    <cellStyle name="Normal 14 3 2 5" xfId="10274" xr:uid="{00000000-0005-0000-0000-00001B280000}"/>
    <cellStyle name="Normal 14 3 2 5 2" xfId="31231" xr:uid="{BF750737-6F8A-4C7C-AD48-34F6BEAC6ABF}"/>
    <cellStyle name="Normal 14 3 2 6" xfId="10275" xr:uid="{00000000-0005-0000-0000-00001C280000}"/>
    <cellStyle name="Normal 14 3 2 6 2" xfId="31232" xr:uid="{74115B2C-5A25-474C-905A-8B93D7BD879F}"/>
    <cellStyle name="Normal 14 3 2 7" xfId="10276" xr:uid="{00000000-0005-0000-0000-00001D280000}"/>
    <cellStyle name="Normal 14 3 2 7 2" xfId="31233" xr:uid="{C9CE089D-CBC4-425C-9114-23C74C934AB3}"/>
    <cellStyle name="Normal 14 3 2 8" xfId="31217" xr:uid="{D0A87C69-BF2E-40AB-83CB-102BEB858F4A}"/>
    <cellStyle name="Normal 14 3 3" xfId="31216" xr:uid="{88368153-B59F-4A06-BC82-7528E89D13A8}"/>
    <cellStyle name="Normal 14 4" xfId="10277" xr:uid="{00000000-0005-0000-0000-00001E280000}"/>
    <cellStyle name="Normal 14 4 2" xfId="10278" xr:uid="{00000000-0005-0000-0000-00001F280000}"/>
    <cellStyle name="Normal 14 4 2 2" xfId="10279" xr:uid="{00000000-0005-0000-0000-000020280000}"/>
    <cellStyle name="Normal 14 4 2 2 2" xfId="10280" xr:uid="{00000000-0005-0000-0000-000021280000}"/>
    <cellStyle name="Normal 14 4 2 2 2 2" xfId="31237" xr:uid="{CE19AD45-565F-46C6-AF8D-39439DC30779}"/>
    <cellStyle name="Normal 14 4 2 2 3" xfId="10281" xr:uid="{00000000-0005-0000-0000-000022280000}"/>
    <cellStyle name="Normal 14 4 2 2 3 2" xfId="31238" xr:uid="{91BD029F-9469-44E3-BA4F-6B8BD7872B29}"/>
    <cellStyle name="Normal 14 4 2 2 4" xfId="10282" xr:uid="{00000000-0005-0000-0000-000023280000}"/>
    <cellStyle name="Normal 14 4 2 2 4 2" xfId="31239" xr:uid="{B55315F3-FCC0-433D-82F3-1AFC1EDD6A52}"/>
    <cellStyle name="Normal 14 4 2 2 5" xfId="31236" xr:uid="{C1DEA845-AC19-4132-A768-F231EBC4DCD8}"/>
    <cellStyle name="Normal 14 4 2 3" xfId="10283" xr:uid="{00000000-0005-0000-0000-000024280000}"/>
    <cellStyle name="Normal 14 4 2 3 2" xfId="31240" xr:uid="{8ADFFE23-C95B-4E16-98F8-82B2B10F0DB7}"/>
    <cellStyle name="Normal 14 4 2 4" xfId="10284" xr:uid="{00000000-0005-0000-0000-000025280000}"/>
    <cellStyle name="Normal 14 4 2 4 2" xfId="31241" xr:uid="{0D101B62-8F2A-4DC7-944F-A4BB06B7EF81}"/>
    <cellStyle name="Normal 14 4 2 5" xfId="10285" xr:uid="{00000000-0005-0000-0000-000026280000}"/>
    <cellStyle name="Normal 14 4 2 5 2" xfId="31242" xr:uid="{ACFB34A7-1E88-4D0D-BB9C-85588F40E40B}"/>
    <cellStyle name="Normal 14 4 2 6" xfId="31235" xr:uid="{CC746DEB-3B6D-4DD1-8D2B-402B404E3ACB}"/>
    <cellStyle name="Normal 14 4 3" xfId="10286" xr:uid="{00000000-0005-0000-0000-000027280000}"/>
    <cellStyle name="Normal 14 4 3 2" xfId="31243" xr:uid="{F7907A35-3DB8-4E5F-AD24-877E8DA29215}"/>
    <cellStyle name="Normal 14 4 4" xfId="10287" xr:uid="{00000000-0005-0000-0000-000028280000}"/>
    <cellStyle name="Normal 14 4 4 2" xfId="10288" xr:uid="{00000000-0005-0000-0000-000029280000}"/>
    <cellStyle name="Normal 14 4 4 2 2" xfId="31245" xr:uid="{CF2938B0-1243-4B2E-B2FE-2841826A91EB}"/>
    <cellStyle name="Normal 14 4 4 3" xfId="10289" xr:uid="{00000000-0005-0000-0000-00002A280000}"/>
    <cellStyle name="Normal 14 4 4 3 2" xfId="31246" xr:uid="{528EBCAC-689F-4BB0-989B-48B4E9A8824B}"/>
    <cellStyle name="Normal 14 4 4 4" xfId="10290" xr:uid="{00000000-0005-0000-0000-00002B280000}"/>
    <cellStyle name="Normal 14 4 4 4 2" xfId="31247" xr:uid="{E3CBFDBF-EAF3-4296-9B39-F70B71307DF9}"/>
    <cellStyle name="Normal 14 4 4 5" xfId="31244" xr:uid="{2BA391C1-1408-471C-92D5-916AFDA8602A}"/>
    <cellStyle name="Normal 14 4 5" xfId="10291" xr:uid="{00000000-0005-0000-0000-00002C280000}"/>
    <cellStyle name="Normal 14 4 5 2" xfId="31248" xr:uid="{EFA7AED7-3F74-4678-BFA7-DB69E2488C66}"/>
    <cellStyle name="Normal 14 4 6" xfId="10292" xr:uid="{00000000-0005-0000-0000-00002D280000}"/>
    <cellStyle name="Normal 14 4 6 2" xfId="31249" xr:uid="{EDA66B74-DAA6-42C3-BAF4-07735F1BDC16}"/>
    <cellStyle name="Normal 14 4 7" xfId="10293" xr:uid="{00000000-0005-0000-0000-00002E280000}"/>
    <cellStyle name="Normal 14 4 7 2" xfId="31250" xr:uid="{61276D54-81B4-4352-B7FE-B5D66212FB11}"/>
    <cellStyle name="Normal 14 4 8" xfId="31234" xr:uid="{4B380BC3-D451-4401-BDAC-7926D24B9B13}"/>
    <cellStyle name="Normal 14 5" xfId="10294" xr:uid="{00000000-0005-0000-0000-00002F280000}"/>
    <cellStyle name="Normal 14 5 2" xfId="10295" xr:uid="{00000000-0005-0000-0000-000030280000}"/>
    <cellStyle name="Normal 14 5 2 2" xfId="10296" xr:uid="{00000000-0005-0000-0000-000031280000}"/>
    <cellStyle name="Normal 14 5 2 2 2" xfId="10297" xr:uid="{00000000-0005-0000-0000-000032280000}"/>
    <cellStyle name="Normal 14 5 2 2 2 2" xfId="31254" xr:uid="{55657C68-A6CC-4F06-9824-24B6AE9D754E}"/>
    <cellStyle name="Normal 14 5 2 2 3" xfId="10298" xr:uid="{00000000-0005-0000-0000-000033280000}"/>
    <cellStyle name="Normal 14 5 2 2 3 2" xfId="31255" xr:uid="{8C3CA949-5A96-44A7-9BC6-C2CB4FD1250E}"/>
    <cellStyle name="Normal 14 5 2 2 4" xfId="10299" xr:uid="{00000000-0005-0000-0000-000034280000}"/>
    <cellStyle name="Normal 14 5 2 2 4 2" xfId="31256" xr:uid="{4A17FCFF-0B9F-4CB9-B17C-ECDC0EA73EE0}"/>
    <cellStyle name="Normal 14 5 2 2 5" xfId="31253" xr:uid="{82750911-3C45-46B6-AB11-198DDAC7CE03}"/>
    <cellStyle name="Normal 14 5 2 3" xfId="10300" xr:uid="{00000000-0005-0000-0000-000035280000}"/>
    <cellStyle name="Normal 14 5 2 3 2" xfId="31257" xr:uid="{7B5DE244-1607-45FC-993F-0C08C94E3F88}"/>
    <cellStyle name="Normal 14 5 2 4" xfId="10301" xr:uid="{00000000-0005-0000-0000-000036280000}"/>
    <cellStyle name="Normal 14 5 2 4 2" xfId="31258" xr:uid="{018AB8CB-ED98-45D2-956F-09B676FC0C12}"/>
    <cellStyle name="Normal 14 5 2 5" xfId="10302" xr:uid="{00000000-0005-0000-0000-000037280000}"/>
    <cellStyle name="Normal 14 5 2 5 2" xfId="31259" xr:uid="{F15BB316-E410-427E-80C3-CEFCFC63F12E}"/>
    <cellStyle name="Normal 14 5 2 6" xfId="31252" xr:uid="{08D125D8-C360-4CBA-B99D-33A03DF459C4}"/>
    <cellStyle name="Normal 14 5 3" xfId="10303" xr:uid="{00000000-0005-0000-0000-000038280000}"/>
    <cellStyle name="Normal 14 5 3 2" xfId="10304" xr:uid="{00000000-0005-0000-0000-000039280000}"/>
    <cellStyle name="Normal 14 5 3 2 2" xfId="31261" xr:uid="{843FEBEE-049B-45C4-90FA-A8FF39D93ACA}"/>
    <cellStyle name="Normal 14 5 3 3" xfId="10305" xr:uid="{00000000-0005-0000-0000-00003A280000}"/>
    <cellStyle name="Normal 14 5 3 3 2" xfId="31262" xr:uid="{2969AABD-7AD5-494D-AE52-32F146F15826}"/>
    <cellStyle name="Normal 14 5 3 4" xfId="10306" xr:uid="{00000000-0005-0000-0000-00003B280000}"/>
    <cellStyle name="Normal 14 5 3 4 2" xfId="31263" xr:uid="{231D5E81-269D-4FBC-B845-C97C17B9E3F2}"/>
    <cellStyle name="Normal 14 5 3 5" xfId="31260" xr:uid="{6B0C9252-7547-4FAA-95F1-ECD8820338C2}"/>
    <cellStyle name="Normal 14 5 4" xfId="10307" xr:uid="{00000000-0005-0000-0000-00003C280000}"/>
    <cellStyle name="Normal 14 5 4 2" xfId="31264" xr:uid="{B40E56A7-A049-4038-BAAB-00095732F4CE}"/>
    <cellStyle name="Normal 14 5 5" xfId="10308" xr:uid="{00000000-0005-0000-0000-00003D280000}"/>
    <cellStyle name="Normal 14 5 5 2" xfId="31265" xr:uid="{82CF829D-D894-4A35-8FA8-C8A8E3191F42}"/>
    <cellStyle name="Normal 14 5 6" xfId="10309" xr:uid="{00000000-0005-0000-0000-00003E280000}"/>
    <cellStyle name="Normal 14 5 6 2" xfId="31266" xr:uid="{F0E9816F-D345-47F2-A035-4DC02E2812DB}"/>
    <cellStyle name="Normal 14 5 7" xfId="31251" xr:uid="{A0915610-0C73-4B01-9D35-2F55138330A6}"/>
    <cellStyle name="Normal 14 6" xfId="10310" xr:uid="{00000000-0005-0000-0000-00003F280000}"/>
    <cellStyle name="Normal 14 6 2" xfId="10311" xr:uid="{00000000-0005-0000-0000-000040280000}"/>
    <cellStyle name="Normal 14 6 2 2" xfId="31268" xr:uid="{88FBD053-BBAF-428F-A7C5-D5B817AE0FE9}"/>
    <cellStyle name="Normal 14 6 3" xfId="10312" xr:uid="{00000000-0005-0000-0000-000041280000}"/>
    <cellStyle name="Normal 14 6 3 2" xfId="31269" xr:uid="{A38B55E4-4BEA-41E5-BA91-0E9158F56D3B}"/>
    <cellStyle name="Normal 14 6 4" xfId="10313" xr:uid="{00000000-0005-0000-0000-000042280000}"/>
    <cellStyle name="Normal 14 6 4 2" xfId="31270" xr:uid="{D51A7616-3952-40C2-A075-4706A1C4BE4F}"/>
    <cellStyle name="Normal 14 6 5" xfId="31267" xr:uid="{4C66A66C-1E65-4F1B-9D99-708BD14AF5FF}"/>
    <cellStyle name="Normal 14 7" xfId="31192" xr:uid="{0488043F-F94F-4B52-A454-8C2F6A11EF22}"/>
    <cellStyle name="Normal 15" xfId="10314" xr:uid="{00000000-0005-0000-0000-000043280000}"/>
    <cellStyle name="Normal 15 10" xfId="10315" xr:uid="{00000000-0005-0000-0000-000044280000}"/>
    <cellStyle name="Normal 15 10 2" xfId="31272" xr:uid="{33F49DB6-5147-4B4A-8FDF-BCEEB77DD3E6}"/>
    <cellStyle name="Normal 15 11" xfId="10316" xr:uid="{00000000-0005-0000-0000-000045280000}"/>
    <cellStyle name="Normal 15 11 2" xfId="10317" xr:uid="{00000000-0005-0000-0000-000046280000}"/>
    <cellStyle name="Normal 15 11 2 2" xfId="10318" xr:uid="{00000000-0005-0000-0000-000047280000}"/>
    <cellStyle name="Normal 15 11 2 2 2" xfId="10319" xr:uid="{00000000-0005-0000-0000-000048280000}"/>
    <cellStyle name="Normal 15 11 2 2 2 2" xfId="31276" xr:uid="{BF15D8B2-A6B8-421A-AE8F-EBFC20F7F452}"/>
    <cellStyle name="Normal 15 11 2 2 3" xfId="10320" xr:uid="{00000000-0005-0000-0000-000049280000}"/>
    <cellStyle name="Normal 15 11 2 2 3 2" xfId="31277" xr:uid="{61DA8978-9094-4B24-8D4D-BBE0FA8B5473}"/>
    <cellStyle name="Normal 15 11 2 2 4" xfId="10321" xr:uid="{00000000-0005-0000-0000-00004A280000}"/>
    <cellStyle name="Normal 15 11 2 2 4 2" xfId="31278" xr:uid="{A799D401-AC2C-45C4-AB94-20DF78978A7B}"/>
    <cellStyle name="Normal 15 11 2 2 5" xfId="31275" xr:uid="{39E50F4E-FCE5-41F0-BA4B-057E0E417A1E}"/>
    <cellStyle name="Normal 15 11 2 3" xfId="10322" xr:uid="{00000000-0005-0000-0000-00004B280000}"/>
    <cellStyle name="Normal 15 11 2 3 2" xfId="31279" xr:uid="{0A9C0284-B211-4A8F-9626-D6ECB2D27CE5}"/>
    <cellStyle name="Normal 15 11 2 4" xfId="10323" xr:uid="{00000000-0005-0000-0000-00004C280000}"/>
    <cellStyle name="Normal 15 11 2 4 2" xfId="31280" xr:uid="{A964C44B-0D84-4F94-83EE-B52F402638C2}"/>
    <cellStyle name="Normal 15 11 2 5" xfId="10324" xr:uid="{00000000-0005-0000-0000-00004D280000}"/>
    <cellStyle name="Normal 15 11 2 5 2" xfId="31281" xr:uid="{5097D4F9-64CD-4379-A25F-DEBAD7E3FEEA}"/>
    <cellStyle name="Normal 15 11 2 6" xfId="31274" xr:uid="{983EF3D2-206E-4B87-BEA9-320D94FC6E35}"/>
    <cellStyle name="Normal 15 11 3" xfId="10325" xr:uid="{00000000-0005-0000-0000-00004E280000}"/>
    <cellStyle name="Normal 15 11 3 2" xfId="10326" xr:uid="{00000000-0005-0000-0000-00004F280000}"/>
    <cellStyle name="Normal 15 11 3 2 2" xfId="31283" xr:uid="{7467FC77-F3A6-4F25-9421-79E4278CE399}"/>
    <cellStyle name="Normal 15 11 3 3" xfId="10327" xr:uid="{00000000-0005-0000-0000-000050280000}"/>
    <cellStyle name="Normal 15 11 3 3 2" xfId="31284" xr:uid="{39FF5F0C-B37E-4320-AD6D-CF2B00BAEBEE}"/>
    <cellStyle name="Normal 15 11 3 4" xfId="10328" xr:uid="{00000000-0005-0000-0000-000051280000}"/>
    <cellStyle name="Normal 15 11 3 4 2" xfId="31285" xr:uid="{F34A7326-7987-4C66-A1CD-D985D5B73E82}"/>
    <cellStyle name="Normal 15 11 3 5" xfId="31282" xr:uid="{B0E035A6-EE5C-48D8-B327-14645C4F42F3}"/>
    <cellStyle name="Normal 15 11 4" xfId="10329" xr:uid="{00000000-0005-0000-0000-000052280000}"/>
    <cellStyle name="Normal 15 11 4 2" xfId="31286" xr:uid="{255A1D4A-57F7-4C20-BE09-29DC561834E8}"/>
    <cellStyle name="Normal 15 11 5" xfId="10330" xr:uid="{00000000-0005-0000-0000-000053280000}"/>
    <cellStyle name="Normal 15 11 5 2" xfId="31287" xr:uid="{04BE8706-63B3-43C2-8A39-7BBEA76ED106}"/>
    <cellStyle name="Normal 15 11 6" xfId="10331" xr:uid="{00000000-0005-0000-0000-000054280000}"/>
    <cellStyle name="Normal 15 11 6 2" xfId="31288" xr:uid="{D6A93423-4B87-491B-A27D-E1E5E42A9120}"/>
    <cellStyle name="Normal 15 11 7" xfId="31273" xr:uid="{D555A5D5-2A8C-48B7-B1EA-62033171A5A2}"/>
    <cellStyle name="Normal 15 12" xfId="10332" xr:uid="{00000000-0005-0000-0000-000055280000}"/>
    <cellStyle name="Normal 15 12 2" xfId="10333" xr:uid="{00000000-0005-0000-0000-000056280000}"/>
    <cellStyle name="Normal 15 12 2 2" xfId="10334" xr:uid="{00000000-0005-0000-0000-000057280000}"/>
    <cellStyle name="Normal 15 12 2 2 2" xfId="10335" xr:uid="{00000000-0005-0000-0000-000058280000}"/>
    <cellStyle name="Normal 15 12 2 2 2 2" xfId="31292" xr:uid="{4BFE10A0-DA44-41F6-9F05-764F29448DAF}"/>
    <cellStyle name="Normal 15 12 2 2 3" xfId="10336" xr:uid="{00000000-0005-0000-0000-000059280000}"/>
    <cellStyle name="Normal 15 12 2 2 3 2" xfId="31293" xr:uid="{9E0A68BA-6C8A-4DDD-942C-4DBE8942018B}"/>
    <cellStyle name="Normal 15 12 2 2 4" xfId="10337" xr:uid="{00000000-0005-0000-0000-00005A280000}"/>
    <cellStyle name="Normal 15 12 2 2 4 2" xfId="31294" xr:uid="{845F632E-E91F-4F40-8F72-14A54A6ADE01}"/>
    <cellStyle name="Normal 15 12 2 2 5" xfId="31291" xr:uid="{0439AA83-A94E-4E56-BB67-2029479D6C22}"/>
    <cellStyle name="Normal 15 12 2 3" xfId="10338" xr:uid="{00000000-0005-0000-0000-00005B280000}"/>
    <cellStyle name="Normal 15 12 2 3 2" xfId="31295" xr:uid="{3BAD46E2-4B94-477F-8AF4-3F76700FD615}"/>
    <cellStyle name="Normal 15 12 2 4" xfId="10339" xr:uid="{00000000-0005-0000-0000-00005C280000}"/>
    <cellStyle name="Normal 15 12 2 4 2" xfId="31296" xr:uid="{27BBBED8-CF5D-4F8A-B5C3-71B118AE5698}"/>
    <cellStyle name="Normal 15 12 2 5" xfId="10340" xr:uid="{00000000-0005-0000-0000-00005D280000}"/>
    <cellStyle name="Normal 15 12 2 5 2" xfId="31297" xr:uid="{4655B6D7-BF56-42EE-AAEE-F33932DD9D53}"/>
    <cellStyle name="Normal 15 12 2 6" xfId="31290" xr:uid="{D288EEB2-A2CC-4E16-8048-8EB2100752F2}"/>
    <cellStyle name="Normal 15 12 3" xfId="10341" xr:uid="{00000000-0005-0000-0000-00005E280000}"/>
    <cellStyle name="Normal 15 12 3 2" xfId="10342" xr:uid="{00000000-0005-0000-0000-00005F280000}"/>
    <cellStyle name="Normal 15 12 3 2 2" xfId="31299" xr:uid="{EC47B1CC-4022-4B1D-80DD-07773AFC41DA}"/>
    <cellStyle name="Normal 15 12 3 3" xfId="10343" xr:uid="{00000000-0005-0000-0000-000060280000}"/>
    <cellStyle name="Normal 15 12 3 3 2" xfId="31300" xr:uid="{2FE69344-333D-4F16-9E11-18F5DAE15203}"/>
    <cellStyle name="Normal 15 12 3 4" xfId="10344" xr:uid="{00000000-0005-0000-0000-000061280000}"/>
    <cellStyle name="Normal 15 12 3 4 2" xfId="31301" xr:uid="{3CB7E893-DE55-4336-B55B-5472764F2825}"/>
    <cellStyle name="Normal 15 12 3 5" xfId="31298" xr:uid="{FCCBEE64-4F9A-40DA-B039-AB4C8A33F41D}"/>
    <cellStyle name="Normal 15 12 4" xfId="10345" xr:uid="{00000000-0005-0000-0000-000062280000}"/>
    <cellStyle name="Normal 15 12 4 2" xfId="31302" xr:uid="{3538EBF2-DC30-4CE6-A8DC-66835E0803A8}"/>
    <cellStyle name="Normal 15 12 5" xfId="10346" xr:uid="{00000000-0005-0000-0000-000063280000}"/>
    <cellStyle name="Normal 15 12 5 2" xfId="31303" xr:uid="{259CE884-0349-423E-BC0C-15D92582D0C1}"/>
    <cellStyle name="Normal 15 12 6" xfId="10347" xr:uid="{00000000-0005-0000-0000-000064280000}"/>
    <cellStyle name="Normal 15 12 6 2" xfId="31304" xr:uid="{4C875A81-174D-4544-8ED9-8045F4CA94C2}"/>
    <cellStyle name="Normal 15 12 7" xfId="31289" xr:uid="{7DCE1C46-65FD-4AD8-8279-E4948F7E255F}"/>
    <cellStyle name="Normal 15 13" xfId="10348" xr:uid="{00000000-0005-0000-0000-000065280000}"/>
    <cellStyle name="Normal 15 13 2" xfId="10349" xr:uid="{00000000-0005-0000-0000-000066280000}"/>
    <cellStyle name="Normal 15 13 2 2" xfId="31306" xr:uid="{7CA2545B-BD87-435B-8D31-898F3A34CE98}"/>
    <cellStyle name="Normal 15 13 3" xfId="10350" xr:uid="{00000000-0005-0000-0000-000067280000}"/>
    <cellStyle name="Normal 15 13 3 2" xfId="31307" xr:uid="{5239FE87-E9DE-4A46-86A4-B270E9AAC9D8}"/>
    <cellStyle name="Normal 15 13 4" xfId="10351" xr:uid="{00000000-0005-0000-0000-000068280000}"/>
    <cellStyle name="Normal 15 13 4 2" xfId="31308" xr:uid="{B8E88190-CEE2-4FC6-A77F-7B874778B95B}"/>
    <cellStyle name="Normal 15 13 5" xfId="31305" xr:uid="{EA1C16E7-F5D9-41D8-8532-CC0C6FD45051}"/>
    <cellStyle name="Normal 15 14" xfId="31271" xr:uid="{93EC53E8-691E-4878-A680-021C70315390}"/>
    <cellStyle name="Normal 15 2" xfId="10352" xr:uid="{00000000-0005-0000-0000-000069280000}"/>
    <cellStyle name="Normal 15 2 2" xfId="10353" xr:uid="{00000000-0005-0000-0000-00006A280000}"/>
    <cellStyle name="Normal 15 2 2 2" xfId="31310" xr:uid="{57B0552D-8852-4FD9-B901-4C07775F3257}"/>
    <cellStyle name="Normal 15 2 3" xfId="10354" xr:uid="{00000000-0005-0000-0000-00006B280000}"/>
    <cellStyle name="Normal 15 2 3 2" xfId="10355" xr:uid="{00000000-0005-0000-0000-00006C280000}"/>
    <cellStyle name="Normal 15 2 3 2 2" xfId="10356" xr:uid="{00000000-0005-0000-0000-00006D280000}"/>
    <cellStyle name="Normal 15 2 3 2 2 2" xfId="10357" xr:uid="{00000000-0005-0000-0000-00006E280000}"/>
    <cellStyle name="Normal 15 2 3 2 2 2 2" xfId="31314" xr:uid="{43F7D856-5890-4816-A32C-DCA956F2DF75}"/>
    <cellStyle name="Normal 15 2 3 2 2 3" xfId="10358" xr:uid="{00000000-0005-0000-0000-00006F280000}"/>
    <cellStyle name="Normal 15 2 3 2 2 3 2" xfId="31315" xr:uid="{809A7BA9-AE9D-452A-9307-A31F4649CED8}"/>
    <cellStyle name="Normal 15 2 3 2 2 4" xfId="10359" xr:uid="{00000000-0005-0000-0000-000070280000}"/>
    <cellStyle name="Normal 15 2 3 2 2 4 2" xfId="31316" xr:uid="{2F6650B9-A400-4B2C-ACD1-20B7E98487BE}"/>
    <cellStyle name="Normal 15 2 3 2 2 5" xfId="31313" xr:uid="{0FA68814-8147-4020-8DB0-BAD7589FDD50}"/>
    <cellStyle name="Normal 15 2 3 2 3" xfId="10360" xr:uid="{00000000-0005-0000-0000-000071280000}"/>
    <cellStyle name="Normal 15 2 3 2 3 2" xfId="31317" xr:uid="{6DF73334-C51A-4D2F-8964-E66245BD6639}"/>
    <cellStyle name="Normal 15 2 3 2 4" xfId="10361" xr:uid="{00000000-0005-0000-0000-000072280000}"/>
    <cellStyle name="Normal 15 2 3 2 4 2" xfId="31318" xr:uid="{11902E36-44BE-41C0-88E9-D37B09BB168B}"/>
    <cellStyle name="Normal 15 2 3 2 5" xfId="10362" xr:uid="{00000000-0005-0000-0000-000073280000}"/>
    <cellStyle name="Normal 15 2 3 2 5 2" xfId="31319" xr:uid="{4F2707EA-42B4-4CE5-849E-994A8946707C}"/>
    <cellStyle name="Normal 15 2 3 2 6" xfId="31312" xr:uid="{70B742EB-2FA1-44F7-A5A5-D174CD783EED}"/>
    <cellStyle name="Normal 15 2 3 3" xfId="10363" xr:uid="{00000000-0005-0000-0000-000074280000}"/>
    <cellStyle name="Normal 15 2 3 3 2" xfId="10364" xr:uid="{00000000-0005-0000-0000-000075280000}"/>
    <cellStyle name="Normal 15 2 3 3 2 2" xfId="31321" xr:uid="{FEF58764-FF0C-4266-924A-0E69D4DF2138}"/>
    <cellStyle name="Normal 15 2 3 3 3" xfId="10365" xr:uid="{00000000-0005-0000-0000-000076280000}"/>
    <cellStyle name="Normal 15 2 3 3 3 2" xfId="31322" xr:uid="{9B4296DD-B862-4DF5-98A5-F01BC322D746}"/>
    <cellStyle name="Normal 15 2 3 3 4" xfId="10366" xr:uid="{00000000-0005-0000-0000-000077280000}"/>
    <cellStyle name="Normal 15 2 3 3 4 2" xfId="31323" xr:uid="{AA5219EC-D16B-49B5-80BF-3FD4BF4A78F6}"/>
    <cellStyle name="Normal 15 2 3 3 5" xfId="31320" xr:uid="{832AAB2A-106D-4A5C-858C-F3B00A7A9E5F}"/>
    <cellStyle name="Normal 15 2 3 4" xfId="10367" xr:uid="{00000000-0005-0000-0000-000078280000}"/>
    <cellStyle name="Normal 15 2 3 4 2" xfId="31324" xr:uid="{AD32A56F-4821-4389-9A66-07EA25818A27}"/>
    <cellStyle name="Normal 15 2 3 5" xfId="10368" xr:uid="{00000000-0005-0000-0000-000079280000}"/>
    <cellStyle name="Normal 15 2 3 5 2" xfId="31325" xr:uid="{59D4B040-492C-47CC-8DB2-A98F0EBAD5DB}"/>
    <cellStyle name="Normal 15 2 3 6" xfId="10369" xr:uid="{00000000-0005-0000-0000-00007A280000}"/>
    <cellStyle name="Normal 15 2 3 6 2" xfId="31326" xr:uid="{7DF6F087-ACB2-48E6-9E46-AAD9B050A0E7}"/>
    <cellStyle name="Normal 15 2 3 7" xfId="31311" xr:uid="{3273A272-7F06-4991-9C71-0361588B6389}"/>
    <cellStyle name="Normal 15 2 4" xfId="31309" xr:uid="{0AA5394E-60D9-45E3-BEBE-715B0AA4C3E8}"/>
    <cellStyle name="Normal 15 3" xfId="10370" xr:uid="{00000000-0005-0000-0000-00007B280000}"/>
    <cellStyle name="Normal 15 3 2" xfId="10371" xr:uid="{00000000-0005-0000-0000-00007C280000}"/>
    <cellStyle name="Normal 15 3 2 2" xfId="10372" xr:uid="{00000000-0005-0000-0000-00007D280000}"/>
    <cellStyle name="Normal 15 3 2 2 2" xfId="31329" xr:uid="{CBC2A361-FC32-42AF-BE1C-88D2090361D0}"/>
    <cellStyle name="Normal 15 3 2 3" xfId="31328" xr:uid="{BCB85C20-6DDD-4EE6-9DE8-46C7A4E01C0F}"/>
    <cellStyle name="Normal 15 3 3" xfId="31327" xr:uid="{C3AABFCF-8857-43BA-96CF-61D73138FB0A}"/>
    <cellStyle name="Normal 15 4" xfId="10373" xr:uid="{00000000-0005-0000-0000-00007E280000}"/>
    <cellStyle name="Normal 15 4 2" xfId="10374" xr:uid="{00000000-0005-0000-0000-00007F280000}"/>
    <cellStyle name="Normal 15 4 2 2" xfId="31331" xr:uid="{71BBABD6-FA74-4E6B-BAE0-C291B55104DE}"/>
    <cellStyle name="Normal 15 4 3" xfId="31330" xr:uid="{45387B6E-E3FC-4AD8-B352-950AFB44292C}"/>
    <cellStyle name="Normal 15 5" xfId="10375" xr:uid="{00000000-0005-0000-0000-000080280000}"/>
    <cellStyle name="Normal 15 5 2" xfId="31332" xr:uid="{10DDB9D9-C9E5-4F59-B31E-8C05AFAAD191}"/>
    <cellStyle name="Normal 15 6" xfId="10376" xr:uid="{00000000-0005-0000-0000-000081280000}"/>
    <cellStyle name="Normal 15 6 2" xfId="31333" xr:uid="{953D996F-2217-4CD6-A4F8-8EE1A0C4F7BA}"/>
    <cellStyle name="Normal 15 7" xfId="10377" xr:uid="{00000000-0005-0000-0000-000082280000}"/>
    <cellStyle name="Normal 15 7 2" xfId="31334" xr:uid="{25BD4D1F-2845-4D9B-A60C-F95CD25AB122}"/>
    <cellStyle name="Normal 15 8" xfId="10378" xr:uid="{00000000-0005-0000-0000-000083280000}"/>
    <cellStyle name="Normal 15 8 2" xfId="31335" xr:uid="{EB5A8AEC-56D2-49F6-93F5-BC4F9316D5CD}"/>
    <cellStyle name="Normal 15 9" xfId="10379" xr:uid="{00000000-0005-0000-0000-000084280000}"/>
    <cellStyle name="Normal 15 9 2" xfId="31336" xr:uid="{73D3233F-1016-4BC0-8D19-FDC2D0AB80F5}"/>
    <cellStyle name="Normal 16" xfId="10380" xr:uid="{00000000-0005-0000-0000-000085280000}"/>
    <cellStyle name="Normal 16 10" xfId="10381" xr:uid="{00000000-0005-0000-0000-000086280000}"/>
    <cellStyle name="Normal 16 10 2" xfId="10382" xr:uid="{00000000-0005-0000-0000-000087280000}"/>
    <cellStyle name="Normal 16 10 2 2" xfId="10383" xr:uid="{00000000-0005-0000-0000-000088280000}"/>
    <cellStyle name="Normal 16 10 2 2 2" xfId="10384" xr:uid="{00000000-0005-0000-0000-000089280000}"/>
    <cellStyle name="Normal 16 10 2 2 2 2" xfId="10385" xr:uid="{00000000-0005-0000-0000-00008A280000}"/>
    <cellStyle name="Normal 16 10 2 2 2 2 2" xfId="31342" xr:uid="{1AD7B117-D754-46EC-B1FA-7EAAF0246FF3}"/>
    <cellStyle name="Normal 16 10 2 2 2 3" xfId="10386" xr:uid="{00000000-0005-0000-0000-00008B280000}"/>
    <cellStyle name="Normal 16 10 2 2 2 3 2" xfId="31343" xr:uid="{AB4CAC1D-125B-481F-87A3-461268C727FC}"/>
    <cellStyle name="Normal 16 10 2 2 2 4" xfId="10387" xr:uid="{00000000-0005-0000-0000-00008C280000}"/>
    <cellStyle name="Normal 16 10 2 2 2 4 2" xfId="31344" xr:uid="{20F5FD9B-AD96-4D09-826E-DA34C031DDB3}"/>
    <cellStyle name="Normal 16 10 2 2 2 5" xfId="31341" xr:uid="{E57BEDD6-0C93-4D89-86B6-C0D445123029}"/>
    <cellStyle name="Normal 16 10 2 2 3" xfId="10388" xr:uid="{00000000-0005-0000-0000-00008D280000}"/>
    <cellStyle name="Normal 16 10 2 2 3 2" xfId="31345" xr:uid="{333F3FEA-A0D2-4E7E-87DA-968A366FEE60}"/>
    <cellStyle name="Normal 16 10 2 2 4" xfId="10389" xr:uid="{00000000-0005-0000-0000-00008E280000}"/>
    <cellStyle name="Normal 16 10 2 2 4 2" xfId="31346" xr:uid="{004B3739-0254-4F94-85B7-3E3721A510EC}"/>
    <cellStyle name="Normal 16 10 2 2 5" xfId="10390" xr:uid="{00000000-0005-0000-0000-00008F280000}"/>
    <cellStyle name="Normal 16 10 2 2 5 2" xfId="31347" xr:uid="{77FFD0DC-6AA8-4BEF-BC2E-B84F17B2BEE3}"/>
    <cellStyle name="Normal 16 10 2 2 6" xfId="31340" xr:uid="{1E56395F-C148-4E38-A7B2-0092D7576F61}"/>
    <cellStyle name="Normal 16 10 2 3" xfId="10391" xr:uid="{00000000-0005-0000-0000-000090280000}"/>
    <cellStyle name="Normal 16 10 2 3 2" xfId="31348" xr:uid="{6C71D108-F74A-44DF-A0DC-D7DC4B0C1BCA}"/>
    <cellStyle name="Normal 16 10 2 4" xfId="10392" xr:uid="{00000000-0005-0000-0000-000091280000}"/>
    <cellStyle name="Normal 16 10 2 4 2" xfId="10393" xr:uid="{00000000-0005-0000-0000-000092280000}"/>
    <cellStyle name="Normal 16 10 2 4 2 2" xfId="31350" xr:uid="{6D208630-FF3F-44FB-8B14-5430FE23C562}"/>
    <cellStyle name="Normal 16 10 2 4 3" xfId="10394" xr:uid="{00000000-0005-0000-0000-000093280000}"/>
    <cellStyle name="Normal 16 10 2 4 3 2" xfId="31351" xr:uid="{FC8AE9B1-60EE-4831-980D-78271F22A7E2}"/>
    <cellStyle name="Normal 16 10 2 4 4" xfId="10395" xr:uid="{00000000-0005-0000-0000-000094280000}"/>
    <cellStyle name="Normal 16 10 2 4 4 2" xfId="31352" xr:uid="{83D6246B-4C53-4DA3-90CF-D467A44C65FB}"/>
    <cellStyle name="Normal 16 10 2 4 5" xfId="31349" xr:uid="{F88043BB-BC15-4DFA-BD40-93240151B604}"/>
    <cellStyle name="Normal 16 10 2 5" xfId="10396" xr:uid="{00000000-0005-0000-0000-000095280000}"/>
    <cellStyle name="Normal 16 10 2 5 2" xfId="31353" xr:uid="{DC003A17-5934-40B7-B9D0-8DE0C26FEA2A}"/>
    <cellStyle name="Normal 16 10 2 6" xfId="10397" xr:uid="{00000000-0005-0000-0000-000096280000}"/>
    <cellStyle name="Normal 16 10 2 6 2" xfId="31354" xr:uid="{6C9DDCA0-35B3-4319-A5B9-51E7C77C711F}"/>
    <cellStyle name="Normal 16 10 2 7" xfId="10398" xr:uid="{00000000-0005-0000-0000-000097280000}"/>
    <cellStyle name="Normal 16 10 2 7 2" xfId="31355" xr:uid="{6BBA6222-5D8F-4DCE-A3B2-5B6609DA21D1}"/>
    <cellStyle name="Normal 16 10 2 8" xfId="31339" xr:uid="{24399761-7955-47A8-A605-6EA9D5F4D294}"/>
    <cellStyle name="Normal 16 10 3" xfId="31338" xr:uid="{D24D9683-90AA-447C-8F1A-779B31209C12}"/>
    <cellStyle name="Normal 16 11" xfId="10399" xr:uid="{00000000-0005-0000-0000-000098280000}"/>
    <cellStyle name="Normal 16 11 2" xfId="10400" xr:uid="{00000000-0005-0000-0000-000099280000}"/>
    <cellStyle name="Normal 16 11 2 2" xfId="10401" xr:uid="{00000000-0005-0000-0000-00009A280000}"/>
    <cellStyle name="Normal 16 11 2 2 2" xfId="10402" xr:uid="{00000000-0005-0000-0000-00009B280000}"/>
    <cellStyle name="Normal 16 11 2 2 2 2" xfId="10403" xr:uid="{00000000-0005-0000-0000-00009C280000}"/>
    <cellStyle name="Normal 16 11 2 2 2 2 2" xfId="31360" xr:uid="{F2EDCB88-C95B-4A74-B4AA-9D8E2AC89317}"/>
    <cellStyle name="Normal 16 11 2 2 2 3" xfId="10404" xr:uid="{00000000-0005-0000-0000-00009D280000}"/>
    <cellStyle name="Normal 16 11 2 2 2 3 2" xfId="31361" xr:uid="{E27B9FAC-D84D-4EA7-852E-9ECC51BF4554}"/>
    <cellStyle name="Normal 16 11 2 2 2 4" xfId="10405" xr:uid="{00000000-0005-0000-0000-00009E280000}"/>
    <cellStyle name="Normal 16 11 2 2 2 4 2" xfId="31362" xr:uid="{7B9D415B-CBDC-4277-B2C7-C1969E7B2486}"/>
    <cellStyle name="Normal 16 11 2 2 2 5" xfId="31359" xr:uid="{ABCBDB44-8A55-477B-BD31-5103E301310A}"/>
    <cellStyle name="Normal 16 11 2 2 3" xfId="10406" xr:uid="{00000000-0005-0000-0000-00009F280000}"/>
    <cellStyle name="Normal 16 11 2 2 3 2" xfId="31363" xr:uid="{C83F7953-6AE4-489E-A229-47BCD0027772}"/>
    <cellStyle name="Normal 16 11 2 2 4" xfId="10407" xr:uid="{00000000-0005-0000-0000-0000A0280000}"/>
    <cellStyle name="Normal 16 11 2 2 4 2" xfId="31364" xr:uid="{20C48D80-02A9-4466-9AE8-1BDE7D1CFC26}"/>
    <cellStyle name="Normal 16 11 2 2 5" xfId="10408" xr:uid="{00000000-0005-0000-0000-0000A1280000}"/>
    <cellStyle name="Normal 16 11 2 2 5 2" xfId="31365" xr:uid="{EF32AB68-581D-4885-BD76-273E8EEAD967}"/>
    <cellStyle name="Normal 16 11 2 2 6" xfId="31358" xr:uid="{9CCF90DA-55FE-4F76-9198-DE24B61581B7}"/>
    <cellStyle name="Normal 16 11 2 3" xfId="10409" xr:uid="{00000000-0005-0000-0000-0000A2280000}"/>
    <cellStyle name="Normal 16 11 2 3 2" xfId="31366" xr:uid="{21BA4E46-4DCB-449D-A8C0-155FB7724BD9}"/>
    <cellStyle name="Normal 16 11 2 4" xfId="10410" xr:uid="{00000000-0005-0000-0000-0000A3280000}"/>
    <cellStyle name="Normal 16 11 2 4 2" xfId="10411" xr:uid="{00000000-0005-0000-0000-0000A4280000}"/>
    <cellStyle name="Normal 16 11 2 4 2 2" xfId="31368" xr:uid="{BB1E99C0-3F81-4185-9168-8E5CD9A46B0D}"/>
    <cellStyle name="Normal 16 11 2 4 3" xfId="10412" xr:uid="{00000000-0005-0000-0000-0000A5280000}"/>
    <cellStyle name="Normal 16 11 2 4 3 2" xfId="31369" xr:uid="{C2D9C7B3-0109-4712-BAD7-3EEA1A40DE4E}"/>
    <cellStyle name="Normal 16 11 2 4 4" xfId="10413" xr:uid="{00000000-0005-0000-0000-0000A6280000}"/>
    <cellStyle name="Normal 16 11 2 4 4 2" xfId="31370" xr:uid="{EE482CE7-CCE1-41C0-B389-3ABAABCFF056}"/>
    <cellStyle name="Normal 16 11 2 4 5" xfId="31367" xr:uid="{B7887825-CFCA-414C-8465-A948D7789470}"/>
    <cellStyle name="Normal 16 11 2 5" xfId="10414" xr:uid="{00000000-0005-0000-0000-0000A7280000}"/>
    <cellStyle name="Normal 16 11 2 5 2" xfId="31371" xr:uid="{561EB436-3468-48CC-B597-C092AEE303FA}"/>
    <cellStyle name="Normal 16 11 2 6" xfId="10415" xr:uid="{00000000-0005-0000-0000-0000A8280000}"/>
    <cellStyle name="Normal 16 11 2 6 2" xfId="31372" xr:uid="{B0904CCD-C60E-4D42-A140-3C07E0F8EC6B}"/>
    <cellStyle name="Normal 16 11 2 7" xfId="10416" xr:uid="{00000000-0005-0000-0000-0000A9280000}"/>
    <cellStyle name="Normal 16 11 2 7 2" xfId="31373" xr:uid="{DD8AAF71-A6AF-4208-89F4-DDBECF8D1127}"/>
    <cellStyle name="Normal 16 11 2 8" xfId="31357" xr:uid="{94F08F43-F110-4964-B9FC-0D82FD2C9514}"/>
    <cellStyle name="Normal 16 11 3" xfId="31356" xr:uid="{2BE6E3C8-B628-44C2-A939-7A2EFA3F1610}"/>
    <cellStyle name="Normal 16 12" xfId="10417" xr:uid="{00000000-0005-0000-0000-0000AA280000}"/>
    <cellStyle name="Normal 16 12 2" xfId="10418" xr:uid="{00000000-0005-0000-0000-0000AB280000}"/>
    <cellStyle name="Normal 16 12 2 2" xfId="31375" xr:uid="{675FF325-388D-4B47-BE08-25F9B9A16C90}"/>
    <cellStyle name="Normal 16 12 3" xfId="31374" xr:uid="{1ADCD282-2B3B-4853-8F42-F8A6A7D18F60}"/>
    <cellStyle name="Normal 16 13" xfId="10419" xr:uid="{00000000-0005-0000-0000-0000AC280000}"/>
    <cellStyle name="Normal 16 13 2" xfId="10420" xr:uid="{00000000-0005-0000-0000-0000AD280000}"/>
    <cellStyle name="Normal 16 13 2 2" xfId="31377" xr:uid="{9A91F591-4508-466B-BDC8-C6F2ABB9DD63}"/>
    <cellStyle name="Normal 16 13 3" xfId="31376" xr:uid="{A5099316-570F-4A3D-9CA4-1702A0BD957A}"/>
    <cellStyle name="Normal 16 14" xfId="10421" xr:uid="{00000000-0005-0000-0000-0000AE280000}"/>
    <cellStyle name="Normal 16 14 2" xfId="10422" xr:uid="{00000000-0005-0000-0000-0000AF280000}"/>
    <cellStyle name="Normal 16 14 2 2" xfId="31379" xr:uid="{AAA3D866-E12F-4E2E-A555-0010E6B3514C}"/>
    <cellStyle name="Normal 16 14 3" xfId="31378" xr:uid="{7D628211-463A-4A8E-858D-E513690B2EBF}"/>
    <cellStyle name="Normal 16 15" xfId="10423" xr:uid="{00000000-0005-0000-0000-0000B0280000}"/>
    <cellStyle name="Normal 16 15 2" xfId="10424" xr:uid="{00000000-0005-0000-0000-0000B1280000}"/>
    <cellStyle name="Normal 16 15 2 2" xfId="31381" xr:uid="{D0D84EE5-1195-4D11-BEEC-6CF647D6A0E9}"/>
    <cellStyle name="Normal 16 15 3" xfId="31380" xr:uid="{E33FB0D3-47C7-497C-AD12-096AE78EBBC6}"/>
    <cellStyle name="Normal 16 16" xfId="10425" xr:uid="{00000000-0005-0000-0000-0000B2280000}"/>
    <cellStyle name="Normal 16 16 2" xfId="10426" xr:uid="{00000000-0005-0000-0000-0000B3280000}"/>
    <cellStyle name="Normal 16 16 2 2" xfId="31383" xr:uid="{4E22AD35-1BE0-49AE-926D-C5B0AC57CF59}"/>
    <cellStyle name="Normal 16 16 3" xfId="31382" xr:uid="{E04C14AE-5037-4402-B9D2-50888B4EEE04}"/>
    <cellStyle name="Normal 16 17" xfId="10427" xr:uid="{00000000-0005-0000-0000-0000B4280000}"/>
    <cellStyle name="Normal 16 17 2" xfId="10428" xr:uid="{00000000-0005-0000-0000-0000B5280000}"/>
    <cellStyle name="Normal 16 17 2 2" xfId="31385" xr:uid="{94AA237F-ECE5-48BD-B17C-9F0B8A5CD03D}"/>
    <cellStyle name="Normal 16 17 3" xfId="31384" xr:uid="{74F47DA0-3108-46F2-BB16-0C0D7269FA55}"/>
    <cellStyle name="Normal 16 18" xfId="10429" xr:uid="{00000000-0005-0000-0000-0000B6280000}"/>
    <cellStyle name="Normal 16 18 2" xfId="10430" xr:uid="{00000000-0005-0000-0000-0000B7280000}"/>
    <cellStyle name="Normal 16 18 2 2" xfId="31387" xr:uid="{483A0E70-1243-427D-B431-583FFA6CD075}"/>
    <cellStyle name="Normal 16 18 3" xfId="31386" xr:uid="{0FBB608D-7D0C-4426-8670-D555A918B2A5}"/>
    <cellStyle name="Normal 16 19" xfId="10431" xr:uid="{00000000-0005-0000-0000-0000B8280000}"/>
    <cellStyle name="Normal 16 19 2" xfId="10432" xr:uid="{00000000-0005-0000-0000-0000B9280000}"/>
    <cellStyle name="Normal 16 19 2 2" xfId="31389" xr:uid="{064AE8E3-33D4-4A5D-A05C-198ECACBF9C5}"/>
    <cellStyle name="Normal 16 19 3" xfId="31388" xr:uid="{C26D3E49-6585-4055-A8C6-428E5F589627}"/>
    <cellStyle name="Normal 16 2" xfId="10433" xr:uid="{00000000-0005-0000-0000-0000BA280000}"/>
    <cellStyle name="Normal 16 2 2" xfId="10434" xr:uid="{00000000-0005-0000-0000-0000BB280000}"/>
    <cellStyle name="Normal 16 2 2 2" xfId="31391" xr:uid="{05225B40-11EA-44B5-A063-CE85A35363F8}"/>
    <cellStyle name="Normal 16 2 3" xfId="10435" xr:uid="{00000000-0005-0000-0000-0000BC280000}"/>
    <cellStyle name="Normal 16 2 3 2" xfId="10436" xr:uid="{00000000-0005-0000-0000-0000BD280000}"/>
    <cellStyle name="Normal 16 2 3 2 2" xfId="10437" xr:uid="{00000000-0005-0000-0000-0000BE280000}"/>
    <cellStyle name="Normal 16 2 3 2 2 2" xfId="10438" xr:uid="{00000000-0005-0000-0000-0000BF280000}"/>
    <cellStyle name="Normal 16 2 3 2 2 2 2" xfId="31395" xr:uid="{1FF7AEA9-8D74-45E4-B427-77F41D4D334F}"/>
    <cellStyle name="Normal 16 2 3 2 2 3" xfId="10439" xr:uid="{00000000-0005-0000-0000-0000C0280000}"/>
    <cellStyle name="Normal 16 2 3 2 2 3 2" xfId="31396" xr:uid="{45C1D10D-4D40-47E4-BB86-BD9E0707084F}"/>
    <cellStyle name="Normal 16 2 3 2 2 4" xfId="10440" xr:uid="{00000000-0005-0000-0000-0000C1280000}"/>
    <cellStyle name="Normal 16 2 3 2 2 4 2" xfId="31397" xr:uid="{B8254605-4CE7-4137-BE55-1C486DCCB0B0}"/>
    <cellStyle name="Normal 16 2 3 2 2 5" xfId="31394" xr:uid="{3F8678C9-E0AD-48A8-8D9F-14323BDD0A44}"/>
    <cellStyle name="Normal 16 2 3 2 3" xfId="10441" xr:uid="{00000000-0005-0000-0000-0000C2280000}"/>
    <cellStyle name="Normal 16 2 3 2 3 2" xfId="31398" xr:uid="{EC13E493-1FA7-4CBB-BD7F-5120B35B469D}"/>
    <cellStyle name="Normal 16 2 3 2 4" xfId="10442" xr:uid="{00000000-0005-0000-0000-0000C3280000}"/>
    <cellStyle name="Normal 16 2 3 2 4 2" xfId="31399" xr:uid="{E03C1CD1-7934-42CD-9565-B4121445B1A5}"/>
    <cellStyle name="Normal 16 2 3 2 5" xfId="10443" xr:uid="{00000000-0005-0000-0000-0000C4280000}"/>
    <cellStyle name="Normal 16 2 3 2 5 2" xfId="31400" xr:uid="{12B67C3C-579B-4ABE-9164-40BAA81987E3}"/>
    <cellStyle name="Normal 16 2 3 2 6" xfId="31393" xr:uid="{87E8B8FD-E811-4FA6-8BF6-DC91A585C65C}"/>
    <cellStyle name="Normal 16 2 3 3" xfId="10444" xr:uid="{00000000-0005-0000-0000-0000C5280000}"/>
    <cellStyle name="Normal 16 2 3 3 2" xfId="10445" xr:uid="{00000000-0005-0000-0000-0000C6280000}"/>
    <cellStyle name="Normal 16 2 3 3 2 2" xfId="31402" xr:uid="{A15DB848-C59E-4AB1-858C-3BBC1CCE5D4A}"/>
    <cellStyle name="Normal 16 2 3 3 3" xfId="10446" xr:uid="{00000000-0005-0000-0000-0000C7280000}"/>
    <cellStyle name="Normal 16 2 3 3 3 2" xfId="31403" xr:uid="{27CE8537-5681-4F6D-A4BB-CCF611A2109A}"/>
    <cellStyle name="Normal 16 2 3 3 4" xfId="10447" xr:uid="{00000000-0005-0000-0000-0000C8280000}"/>
    <cellStyle name="Normal 16 2 3 3 4 2" xfId="31404" xr:uid="{78305ACB-EFF4-42D7-BE66-16081ED4FF07}"/>
    <cellStyle name="Normal 16 2 3 3 5" xfId="31401" xr:uid="{5288F4B9-30D2-41D1-858A-14678518536B}"/>
    <cellStyle name="Normal 16 2 3 4" xfId="10448" xr:uid="{00000000-0005-0000-0000-0000C9280000}"/>
    <cellStyle name="Normal 16 2 3 4 2" xfId="31405" xr:uid="{BC811D30-CAE6-4B48-801B-1033C99BD56B}"/>
    <cellStyle name="Normal 16 2 3 5" xfId="10449" xr:uid="{00000000-0005-0000-0000-0000CA280000}"/>
    <cellStyle name="Normal 16 2 3 5 2" xfId="31406" xr:uid="{3E983880-08C6-4AF3-8BD5-4BBB17894370}"/>
    <cellStyle name="Normal 16 2 3 6" xfId="10450" xr:uid="{00000000-0005-0000-0000-0000CB280000}"/>
    <cellStyle name="Normal 16 2 3 6 2" xfId="31407" xr:uid="{06E43D0C-0C71-4C38-98B8-07DB0F698415}"/>
    <cellStyle name="Normal 16 2 3 7" xfId="31392" xr:uid="{CC1D6E12-956A-4ED7-B925-5265C37F1B4C}"/>
    <cellStyle name="Normal 16 2 4" xfId="10451" xr:uid="{00000000-0005-0000-0000-0000CC280000}"/>
    <cellStyle name="Normal 16 2 4 2" xfId="10452" xr:uid="{00000000-0005-0000-0000-0000CD280000}"/>
    <cellStyle name="Normal 16 2 4 2 2" xfId="31409" xr:uid="{03623A98-A469-4B0E-932D-49DEA20F2881}"/>
    <cellStyle name="Normal 16 2 4 3" xfId="10453" xr:uid="{00000000-0005-0000-0000-0000CE280000}"/>
    <cellStyle name="Normal 16 2 4 3 2" xfId="31410" xr:uid="{64BFE60F-38AA-4AE8-A4DD-60AEFBB5A0CD}"/>
    <cellStyle name="Normal 16 2 4 4" xfId="10454" xr:uid="{00000000-0005-0000-0000-0000CF280000}"/>
    <cellStyle name="Normal 16 2 4 4 2" xfId="31411" xr:uid="{CB00EF17-2299-4A79-B50A-3AF5BF5C1498}"/>
    <cellStyle name="Normal 16 2 4 5" xfId="31408" xr:uid="{D4EA6603-3AB7-4CF6-8E7C-704383B11B9C}"/>
    <cellStyle name="Normal 16 2 5" xfId="31390" xr:uid="{244C1AD3-7517-4127-ADB0-07A910C1C95E}"/>
    <cellStyle name="Normal 16 20" xfId="10455" xr:uid="{00000000-0005-0000-0000-0000D0280000}"/>
    <cellStyle name="Normal 16 20 2" xfId="10456" xr:uid="{00000000-0005-0000-0000-0000D1280000}"/>
    <cellStyle name="Normal 16 20 2 2" xfId="10457" xr:uid="{00000000-0005-0000-0000-0000D2280000}"/>
    <cellStyle name="Normal 16 20 2 2 2" xfId="10458" xr:uid="{00000000-0005-0000-0000-0000D3280000}"/>
    <cellStyle name="Normal 16 20 2 2 2 2" xfId="31415" xr:uid="{E8F10E23-DB74-4740-A3ED-F18781DEBAF1}"/>
    <cellStyle name="Normal 16 20 2 2 3" xfId="10459" xr:uid="{00000000-0005-0000-0000-0000D4280000}"/>
    <cellStyle name="Normal 16 20 2 2 3 2" xfId="31416" xr:uid="{6DEFACDA-FF1C-4E39-9162-367E561AC856}"/>
    <cellStyle name="Normal 16 20 2 2 4" xfId="10460" xr:uid="{00000000-0005-0000-0000-0000D5280000}"/>
    <cellStyle name="Normal 16 20 2 2 4 2" xfId="31417" xr:uid="{F5533FB7-634F-48E4-9769-C32BABB28E1E}"/>
    <cellStyle name="Normal 16 20 2 2 5" xfId="31414" xr:uid="{B2156486-9D8A-45C8-8D84-BA2A080D0C96}"/>
    <cellStyle name="Normal 16 20 2 3" xfId="10461" xr:uid="{00000000-0005-0000-0000-0000D6280000}"/>
    <cellStyle name="Normal 16 20 2 3 2" xfId="31418" xr:uid="{34177028-694F-4249-A76C-2403F7AB50CD}"/>
    <cellStyle name="Normal 16 20 2 4" xfId="10462" xr:uid="{00000000-0005-0000-0000-0000D7280000}"/>
    <cellStyle name="Normal 16 20 2 4 2" xfId="31419" xr:uid="{11A414B7-03D9-46CF-8954-D952BD4B99A4}"/>
    <cellStyle name="Normal 16 20 2 5" xfId="10463" xr:uid="{00000000-0005-0000-0000-0000D8280000}"/>
    <cellStyle name="Normal 16 20 2 5 2" xfId="31420" xr:uid="{62297200-4953-47DD-95DF-19CAD47EB51F}"/>
    <cellStyle name="Normal 16 20 2 6" xfId="31413" xr:uid="{02D273CD-657C-4365-9078-588853032807}"/>
    <cellStyle name="Normal 16 20 3" xfId="10464" xr:uid="{00000000-0005-0000-0000-0000D9280000}"/>
    <cellStyle name="Normal 16 20 3 2" xfId="10465" xr:uid="{00000000-0005-0000-0000-0000DA280000}"/>
    <cellStyle name="Normal 16 20 3 2 2" xfId="31422" xr:uid="{18DCC3E3-9A3E-4EF4-B646-9CA98479E968}"/>
    <cellStyle name="Normal 16 20 3 3" xfId="10466" xr:uid="{00000000-0005-0000-0000-0000DB280000}"/>
    <cellStyle name="Normal 16 20 3 3 2" xfId="31423" xr:uid="{58B36B91-2B71-4263-9DF8-F4E9A13DE2BC}"/>
    <cellStyle name="Normal 16 20 3 4" xfId="10467" xr:uid="{00000000-0005-0000-0000-0000DC280000}"/>
    <cellStyle name="Normal 16 20 3 4 2" xfId="31424" xr:uid="{BB3D3A5B-D90A-4717-AB47-812BB63AAB4F}"/>
    <cellStyle name="Normal 16 20 3 5" xfId="31421" xr:uid="{D04928B6-B5A3-4C38-9798-D018AE2752E6}"/>
    <cellStyle name="Normal 16 20 4" xfId="10468" xr:uid="{00000000-0005-0000-0000-0000DD280000}"/>
    <cellStyle name="Normal 16 20 4 2" xfId="31425" xr:uid="{7254C9F9-3920-48F6-B310-ADC4D296C2F6}"/>
    <cellStyle name="Normal 16 20 5" xfId="10469" xr:uid="{00000000-0005-0000-0000-0000DE280000}"/>
    <cellStyle name="Normal 16 20 5 2" xfId="31426" xr:uid="{45A99FF8-E751-4EB6-A4F3-A1D0C7F6F48C}"/>
    <cellStyle name="Normal 16 20 6" xfId="10470" xr:uid="{00000000-0005-0000-0000-0000DF280000}"/>
    <cellStyle name="Normal 16 20 6 2" xfId="31427" xr:uid="{091CB1CA-BBC7-4D55-8006-C7259A9EF80A}"/>
    <cellStyle name="Normal 16 20 7" xfId="31412" xr:uid="{44FEFF3B-F2D1-4118-B8AD-743BC91FD707}"/>
    <cellStyle name="Normal 16 21" xfId="10471" xr:uid="{00000000-0005-0000-0000-0000E0280000}"/>
    <cellStyle name="Normal 16 21 2" xfId="10472" xr:uid="{00000000-0005-0000-0000-0000E1280000}"/>
    <cellStyle name="Normal 16 21 2 2" xfId="31429" xr:uid="{F36322AF-48CF-4069-B4BF-D85A800AAEC7}"/>
    <cellStyle name="Normal 16 21 3" xfId="10473" xr:uid="{00000000-0005-0000-0000-0000E2280000}"/>
    <cellStyle name="Normal 16 21 3 2" xfId="31430" xr:uid="{2DEB17FC-0E9D-46C4-B70F-9B9C3DBE7CA7}"/>
    <cellStyle name="Normal 16 21 4" xfId="10474" xr:uid="{00000000-0005-0000-0000-0000E3280000}"/>
    <cellStyle name="Normal 16 21 4 2" xfId="31431" xr:uid="{91812DEA-6773-4467-877D-83F3CC6D1670}"/>
    <cellStyle name="Normal 16 21 5" xfId="31428" xr:uid="{57D89B56-101D-4BB9-8884-654EA963A2F8}"/>
    <cellStyle name="Normal 16 22" xfId="31337" xr:uid="{A8BB78EC-FE1B-4450-91A7-7A50E166797B}"/>
    <cellStyle name="Normal 16 3" xfId="10475" xr:uid="{00000000-0005-0000-0000-0000E4280000}"/>
    <cellStyle name="Normal 16 3 2" xfId="10476" xr:uid="{00000000-0005-0000-0000-0000E5280000}"/>
    <cellStyle name="Normal 16 3 2 2" xfId="10477" xr:uid="{00000000-0005-0000-0000-0000E6280000}"/>
    <cellStyle name="Normal 16 3 2 2 2" xfId="10478" xr:uid="{00000000-0005-0000-0000-0000E7280000}"/>
    <cellStyle name="Normal 16 3 2 2 2 2" xfId="10479" xr:uid="{00000000-0005-0000-0000-0000E8280000}"/>
    <cellStyle name="Normal 16 3 2 2 2 2 2" xfId="31436" xr:uid="{7199B52A-AE63-418F-8445-E17CA041B0D0}"/>
    <cellStyle name="Normal 16 3 2 2 2 3" xfId="10480" xr:uid="{00000000-0005-0000-0000-0000E9280000}"/>
    <cellStyle name="Normal 16 3 2 2 2 3 2" xfId="31437" xr:uid="{29F7D8D3-2A69-433E-8B8B-591B26C8A6B3}"/>
    <cellStyle name="Normal 16 3 2 2 2 4" xfId="10481" xr:uid="{00000000-0005-0000-0000-0000EA280000}"/>
    <cellStyle name="Normal 16 3 2 2 2 4 2" xfId="31438" xr:uid="{A62B69FE-D86A-42BD-84E0-D90981E9E430}"/>
    <cellStyle name="Normal 16 3 2 2 2 5" xfId="31435" xr:uid="{3F142B5D-40E5-4BE3-8FF6-61BF8D9B423A}"/>
    <cellStyle name="Normal 16 3 2 2 3" xfId="10482" xr:uid="{00000000-0005-0000-0000-0000EB280000}"/>
    <cellStyle name="Normal 16 3 2 2 3 2" xfId="31439" xr:uid="{C11C2C1C-0BDC-4237-BE55-E1014E1CE9AA}"/>
    <cellStyle name="Normal 16 3 2 2 4" xfId="10483" xr:uid="{00000000-0005-0000-0000-0000EC280000}"/>
    <cellStyle name="Normal 16 3 2 2 4 2" xfId="31440" xr:uid="{819E4E02-2D7A-443D-A7B3-E115C402E3B7}"/>
    <cellStyle name="Normal 16 3 2 2 5" xfId="10484" xr:uid="{00000000-0005-0000-0000-0000ED280000}"/>
    <cellStyle name="Normal 16 3 2 2 5 2" xfId="31441" xr:uid="{77C19796-F52C-4D2F-BFA1-9B22D42A2700}"/>
    <cellStyle name="Normal 16 3 2 2 6" xfId="31434" xr:uid="{FF130601-945C-4ECC-8D69-29BD3EDEA313}"/>
    <cellStyle name="Normal 16 3 2 3" xfId="10485" xr:uid="{00000000-0005-0000-0000-0000EE280000}"/>
    <cellStyle name="Normal 16 3 2 3 2" xfId="31442" xr:uid="{71E97D05-F8A2-450C-9258-61DA68051A79}"/>
    <cellStyle name="Normal 16 3 2 4" xfId="10486" xr:uid="{00000000-0005-0000-0000-0000EF280000}"/>
    <cellStyle name="Normal 16 3 2 4 2" xfId="10487" xr:uid="{00000000-0005-0000-0000-0000F0280000}"/>
    <cellStyle name="Normal 16 3 2 4 2 2" xfId="31444" xr:uid="{5469255E-5EF0-44EE-AEF9-E9C4EB8EAEDA}"/>
    <cellStyle name="Normal 16 3 2 4 3" xfId="10488" xr:uid="{00000000-0005-0000-0000-0000F1280000}"/>
    <cellStyle name="Normal 16 3 2 4 3 2" xfId="31445" xr:uid="{7E2094A1-560B-4867-9CEC-35380FF96C0B}"/>
    <cellStyle name="Normal 16 3 2 4 4" xfId="10489" xr:uid="{00000000-0005-0000-0000-0000F2280000}"/>
    <cellStyle name="Normal 16 3 2 4 4 2" xfId="31446" xr:uid="{D5403E96-E0CB-4C59-A37B-54BE7DAC01E2}"/>
    <cellStyle name="Normal 16 3 2 4 5" xfId="31443" xr:uid="{EFBB97AD-1879-4428-B15A-13DBC28D05C8}"/>
    <cellStyle name="Normal 16 3 2 5" xfId="10490" xr:uid="{00000000-0005-0000-0000-0000F3280000}"/>
    <cellStyle name="Normal 16 3 2 5 2" xfId="31447" xr:uid="{5F89E5D6-F236-4D6B-A01B-A10F942849E6}"/>
    <cellStyle name="Normal 16 3 2 6" xfId="10491" xr:uid="{00000000-0005-0000-0000-0000F4280000}"/>
    <cellStyle name="Normal 16 3 2 6 2" xfId="31448" xr:uid="{877E22E1-6F21-46D3-8D29-9E987AA54E1C}"/>
    <cellStyle name="Normal 16 3 2 7" xfId="10492" xr:uid="{00000000-0005-0000-0000-0000F5280000}"/>
    <cellStyle name="Normal 16 3 2 7 2" xfId="31449" xr:uid="{F3ADE8EA-A52C-4462-A325-DC8B59CF5B59}"/>
    <cellStyle name="Normal 16 3 2 8" xfId="31433" xr:uid="{2A7BF5D0-454E-4C3F-A8F5-54AACFEA89D5}"/>
    <cellStyle name="Normal 16 3 3" xfId="31432" xr:uid="{67DCE473-96FC-4FE6-9640-8B33AB2F1EAC}"/>
    <cellStyle name="Normal 16 4" xfId="10493" xr:uid="{00000000-0005-0000-0000-0000F6280000}"/>
    <cellStyle name="Normal 16 4 2" xfId="10494" xr:uid="{00000000-0005-0000-0000-0000F7280000}"/>
    <cellStyle name="Normal 16 4 2 2" xfId="10495" xr:uid="{00000000-0005-0000-0000-0000F8280000}"/>
    <cellStyle name="Normal 16 4 2 2 2" xfId="10496" xr:uid="{00000000-0005-0000-0000-0000F9280000}"/>
    <cellStyle name="Normal 16 4 2 2 2 2" xfId="10497" xr:uid="{00000000-0005-0000-0000-0000FA280000}"/>
    <cellStyle name="Normal 16 4 2 2 2 2 2" xfId="31454" xr:uid="{A1D75A54-EF52-4DD6-BB77-EFAD043282DD}"/>
    <cellStyle name="Normal 16 4 2 2 2 3" xfId="10498" xr:uid="{00000000-0005-0000-0000-0000FB280000}"/>
    <cellStyle name="Normal 16 4 2 2 2 3 2" xfId="31455" xr:uid="{A1247CDF-79D3-4261-BA80-E4BC869ED570}"/>
    <cellStyle name="Normal 16 4 2 2 2 4" xfId="10499" xr:uid="{00000000-0005-0000-0000-0000FC280000}"/>
    <cellStyle name="Normal 16 4 2 2 2 4 2" xfId="31456" xr:uid="{55CC8DDE-B8D8-42DE-9AE7-44EA8FFB4B70}"/>
    <cellStyle name="Normal 16 4 2 2 2 5" xfId="31453" xr:uid="{F9AE93E0-77EA-4224-B03F-C0A7D8591C85}"/>
    <cellStyle name="Normal 16 4 2 2 3" xfId="10500" xr:uid="{00000000-0005-0000-0000-0000FD280000}"/>
    <cellStyle name="Normal 16 4 2 2 3 2" xfId="31457" xr:uid="{281D803E-C357-4591-811C-19BE75587C9B}"/>
    <cellStyle name="Normal 16 4 2 2 4" xfId="10501" xr:uid="{00000000-0005-0000-0000-0000FE280000}"/>
    <cellStyle name="Normal 16 4 2 2 4 2" xfId="31458" xr:uid="{66F5FB1C-55C5-48E9-87E4-536A731DD7D8}"/>
    <cellStyle name="Normal 16 4 2 2 5" xfId="10502" xr:uid="{00000000-0005-0000-0000-0000FF280000}"/>
    <cellStyle name="Normal 16 4 2 2 5 2" xfId="31459" xr:uid="{D6F98F0B-BC20-46C0-9C95-DAA6193371BF}"/>
    <cellStyle name="Normal 16 4 2 2 6" xfId="31452" xr:uid="{F504FFB3-57F7-48D2-987F-A86FF9F0177B}"/>
    <cellStyle name="Normal 16 4 2 3" xfId="10503" xr:uid="{00000000-0005-0000-0000-000000290000}"/>
    <cellStyle name="Normal 16 4 2 3 2" xfId="31460" xr:uid="{A81EA40A-8EF7-4A05-A792-B5DD965A9286}"/>
    <cellStyle name="Normal 16 4 2 4" xfId="10504" xr:uid="{00000000-0005-0000-0000-000001290000}"/>
    <cellStyle name="Normal 16 4 2 4 2" xfId="10505" xr:uid="{00000000-0005-0000-0000-000002290000}"/>
    <cellStyle name="Normal 16 4 2 4 2 2" xfId="31462" xr:uid="{A6D73867-EE08-4A2C-9158-C00C922B4988}"/>
    <cellStyle name="Normal 16 4 2 4 3" xfId="10506" xr:uid="{00000000-0005-0000-0000-000003290000}"/>
    <cellStyle name="Normal 16 4 2 4 3 2" xfId="31463" xr:uid="{8000E411-603C-4028-A48E-ECA9E46A4329}"/>
    <cellStyle name="Normal 16 4 2 4 4" xfId="10507" xr:uid="{00000000-0005-0000-0000-000004290000}"/>
    <cellStyle name="Normal 16 4 2 4 4 2" xfId="31464" xr:uid="{2B9EDDC7-2C3D-47E9-B273-21D552F6BAE0}"/>
    <cellStyle name="Normal 16 4 2 4 5" xfId="31461" xr:uid="{1C6749BA-2B85-48CE-8740-62771674C8B9}"/>
    <cellStyle name="Normal 16 4 2 5" xfId="10508" xr:uid="{00000000-0005-0000-0000-000005290000}"/>
    <cellStyle name="Normal 16 4 2 5 2" xfId="31465" xr:uid="{5EFEDABD-F82C-4603-AAC9-E220DDF0F13F}"/>
    <cellStyle name="Normal 16 4 2 6" xfId="10509" xr:uid="{00000000-0005-0000-0000-000006290000}"/>
    <cellStyle name="Normal 16 4 2 6 2" xfId="31466" xr:uid="{C086DD65-D247-423B-8A21-DD76E0637E2F}"/>
    <cellStyle name="Normal 16 4 2 7" xfId="10510" xr:uid="{00000000-0005-0000-0000-000007290000}"/>
    <cellStyle name="Normal 16 4 2 7 2" xfId="31467" xr:uid="{7AD7AF0E-357E-43F8-B9EB-220F11F24FF4}"/>
    <cellStyle name="Normal 16 4 2 8" xfId="31451" xr:uid="{B1AA0542-93C7-4C63-928E-29F145F81A37}"/>
    <cellStyle name="Normal 16 4 3" xfId="31450" xr:uid="{3C6E4093-AD62-413F-A60F-33FC61CD2E79}"/>
    <cellStyle name="Normal 16 5" xfId="10511" xr:uid="{00000000-0005-0000-0000-000008290000}"/>
    <cellStyle name="Normal 16 5 2" xfId="10512" xr:uid="{00000000-0005-0000-0000-000009290000}"/>
    <cellStyle name="Normal 16 5 2 2" xfId="10513" xr:uid="{00000000-0005-0000-0000-00000A290000}"/>
    <cellStyle name="Normal 16 5 2 2 2" xfId="10514" xr:uid="{00000000-0005-0000-0000-00000B290000}"/>
    <cellStyle name="Normal 16 5 2 2 2 2" xfId="10515" xr:uid="{00000000-0005-0000-0000-00000C290000}"/>
    <cellStyle name="Normal 16 5 2 2 2 2 2" xfId="31472" xr:uid="{393E2E88-B551-4B55-A1FC-B7F873D07231}"/>
    <cellStyle name="Normal 16 5 2 2 2 3" xfId="10516" xr:uid="{00000000-0005-0000-0000-00000D290000}"/>
    <cellStyle name="Normal 16 5 2 2 2 3 2" xfId="31473" xr:uid="{49783BBD-3A83-4F00-B41A-7AEEE791F8C8}"/>
    <cellStyle name="Normal 16 5 2 2 2 4" xfId="10517" xr:uid="{00000000-0005-0000-0000-00000E290000}"/>
    <cellStyle name="Normal 16 5 2 2 2 4 2" xfId="31474" xr:uid="{3C173FF2-FFDC-4BA0-868F-80CD0A27F111}"/>
    <cellStyle name="Normal 16 5 2 2 2 5" xfId="31471" xr:uid="{7047FE88-37F3-44AA-AF06-2A957EC00D57}"/>
    <cellStyle name="Normal 16 5 2 2 3" xfId="10518" xr:uid="{00000000-0005-0000-0000-00000F290000}"/>
    <cellStyle name="Normal 16 5 2 2 3 2" xfId="31475" xr:uid="{31863B17-7E79-4550-A835-3F5CF8E33BD6}"/>
    <cellStyle name="Normal 16 5 2 2 4" xfId="10519" xr:uid="{00000000-0005-0000-0000-000010290000}"/>
    <cellStyle name="Normal 16 5 2 2 4 2" xfId="31476" xr:uid="{69168AAC-3A46-4CC8-953F-ABF22AF34F2C}"/>
    <cellStyle name="Normal 16 5 2 2 5" xfId="10520" xr:uid="{00000000-0005-0000-0000-000011290000}"/>
    <cellStyle name="Normal 16 5 2 2 5 2" xfId="31477" xr:uid="{6CE39FB1-9BEA-4291-8604-BB6B938547EA}"/>
    <cellStyle name="Normal 16 5 2 2 6" xfId="31470" xr:uid="{41099C56-0484-40FA-91F1-1537BA57F883}"/>
    <cellStyle name="Normal 16 5 2 3" xfId="10521" xr:uid="{00000000-0005-0000-0000-000012290000}"/>
    <cellStyle name="Normal 16 5 2 3 2" xfId="31478" xr:uid="{46735832-D9C0-420F-AC0B-57040611B797}"/>
    <cellStyle name="Normal 16 5 2 4" xfId="10522" xr:uid="{00000000-0005-0000-0000-000013290000}"/>
    <cellStyle name="Normal 16 5 2 4 2" xfId="10523" xr:uid="{00000000-0005-0000-0000-000014290000}"/>
    <cellStyle name="Normal 16 5 2 4 2 2" xfId="31480" xr:uid="{72ACB06E-C195-4218-94FC-7D6FDC0C4149}"/>
    <cellStyle name="Normal 16 5 2 4 3" xfId="10524" xr:uid="{00000000-0005-0000-0000-000015290000}"/>
    <cellStyle name="Normal 16 5 2 4 3 2" xfId="31481" xr:uid="{9152C9E6-1E67-41E9-9CF4-4AE1581860F5}"/>
    <cellStyle name="Normal 16 5 2 4 4" xfId="10525" xr:uid="{00000000-0005-0000-0000-000016290000}"/>
    <cellStyle name="Normal 16 5 2 4 4 2" xfId="31482" xr:uid="{94535DD3-F479-4E40-B368-F5ADBAEBDC8D}"/>
    <cellStyle name="Normal 16 5 2 4 5" xfId="31479" xr:uid="{A18C3382-81E9-4BCC-B518-15EF2FC7B8F4}"/>
    <cellStyle name="Normal 16 5 2 5" xfId="10526" xr:uid="{00000000-0005-0000-0000-000017290000}"/>
    <cellStyle name="Normal 16 5 2 5 2" xfId="31483" xr:uid="{C09EBFEF-AC2E-40BC-949B-0904C2DCFAAB}"/>
    <cellStyle name="Normal 16 5 2 6" xfId="10527" xr:uid="{00000000-0005-0000-0000-000018290000}"/>
    <cellStyle name="Normal 16 5 2 6 2" xfId="31484" xr:uid="{5F307042-8B93-484E-872D-980656B494B1}"/>
    <cellStyle name="Normal 16 5 2 7" xfId="10528" xr:uid="{00000000-0005-0000-0000-000019290000}"/>
    <cellStyle name="Normal 16 5 2 7 2" xfId="31485" xr:uid="{B54D9BDB-4159-4BD2-9126-E7799FCD43E0}"/>
    <cellStyle name="Normal 16 5 2 8" xfId="31469" xr:uid="{ED540FD1-06AC-42C6-839C-2387B12576D2}"/>
    <cellStyle name="Normal 16 5 3" xfId="31468" xr:uid="{5D2EC94E-0CA2-4E61-809C-C60C81C1A3B1}"/>
    <cellStyle name="Normal 16 6" xfId="10529" xr:uid="{00000000-0005-0000-0000-00001A290000}"/>
    <cellStyle name="Normal 16 6 2" xfId="10530" xr:uid="{00000000-0005-0000-0000-00001B290000}"/>
    <cellStyle name="Normal 16 6 2 2" xfId="10531" xr:uid="{00000000-0005-0000-0000-00001C290000}"/>
    <cellStyle name="Normal 16 6 2 2 2" xfId="10532" xr:uid="{00000000-0005-0000-0000-00001D290000}"/>
    <cellStyle name="Normal 16 6 2 2 2 2" xfId="10533" xr:uid="{00000000-0005-0000-0000-00001E290000}"/>
    <cellStyle name="Normal 16 6 2 2 2 2 2" xfId="31490" xr:uid="{26218DE8-C055-4319-B0C0-0C47CDCBC36E}"/>
    <cellStyle name="Normal 16 6 2 2 2 3" xfId="10534" xr:uid="{00000000-0005-0000-0000-00001F290000}"/>
    <cellStyle name="Normal 16 6 2 2 2 3 2" xfId="31491" xr:uid="{FF541B76-0145-499F-8A66-E0E5EBF660AC}"/>
    <cellStyle name="Normal 16 6 2 2 2 4" xfId="10535" xr:uid="{00000000-0005-0000-0000-000020290000}"/>
    <cellStyle name="Normal 16 6 2 2 2 4 2" xfId="31492" xr:uid="{05B14220-1673-496D-8C68-20AE6DC796DC}"/>
    <cellStyle name="Normal 16 6 2 2 2 5" xfId="31489" xr:uid="{011398C9-18BB-43F5-8303-B98755095167}"/>
    <cellStyle name="Normal 16 6 2 2 3" xfId="10536" xr:uid="{00000000-0005-0000-0000-000021290000}"/>
    <cellStyle name="Normal 16 6 2 2 3 2" xfId="31493" xr:uid="{BAF4FD97-CE94-4A5F-B163-89953A1605CB}"/>
    <cellStyle name="Normal 16 6 2 2 4" xfId="10537" xr:uid="{00000000-0005-0000-0000-000022290000}"/>
    <cellStyle name="Normal 16 6 2 2 4 2" xfId="31494" xr:uid="{B19639D8-FB4E-4443-B3FF-C04B7F87822D}"/>
    <cellStyle name="Normal 16 6 2 2 5" xfId="10538" xr:uid="{00000000-0005-0000-0000-000023290000}"/>
    <cellStyle name="Normal 16 6 2 2 5 2" xfId="31495" xr:uid="{2D002E53-5F14-4173-82E0-7E55C06020C9}"/>
    <cellStyle name="Normal 16 6 2 2 6" xfId="31488" xr:uid="{4B6F3A24-0E1E-45B0-95D5-D894AEB4B860}"/>
    <cellStyle name="Normal 16 6 2 3" xfId="10539" xr:uid="{00000000-0005-0000-0000-000024290000}"/>
    <cellStyle name="Normal 16 6 2 3 2" xfId="31496" xr:uid="{EB589FC7-052F-443A-9B50-DF1EB2D94B25}"/>
    <cellStyle name="Normal 16 6 2 4" xfId="10540" xr:uid="{00000000-0005-0000-0000-000025290000}"/>
    <cellStyle name="Normal 16 6 2 4 2" xfId="10541" xr:uid="{00000000-0005-0000-0000-000026290000}"/>
    <cellStyle name="Normal 16 6 2 4 2 2" xfId="31498" xr:uid="{822363ED-9E05-4741-B6A7-FE2234A89CE0}"/>
    <cellStyle name="Normal 16 6 2 4 3" xfId="10542" xr:uid="{00000000-0005-0000-0000-000027290000}"/>
    <cellStyle name="Normal 16 6 2 4 3 2" xfId="31499" xr:uid="{DBF0E018-910E-4153-A1DC-8C2392153540}"/>
    <cellStyle name="Normal 16 6 2 4 4" xfId="10543" xr:uid="{00000000-0005-0000-0000-000028290000}"/>
    <cellStyle name="Normal 16 6 2 4 4 2" xfId="31500" xr:uid="{07E76BE5-D43D-4AEB-A0D3-6F27DA848029}"/>
    <cellStyle name="Normal 16 6 2 4 5" xfId="31497" xr:uid="{E5E51C56-913E-4CEE-AB27-C87D886722E6}"/>
    <cellStyle name="Normal 16 6 2 5" xfId="10544" xr:uid="{00000000-0005-0000-0000-000029290000}"/>
    <cellStyle name="Normal 16 6 2 5 2" xfId="31501" xr:uid="{6641ABB1-C89E-42C1-AF86-B7EB62B8274B}"/>
    <cellStyle name="Normal 16 6 2 6" xfId="10545" xr:uid="{00000000-0005-0000-0000-00002A290000}"/>
    <cellStyle name="Normal 16 6 2 6 2" xfId="31502" xr:uid="{6235C27C-6D3E-47BC-B11C-F72E99AE2C59}"/>
    <cellStyle name="Normal 16 6 2 7" xfId="10546" xr:uid="{00000000-0005-0000-0000-00002B290000}"/>
    <cellStyle name="Normal 16 6 2 7 2" xfId="31503" xr:uid="{9AA96B1F-66A2-42CD-89B7-6188D22E9DB6}"/>
    <cellStyle name="Normal 16 6 2 8" xfId="31487" xr:uid="{CE021537-ECF3-4D37-826E-9467EFF03E2B}"/>
    <cellStyle name="Normal 16 6 3" xfId="31486" xr:uid="{042D530B-52E8-49D8-9A61-67D7B55505FD}"/>
    <cellStyle name="Normal 16 7" xfId="10547" xr:uid="{00000000-0005-0000-0000-00002C290000}"/>
    <cellStyle name="Normal 16 7 2" xfId="10548" xr:uid="{00000000-0005-0000-0000-00002D290000}"/>
    <cellStyle name="Normal 16 7 2 2" xfId="10549" xr:uid="{00000000-0005-0000-0000-00002E290000}"/>
    <cellStyle name="Normal 16 7 2 2 2" xfId="10550" xr:uid="{00000000-0005-0000-0000-00002F290000}"/>
    <cellStyle name="Normal 16 7 2 2 2 2" xfId="10551" xr:uid="{00000000-0005-0000-0000-000030290000}"/>
    <cellStyle name="Normal 16 7 2 2 2 2 2" xfId="31508" xr:uid="{A6512CAC-FED0-4A9B-BB9D-C9130D54D411}"/>
    <cellStyle name="Normal 16 7 2 2 2 3" xfId="10552" xr:uid="{00000000-0005-0000-0000-000031290000}"/>
    <cellStyle name="Normal 16 7 2 2 2 3 2" xfId="31509" xr:uid="{7AFB4929-05AF-46F2-8578-379335386CC5}"/>
    <cellStyle name="Normal 16 7 2 2 2 4" xfId="10553" xr:uid="{00000000-0005-0000-0000-000032290000}"/>
    <cellStyle name="Normal 16 7 2 2 2 4 2" xfId="31510" xr:uid="{2CFE15A6-939B-45E1-A4A2-149BDEB7B0E1}"/>
    <cellStyle name="Normal 16 7 2 2 2 5" xfId="31507" xr:uid="{D3D2F4DB-4A32-4EBB-8D9E-BAECA96529F4}"/>
    <cellStyle name="Normal 16 7 2 2 3" xfId="10554" xr:uid="{00000000-0005-0000-0000-000033290000}"/>
    <cellStyle name="Normal 16 7 2 2 3 2" xfId="31511" xr:uid="{235A63B5-14FE-4BD7-ACAC-262E6F7979DB}"/>
    <cellStyle name="Normal 16 7 2 2 4" xfId="10555" xr:uid="{00000000-0005-0000-0000-000034290000}"/>
    <cellStyle name="Normal 16 7 2 2 4 2" xfId="31512" xr:uid="{A7331B67-5608-4BEF-A7DF-EE29675C9B36}"/>
    <cellStyle name="Normal 16 7 2 2 5" xfId="10556" xr:uid="{00000000-0005-0000-0000-000035290000}"/>
    <cellStyle name="Normal 16 7 2 2 5 2" xfId="31513" xr:uid="{2AE6376A-6EF8-4722-BFFE-C6AB9E09D3DB}"/>
    <cellStyle name="Normal 16 7 2 2 6" xfId="31506" xr:uid="{EBBC9189-E2AB-4E5C-A822-76AC53F59711}"/>
    <cellStyle name="Normal 16 7 2 3" xfId="10557" xr:uid="{00000000-0005-0000-0000-000036290000}"/>
    <cellStyle name="Normal 16 7 2 3 2" xfId="31514" xr:uid="{D8DD4A46-C239-46DB-94BF-20B095B2AD2E}"/>
    <cellStyle name="Normal 16 7 2 4" xfId="10558" xr:uid="{00000000-0005-0000-0000-000037290000}"/>
    <cellStyle name="Normal 16 7 2 4 2" xfId="10559" xr:uid="{00000000-0005-0000-0000-000038290000}"/>
    <cellStyle name="Normal 16 7 2 4 2 2" xfId="31516" xr:uid="{1230A56D-FCCA-4CC1-BBAA-DEE4995805D3}"/>
    <cellStyle name="Normal 16 7 2 4 3" xfId="10560" xr:uid="{00000000-0005-0000-0000-000039290000}"/>
    <cellStyle name="Normal 16 7 2 4 3 2" xfId="31517" xr:uid="{509361A3-119F-45AF-8C86-4AFB2CA11A8A}"/>
    <cellStyle name="Normal 16 7 2 4 4" xfId="10561" xr:uid="{00000000-0005-0000-0000-00003A290000}"/>
    <cellStyle name="Normal 16 7 2 4 4 2" xfId="31518" xr:uid="{A682D316-37E2-4469-8927-7E5E70E8B10C}"/>
    <cellStyle name="Normal 16 7 2 4 5" xfId="31515" xr:uid="{EE0CC594-29DF-4971-8AF8-C3E4697B062E}"/>
    <cellStyle name="Normal 16 7 2 5" xfId="10562" xr:uid="{00000000-0005-0000-0000-00003B290000}"/>
    <cellStyle name="Normal 16 7 2 5 2" xfId="31519" xr:uid="{80142B1C-E5AC-4C19-89E9-DE0F39DB835D}"/>
    <cellStyle name="Normal 16 7 2 6" xfId="10563" xr:uid="{00000000-0005-0000-0000-00003C290000}"/>
    <cellStyle name="Normal 16 7 2 6 2" xfId="31520" xr:uid="{4B4E86C9-426F-4DCD-9058-703EAD8D3B7A}"/>
    <cellStyle name="Normal 16 7 2 7" xfId="10564" xr:uid="{00000000-0005-0000-0000-00003D290000}"/>
    <cellStyle name="Normal 16 7 2 7 2" xfId="31521" xr:uid="{692BC99B-7F8B-4A86-BF0C-BB93EBB6338C}"/>
    <cellStyle name="Normal 16 7 2 8" xfId="31505" xr:uid="{110E3E87-C2E0-4C3D-870B-BFD940B0609E}"/>
    <cellStyle name="Normal 16 7 3" xfId="31504" xr:uid="{4863A393-3183-4A61-A47D-39C3BCA80FD7}"/>
    <cellStyle name="Normal 16 8" xfId="10565" xr:uid="{00000000-0005-0000-0000-00003E290000}"/>
    <cellStyle name="Normal 16 8 2" xfId="10566" xr:uid="{00000000-0005-0000-0000-00003F290000}"/>
    <cellStyle name="Normal 16 8 2 2" xfId="10567" xr:uid="{00000000-0005-0000-0000-000040290000}"/>
    <cellStyle name="Normal 16 8 2 2 2" xfId="10568" xr:uid="{00000000-0005-0000-0000-000041290000}"/>
    <cellStyle name="Normal 16 8 2 2 2 2" xfId="10569" xr:uid="{00000000-0005-0000-0000-000042290000}"/>
    <cellStyle name="Normal 16 8 2 2 2 2 2" xfId="31526" xr:uid="{6BF9A774-E0C8-4A9C-BAE3-E68A2FAF5EEA}"/>
    <cellStyle name="Normal 16 8 2 2 2 3" xfId="10570" xr:uid="{00000000-0005-0000-0000-000043290000}"/>
    <cellStyle name="Normal 16 8 2 2 2 3 2" xfId="31527" xr:uid="{94C62657-F32B-4040-99B2-F229189FFC55}"/>
    <cellStyle name="Normal 16 8 2 2 2 4" xfId="10571" xr:uid="{00000000-0005-0000-0000-000044290000}"/>
    <cellStyle name="Normal 16 8 2 2 2 4 2" xfId="31528" xr:uid="{58D1361E-AB3E-42DE-A05A-3F707F39A1B1}"/>
    <cellStyle name="Normal 16 8 2 2 2 5" xfId="31525" xr:uid="{5C5B41F0-8FFC-4A61-8720-338DFA6465A5}"/>
    <cellStyle name="Normal 16 8 2 2 3" xfId="10572" xr:uid="{00000000-0005-0000-0000-000045290000}"/>
    <cellStyle name="Normal 16 8 2 2 3 2" xfId="31529" xr:uid="{4D5BFB4F-2FEF-42A4-B6F6-AABC20285469}"/>
    <cellStyle name="Normal 16 8 2 2 4" xfId="10573" xr:uid="{00000000-0005-0000-0000-000046290000}"/>
    <cellStyle name="Normal 16 8 2 2 4 2" xfId="31530" xr:uid="{FFB64E06-E8FD-413A-88A2-A57D2379BBEC}"/>
    <cellStyle name="Normal 16 8 2 2 5" xfId="10574" xr:uid="{00000000-0005-0000-0000-000047290000}"/>
    <cellStyle name="Normal 16 8 2 2 5 2" xfId="31531" xr:uid="{FDE856E3-1A44-4F58-AB4D-89CC567D416E}"/>
    <cellStyle name="Normal 16 8 2 2 6" xfId="31524" xr:uid="{9D9147D8-4F0B-4293-9C2F-234FFA847B2C}"/>
    <cellStyle name="Normal 16 8 2 3" xfId="10575" xr:uid="{00000000-0005-0000-0000-000048290000}"/>
    <cellStyle name="Normal 16 8 2 3 2" xfId="31532" xr:uid="{F9665B43-752B-49AA-B4C8-B1F7B8630B5B}"/>
    <cellStyle name="Normal 16 8 2 4" xfId="10576" xr:uid="{00000000-0005-0000-0000-000049290000}"/>
    <cellStyle name="Normal 16 8 2 4 2" xfId="10577" xr:uid="{00000000-0005-0000-0000-00004A290000}"/>
    <cellStyle name="Normal 16 8 2 4 2 2" xfId="31534" xr:uid="{0B11F523-1997-4EE0-A62B-0922BF3DC033}"/>
    <cellStyle name="Normal 16 8 2 4 3" xfId="10578" xr:uid="{00000000-0005-0000-0000-00004B290000}"/>
    <cellStyle name="Normal 16 8 2 4 3 2" xfId="31535" xr:uid="{38719B91-DB6D-46BE-92F3-2BD3B1DA57A2}"/>
    <cellStyle name="Normal 16 8 2 4 4" xfId="10579" xr:uid="{00000000-0005-0000-0000-00004C290000}"/>
    <cellStyle name="Normal 16 8 2 4 4 2" xfId="31536" xr:uid="{952C1D37-70DF-47E3-B1F7-307F8494BFD9}"/>
    <cellStyle name="Normal 16 8 2 4 5" xfId="31533" xr:uid="{43BF10A0-3EBC-4224-9C1B-2D0F578AACFA}"/>
    <cellStyle name="Normal 16 8 2 5" xfId="10580" xr:uid="{00000000-0005-0000-0000-00004D290000}"/>
    <cellStyle name="Normal 16 8 2 5 2" xfId="31537" xr:uid="{E2C62B42-D8BC-4B31-B6E8-50B376DCE1C0}"/>
    <cellStyle name="Normal 16 8 2 6" xfId="10581" xr:uid="{00000000-0005-0000-0000-00004E290000}"/>
    <cellStyle name="Normal 16 8 2 6 2" xfId="31538" xr:uid="{B6DBB6BE-90DB-4185-A940-1563699F7F5B}"/>
    <cellStyle name="Normal 16 8 2 7" xfId="10582" xr:uid="{00000000-0005-0000-0000-00004F290000}"/>
    <cellStyle name="Normal 16 8 2 7 2" xfId="31539" xr:uid="{9AAF578A-5EE1-49A7-83E2-CEC351216BC3}"/>
    <cellStyle name="Normal 16 8 2 8" xfId="31523" xr:uid="{086257ED-EB22-48CB-82F1-1B9D3C5FEA75}"/>
    <cellStyle name="Normal 16 8 3" xfId="31522" xr:uid="{1A3408B3-A3A1-4CE8-A1C9-5724AFD1F336}"/>
    <cellStyle name="Normal 16 9" xfId="10583" xr:uid="{00000000-0005-0000-0000-000050290000}"/>
    <cellStyle name="Normal 16 9 2" xfId="10584" xr:uid="{00000000-0005-0000-0000-000051290000}"/>
    <cellStyle name="Normal 16 9 2 2" xfId="10585" xr:uid="{00000000-0005-0000-0000-000052290000}"/>
    <cellStyle name="Normal 16 9 2 2 2" xfId="10586" xr:uid="{00000000-0005-0000-0000-000053290000}"/>
    <cellStyle name="Normal 16 9 2 2 2 2" xfId="10587" xr:uid="{00000000-0005-0000-0000-000054290000}"/>
    <cellStyle name="Normal 16 9 2 2 2 2 2" xfId="31544" xr:uid="{8F57D50F-5B8D-4985-90C3-05AE3BFA6DC5}"/>
    <cellStyle name="Normal 16 9 2 2 2 3" xfId="10588" xr:uid="{00000000-0005-0000-0000-000055290000}"/>
    <cellStyle name="Normal 16 9 2 2 2 3 2" xfId="31545" xr:uid="{671311F3-0B7F-46F5-9956-C6F02845FC11}"/>
    <cellStyle name="Normal 16 9 2 2 2 4" xfId="10589" xr:uid="{00000000-0005-0000-0000-000056290000}"/>
    <cellStyle name="Normal 16 9 2 2 2 4 2" xfId="31546" xr:uid="{7577C6BE-9362-490C-82BC-8FEA85DA5D59}"/>
    <cellStyle name="Normal 16 9 2 2 2 5" xfId="31543" xr:uid="{6EB82014-D6F2-400F-978C-AF92851AE6A8}"/>
    <cellStyle name="Normal 16 9 2 2 3" xfId="10590" xr:uid="{00000000-0005-0000-0000-000057290000}"/>
    <cellStyle name="Normal 16 9 2 2 3 2" xfId="31547" xr:uid="{08115889-213C-423E-B9A8-7887A6D995F4}"/>
    <cellStyle name="Normal 16 9 2 2 4" xfId="10591" xr:uid="{00000000-0005-0000-0000-000058290000}"/>
    <cellStyle name="Normal 16 9 2 2 4 2" xfId="31548" xr:uid="{D984F286-C463-4AB5-BAE1-B28A3C6D0228}"/>
    <cellStyle name="Normal 16 9 2 2 5" xfId="10592" xr:uid="{00000000-0005-0000-0000-000059290000}"/>
    <cellStyle name="Normal 16 9 2 2 5 2" xfId="31549" xr:uid="{82B6A1B4-6D8D-4AF5-99A8-60C03E72D5D5}"/>
    <cellStyle name="Normal 16 9 2 2 6" xfId="31542" xr:uid="{F3DC732E-9CD0-45B4-ACB9-D73873A44DE0}"/>
    <cellStyle name="Normal 16 9 2 3" xfId="10593" xr:uid="{00000000-0005-0000-0000-00005A290000}"/>
    <cellStyle name="Normal 16 9 2 3 2" xfId="31550" xr:uid="{DD6930ED-7F2B-4B41-83FB-A82746F713A3}"/>
    <cellStyle name="Normal 16 9 2 4" xfId="10594" xr:uid="{00000000-0005-0000-0000-00005B290000}"/>
    <cellStyle name="Normal 16 9 2 4 2" xfId="10595" xr:uid="{00000000-0005-0000-0000-00005C290000}"/>
    <cellStyle name="Normal 16 9 2 4 2 2" xfId="31552" xr:uid="{4358F737-9E96-4943-89E0-A3ECDA16B959}"/>
    <cellStyle name="Normal 16 9 2 4 3" xfId="10596" xr:uid="{00000000-0005-0000-0000-00005D290000}"/>
    <cellStyle name="Normal 16 9 2 4 3 2" xfId="31553" xr:uid="{EDECDAF3-9368-443B-BB54-B3D873B07BE3}"/>
    <cellStyle name="Normal 16 9 2 4 4" xfId="10597" xr:uid="{00000000-0005-0000-0000-00005E290000}"/>
    <cellStyle name="Normal 16 9 2 4 4 2" xfId="31554" xr:uid="{7CC27767-F882-4D29-9581-D40D4C910F9E}"/>
    <cellStyle name="Normal 16 9 2 4 5" xfId="31551" xr:uid="{9FC794C3-2CA6-46D0-B999-A7825787FB0C}"/>
    <cellStyle name="Normal 16 9 2 5" xfId="10598" xr:uid="{00000000-0005-0000-0000-00005F290000}"/>
    <cellStyle name="Normal 16 9 2 5 2" xfId="31555" xr:uid="{207E2B77-D46A-4218-B86A-D46202D29ADC}"/>
    <cellStyle name="Normal 16 9 2 6" xfId="10599" xr:uid="{00000000-0005-0000-0000-000060290000}"/>
    <cellStyle name="Normal 16 9 2 6 2" xfId="31556" xr:uid="{CB174F70-25C8-4656-A2C1-72BB73F1F5AC}"/>
    <cellStyle name="Normal 16 9 2 7" xfId="10600" xr:uid="{00000000-0005-0000-0000-000061290000}"/>
    <cellStyle name="Normal 16 9 2 7 2" xfId="31557" xr:uid="{422BF84F-24CC-4E82-8B1E-080E9B617D23}"/>
    <cellStyle name="Normal 16 9 2 8" xfId="31541" xr:uid="{F69FF6D5-EE63-4BCD-9D4F-AF2EB5281779}"/>
    <cellStyle name="Normal 16 9 3" xfId="31540" xr:uid="{6677E420-F826-4152-BBBD-08E6F8DCF9FB}"/>
    <cellStyle name="Normal 17" xfId="10601" xr:uid="{00000000-0005-0000-0000-000062290000}"/>
    <cellStyle name="Normal 17 10" xfId="10602" xr:uid="{00000000-0005-0000-0000-000063290000}"/>
    <cellStyle name="Normal 17 10 2" xfId="10603" xr:uid="{00000000-0005-0000-0000-000064290000}"/>
    <cellStyle name="Normal 17 10 2 2" xfId="31560" xr:uid="{72C26B87-BD17-4532-97A7-CBD4F5C77FCC}"/>
    <cellStyle name="Normal 17 10 3" xfId="31559" xr:uid="{63995F24-96F4-45EB-8DE9-499F923806C1}"/>
    <cellStyle name="Normal 17 11" xfId="10604" xr:uid="{00000000-0005-0000-0000-000065290000}"/>
    <cellStyle name="Normal 17 11 2" xfId="10605" xr:uid="{00000000-0005-0000-0000-000066290000}"/>
    <cellStyle name="Normal 17 11 2 2" xfId="10606" xr:uid="{00000000-0005-0000-0000-000067290000}"/>
    <cellStyle name="Normal 17 11 2 2 2" xfId="10607" xr:uid="{00000000-0005-0000-0000-000068290000}"/>
    <cellStyle name="Normal 17 11 2 2 2 2" xfId="10608" xr:uid="{00000000-0005-0000-0000-000069290000}"/>
    <cellStyle name="Normal 17 11 2 2 2 2 2" xfId="31565" xr:uid="{E0972523-C069-474C-B7BF-633FAF4C40CC}"/>
    <cellStyle name="Normal 17 11 2 2 2 3" xfId="10609" xr:uid="{00000000-0005-0000-0000-00006A290000}"/>
    <cellStyle name="Normal 17 11 2 2 2 3 2" xfId="31566" xr:uid="{4E960777-0511-46CC-AA5C-89C8BDE4EAC4}"/>
    <cellStyle name="Normal 17 11 2 2 2 4" xfId="10610" xr:uid="{00000000-0005-0000-0000-00006B290000}"/>
    <cellStyle name="Normal 17 11 2 2 2 4 2" xfId="31567" xr:uid="{28BF872F-DDFA-4B42-9ACE-E07407B9940E}"/>
    <cellStyle name="Normal 17 11 2 2 2 5" xfId="31564" xr:uid="{05178686-568E-4539-A485-4E460F6B2A93}"/>
    <cellStyle name="Normal 17 11 2 2 3" xfId="10611" xr:uid="{00000000-0005-0000-0000-00006C290000}"/>
    <cellStyle name="Normal 17 11 2 2 3 2" xfId="31568" xr:uid="{82877293-4FE2-466E-A943-D86EEF97C8B4}"/>
    <cellStyle name="Normal 17 11 2 2 4" xfId="10612" xr:uid="{00000000-0005-0000-0000-00006D290000}"/>
    <cellStyle name="Normal 17 11 2 2 4 2" xfId="31569" xr:uid="{FC0C2A1C-6F02-4D29-8DBC-97DBFBB0B560}"/>
    <cellStyle name="Normal 17 11 2 2 5" xfId="10613" xr:uid="{00000000-0005-0000-0000-00006E290000}"/>
    <cellStyle name="Normal 17 11 2 2 5 2" xfId="31570" xr:uid="{FDE7EDD0-604F-4BC2-B95B-B0A8E296C953}"/>
    <cellStyle name="Normal 17 11 2 2 6" xfId="31563" xr:uid="{7D8D50AE-0C87-4997-8931-A7085543217B}"/>
    <cellStyle name="Normal 17 11 2 3" xfId="10614" xr:uid="{00000000-0005-0000-0000-00006F290000}"/>
    <cellStyle name="Normal 17 11 2 3 2" xfId="31571" xr:uid="{6C92C87E-DB65-43BD-AB24-CAD4F99E4E11}"/>
    <cellStyle name="Normal 17 11 2 4" xfId="10615" xr:uid="{00000000-0005-0000-0000-000070290000}"/>
    <cellStyle name="Normal 17 11 2 4 2" xfId="10616" xr:uid="{00000000-0005-0000-0000-000071290000}"/>
    <cellStyle name="Normal 17 11 2 4 2 2" xfId="31573" xr:uid="{FC2AA4B9-D852-4FC7-B5AF-7B67F795E434}"/>
    <cellStyle name="Normal 17 11 2 4 3" xfId="10617" xr:uid="{00000000-0005-0000-0000-000072290000}"/>
    <cellStyle name="Normal 17 11 2 4 3 2" xfId="31574" xr:uid="{D73D739B-C8CA-4968-858D-C0B3D198750F}"/>
    <cellStyle name="Normal 17 11 2 4 4" xfId="10618" xr:uid="{00000000-0005-0000-0000-000073290000}"/>
    <cellStyle name="Normal 17 11 2 4 4 2" xfId="31575" xr:uid="{C71157A6-E093-4CCD-AD44-AAA421B1EFED}"/>
    <cellStyle name="Normal 17 11 2 4 5" xfId="31572" xr:uid="{F8B76B96-7A4A-49DF-A7DB-DEB4EB4FB48F}"/>
    <cellStyle name="Normal 17 11 2 5" xfId="10619" xr:uid="{00000000-0005-0000-0000-000074290000}"/>
    <cellStyle name="Normal 17 11 2 5 2" xfId="31576" xr:uid="{74205C91-5F50-499F-B09D-7146074DAA9E}"/>
    <cellStyle name="Normal 17 11 2 6" xfId="10620" xr:uid="{00000000-0005-0000-0000-000075290000}"/>
    <cellStyle name="Normal 17 11 2 6 2" xfId="31577" xr:uid="{0306D97C-4DD1-4407-8032-81C821A658FF}"/>
    <cellStyle name="Normal 17 11 2 7" xfId="10621" xr:uid="{00000000-0005-0000-0000-000076290000}"/>
    <cellStyle name="Normal 17 11 2 7 2" xfId="31578" xr:uid="{2F3C92FA-5CC6-4B2B-9BE2-FB4C835EAA95}"/>
    <cellStyle name="Normal 17 11 2 8" xfId="31562" xr:uid="{E1B1F7CC-52FF-46E6-B3AD-2073E893141C}"/>
    <cellStyle name="Normal 17 11 3" xfId="31561" xr:uid="{8C0C13C4-47EB-4634-B78D-84BA7D7435F1}"/>
    <cellStyle name="Normal 17 12" xfId="10622" xr:uid="{00000000-0005-0000-0000-000077290000}"/>
    <cellStyle name="Normal 17 12 2" xfId="10623" xr:uid="{00000000-0005-0000-0000-000078290000}"/>
    <cellStyle name="Normal 17 12 2 2" xfId="31580" xr:uid="{48E35293-2FB5-4E68-96F7-6D94AFE1B543}"/>
    <cellStyle name="Normal 17 12 3" xfId="31579" xr:uid="{D18DF90C-897C-4842-9565-18B4D3A19F38}"/>
    <cellStyle name="Normal 17 13" xfId="10624" xr:uid="{00000000-0005-0000-0000-000079290000}"/>
    <cellStyle name="Normal 17 13 2" xfId="31581" xr:uid="{1DB38BEF-0F13-44AA-805E-E99F7A35F16B}"/>
    <cellStyle name="Normal 17 14" xfId="10625" xr:uid="{00000000-0005-0000-0000-00007A290000}"/>
    <cellStyle name="Normal 17 14 2" xfId="10626" xr:uid="{00000000-0005-0000-0000-00007B290000}"/>
    <cellStyle name="Normal 17 14 2 2" xfId="10627" xr:uid="{00000000-0005-0000-0000-00007C290000}"/>
    <cellStyle name="Normal 17 14 2 2 2" xfId="10628" xr:uid="{00000000-0005-0000-0000-00007D290000}"/>
    <cellStyle name="Normal 17 14 2 2 2 2" xfId="31585" xr:uid="{0C6498D4-9224-46F9-9223-EE578716E2CE}"/>
    <cellStyle name="Normal 17 14 2 2 3" xfId="10629" xr:uid="{00000000-0005-0000-0000-00007E290000}"/>
    <cellStyle name="Normal 17 14 2 2 3 2" xfId="31586" xr:uid="{00EB6318-CFF1-4177-B434-4B97D9278105}"/>
    <cellStyle name="Normal 17 14 2 2 4" xfId="10630" xr:uid="{00000000-0005-0000-0000-00007F290000}"/>
    <cellStyle name="Normal 17 14 2 2 4 2" xfId="31587" xr:uid="{AA9BDBB4-65A6-4A41-AB4C-121960A218C1}"/>
    <cellStyle name="Normal 17 14 2 2 5" xfId="31584" xr:uid="{3EC39747-41E4-4307-AC0B-1E8C9C6BB226}"/>
    <cellStyle name="Normal 17 14 2 3" xfId="10631" xr:uid="{00000000-0005-0000-0000-000080290000}"/>
    <cellStyle name="Normal 17 14 2 3 2" xfId="31588" xr:uid="{AFA6BE8D-B40D-44B6-B4A3-EA7181C49B97}"/>
    <cellStyle name="Normal 17 14 2 4" xfId="10632" xr:uid="{00000000-0005-0000-0000-000081290000}"/>
    <cellStyle name="Normal 17 14 2 4 2" xfId="31589" xr:uid="{9872D3EF-3A3C-4EDF-9371-561A5F34E403}"/>
    <cellStyle name="Normal 17 14 2 5" xfId="10633" xr:uid="{00000000-0005-0000-0000-000082290000}"/>
    <cellStyle name="Normal 17 14 2 5 2" xfId="31590" xr:uid="{5A83F76B-E519-4A52-8460-FD005D9FD32F}"/>
    <cellStyle name="Normal 17 14 2 6" xfId="31583" xr:uid="{F85BFDA0-0FD3-46E1-8F74-F8608E088B49}"/>
    <cellStyle name="Normal 17 14 3" xfId="10634" xr:uid="{00000000-0005-0000-0000-000083290000}"/>
    <cellStyle name="Normal 17 14 3 2" xfId="10635" xr:uid="{00000000-0005-0000-0000-000084290000}"/>
    <cellStyle name="Normal 17 14 3 2 2" xfId="31592" xr:uid="{4BEBC636-FB82-4CC7-9E1A-9E02A3750539}"/>
    <cellStyle name="Normal 17 14 3 3" xfId="10636" xr:uid="{00000000-0005-0000-0000-000085290000}"/>
    <cellStyle name="Normal 17 14 3 3 2" xfId="31593" xr:uid="{0A189A53-DB70-4EAF-B4DD-E702FCF3614A}"/>
    <cellStyle name="Normal 17 14 3 4" xfId="10637" xr:uid="{00000000-0005-0000-0000-000086290000}"/>
    <cellStyle name="Normal 17 14 3 4 2" xfId="31594" xr:uid="{80BAD0B4-7CEE-4EFD-BD32-35FC09E3723C}"/>
    <cellStyle name="Normal 17 14 3 5" xfId="31591" xr:uid="{568C8DE3-0CED-424E-82CE-D191DA755B69}"/>
    <cellStyle name="Normal 17 14 4" xfId="10638" xr:uid="{00000000-0005-0000-0000-000087290000}"/>
    <cellStyle name="Normal 17 14 4 2" xfId="31595" xr:uid="{E942C0BA-9C80-4549-811B-B6C4F79B7629}"/>
    <cellStyle name="Normal 17 14 5" xfId="10639" xr:uid="{00000000-0005-0000-0000-000088290000}"/>
    <cellStyle name="Normal 17 14 5 2" xfId="31596" xr:uid="{A53F99A1-88C2-4B09-9032-35074C7F2022}"/>
    <cellStyle name="Normal 17 14 6" xfId="10640" xr:uid="{00000000-0005-0000-0000-000089290000}"/>
    <cellStyle name="Normal 17 14 6 2" xfId="31597" xr:uid="{0D914155-2162-4195-9058-B7E6D7F43697}"/>
    <cellStyle name="Normal 17 14 7" xfId="31582" xr:uid="{9BD7BF78-7068-47D2-8AE4-22E0140D4D14}"/>
    <cellStyle name="Normal 17 15" xfId="10641" xr:uid="{00000000-0005-0000-0000-00008A290000}"/>
    <cellStyle name="Normal 17 15 2" xfId="10642" xr:uid="{00000000-0005-0000-0000-00008B290000}"/>
    <cellStyle name="Normal 17 15 2 2" xfId="31599" xr:uid="{5500A0D4-85FD-4651-A93D-CC0A2C091408}"/>
    <cellStyle name="Normal 17 15 3" xfId="10643" xr:uid="{00000000-0005-0000-0000-00008C290000}"/>
    <cellStyle name="Normal 17 15 3 2" xfId="31600" xr:uid="{8CFCA029-87D0-49AE-9112-F92D70F6DD2C}"/>
    <cellStyle name="Normal 17 15 4" xfId="10644" xr:uid="{00000000-0005-0000-0000-00008D290000}"/>
    <cellStyle name="Normal 17 15 4 2" xfId="31601" xr:uid="{B9248414-73D6-4D93-8541-CA079488848A}"/>
    <cellStyle name="Normal 17 15 5" xfId="31598" xr:uid="{07183677-4099-4BF5-9EFB-8E9D19EF529C}"/>
    <cellStyle name="Normal 17 16" xfId="31558" xr:uid="{11EC35FD-DFF6-4989-BA03-9BD0EA671950}"/>
    <cellStyle name="Normal 17 2" xfId="10645" xr:uid="{00000000-0005-0000-0000-00008E290000}"/>
    <cellStyle name="Normal 17 2 2" xfId="10646" xr:uid="{00000000-0005-0000-0000-00008F290000}"/>
    <cellStyle name="Normal 17 2 2 2" xfId="31603" xr:uid="{3FD501B9-A37A-4D9E-B526-F492E86DBC8C}"/>
    <cellStyle name="Normal 17 2 3" xfId="10647" xr:uid="{00000000-0005-0000-0000-000090290000}"/>
    <cellStyle name="Normal 17 2 3 2" xfId="10648" xr:uid="{00000000-0005-0000-0000-000091290000}"/>
    <cellStyle name="Normal 17 2 3 2 2" xfId="10649" xr:uid="{00000000-0005-0000-0000-000092290000}"/>
    <cellStyle name="Normal 17 2 3 2 2 2" xfId="10650" xr:uid="{00000000-0005-0000-0000-000093290000}"/>
    <cellStyle name="Normal 17 2 3 2 2 2 2" xfId="31607" xr:uid="{5554142A-F319-490A-8F90-3200F400CFD7}"/>
    <cellStyle name="Normal 17 2 3 2 2 3" xfId="10651" xr:uid="{00000000-0005-0000-0000-000094290000}"/>
    <cellStyle name="Normal 17 2 3 2 2 3 2" xfId="31608" xr:uid="{19C95EC4-1189-427E-951B-89906C438701}"/>
    <cellStyle name="Normal 17 2 3 2 2 4" xfId="10652" xr:uid="{00000000-0005-0000-0000-000095290000}"/>
    <cellStyle name="Normal 17 2 3 2 2 4 2" xfId="31609" xr:uid="{6FE59D91-2DBE-4F8C-8DA1-E5AE542A7BE9}"/>
    <cellStyle name="Normal 17 2 3 2 2 5" xfId="31606" xr:uid="{15956850-01D9-4FB8-ADC3-6A4DBAB3E907}"/>
    <cellStyle name="Normal 17 2 3 2 3" xfId="10653" xr:uid="{00000000-0005-0000-0000-000096290000}"/>
    <cellStyle name="Normal 17 2 3 2 3 2" xfId="31610" xr:uid="{6EFC4E3D-9A9E-4944-AA5C-0E2A2F16E46D}"/>
    <cellStyle name="Normal 17 2 3 2 4" xfId="10654" xr:uid="{00000000-0005-0000-0000-000097290000}"/>
    <cellStyle name="Normal 17 2 3 2 4 2" xfId="31611" xr:uid="{9D48B276-2E9E-46B5-80FC-0F9E16125109}"/>
    <cellStyle name="Normal 17 2 3 2 5" xfId="10655" xr:uid="{00000000-0005-0000-0000-000098290000}"/>
    <cellStyle name="Normal 17 2 3 2 5 2" xfId="31612" xr:uid="{76F972DF-D207-417D-BCE9-7EF53BBDE7E6}"/>
    <cellStyle name="Normal 17 2 3 2 6" xfId="31605" xr:uid="{8B398614-79A2-439E-AB2B-27423D6031AC}"/>
    <cellStyle name="Normal 17 2 3 3" xfId="10656" xr:uid="{00000000-0005-0000-0000-000099290000}"/>
    <cellStyle name="Normal 17 2 3 3 2" xfId="10657" xr:uid="{00000000-0005-0000-0000-00009A290000}"/>
    <cellStyle name="Normal 17 2 3 3 2 2" xfId="31614" xr:uid="{4C11F522-7B37-43DB-8039-04764D664A65}"/>
    <cellStyle name="Normal 17 2 3 3 3" xfId="10658" xr:uid="{00000000-0005-0000-0000-00009B290000}"/>
    <cellStyle name="Normal 17 2 3 3 3 2" xfId="31615" xr:uid="{63809C0A-2719-4DFF-A856-2DAD08C4B53C}"/>
    <cellStyle name="Normal 17 2 3 3 4" xfId="10659" xr:uid="{00000000-0005-0000-0000-00009C290000}"/>
    <cellStyle name="Normal 17 2 3 3 4 2" xfId="31616" xr:uid="{525C054F-8392-49E6-8250-4DD4CF187DAD}"/>
    <cellStyle name="Normal 17 2 3 3 5" xfId="31613" xr:uid="{7384DBF3-E917-448D-ACC6-6525EEA011F6}"/>
    <cellStyle name="Normal 17 2 3 4" xfId="10660" xr:uid="{00000000-0005-0000-0000-00009D290000}"/>
    <cellStyle name="Normal 17 2 3 4 2" xfId="31617" xr:uid="{CF508050-80BF-49A3-8E0B-0BDB1C37746B}"/>
    <cellStyle name="Normal 17 2 3 5" xfId="10661" xr:uid="{00000000-0005-0000-0000-00009E290000}"/>
    <cellStyle name="Normal 17 2 3 5 2" xfId="31618" xr:uid="{D9F63C2F-A092-4569-ADFC-4E65F330997D}"/>
    <cellStyle name="Normal 17 2 3 6" xfId="10662" xr:uid="{00000000-0005-0000-0000-00009F290000}"/>
    <cellStyle name="Normal 17 2 3 6 2" xfId="31619" xr:uid="{B774288B-8DAA-4A7A-8BE6-6EB300FB7326}"/>
    <cellStyle name="Normal 17 2 3 7" xfId="31604" xr:uid="{6BD45FBC-9E62-4D20-BB3C-4B50C19B2757}"/>
    <cellStyle name="Normal 17 2 4" xfId="31602" xr:uid="{882B3A4B-A567-4BA2-8042-EB1C3F573F26}"/>
    <cellStyle name="Normal 17 3" xfId="10663" xr:uid="{00000000-0005-0000-0000-0000A0290000}"/>
    <cellStyle name="Normal 17 3 2" xfId="10664" xr:uid="{00000000-0005-0000-0000-0000A1290000}"/>
    <cellStyle name="Normal 17 3 2 2" xfId="10665" xr:uid="{00000000-0005-0000-0000-0000A2290000}"/>
    <cellStyle name="Normal 17 3 2 2 2" xfId="10666" xr:uid="{00000000-0005-0000-0000-0000A3290000}"/>
    <cellStyle name="Normal 17 3 2 2 2 2" xfId="10667" xr:uid="{00000000-0005-0000-0000-0000A4290000}"/>
    <cellStyle name="Normal 17 3 2 2 2 2 2" xfId="31624" xr:uid="{0333D060-36A3-46D9-8167-8443BB07E13E}"/>
    <cellStyle name="Normal 17 3 2 2 2 3" xfId="10668" xr:uid="{00000000-0005-0000-0000-0000A5290000}"/>
    <cellStyle name="Normal 17 3 2 2 2 3 2" xfId="31625" xr:uid="{BF507866-8DA0-4594-882D-E54B764AE43D}"/>
    <cellStyle name="Normal 17 3 2 2 2 4" xfId="10669" xr:uid="{00000000-0005-0000-0000-0000A6290000}"/>
    <cellStyle name="Normal 17 3 2 2 2 4 2" xfId="31626" xr:uid="{CD86542F-B68E-4A4E-8EC8-9F0B45017A15}"/>
    <cellStyle name="Normal 17 3 2 2 2 5" xfId="31623" xr:uid="{089480FF-5728-47F5-AB0F-741ADBCF0C3B}"/>
    <cellStyle name="Normal 17 3 2 2 3" xfId="10670" xr:uid="{00000000-0005-0000-0000-0000A7290000}"/>
    <cellStyle name="Normal 17 3 2 2 3 2" xfId="31627" xr:uid="{B9C753D4-C0D4-475B-9697-6FE79DBACDFC}"/>
    <cellStyle name="Normal 17 3 2 2 4" xfId="10671" xr:uid="{00000000-0005-0000-0000-0000A8290000}"/>
    <cellStyle name="Normal 17 3 2 2 4 2" xfId="31628" xr:uid="{85364E3B-DFE5-4A30-B756-E9EC12DD0078}"/>
    <cellStyle name="Normal 17 3 2 2 5" xfId="10672" xr:uid="{00000000-0005-0000-0000-0000A9290000}"/>
    <cellStyle name="Normal 17 3 2 2 5 2" xfId="31629" xr:uid="{36106112-95D8-4F26-B91C-32CD569141AE}"/>
    <cellStyle name="Normal 17 3 2 2 6" xfId="31622" xr:uid="{F3B658F6-50E6-4D98-8BC2-5E3CC7F98776}"/>
    <cellStyle name="Normal 17 3 2 3" xfId="10673" xr:uid="{00000000-0005-0000-0000-0000AA290000}"/>
    <cellStyle name="Normal 17 3 2 3 2" xfId="31630" xr:uid="{0C2DB0A8-A914-4B9F-991E-77B035BF5B69}"/>
    <cellStyle name="Normal 17 3 2 4" xfId="10674" xr:uid="{00000000-0005-0000-0000-0000AB290000}"/>
    <cellStyle name="Normal 17 3 2 4 2" xfId="10675" xr:uid="{00000000-0005-0000-0000-0000AC290000}"/>
    <cellStyle name="Normal 17 3 2 4 2 2" xfId="31632" xr:uid="{851E3B4C-96A6-4B8E-AC4E-74BF9728875A}"/>
    <cellStyle name="Normal 17 3 2 4 3" xfId="10676" xr:uid="{00000000-0005-0000-0000-0000AD290000}"/>
    <cellStyle name="Normal 17 3 2 4 3 2" xfId="31633" xr:uid="{C4C1DEC3-91D7-47E8-8693-438431E47FF8}"/>
    <cellStyle name="Normal 17 3 2 4 4" xfId="10677" xr:uid="{00000000-0005-0000-0000-0000AE290000}"/>
    <cellStyle name="Normal 17 3 2 4 4 2" xfId="31634" xr:uid="{9C030B1E-2A28-4878-99FD-5217FA547099}"/>
    <cellStyle name="Normal 17 3 2 4 5" xfId="31631" xr:uid="{3E93D831-950E-4EE2-B873-1A3F58DEDBED}"/>
    <cellStyle name="Normal 17 3 2 5" xfId="10678" xr:uid="{00000000-0005-0000-0000-0000AF290000}"/>
    <cellStyle name="Normal 17 3 2 5 2" xfId="31635" xr:uid="{EB2F9F8D-4CDD-4FDC-84D0-BB14337847E2}"/>
    <cellStyle name="Normal 17 3 2 6" xfId="10679" xr:uid="{00000000-0005-0000-0000-0000B0290000}"/>
    <cellStyle name="Normal 17 3 2 6 2" xfId="31636" xr:uid="{F2C1D646-A042-4316-993B-FBF144349F9E}"/>
    <cellStyle name="Normal 17 3 2 7" xfId="10680" xr:uid="{00000000-0005-0000-0000-0000B1290000}"/>
    <cellStyle name="Normal 17 3 2 7 2" xfId="31637" xr:uid="{20296A35-9FC2-4736-A54F-295B392EC3A3}"/>
    <cellStyle name="Normal 17 3 2 8" xfId="31621" xr:uid="{159AE1E5-75DF-4AF5-8C14-54AAEDB5A2B5}"/>
    <cellStyle name="Normal 17 3 3" xfId="31620" xr:uid="{0FF81F69-FF39-4C62-93E6-AF9B7E5AA24D}"/>
    <cellStyle name="Normal 17 4" xfId="10681" xr:uid="{00000000-0005-0000-0000-0000B2290000}"/>
    <cellStyle name="Normal 17 4 2" xfId="10682" xr:uid="{00000000-0005-0000-0000-0000B3290000}"/>
    <cellStyle name="Normal 17 4 2 2" xfId="10683" xr:uid="{00000000-0005-0000-0000-0000B4290000}"/>
    <cellStyle name="Normal 17 4 2 2 2" xfId="10684" xr:uid="{00000000-0005-0000-0000-0000B5290000}"/>
    <cellStyle name="Normal 17 4 2 2 2 2" xfId="10685" xr:uid="{00000000-0005-0000-0000-0000B6290000}"/>
    <cellStyle name="Normal 17 4 2 2 2 2 2" xfId="31642" xr:uid="{F7CA81E7-63FC-43B2-B699-CBB676E96443}"/>
    <cellStyle name="Normal 17 4 2 2 2 3" xfId="10686" xr:uid="{00000000-0005-0000-0000-0000B7290000}"/>
    <cellStyle name="Normal 17 4 2 2 2 3 2" xfId="31643" xr:uid="{3814B4B0-A17F-43C1-9D38-CC3FE514AEED}"/>
    <cellStyle name="Normal 17 4 2 2 2 4" xfId="10687" xr:uid="{00000000-0005-0000-0000-0000B8290000}"/>
    <cellStyle name="Normal 17 4 2 2 2 4 2" xfId="31644" xr:uid="{EFEF82A9-280A-4455-BC86-73EEBF9DC9DF}"/>
    <cellStyle name="Normal 17 4 2 2 2 5" xfId="31641" xr:uid="{832333A6-04AC-4B3C-B82A-CD61975B0676}"/>
    <cellStyle name="Normal 17 4 2 2 3" xfId="10688" xr:uid="{00000000-0005-0000-0000-0000B9290000}"/>
    <cellStyle name="Normal 17 4 2 2 3 2" xfId="31645" xr:uid="{0BF7033D-245D-4507-B24C-D8C5D6FEF7B0}"/>
    <cellStyle name="Normal 17 4 2 2 4" xfId="10689" xr:uid="{00000000-0005-0000-0000-0000BA290000}"/>
    <cellStyle name="Normal 17 4 2 2 4 2" xfId="31646" xr:uid="{5BF73385-CE93-43FF-8A3B-73C00C0370C6}"/>
    <cellStyle name="Normal 17 4 2 2 5" xfId="10690" xr:uid="{00000000-0005-0000-0000-0000BB290000}"/>
    <cellStyle name="Normal 17 4 2 2 5 2" xfId="31647" xr:uid="{261E691A-E244-45C8-B4A2-319EA1D3B2C0}"/>
    <cellStyle name="Normal 17 4 2 2 6" xfId="31640" xr:uid="{DA9CA40C-A0BC-4B57-8556-AAEB588EF019}"/>
    <cellStyle name="Normal 17 4 2 3" xfId="10691" xr:uid="{00000000-0005-0000-0000-0000BC290000}"/>
    <cellStyle name="Normal 17 4 2 3 2" xfId="31648" xr:uid="{44B239B2-9A81-4275-8062-CF350F88B2AB}"/>
    <cellStyle name="Normal 17 4 2 4" xfId="10692" xr:uid="{00000000-0005-0000-0000-0000BD290000}"/>
    <cellStyle name="Normal 17 4 2 4 2" xfId="10693" xr:uid="{00000000-0005-0000-0000-0000BE290000}"/>
    <cellStyle name="Normal 17 4 2 4 2 2" xfId="31650" xr:uid="{A641CC8A-5C64-49C9-916E-5D75A7384A66}"/>
    <cellStyle name="Normal 17 4 2 4 3" xfId="10694" xr:uid="{00000000-0005-0000-0000-0000BF290000}"/>
    <cellStyle name="Normal 17 4 2 4 3 2" xfId="31651" xr:uid="{2E135755-7B7C-412D-BCB5-EBB864C9D905}"/>
    <cellStyle name="Normal 17 4 2 4 4" xfId="10695" xr:uid="{00000000-0005-0000-0000-0000C0290000}"/>
    <cellStyle name="Normal 17 4 2 4 4 2" xfId="31652" xr:uid="{446B9AE6-567B-4931-BBDC-C95BB0BAB9F9}"/>
    <cellStyle name="Normal 17 4 2 4 5" xfId="31649" xr:uid="{CED65237-C0E9-4CF2-8A46-C9CADBEB94CF}"/>
    <cellStyle name="Normal 17 4 2 5" xfId="10696" xr:uid="{00000000-0005-0000-0000-0000C1290000}"/>
    <cellStyle name="Normal 17 4 2 5 2" xfId="31653" xr:uid="{D280082C-B4C5-4343-A609-D1E18A220C3B}"/>
    <cellStyle name="Normal 17 4 2 6" xfId="10697" xr:uid="{00000000-0005-0000-0000-0000C2290000}"/>
    <cellStyle name="Normal 17 4 2 6 2" xfId="31654" xr:uid="{B9F5E8A0-ACE1-4181-A17B-77F402AA9A34}"/>
    <cellStyle name="Normal 17 4 2 7" xfId="10698" xr:uid="{00000000-0005-0000-0000-0000C3290000}"/>
    <cellStyle name="Normal 17 4 2 7 2" xfId="31655" xr:uid="{D79FD403-E96D-4A6C-8D05-86BAC8BEA549}"/>
    <cellStyle name="Normal 17 4 2 8" xfId="31639" xr:uid="{99BF8489-30A9-4BF6-B248-2395EDCDD6BA}"/>
    <cellStyle name="Normal 17 4 3" xfId="31638" xr:uid="{CA2BE286-6E75-4CD5-AFB4-FEAEE3D4D2F1}"/>
    <cellStyle name="Normal 17 5" xfId="10699" xr:uid="{00000000-0005-0000-0000-0000C4290000}"/>
    <cellStyle name="Normal 17 5 2" xfId="10700" xr:uid="{00000000-0005-0000-0000-0000C5290000}"/>
    <cellStyle name="Normal 17 5 2 2" xfId="10701" xr:uid="{00000000-0005-0000-0000-0000C6290000}"/>
    <cellStyle name="Normal 17 5 2 2 2" xfId="10702" xr:uid="{00000000-0005-0000-0000-0000C7290000}"/>
    <cellStyle name="Normal 17 5 2 2 2 2" xfId="10703" xr:uid="{00000000-0005-0000-0000-0000C8290000}"/>
    <cellStyle name="Normal 17 5 2 2 2 2 2" xfId="31660" xr:uid="{BEA2E2E6-6CC6-46D7-8055-0D86FB4EBAA6}"/>
    <cellStyle name="Normal 17 5 2 2 2 3" xfId="10704" xr:uid="{00000000-0005-0000-0000-0000C9290000}"/>
    <cellStyle name="Normal 17 5 2 2 2 3 2" xfId="31661" xr:uid="{611024C0-8B16-4405-AF69-2C5CB3D86D33}"/>
    <cellStyle name="Normal 17 5 2 2 2 4" xfId="10705" xr:uid="{00000000-0005-0000-0000-0000CA290000}"/>
    <cellStyle name="Normal 17 5 2 2 2 4 2" xfId="31662" xr:uid="{D825BE0A-1635-418A-8BF8-B4A2D58C3841}"/>
    <cellStyle name="Normal 17 5 2 2 2 5" xfId="31659" xr:uid="{3B7A2C02-AE37-4E60-93F8-2C69BD7EE6C7}"/>
    <cellStyle name="Normal 17 5 2 2 3" xfId="10706" xr:uid="{00000000-0005-0000-0000-0000CB290000}"/>
    <cellStyle name="Normal 17 5 2 2 3 2" xfId="31663" xr:uid="{B3EE7EF6-E16C-4A92-9995-0A5DBBE1240B}"/>
    <cellStyle name="Normal 17 5 2 2 4" xfId="10707" xr:uid="{00000000-0005-0000-0000-0000CC290000}"/>
    <cellStyle name="Normal 17 5 2 2 4 2" xfId="31664" xr:uid="{61A1BF7F-FF0A-4EB8-A25A-C5455C4037F2}"/>
    <cellStyle name="Normal 17 5 2 2 5" xfId="10708" xr:uid="{00000000-0005-0000-0000-0000CD290000}"/>
    <cellStyle name="Normal 17 5 2 2 5 2" xfId="31665" xr:uid="{11B83507-7C73-4176-83B5-84285009D740}"/>
    <cellStyle name="Normal 17 5 2 2 6" xfId="31658" xr:uid="{B802271F-2682-4886-9DC1-B0B64B1CBB4D}"/>
    <cellStyle name="Normal 17 5 2 3" xfId="10709" xr:uid="{00000000-0005-0000-0000-0000CE290000}"/>
    <cellStyle name="Normal 17 5 2 3 2" xfId="31666" xr:uid="{E75181C1-F37E-451C-B911-564FF4B7C408}"/>
    <cellStyle name="Normal 17 5 2 4" xfId="10710" xr:uid="{00000000-0005-0000-0000-0000CF290000}"/>
    <cellStyle name="Normal 17 5 2 4 2" xfId="10711" xr:uid="{00000000-0005-0000-0000-0000D0290000}"/>
    <cellStyle name="Normal 17 5 2 4 2 2" xfId="31668" xr:uid="{DB3AAA86-3B7A-431F-B3F3-FCF2C0DC68E9}"/>
    <cellStyle name="Normal 17 5 2 4 3" xfId="10712" xr:uid="{00000000-0005-0000-0000-0000D1290000}"/>
    <cellStyle name="Normal 17 5 2 4 3 2" xfId="31669" xr:uid="{3AFEABDA-BF86-4619-A295-A6EB394A705F}"/>
    <cellStyle name="Normal 17 5 2 4 4" xfId="10713" xr:uid="{00000000-0005-0000-0000-0000D2290000}"/>
    <cellStyle name="Normal 17 5 2 4 4 2" xfId="31670" xr:uid="{08FDD97C-165E-43A4-8CC8-8942E6AD6537}"/>
    <cellStyle name="Normal 17 5 2 4 5" xfId="31667" xr:uid="{52EE2F1E-996A-47D0-9855-543496D95F96}"/>
    <cellStyle name="Normal 17 5 2 5" xfId="10714" xr:uid="{00000000-0005-0000-0000-0000D3290000}"/>
    <cellStyle name="Normal 17 5 2 5 2" xfId="31671" xr:uid="{EF8DB1F6-F1D6-4302-88AA-E779FF0BB0D5}"/>
    <cellStyle name="Normal 17 5 2 6" xfId="10715" xr:uid="{00000000-0005-0000-0000-0000D4290000}"/>
    <cellStyle name="Normal 17 5 2 6 2" xfId="31672" xr:uid="{531B625F-3F0B-4FC2-8DDC-2E7E898037DC}"/>
    <cellStyle name="Normal 17 5 2 7" xfId="10716" xr:uid="{00000000-0005-0000-0000-0000D5290000}"/>
    <cellStyle name="Normal 17 5 2 7 2" xfId="31673" xr:uid="{02010BD6-7886-4D1B-BDF3-322175E18734}"/>
    <cellStyle name="Normal 17 5 2 8" xfId="31657" xr:uid="{9F133B50-F84A-4BE1-B9F2-2DE6B7AAC1DC}"/>
    <cellStyle name="Normal 17 5 3" xfId="31656" xr:uid="{9561FE28-5F86-4F0B-AFE0-CD49C10D0C74}"/>
    <cellStyle name="Normal 17 6" xfId="10717" xr:uid="{00000000-0005-0000-0000-0000D6290000}"/>
    <cellStyle name="Normal 17 6 2" xfId="10718" xr:uid="{00000000-0005-0000-0000-0000D7290000}"/>
    <cellStyle name="Normal 17 6 2 2" xfId="31675" xr:uid="{AA598426-6EC8-457E-99DD-F719D36718AA}"/>
    <cellStyle name="Normal 17 6 3" xfId="31674" xr:uid="{0293853D-2B75-437B-87AE-75A0F3C8B269}"/>
    <cellStyle name="Normal 17 7" xfId="10719" xr:uid="{00000000-0005-0000-0000-0000D8290000}"/>
    <cellStyle name="Normal 17 7 2" xfId="10720" xr:uid="{00000000-0005-0000-0000-0000D9290000}"/>
    <cellStyle name="Normal 17 7 2 2" xfId="31677" xr:uid="{8241706C-C67E-40EE-9429-EDF8ABA480A1}"/>
    <cellStyle name="Normal 17 7 3" xfId="31676" xr:uid="{7A923368-02EF-4D2D-909B-95976FB4D264}"/>
    <cellStyle name="Normal 17 8" xfId="10721" xr:uid="{00000000-0005-0000-0000-0000DA290000}"/>
    <cellStyle name="Normal 17 8 2" xfId="10722" xr:uid="{00000000-0005-0000-0000-0000DB290000}"/>
    <cellStyle name="Normal 17 8 2 2" xfId="31679" xr:uid="{422D4ED4-0C78-4D67-A10D-78207123A632}"/>
    <cellStyle name="Normal 17 8 3" xfId="31678" xr:uid="{C1EC893D-FC8B-449A-8790-A10415213715}"/>
    <cellStyle name="Normal 17 9" xfId="10723" xr:uid="{00000000-0005-0000-0000-0000DC290000}"/>
    <cellStyle name="Normal 17 9 2" xfId="10724" xr:uid="{00000000-0005-0000-0000-0000DD290000}"/>
    <cellStyle name="Normal 17 9 2 2" xfId="31681" xr:uid="{BF3BA9A4-DE5A-4C6F-B8FE-16A18D07E037}"/>
    <cellStyle name="Normal 17 9 3" xfId="31680" xr:uid="{36A10D92-60E2-41AD-9574-779FACB3A872}"/>
    <cellStyle name="Normal 18" xfId="10725" xr:uid="{00000000-0005-0000-0000-0000DE290000}"/>
    <cellStyle name="Normal 18 10" xfId="10726" xr:uid="{00000000-0005-0000-0000-0000DF290000}"/>
    <cellStyle name="Normal 18 10 2" xfId="31683" xr:uid="{7A403BCF-43C6-49D6-BFFE-EA00DB9BD5C7}"/>
    <cellStyle name="Normal 18 2" xfId="10727" xr:uid="{00000000-0005-0000-0000-0000E0290000}"/>
    <cellStyle name="Normal 18 2 2" xfId="10728" xr:uid="{00000000-0005-0000-0000-0000E1290000}"/>
    <cellStyle name="Normal 18 2 2 2" xfId="10729" xr:uid="{00000000-0005-0000-0000-0000E2290000}"/>
    <cellStyle name="Normal 18 2 2 2 2" xfId="10730" xr:uid="{00000000-0005-0000-0000-0000E3290000}"/>
    <cellStyle name="Normal 18 2 2 2 2 2" xfId="31687" xr:uid="{CB4DC12D-5D57-4104-A8B1-21D70DFC622B}"/>
    <cellStyle name="Normal 18 2 2 2 3" xfId="10731" xr:uid="{00000000-0005-0000-0000-0000E4290000}"/>
    <cellStyle name="Normal 18 2 2 2 3 2" xfId="31688" xr:uid="{1917CFCB-3B25-4B20-9927-2467FEF3ADB0}"/>
    <cellStyle name="Normal 18 2 2 2 4" xfId="10732" xr:uid="{00000000-0005-0000-0000-0000E5290000}"/>
    <cellStyle name="Normal 18 2 2 2 4 2" xfId="31689" xr:uid="{96BF571A-4D3A-44BF-B774-AD6500033481}"/>
    <cellStyle name="Normal 18 2 2 2 5" xfId="31686" xr:uid="{0101833A-21DA-4440-84D3-AAAB052365B8}"/>
    <cellStyle name="Normal 18 2 2 3" xfId="10733" xr:uid="{00000000-0005-0000-0000-0000E6290000}"/>
    <cellStyle name="Normal 18 2 2 3 2" xfId="31690" xr:uid="{34256B64-D4E5-4EC3-BA1A-503ECED82CAF}"/>
    <cellStyle name="Normal 18 2 2 4" xfId="10734" xr:uid="{00000000-0005-0000-0000-0000E7290000}"/>
    <cellStyle name="Normal 18 2 2 4 2" xfId="31691" xr:uid="{CA794852-C1BA-4A86-93FF-A68168DB2F18}"/>
    <cellStyle name="Normal 18 2 2 5" xfId="10735" xr:uid="{00000000-0005-0000-0000-0000E8290000}"/>
    <cellStyle name="Normal 18 2 2 5 2" xfId="31692" xr:uid="{8C7908EB-C57E-41FA-86CD-998A5611E7CF}"/>
    <cellStyle name="Normal 18 2 2 6" xfId="31685" xr:uid="{FBA35F27-686F-4495-A8C6-4EAAB40F4CC4}"/>
    <cellStyle name="Normal 18 2 3" xfId="10736" xr:uid="{00000000-0005-0000-0000-0000E9290000}"/>
    <cellStyle name="Normal 18 2 3 2" xfId="31693" xr:uid="{0BB9D7FA-7626-4CE9-B690-142FAB3FA994}"/>
    <cellStyle name="Normal 18 2 4" xfId="10737" xr:uid="{00000000-0005-0000-0000-0000EA290000}"/>
    <cellStyle name="Normal 18 2 4 2" xfId="10738" xr:uid="{00000000-0005-0000-0000-0000EB290000}"/>
    <cellStyle name="Normal 18 2 4 2 2" xfId="31695" xr:uid="{EDB1A643-EC78-49A6-B741-E9BC4E9569E0}"/>
    <cellStyle name="Normal 18 2 4 3" xfId="10739" xr:uid="{00000000-0005-0000-0000-0000EC290000}"/>
    <cellStyle name="Normal 18 2 4 3 2" xfId="31696" xr:uid="{E7243B69-ED72-4784-B0E1-9B3BFF26768C}"/>
    <cellStyle name="Normal 18 2 4 4" xfId="10740" xr:uid="{00000000-0005-0000-0000-0000ED290000}"/>
    <cellStyle name="Normal 18 2 4 4 2" xfId="31697" xr:uid="{2C507806-B6E1-47D4-A30E-91BC6EE013FB}"/>
    <cellStyle name="Normal 18 2 4 5" xfId="31694" xr:uid="{31A72E29-22A0-45EC-AFDF-9057C74F1643}"/>
    <cellStyle name="Normal 18 2 5" xfId="10741" xr:uid="{00000000-0005-0000-0000-0000EE290000}"/>
    <cellStyle name="Normal 18 2 5 2" xfId="31698" xr:uid="{7E59CBB1-526F-47F0-A1DE-207EA8B2CB46}"/>
    <cellStyle name="Normal 18 2 6" xfId="10742" xr:uid="{00000000-0005-0000-0000-0000EF290000}"/>
    <cellStyle name="Normal 18 2 6 2" xfId="31699" xr:uid="{CC77B2F6-64E4-4D88-A51C-E9BE95A32802}"/>
    <cellStyle name="Normal 18 2 7" xfId="10743" xr:uid="{00000000-0005-0000-0000-0000F0290000}"/>
    <cellStyle name="Normal 18 2 7 2" xfId="31700" xr:uid="{813A6AEF-8067-4B85-9FB7-9CAFDF4C2B70}"/>
    <cellStyle name="Normal 18 2 8" xfId="31684" xr:uid="{728FD3D9-8AD9-457A-817D-1747858FC662}"/>
    <cellStyle name="Normal 18 3" xfId="10744" xr:uid="{00000000-0005-0000-0000-0000F1290000}"/>
    <cellStyle name="Normal 18 3 2" xfId="10745" xr:uid="{00000000-0005-0000-0000-0000F2290000}"/>
    <cellStyle name="Normal 18 3 2 2" xfId="10746" xr:uid="{00000000-0005-0000-0000-0000F3290000}"/>
    <cellStyle name="Normal 18 3 2 2 2" xfId="10747" xr:uid="{00000000-0005-0000-0000-0000F4290000}"/>
    <cellStyle name="Normal 18 3 2 2 2 2" xfId="31704" xr:uid="{F0C61388-6578-47F8-96DC-BDE36981E26B}"/>
    <cellStyle name="Normal 18 3 2 2 3" xfId="10748" xr:uid="{00000000-0005-0000-0000-0000F5290000}"/>
    <cellStyle name="Normal 18 3 2 2 3 2" xfId="31705" xr:uid="{FC86E1C6-8FF7-460F-8DC8-8474F499D372}"/>
    <cellStyle name="Normal 18 3 2 2 4" xfId="10749" xr:uid="{00000000-0005-0000-0000-0000F6290000}"/>
    <cellStyle name="Normal 18 3 2 2 4 2" xfId="31706" xr:uid="{CBB086E8-149B-4BFE-BB97-A18578A9FEC9}"/>
    <cellStyle name="Normal 18 3 2 2 5" xfId="31703" xr:uid="{2E0EFFEC-D486-49A0-B0B9-D247C42E8911}"/>
    <cellStyle name="Normal 18 3 2 3" xfId="10750" xr:uid="{00000000-0005-0000-0000-0000F7290000}"/>
    <cellStyle name="Normal 18 3 2 3 2" xfId="31707" xr:uid="{2F9BB7E5-5B11-4B74-816B-895E52F77BD9}"/>
    <cellStyle name="Normal 18 3 2 4" xfId="10751" xr:uid="{00000000-0005-0000-0000-0000F8290000}"/>
    <cellStyle name="Normal 18 3 2 4 2" xfId="31708" xr:uid="{B7A0A273-DC20-49CC-9393-F1D9D23B8EE0}"/>
    <cellStyle name="Normal 18 3 2 5" xfId="10752" xr:uid="{00000000-0005-0000-0000-0000F9290000}"/>
    <cellStyle name="Normal 18 3 2 5 2" xfId="31709" xr:uid="{3400109B-EAE5-4AAE-8B4D-491F7AEF5060}"/>
    <cellStyle name="Normal 18 3 2 6" xfId="31702" xr:uid="{8441AADE-30A1-4C05-812B-E874C1B8C845}"/>
    <cellStyle name="Normal 18 3 3" xfId="10753" xr:uid="{00000000-0005-0000-0000-0000FA290000}"/>
    <cellStyle name="Normal 18 3 3 2" xfId="31710" xr:uid="{F87F32A6-9D49-4591-B4CF-02F16BF395F0}"/>
    <cellStyle name="Normal 18 3 4" xfId="10754" xr:uid="{00000000-0005-0000-0000-0000FB290000}"/>
    <cellStyle name="Normal 18 3 4 2" xfId="10755" xr:uid="{00000000-0005-0000-0000-0000FC290000}"/>
    <cellStyle name="Normal 18 3 4 2 2" xfId="31712" xr:uid="{81A2BEED-E326-4BF4-A527-3AF55B781D12}"/>
    <cellStyle name="Normal 18 3 4 3" xfId="10756" xr:uid="{00000000-0005-0000-0000-0000FD290000}"/>
    <cellStyle name="Normal 18 3 4 3 2" xfId="31713" xr:uid="{AE0283A6-BDBA-4A06-807B-62789280F632}"/>
    <cellStyle name="Normal 18 3 4 4" xfId="10757" xr:uid="{00000000-0005-0000-0000-0000FE290000}"/>
    <cellStyle name="Normal 18 3 4 4 2" xfId="31714" xr:uid="{9400D2E0-7098-41E9-A5BC-06DBEAFD9414}"/>
    <cellStyle name="Normal 18 3 4 5" xfId="31711" xr:uid="{EC8B1762-0DB0-4A57-9F18-6CA291B2CC27}"/>
    <cellStyle name="Normal 18 3 5" xfId="10758" xr:uid="{00000000-0005-0000-0000-0000FF290000}"/>
    <cellStyle name="Normal 18 3 5 2" xfId="31715" xr:uid="{5DA20FBF-474A-402B-B8B4-DB402B7DC482}"/>
    <cellStyle name="Normal 18 3 6" xfId="10759" xr:uid="{00000000-0005-0000-0000-0000002A0000}"/>
    <cellStyle name="Normal 18 3 6 2" xfId="31716" xr:uid="{1E013368-D276-4286-A588-BAE0581CA86E}"/>
    <cellStyle name="Normal 18 3 7" xfId="10760" xr:uid="{00000000-0005-0000-0000-0000012A0000}"/>
    <cellStyle name="Normal 18 3 7 2" xfId="31717" xr:uid="{AC3D4BEC-62E5-4D53-B927-BA04408FE12F}"/>
    <cellStyle name="Normal 18 3 8" xfId="31701" xr:uid="{A52AD129-69CA-47F4-8CE0-E036CC628604}"/>
    <cellStyle name="Normal 18 4" xfId="10761" xr:uid="{00000000-0005-0000-0000-0000022A0000}"/>
    <cellStyle name="Normal 18 4 2" xfId="10762" xr:uid="{00000000-0005-0000-0000-0000032A0000}"/>
    <cellStyle name="Normal 18 4 2 2" xfId="10763" xr:uid="{00000000-0005-0000-0000-0000042A0000}"/>
    <cellStyle name="Normal 18 4 2 2 2" xfId="10764" xr:uid="{00000000-0005-0000-0000-0000052A0000}"/>
    <cellStyle name="Normal 18 4 2 2 2 2" xfId="31721" xr:uid="{71BBC9BB-04CB-46B9-BBBD-EDE07D05AB63}"/>
    <cellStyle name="Normal 18 4 2 2 3" xfId="10765" xr:uid="{00000000-0005-0000-0000-0000062A0000}"/>
    <cellStyle name="Normal 18 4 2 2 3 2" xfId="31722" xr:uid="{F31C9C44-E7B8-4C46-9F95-E626ECF51099}"/>
    <cellStyle name="Normal 18 4 2 2 4" xfId="10766" xr:uid="{00000000-0005-0000-0000-0000072A0000}"/>
    <cellStyle name="Normal 18 4 2 2 4 2" xfId="31723" xr:uid="{450202BF-EEE3-4E46-A651-B338A84DEBC0}"/>
    <cellStyle name="Normal 18 4 2 2 5" xfId="31720" xr:uid="{16BA4410-9D89-4E9A-B61E-85DD58E9DB5C}"/>
    <cellStyle name="Normal 18 4 2 3" xfId="10767" xr:uid="{00000000-0005-0000-0000-0000082A0000}"/>
    <cellStyle name="Normal 18 4 2 3 2" xfId="31724" xr:uid="{1C663F26-963A-4E77-861B-ECE79A3C0271}"/>
    <cellStyle name="Normal 18 4 2 4" xfId="10768" xr:uid="{00000000-0005-0000-0000-0000092A0000}"/>
    <cellStyle name="Normal 18 4 2 4 2" xfId="31725" xr:uid="{8E900768-A802-425D-8FD8-37ABCC959A7E}"/>
    <cellStyle name="Normal 18 4 2 5" xfId="10769" xr:uid="{00000000-0005-0000-0000-00000A2A0000}"/>
    <cellStyle name="Normal 18 4 2 5 2" xfId="31726" xr:uid="{A2158CD5-3A0D-449F-AA83-BC016EDBD6B7}"/>
    <cellStyle name="Normal 18 4 2 6" xfId="31719" xr:uid="{18D9C0FB-7D9E-4B6F-AC81-105767348512}"/>
    <cellStyle name="Normal 18 4 3" xfId="10770" xr:uid="{00000000-0005-0000-0000-00000B2A0000}"/>
    <cellStyle name="Normal 18 4 3 2" xfId="31727" xr:uid="{7AF6BACF-1BED-4BC7-9A63-277A79BF963B}"/>
    <cellStyle name="Normal 18 4 4" xfId="10771" xr:uid="{00000000-0005-0000-0000-00000C2A0000}"/>
    <cellStyle name="Normal 18 4 4 2" xfId="10772" xr:uid="{00000000-0005-0000-0000-00000D2A0000}"/>
    <cellStyle name="Normal 18 4 4 2 2" xfId="31729" xr:uid="{98C2CBE5-4049-459A-A3AC-31B3BD8BCD70}"/>
    <cellStyle name="Normal 18 4 4 3" xfId="10773" xr:uid="{00000000-0005-0000-0000-00000E2A0000}"/>
    <cellStyle name="Normal 18 4 4 3 2" xfId="31730" xr:uid="{2C82CFC9-A846-48E6-A836-FB607E356241}"/>
    <cellStyle name="Normal 18 4 4 4" xfId="10774" xr:uid="{00000000-0005-0000-0000-00000F2A0000}"/>
    <cellStyle name="Normal 18 4 4 4 2" xfId="31731" xr:uid="{44950C1D-29ED-45FE-922F-92DCBE388984}"/>
    <cellStyle name="Normal 18 4 4 5" xfId="31728" xr:uid="{A92BC4C3-4E45-43F7-9D7C-EC1E80D712F8}"/>
    <cellStyle name="Normal 18 4 5" xfId="10775" xr:uid="{00000000-0005-0000-0000-0000102A0000}"/>
    <cellStyle name="Normal 18 4 5 2" xfId="31732" xr:uid="{E1FAB6A2-8815-4CC2-80EC-401D172F317C}"/>
    <cellStyle name="Normal 18 4 6" xfId="10776" xr:uid="{00000000-0005-0000-0000-0000112A0000}"/>
    <cellStyle name="Normal 18 4 6 2" xfId="31733" xr:uid="{16B1F763-3C8D-4297-B082-E290277AE0A3}"/>
    <cellStyle name="Normal 18 4 7" xfId="10777" xr:uid="{00000000-0005-0000-0000-0000122A0000}"/>
    <cellStyle name="Normal 18 4 7 2" xfId="31734" xr:uid="{56B5D3FD-B274-4140-9C46-D1678372AC15}"/>
    <cellStyle name="Normal 18 4 8" xfId="31718" xr:uid="{CD36652C-5EE4-46BF-9ABF-1CC83ADCA990}"/>
    <cellStyle name="Normal 18 5" xfId="10778" xr:uid="{00000000-0005-0000-0000-0000132A0000}"/>
    <cellStyle name="Normal 18 5 2" xfId="31735" xr:uid="{674D121B-5610-4752-A4F6-974782840916}"/>
    <cellStyle name="Normal 18 6" xfId="10779" xr:uid="{00000000-0005-0000-0000-0000142A0000}"/>
    <cellStyle name="Normal 18 6 2" xfId="31736" xr:uid="{094A38BF-5D1A-47B5-8DA8-39BA46642CB2}"/>
    <cellStyle name="Normal 18 7" xfId="10780" xr:uid="{00000000-0005-0000-0000-0000152A0000}"/>
    <cellStyle name="Normal 18 7 2" xfId="31737" xr:uid="{B4AD3FFD-E538-4196-BA3E-BE47698BF054}"/>
    <cellStyle name="Normal 18 8" xfId="10781" xr:uid="{00000000-0005-0000-0000-0000162A0000}"/>
    <cellStyle name="Normal 18 8 2" xfId="10782" xr:uid="{00000000-0005-0000-0000-0000172A0000}"/>
    <cellStyle name="Normal 18 8 2 2" xfId="31739" xr:uid="{555C8107-7982-4CFC-95BE-F8CE57125FC3}"/>
    <cellStyle name="Normal 18 8 3" xfId="10783" xr:uid="{00000000-0005-0000-0000-0000182A0000}"/>
    <cellStyle name="Normal 18 8 3 2" xfId="31740" xr:uid="{979B5076-937A-465F-A336-55B7BA819C7D}"/>
    <cellStyle name="Normal 18 8 4" xfId="10784" xr:uid="{00000000-0005-0000-0000-0000192A0000}"/>
    <cellStyle name="Normal 18 8 4 2" xfId="31741" xr:uid="{883F8562-ED86-46CA-95C4-7F27E2AAFDFB}"/>
    <cellStyle name="Normal 18 8 5" xfId="31738" xr:uid="{3FB2479D-DF97-4FA5-B033-BEDE62CBF3FE}"/>
    <cellStyle name="Normal 18 9" xfId="31682" xr:uid="{5D2E37A8-3C97-4EE7-B3CD-9C1E0C594B96}"/>
    <cellStyle name="Normal 19" xfId="10785" xr:uid="{00000000-0005-0000-0000-00001A2A0000}"/>
    <cellStyle name="Normal 19 10" xfId="10786" xr:uid="{00000000-0005-0000-0000-00001B2A0000}"/>
    <cellStyle name="Normal 19 10 2" xfId="10787" xr:uid="{00000000-0005-0000-0000-00001C2A0000}"/>
    <cellStyle name="Normal 19 10 2 2" xfId="31744" xr:uid="{AE82164B-6E7D-4C33-833C-F6E48370A9A2}"/>
    <cellStyle name="Normal 19 10 3" xfId="31743" xr:uid="{97B876A1-2B83-4F18-BEDF-DCE278FECB80}"/>
    <cellStyle name="Normal 19 11" xfId="10788" xr:uid="{00000000-0005-0000-0000-00001D2A0000}"/>
    <cellStyle name="Normal 19 11 2" xfId="10789" xr:uid="{00000000-0005-0000-0000-00001E2A0000}"/>
    <cellStyle name="Normal 19 11 2 2" xfId="31746" xr:uid="{F7C5C606-BA85-4FEF-833A-DA7AA2F30864}"/>
    <cellStyle name="Normal 19 11 3" xfId="31745" xr:uid="{5AE40BC6-FAE8-4CD4-B599-F588E036629E}"/>
    <cellStyle name="Normal 19 12" xfId="10790" xr:uid="{00000000-0005-0000-0000-00001F2A0000}"/>
    <cellStyle name="Normal 19 12 2" xfId="10791" xr:uid="{00000000-0005-0000-0000-0000202A0000}"/>
    <cellStyle name="Normal 19 12 2 2" xfId="31748" xr:uid="{53D103E4-3F73-4C60-BF83-ADE0A21537FE}"/>
    <cellStyle name="Normal 19 12 3" xfId="31747" xr:uid="{716913ED-35BF-47C7-8154-BF4064F50798}"/>
    <cellStyle name="Normal 19 13" xfId="10792" xr:uid="{00000000-0005-0000-0000-0000212A0000}"/>
    <cellStyle name="Normal 19 13 2" xfId="31749" xr:uid="{70D8D8D6-0968-4F1E-A6CB-8FB2960E93B0}"/>
    <cellStyle name="Normal 19 14" xfId="10793" xr:uid="{00000000-0005-0000-0000-0000222A0000}"/>
    <cellStyle name="Normal 19 14 2" xfId="10794" xr:uid="{00000000-0005-0000-0000-0000232A0000}"/>
    <cellStyle name="Normal 19 14 2 2" xfId="10795" xr:uid="{00000000-0005-0000-0000-0000242A0000}"/>
    <cellStyle name="Normal 19 14 2 2 2" xfId="10796" xr:uid="{00000000-0005-0000-0000-0000252A0000}"/>
    <cellStyle name="Normal 19 14 2 2 2 2" xfId="31753" xr:uid="{8F33A0BA-E8E3-476A-81FF-5D2C6492DE14}"/>
    <cellStyle name="Normal 19 14 2 2 3" xfId="10797" xr:uid="{00000000-0005-0000-0000-0000262A0000}"/>
    <cellStyle name="Normal 19 14 2 2 3 2" xfId="31754" xr:uid="{F17A5857-BE3F-4A7B-8C67-9DAF4F2B1CBE}"/>
    <cellStyle name="Normal 19 14 2 2 4" xfId="10798" xr:uid="{00000000-0005-0000-0000-0000272A0000}"/>
    <cellStyle name="Normal 19 14 2 2 4 2" xfId="31755" xr:uid="{185077E0-C148-4548-98D6-5ECB879B2D68}"/>
    <cellStyle name="Normal 19 14 2 2 5" xfId="31752" xr:uid="{557A06FB-0F32-40F4-92E8-7E598F03F2C7}"/>
    <cellStyle name="Normal 19 14 2 3" xfId="10799" xr:uid="{00000000-0005-0000-0000-0000282A0000}"/>
    <cellStyle name="Normal 19 14 2 3 2" xfId="31756" xr:uid="{F7E72AA0-0150-4AF4-B300-E53903D715A2}"/>
    <cellStyle name="Normal 19 14 2 4" xfId="10800" xr:uid="{00000000-0005-0000-0000-0000292A0000}"/>
    <cellStyle name="Normal 19 14 2 4 2" xfId="31757" xr:uid="{F08280CF-CD59-4013-BFDC-2A4CBF49D62D}"/>
    <cellStyle name="Normal 19 14 2 5" xfId="10801" xr:uid="{00000000-0005-0000-0000-00002A2A0000}"/>
    <cellStyle name="Normal 19 14 2 5 2" xfId="31758" xr:uid="{92FCB3B5-9AF3-4428-BF96-42E7C81E3543}"/>
    <cellStyle name="Normal 19 14 2 6" xfId="31751" xr:uid="{2F3B4D64-E58E-4BC7-BB4D-E8E3F6788BD3}"/>
    <cellStyle name="Normal 19 14 3" xfId="10802" xr:uid="{00000000-0005-0000-0000-00002B2A0000}"/>
    <cellStyle name="Normal 19 14 3 2" xfId="10803" xr:uid="{00000000-0005-0000-0000-00002C2A0000}"/>
    <cellStyle name="Normal 19 14 3 2 2" xfId="31760" xr:uid="{89D3EC8F-102A-4598-A7FE-D5153FB77AC7}"/>
    <cellStyle name="Normal 19 14 3 3" xfId="10804" xr:uid="{00000000-0005-0000-0000-00002D2A0000}"/>
    <cellStyle name="Normal 19 14 3 3 2" xfId="31761" xr:uid="{720F438A-D798-47BC-AE5F-080478BF4A59}"/>
    <cellStyle name="Normal 19 14 3 4" xfId="10805" xr:uid="{00000000-0005-0000-0000-00002E2A0000}"/>
    <cellStyle name="Normal 19 14 3 4 2" xfId="31762" xr:uid="{13C048ED-6B46-465F-A385-08E6E537016A}"/>
    <cellStyle name="Normal 19 14 3 5" xfId="31759" xr:uid="{A8774BC8-D2FA-4C55-A70D-CAC78C21745D}"/>
    <cellStyle name="Normal 19 14 4" xfId="10806" xr:uid="{00000000-0005-0000-0000-00002F2A0000}"/>
    <cellStyle name="Normal 19 14 4 2" xfId="31763" xr:uid="{D279435F-06CC-4A98-80BF-8F18C1D1DC55}"/>
    <cellStyle name="Normal 19 14 5" xfId="10807" xr:uid="{00000000-0005-0000-0000-0000302A0000}"/>
    <cellStyle name="Normal 19 14 5 2" xfId="31764" xr:uid="{D9DB17CB-27F1-43D2-A0F9-B40715F56E16}"/>
    <cellStyle name="Normal 19 14 6" xfId="10808" xr:uid="{00000000-0005-0000-0000-0000312A0000}"/>
    <cellStyle name="Normal 19 14 6 2" xfId="31765" xr:uid="{2016C6A7-CF5B-4B47-B01A-587ED5B1E0BA}"/>
    <cellStyle name="Normal 19 14 7" xfId="31750" xr:uid="{1CE7C83C-8855-4665-BD8F-49E2301EBC6B}"/>
    <cellStyle name="Normal 19 15" xfId="10809" xr:uid="{00000000-0005-0000-0000-0000322A0000}"/>
    <cellStyle name="Normal 19 15 2" xfId="10810" xr:uid="{00000000-0005-0000-0000-0000332A0000}"/>
    <cellStyle name="Normal 19 15 2 2" xfId="31767" xr:uid="{09DE9F5F-BA71-48C9-81E5-2BEE3D531047}"/>
    <cellStyle name="Normal 19 15 3" xfId="10811" xr:uid="{00000000-0005-0000-0000-0000342A0000}"/>
    <cellStyle name="Normal 19 15 3 2" xfId="31768" xr:uid="{F9891585-C873-4AF6-B8B2-687B12A21688}"/>
    <cellStyle name="Normal 19 15 4" xfId="10812" xr:uid="{00000000-0005-0000-0000-0000352A0000}"/>
    <cellStyle name="Normal 19 15 4 2" xfId="31769" xr:uid="{0C44D1FB-58D2-4739-B2DB-039E93BCCEFE}"/>
    <cellStyle name="Normal 19 15 5" xfId="31766" xr:uid="{80092ED8-2D44-4D69-BE84-784496B291B5}"/>
    <cellStyle name="Normal 19 16" xfId="31742" xr:uid="{51B3DE90-436A-45C6-A484-A9ED71D0DDC0}"/>
    <cellStyle name="Normal 19 2" xfId="10813" xr:uid="{00000000-0005-0000-0000-0000362A0000}"/>
    <cellStyle name="Normal 19 2 2" xfId="10814" xr:uid="{00000000-0005-0000-0000-0000372A0000}"/>
    <cellStyle name="Normal 19 2 2 2" xfId="31771" xr:uid="{BF4034A5-4FEF-4BFA-8FF7-0052FB09595A}"/>
    <cellStyle name="Normal 19 2 3" xfId="10815" xr:uid="{00000000-0005-0000-0000-0000382A0000}"/>
    <cellStyle name="Normal 19 2 3 2" xfId="10816" xr:uid="{00000000-0005-0000-0000-0000392A0000}"/>
    <cellStyle name="Normal 19 2 3 2 2" xfId="10817" xr:uid="{00000000-0005-0000-0000-00003A2A0000}"/>
    <cellStyle name="Normal 19 2 3 2 2 2" xfId="10818" xr:uid="{00000000-0005-0000-0000-00003B2A0000}"/>
    <cellStyle name="Normal 19 2 3 2 2 2 2" xfId="31775" xr:uid="{5CD221E4-588A-45EE-862E-DF679C0F6A3E}"/>
    <cellStyle name="Normal 19 2 3 2 2 3" xfId="10819" xr:uid="{00000000-0005-0000-0000-00003C2A0000}"/>
    <cellStyle name="Normal 19 2 3 2 2 3 2" xfId="31776" xr:uid="{73FD2845-C7C9-4D8D-A1E6-5724264BDB57}"/>
    <cellStyle name="Normal 19 2 3 2 2 4" xfId="10820" xr:uid="{00000000-0005-0000-0000-00003D2A0000}"/>
    <cellStyle name="Normal 19 2 3 2 2 4 2" xfId="31777" xr:uid="{FA9CE4B1-3BAA-4971-80A6-7A91B2295F55}"/>
    <cellStyle name="Normal 19 2 3 2 2 5" xfId="31774" xr:uid="{75D85B34-030A-4D9C-BC01-8939209D7BFB}"/>
    <cellStyle name="Normal 19 2 3 2 3" xfId="10821" xr:uid="{00000000-0005-0000-0000-00003E2A0000}"/>
    <cellStyle name="Normal 19 2 3 2 3 2" xfId="31778" xr:uid="{B7B49467-8718-4220-9CB5-540EB54BC26A}"/>
    <cellStyle name="Normal 19 2 3 2 4" xfId="10822" xr:uid="{00000000-0005-0000-0000-00003F2A0000}"/>
    <cellStyle name="Normal 19 2 3 2 4 2" xfId="31779" xr:uid="{5D476719-6CAF-4145-9480-2E1E976A2BAF}"/>
    <cellStyle name="Normal 19 2 3 2 5" xfId="10823" xr:uid="{00000000-0005-0000-0000-0000402A0000}"/>
    <cellStyle name="Normal 19 2 3 2 5 2" xfId="31780" xr:uid="{89539119-63D8-4059-9734-AEA3CC1FAAA6}"/>
    <cellStyle name="Normal 19 2 3 2 6" xfId="31773" xr:uid="{4182C394-2752-47FA-B7E1-5219137B66E9}"/>
    <cellStyle name="Normal 19 2 3 3" xfId="10824" xr:uid="{00000000-0005-0000-0000-0000412A0000}"/>
    <cellStyle name="Normal 19 2 3 3 2" xfId="10825" xr:uid="{00000000-0005-0000-0000-0000422A0000}"/>
    <cellStyle name="Normal 19 2 3 3 2 2" xfId="31782" xr:uid="{DD7ABED5-EAC8-44C6-BC86-8FAB3536E33E}"/>
    <cellStyle name="Normal 19 2 3 3 3" xfId="10826" xr:uid="{00000000-0005-0000-0000-0000432A0000}"/>
    <cellStyle name="Normal 19 2 3 3 3 2" xfId="31783" xr:uid="{2E1D6B55-4DAF-4A93-A3C9-0034FD771FFD}"/>
    <cellStyle name="Normal 19 2 3 3 4" xfId="10827" xr:uid="{00000000-0005-0000-0000-0000442A0000}"/>
    <cellStyle name="Normal 19 2 3 3 4 2" xfId="31784" xr:uid="{1C34460B-C750-49B4-84E4-596E9DAE3081}"/>
    <cellStyle name="Normal 19 2 3 3 5" xfId="31781" xr:uid="{5B8A8655-0018-4BC9-97D9-08F3CD97A2E2}"/>
    <cellStyle name="Normal 19 2 3 4" xfId="10828" xr:uid="{00000000-0005-0000-0000-0000452A0000}"/>
    <cellStyle name="Normal 19 2 3 4 2" xfId="31785" xr:uid="{DFA5469A-F616-440D-A55B-D558C5B5FC97}"/>
    <cellStyle name="Normal 19 2 3 5" xfId="10829" xr:uid="{00000000-0005-0000-0000-0000462A0000}"/>
    <cellStyle name="Normal 19 2 3 5 2" xfId="31786" xr:uid="{5986ED95-0A5B-47DA-8688-4E053785FA38}"/>
    <cellStyle name="Normal 19 2 3 6" xfId="10830" xr:uid="{00000000-0005-0000-0000-0000472A0000}"/>
    <cellStyle name="Normal 19 2 3 6 2" xfId="31787" xr:uid="{39495AC9-FF6D-4254-AEF1-6E0391456CA5}"/>
    <cellStyle name="Normal 19 2 3 7" xfId="31772" xr:uid="{51E2E225-0B4F-4DB2-B473-C1DEB316A9F9}"/>
    <cellStyle name="Normal 19 2 4" xfId="31770" xr:uid="{2928FFC3-A893-49E8-B544-6E556D1F456A}"/>
    <cellStyle name="Normal 19 3" xfId="10831" xr:uid="{00000000-0005-0000-0000-0000482A0000}"/>
    <cellStyle name="Normal 19 3 2" xfId="10832" xr:uid="{00000000-0005-0000-0000-0000492A0000}"/>
    <cellStyle name="Normal 19 3 2 2" xfId="31789" xr:uid="{063E0497-1560-467F-AA96-B6CB367E7F19}"/>
    <cellStyle name="Normal 19 3 3" xfId="31788" xr:uid="{476C75CC-3500-4986-8825-80CC1B760581}"/>
    <cellStyle name="Normal 19 4" xfId="10833" xr:uid="{00000000-0005-0000-0000-00004A2A0000}"/>
    <cellStyle name="Normal 19 4 2" xfId="10834" xr:uid="{00000000-0005-0000-0000-00004B2A0000}"/>
    <cellStyle name="Normal 19 4 2 2" xfId="31791" xr:uid="{C8C4E368-FB0D-46D8-B99C-8C82577CC46A}"/>
    <cellStyle name="Normal 19 4 3" xfId="31790" xr:uid="{C89512B3-8C35-47AD-9877-9FCEA6909DB8}"/>
    <cellStyle name="Normal 19 5" xfId="10835" xr:uid="{00000000-0005-0000-0000-00004C2A0000}"/>
    <cellStyle name="Normal 19 5 2" xfId="10836" xr:uid="{00000000-0005-0000-0000-00004D2A0000}"/>
    <cellStyle name="Normal 19 5 2 2" xfId="31793" xr:uid="{130B7765-E442-49DA-B5B5-8F664821761B}"/>
    <cellStyle name="Normal 19 5 3" xfId="31792" xr:uid="{D097439D-2976-4FE0-9BB1-20B20218BCBE}"/>
    <cellStyle name="Normal 19 6" xfId="10837" xr:uid="{00000000-0005-0000-0000-00004E2A0000}"/>
    <cellStyle name="Normal 19 6 2" xfId="10838" xr:uid="{00000000-0005-0000-0000-00004F2A0000}"/>
    <cellStyle name="Normal 19 6 2 2" xfId="31795" xr:uid="{670418C4-DB71-4485-8118-50F9A3CCC5B7}"/>
    <cellStyle name="Normal 19 6 3" xfId="31794" xr:uid="{86FF6BC1-3EAA-42D3-9352-4F8393BB52A1}"/>
    <cellStyle name="Normal 19 7" xfId="10839" xr:uid="{00000000-0005-0000-0000-0000502A0000}"/>
    <cellStyle name="Normal 19 7 2" xfId="10840" xr:uid="{00000000-0005-0000-0000-0000512A0000}"/>
    <cellStyle name="Normal 19 7 2 2" xfId="10841" xr:uid="{00000000-0005-0000-0000-0000522A0000}"/>
    <cellStyle name="Normal 19 7 2 2 2" xfId="10842" xr:uid="{00000000-0005-0000-0000-0000532A0000}"/>
    <cellStyle name="Normal 19 7 2 2 2 2" xfId="10843" xr:uid="{00000000-0005-0000-0000-0000542A0000}"/>
    <cellStyle name="Normal 19 7 2 2 2 2 2" xfId="31800" xr:uid="{BD08EEE6-9AD1-4FFF-9F6C-5D4DB168FF0A}"/>
    <cellStyle name="Normal 19 7 2 2 2 3" xfId="10844" xr:uid="{00000000-0005-0000-0000-0000552A0000}"/>
    <cellStyle name="Normal 19 7 2 2 2 3 2" xfId="31801" xr:uid="{0290EC2F-CC20-4EA0-B171-A95E396F630B}"/>
    <cellStyle name="Normal 19 7 2 2 2 4" xfId="10845" xr:uid="{00000000-0005-0000-0000-0000562A0000}"/>
    <cellStyle name="Normal 19 7 2 2 2 4 2" xfId="31802" xr:uid="{B341102E-20C8-49EE-8E1A-549BE34B297E}"/>
    <cellStyle name="Normal 19 7 2 2 2 5" xfId="31799" xr:uid="{55D4B749-FDCA-4E3A-A736-159D52F5E63E}"/>
    <cellStyle name="Normal 19 7 2 2 3" xfId="10846" xr:uid="{00000000-0005-0000-0000-0000572A0000}"/>
    <cellStyle name="Normal 19 7 2 2 3 2" xfId="31803" xr:uid="{D2C5AAC8-8AD7-481F-A7E5-5AC0E06B09A9}"/>
    <cellStyle name="Normal 19 7 2 2 4" xfId="10847" xr:uid="{00000000-0005-0000-0000-0000582A0000}"/>
    <cellStyle name="Normal 19 7 2 2 4 2" xfId="31804" xr:uid="{25FD7154-E9FA-4081-904F-BABB9B4A927A}"/>
    <cellStyle name="Normal 19 7 2 2 5" xfId="10848" xr:uid="{00000000-0005-0000-0000-0000592A0000}"/>
    <cellStyle name="Normal 19 7 2 2 5 2" xfId="31805" xr:uid="{1E3B3410-0D58-4753-A454-16BE57281E2E}"/>
    <cellStyle name="Normal 19 7 2 2 6" xfId="31798" xr:uid="{516E32BB-F56A-4B9E-BBC6-8D3CB178752B}"/>
    <cellStyle name="Normal 19 7 2 3" xfId="10849" xr:uid="{00000000-0005-0000-0000-00005A2A0000}"/>
    <cellStyle name="Normal 19 7 2 3 2" xfId="31806" xr:uid="{EA852777-7608-4FC7-93DF-707FD27663B6}"/>
    <cellStyle name="Normal 19 7 2 4" xfId="10850" xr:uid="{00000000-0005-0000-0000-00005B2A0000}"/>
    <cellStyle name="Normal 19 7 2 4 2" xfId="10851" xr:uid="{00000000-0005-0000-0000-00005C2A0000}"/>
    <cellStyle name="Normal 19 7 2 4 2 2" xfId="31808" xr:uid="{1FE03040-E7A1-40A8-8018-E4B5D762417E}"/>
    <cellStyle name="Normal 19 7 2 4 3" xfId="10852" xr:uid="{00000000-0005-0000-0000-00005D2A0000}"/>
    <cellStyle name="Normal 19 7 2 4 3 2" xfId="31809" xr:uid="{93FB7BCB-517F-452E-AF59-0FE1E5F5BD16}"/>
    <cellStyle name="Normal 19 7 2 4 4" xfId="10853" xr:uid="{00000000-0005-0000-0000-00005E2A0000}"/>
    <cellStyle name="Normal 19 7 2 4 4 2" xfId="31810" xr:uid="{E62A0E47-FA81-4A4E-8FFA-DA644E8FA8B3}"/>
    <cellStyle name="Normal 19 7 2 4 5" xfId="31807" xr:uid="{6EFFE47B-4958-4EDD-BFAD-8F7E6B935406}"/>
    <cellStyle name="Normal 19 7 2 5" xfId="10854" xr:uid="{00000000-0005-0000-0000-00005F2A0000}"/>
    <cellStyle name="Normal 19 7 2 5 2" xfId="31811" xr:uid="{C8F4B988-AE89-4226-96A6-E5269795FBB2}"/>
    <cellStyle name="Normal 19 7 2 6" xfId="10855" xr:uid="{00000000-0005-0000-0000-0000602A0000}"/>
    <cellStyle name="Normal 19 7 2 6 2" xfId="31812" xr:uid="{2BCCC873-651D-4A22-9A67-B4FA21D25004}"/>
    <cellStyle name="Normal 19 7 2 7" xfId="10856" xr:uid="{00000000-0005-0000-0000-0000612A0000}"/>
    <cellStyle name="Normal 19 7 2 7 2" xfId="31813" xr:uid="{52E9C6EC-9B9E-4447-B26A-10FC86797DF1}"/>
    <cellStyle name="Normal 19 7 2 8" xfId="31797" xr:uid="{1D1CADA3-2A81-4DE0-A104-AF188B3E0C8E}"/>
    <cellStyle name="Normal 19 7 3" xfId="31796" xr:uid="{C454D04A-3ED0-4ACE-ABA5-A6135F6C0630}"/>
    <cellStyle name="Normal 19 8" xfId="10857" xr:uid="{00000000-0005-0000-0000-0000622A0000}"/>
    <cellStyle name="Normal 19 8 2" xfId="10858" xr:uid="{00000000-0005-0000-0000-0000632A0000}"/>
    <cellStyle name="Normal 19 8 2 2" xfId="31815" xr:uid="{896B1E86-FF0F-4EC6-9A0C-B3F87A93EE7C}"/>
    <cellStyle name="Normal 19 8 3" xfId="31814" xr:uid="{369CC77E-17B9-4521-8ACB-BCD4C650BA96}"/>
    <cellStyle name="Normal 19 9" xfId="10859" xr:uid="{00000000-0005-0000-0000-0000642A0000}"/>
    <cellStyle name="Normal 19 9 2" xfId="10860" xr:uid="{00000000-0005-0000-0000-0000652A0000}"/>
    <cellStyle name="Normal 19 9 2 2" xfId="31817" xr:uid="{071BD93D-EE6B-429A-8DCA-8B7EF73AE431}"/>
    <cellStyle name="Normal 19 9 3" xfId="31816" xr:uid="{910B1BCF-CB8D-434A-91BD-5AF7929360E9}"/>
    <cellStyle name="Normal 2" xfId="11" xr:uid="{00000000-0005-0000-0000-0000662A0000}"/>
    <cellStyle name="Normal 2 10" xfId="10861" xr:uid="{00000000-0005-0000-0000-0000672A0000}"/>
    <cellStyle name="Normal 2 10 10" xfId="10862" xr:uid="{00000000-0005-0000-0000-0000682A0000}"/>
    <cellStyle name="Normal 2 10 10 2" xfId="31820" xr:uid="{2D4BCBEE-8142-4C38-8909-300EBD6139A6}"/>
    <cellStyle name="Normal 2 10 2" xfId="10863" xr:uid="{00000000-0005-0000-0000-0000692A0000}"/>
    <cellStyle name="Normal 2 10 2 2" xfId="4" xr:uid="{00000000-0005-0000-0000-00006A2A0000}"/>
    <cellStyle name="Normal 2 10 2 2 2" xfId="31822" xr:uid="{5434E9E4-0B17-4178-A540-F516BF8C126D}"/>
    <cellStyle name="Normal 2 10 2 3" xfId="10864" xr:uid="{00000000-0005-0000-0000-00006B2A0000}"/>
    <cellStyle name="Normal 2 10 2 3 2" xfId="31823" xr:uid="{157562DA-37A3-4C41-99D3-0443D152C571}"/>
    <cellStyle name="Normal 2 10 2 4" xfId="31821" xr:uid="{92F355CF-B255-4C6E-ADFE-50E226E4D6BE}"/>
    <cellStyle name="Normal 2 10 3" xfId="10865" xr:uid="{00000000-0005-0000-0000-00006C2A0000}"/>
    <cellStyle name="Normal 2 10 3 2" xfId="10866" xr:uid="{00000000-0005-0000-0000-00006D2A0000}"/>
    <cellStyle name="Normal 2 10 3 2 2" xfId="10867" xr:uid="{00000000-0005-0000-0000-00006E2A0000}"/>
    <cellStyle name="Normal 2 10 3 2 2 2" xfId="10868" xr:uid="{00000000-0005-0000-0000-00006F2A0000}"/>
    <cellStyle name="Normal 2 10 3 2 2 2 2" xfId="31827" xr:uid="{CC2F79B4-2215-42F1-B2F4-FDC7D27BD35F}"/>
    <cellStyle name="Normal 2 10 3 2 2 3" xfId="10869" xr:uid="{00000000-0005-0000-0000-0000702A0000}"/>
    <cellStyle name="Normal 2 10 3 2 2 3 2" xfId="31828" xr:uid="{F5892EF6-1CA1-4353-83FC-4784A736C385}"/>
    <cellStyle name="Normal 2 10 3 2 2 4" xfId="10870" xr:uid="{00000000-0005-0000-0000-0000712A0000}"/>
    <cellStyle name="Normal 2 10 3 2 2 4 2" xfId="31829" xr:uid="{17A3B60A-3E5F-421D-A9B0-C472959EF98C}"/>
    <cellStyle name="Normal 2 10 3 2 2 5" xfId="31826" xr:uid="{950DBB4B-0C33-47AE-8CEA-34391DC8714B}"/>
    <cellStyle name="Normal 2 10 3 2 3" xfId="10871" xr:uid="{00000000-0005-0000-0000-0000722A0000}"/>
    <cellStyle name="Normal 2 10 3 2 3 2" xfId="31830" xr:uid="{F5B7DD14-05C6-42B3-82FB-BAAD0F89D7B9}"/>
    <cellStyle name="Normal 2 10 3 2 4" xfId="10872" xr:uid="{00000000-0005-0000-0000-0000732A0000}"/>
    <cellStyle name="Normal 2 10 3 2 4 2" xfId="31831" xr:uid="{9837853C-291A-4BE9-AE9E-1511573A8128}"/>
    <cellStyle name="Normal 2 10 3 2 5" xfId="10873" xr:uid="{00000000-0005-0000-0000-0000742A0000}"/>
    <cellStyle name="Normal 2 10 3 2 5 2" xfId="31832" xr:uid="{741ACAAB-3453-4EB8-B2DC-DBDCD4031001}"/>
    <cellStyle name="Normal 2 10 3 2 6" xfId="31825" xr:uid="{CEDBE031-AEC0-45E9-A3B1-ABCD46C71927}"/>
    <cellStyle name="Normal 2 10 3 3" xfId="10874" xr:uid="{00000000-0005-0000-0000-0000752A0000}"/>
    <cellStyle name="Normal 2 10 3 3 2" xfId="31833" xr:uid="{F38C0A89-6D41-47FE-8FDF-CF36CE2E1EA7}"/>
    <cellStyle name="Normal 2 10 3 4" xfId="10875" xr:uid="{00000000-0005-0000-0000-0000762A0000}"/>
    <cellStyle name="Normal 2 10 3 4 2" xfId="10876" xr:uid="{00000000-0005-0000-0000-0000772A0000}"/>
    <cellStyle name="Normal 2 10 3 4 2 2" xfId="31835" xr:uid="{FDA146B5-A4D3-46A0-B0AD-611128B09539}"/>
    <cellStyle name="Normal 2 10 3 4 3" xfId="10877" xr:uid="{00000000-0005-0000-0000-0000782A0000}"/>
    <cellStyle name="Normal 2 10 3 4 3 2" xfId="31836" xr:uid="{13425CCA-CFEE-4D18-A87C-FF22D119A95D}"/>
    <cellStyle name="Normal 2 10 3 4 4" xfId="10878" xr:uid="{00000000-0005-0000-0000-0000792A0000}"/>
    <cellStyle name="Normal 2 10 3 4 4 2" xfId="31837" xr:uid="{BC24D8A3-D7A5-47B0-B503-6C64223A7860}"/>
    <cellStyle name="Normal 2 10 3 4 5" xfId="31834" xr:uid="{00DA6756-124B-4894-9913-D5630C7C9931}"/>
    <cellStyle name="Normal 2 10 3 5" xfId="10879" xr:uid="{00000000-0005-0000-0000-00007A2A0000}"/>
    <cellStyle name="Normal 2 10 3 5 2" xfId="31838" xr:uid="{0FA84678-ADB5-42F5-AFB2-E07A194AF64B}"/>
    <cellStyle name="Normal 2 10 3 6" xfId="10880" xr:uid="{00000000-0005-0000-0000-00007B2A0000}"/>
    <cellStyle name="Normal 2 10 3 6 2" xfId="31839" xr:uid="{20D0B456-AB9D-49F6-A4D9-D01F6B2D6759}"/>
    <cellStyle name="Normal 2 10 3 7" xfId="10881" xr:uid="{00000000-0005-0000-0000-00007C2A0000}"/>
    <cellStyle name="Normal 2 10 3 7 2" xfId="31840" xr:uid="{7DB15532-875D-4475-8715-0F7D55585A9B}"/>
    <cellStyle name="Normal 2 10 3 8" xfId="31824" xr:uid="{BECCD1D2-FB12-4433-B32E-07DB29663905}"/>
    <cellStyle name="Normal 2 10 4" xfId="10882" xr:uid="{00000000-0005-0000-0000-00007D2A0000}"/>
    <cellStyle name="Normal 2 10 4 2" xfId="10883" xr:uid="{00000000-0005-0000-0000-00007E2A0000}"/>
    <cellStyle name="Normal 2 10 4 2 2" xfId="10884" xr:uid="{00000000-0005-0000-0000-00007F2A0000}"/>
    <cellStyle name="Normal 2 10 4 2 2 2" xfId="10885" xr:uid="{00000000-0005-0000-0000-0000802A0000}"/>
    <cellStyle name="Normal 2 10 4 2 2 2 2" xfId="31844" xr:uid="{E78BE440-DF61-41D0-AC4F-2B596CCCA371}"/>
    <cellStyle name="Normal 2 10 4 2 2 3" xfId="10886" xr:uid="{00000000-0005-0000-0000-0000812A0000}"/>
    <cellStyle name="Normal 2 10 4 2 2 3 2" xfId="31845" xr:uid="{D7CB7996-42D4-4201-953F-F8130C6CB6DF}"/>
    <cellStyle name="Normal 2 10 4 2 2 4" xfId="10887" xr:uid="{00000000-0005-0000-0000-0000822A0000}"/>
    <cellStyle name="Normal 2 10 4 2 2 4 2" xfId="31846" xr:uid="{02209DD4-3F6A-4655-A526-8B973AE00FA8}"/>
    <cellStyle name="Normal 2 10 4 2 2 5" xfId="31843" xr:uid="{8A55ACCB-2E5B-4E94-89C2-67788BC10669}"/>
    <cellStyle name="Normal 2 10 4 2 3" xfId="10888" xr:uid="{00000000-0005-0000-0000-0000832A0000}"/>
    <cellStyle name="Normal 2 10 4 2 3 2" xfId="31847" xr:uid="{1143FB39-5703-416A-850E-9B391F288F60}"/>
    <cellStyle name="Normal 2 10 4 2 4" xfId="10889" xr:uid="{00000000-0005-0000-0000-0000842A0000}"/>
    <cellStyle name="Normal 2 10 4 2 4 2" xfId="31848" xr:uid="{B6E5D523-E514-4EFE-AD36-F4C124ACFE6B}"/>
    <cellStyle name="Normal 2 10 4 2 5" xfId="10890" xr:uid="{00000000-0005-0000-0000-0000852A0000}"/>
    <cellStyle name="Normal 2 10 4 2 5 2" xfId="31849" xr:uid="{516A711E-A5FE-4300-8081-EC3A02B07EDF}"/>
    <cellStyle name="Normal 2 10 4 2 6" xfId="31842" xr:uid="{6B21AF45-F34E-4A30-BA8F-0008488A6158}"/>
    <cellStyle name="Normal 2 10 4 3" xfId="10891" xr:uid="{00000000-0005-0000-0000-0000862A0000}"/>
    <cellStyle name="Normal 2 10 4 3 2" xfId="10892" xr:uid="{00000000-0005-0000-0000-0000872A0000}"/>
    <cellStyle name="Normal 2 10 4 3 2 2" xfId="31851" xr:uid="{45E1AE13-B910-4CBB-BEE6-D00AED353084}"/>
    <cellStyle name="Normal 2 10 4 3 3" xfId="10893" xr:uid="{00000000-0005-0000-0000-0000882A0000}"/>
    <cellStyle name="Normal 2 10 4 3 3 2" xfId="31852" xr:uid="{BDA6ABE8-51F8-4815-939B-B8A6A7B6E6CD}"/>
    <cellStyle name="Normal 2 10 4 3 4" xfId="10894" xr:uid="{00000000-0005-0000-0000-0000892A0000}"/>
    <cellStyle name="Normal 2 10 4 3 4 2" xfId="31853" xr:uid="{DF75A95C-3C76-44B6-B86B-E67884313A4A}"/>
    <cellStyle name="Normal 2 10 4 3 5" xfId="31850" xr:uid="{4EA552DA-D005-417C-9D12-FF0329278211}"/>
    <cellStyle name="Normal 2 10 4 4" xfId="10895" xr:uid="{00000000-0005-0000-0000-00008A2A0000}"/>
    <cellStyle name="Normal 2 10 4 4 2" xfId="31854" xr:uid="{0978F96B-3F23-4D9D-83A9-0CE752D97DE7}"/>
    <cellStyle name="Normal 2 10 4 5" xfId="10896" xr:uid="{00000000-0005-0000-0000-00008B2A0000}"/>
    <cellStyle name="Normal 2 10 4 5 2" xfId="31855" xr:uid="{24FE15E9-38C3-4000-A3FE-F7C7FB931DA3}"/>
    <cellStyle name="Normal 2 10 4 6" xfId="10897" xr:uid="{00000000-0005-0000-0000-00008C2A0000}"/>
    <cellStyle name="Normal 2 10 4 6 2" xfId="31856" xr:uid="{664CA2C9-8402-4365-9578-75C4A8046C8D}"/>
    <cellStyle name="Normal 2 10 4 7" xfId="31841" xr:uid="{7B19B822-C3A5-483A-B7F6-C3A43FA3D57E}"/>
    <cellStyle name="Normal 2 10 5" xfId="31819" xr:uid="{F231E5D4-EDC6-43F1-96CD-3196F49DA75B}"/>
    <cellStyle name="Normal 2 11" xfId="10898" xr:uid="{00000000-0005-0000-0000-00008D2A0000}"/>
    <cellStyle name="Normal 2 11 2" xfId="10899" xr:uid="{00000000-0005-0000-0000-00008E2A0000}"/>
    <cellStyle name="Normal 2 11 2 2" xfId="10900" xr:uid="{00000000-0005-0000-0000-00008F2A0000}"/>
    <cellStyle name="Normal 2 11 2 2 2" xfId="31859" xr:uid="{8475BE5C-7538-4A5D-8437-DB63DFE1F7B5}"/>
    <cellStyle name="Normal 2 11 2 3" xfId="31858" xr:uid="{A44E6552-BD8E-4C4D-93A0-6E5B3E013E03}"/>
    <cellStyle name="Normal 2 11 3" xfId="10901" xr:uid="{00000000-0005-0000-0000-0000902A0000}"/>
    <cellStyle name="Normal 2 11 3 2" xfId="31860" xr:uid="{5D39C517-5858-4EDA-AB37-57C1F6292B7E}"/>
    <cellStyle name="Normal 2 11 4" xfId="31857" xr:uid="{58E4ACF6-2F40-4FC1-9BA9-7BAB8C275B93}"/>
    <cellStyle name="Normal 2 12" xfId="10902" xr:uid="{00000000-0005-0000-0000-0000912A0000}"/>
    <cellStyle name="Normal 2 12 2" xfId="10903" xr:uid="{00000000-0005-0000-0000-0000922A0000}"/>
    <cellStyle name="Normal 2 12 2 2" xfId="10904" xr:uid="{00000000-0005-0000-0000-0000932A0000}"/>
    <cellStyle name="Normal 2 12 2 2 2" xfId="31863" xr:uid="{87288B07-4B87-4D38-B5D3-07BB1D98A3F2}"/>
    <cellStyle name="Normal 2 12 2 3" xfId="31862" xr:uid="{83AAD3B9-DCC6-4FDE-A221-46592B57F506}"/>
    <cellStyle name="Normal 2 12 3" xfId="10905" xr:uid="{00000000-0005-0000-0000-0000942A0000}"/>
    <cellStyle name="Normal 2 12 3 2" xfId="31864" xr:uid="{4B50F226-7542-48BF-B64C-C998D6FBC683}"/>
    <cellStyle name="Normal 2 12 4" xfId="31861" xr:uid="{4B3435D0-20F2-4EBC-A904-6A61B10B708A}"/>
    <cellStyle name="Normal 2 13" xfId="10906" xr:uid="{00000000-0005-0000-0000-0000952A0000}"/>
    <cellStyle name="Normal 2 13 2" xfId="10907" xr:uid="{00000000-0005-0000-0000-0000962A0000}"/>
    <cellStyle name="Normal 2 13 2 2" xfId="10908" xr:uid="{00000000-0005-0000-0000-0000972A0000}"/>
    <cellStyle name="Normal 2 13 2 2 2" xfId="10909" xr:uid="{00000000-0005-0000-0000-0000982A0000}"/>
    <cellStyle name="Normal 2 13 2 2 2 2" xfId="10910" xr:uid="{00000000-0005-0000-0000-0000992A0000}"/>
    <cellStyle name="Normal 2 13 2 2 2 2 2" xfId="31869" xr:uid="{9D48EFF6-6E11-4D08-895F-4B6919F40E2F}"/>
    <cellStyle name="Normal 2 13 2 2 2 3" xfId="10911" xr:uid="{00000000-0005-0000-0000-00009A2A0000}"/>
    <cellStyle name="Normal 2 13 2 2 2 3 2" xfId="31870" xr:uid="{CCA2F8CE-129F-4BB7-A79D-F1717BB7C6EB}"/>
    <cellStyle name="Normal 2 13 2 2 2 4" xfId="10912" xr:uid="{00000000-0005-0000-0000-00009B2A0000}"/>
    <cellStyle name="Normal 2 13 2 2 2 4 2" xfId="31871" xr:uid="{1462029C-4327-49BB-A913-06373525F662}"/>
    <cellStyle name="Normal 2 13 2 2 2 5" xfId="31868" xr:uid="{D48FD639-21CD-48CC-A46F-312697D9C218}"/>
    <cellStyle name="Normal 2 13 2 2 3" xfId="10913" xr:uid="{00000000-0005-0000-0000-00009C2A0000}"/>
    <cellStyle name="Normal 2 13 2 2 3 2" xfId="31872" xr:uid="{F9AE6448-2D08-4CA6-9A27-4A36EF333DEA}"/>
    <cellStyle name="Normal 2 13 2 2 4" xfId="10914" xr:uid="{00000000-0005-0000-0000-00009D2A0000}"/>
    <cellStyle name="Normal 2 13 2 2 4 2" xfId="31873" xr:uid="{6EB0494E-4892-42A0-A7A1-4E746FCBBE65}"/>
    <cellStyle name="Normal 2 13 2 2 5" xfId="10915" xr:uid="{00000000-0005-0000-0000-00009E2A0000}"/>
    <cellStyle name="Normal 2 13 2 2 5 2" xfId="31874" xr:uid="{D8306321-433C-4A54-8E90-20608AECE275}"/>
    <cellStyle name="Normal 2 13 2 2 6" xfId="31867" xr:uid="{A358D6F2-E5F3-4ED0-B0DF-03FC1B38F9BC}"/>
    <cellStyle name="Normal 2 13 2 3" xfId="10916" xr:uid="{00000000-0005-0000-0000-00009F2A0000}"/>
    <cellStyle name="Normal 2 13 2 3 2" xfId="31875" xr:uid="{B4365B28-49DD-4964-A7CC-2B46269FFE16}"/>
    <cellStyle name="Normal 2 13 2 4" xfId="10917" xr:uid="{00000000-0005-0000-0000-0000A02A0000}"/>
    <cellStyle name="Normal 2 13 2 4 2" xfId="10918" xr:uid="{00000000-0005-0000-0000-0000A12A0000}"/>
    <cellStyle name="Normal 2 13 2 4 2 2" xfId="31877" xr:uid="{CE02A13E-D258-4F81-8050-3B01CDE9D5CC}"/>
    <cellStyle name="Normal 2 13 2 4 3" xfId="10919" xr:uid="{00000000-0005-0000-0000-0000A22A0000}"/>
    <cellStyle name="Normal 2 13 2 4 3 2" xfId="31878" xr:uid="{67746CF6-A4C7-4660-BD05-2508FF0C1687}"/>
    <cellStyle name="Normal 2 13 2 4 4" xfId="10920" xr:uid="{00000000-0005-0000-0000-0000A32A0000}"/>
    <cellStyle name="Normal 2 13 2 4 4 2" xfId="31879" xr:uid="{8D73E584-F410-4B0E-B3DB-B1847A17DA00}"/>
    <cellStyle name="Normal 2 13 2 4 5" xfId="31876" xr:uid="{9D9F621E-9A94-48D3-9E5A-637DCF5C7C86}"/>
    <cellStyle name="Normal 2 13 2 5" xfId="10921" xr:uid="{00000000-0005-0000-0000-0000A42A0000}"/>
    <cellStyle name="Normal 2 13 2 5 2" xfId="31880" xr:uid="{5058A7F0-C7DB-40B3-B835-D93D31826C9A}"/>
    <cellStyle name="Normal 2 13 2 6" xfId="10922" xr:uid="{00000000-0005-0000-0000-0000A52A0000}"/>
    <cellStyle name="Normal 2 13 2 6 2" xfId="31881" xr:uid="{B00CEB9E-0104-44EE-8BA0-F8E63F4DAF8E}"/>
    <cellStyle name="Normal 2 13 2 7" xfId="10923" xr:uid="{00000000-0005-0000-0000-0000A62A0000}"/>
    <cellStyle name="Normal 2 13 2 7 2" xfId="31882" xr:uid="{1F7FB059-5C48-4068-BA0F-55F5022744B4}"/>
    <cellStyle name="Normal 2 13 2 8" xfId="31866" xr:uid="{7919F138-A9A8-4775-8AE9-B7A61493F959}"/>
    <cellStyle name="Normal 2 13 3" xfId="31865" xr:uid="{6155B259-EF86-4CF6-966C-EF563993BB20}"/>
    <cellStyle name="Normal 2 14" xfId="10924" xr:uid="{00000000-0005-0000-0000-0000A72A0000}"/>
    <cellStyle name="Normal 2 14 2" xfId="10925" xr:uid="{00000000-0005-0000-0000-0000A82A0000}"/>
    <cellStyle name="Normal 2 14 2 2" xfId="31884" xr:uid="{BB5231C3-3C24-4575-B7EA-11E5D919E700}"/>
    <cellStyle name="Normal 2 14 3" xfId="31883" xr:uid="{3D351545-2AA9-4DF5-8D29-5B247F86C7C1}"/>
    <cellStyle name="Normal 2 15" xfId="10926" xr:uid="{00000000-0005-0000-0000-0000A92A0000}"/>
    <cellStyle name="Normal 2 15 2" xfId="10927" xr:uid="{00000000-0005-0000-0000-0000AA2A0000}"/>
    <cellStyle name="Normal 2 15 2 2" xfId="31886" xr:uid="{0BB02561-0E20-4979-85A2-F2699AB18EC2}"/>
    <cellStyle name="Normal 2 15 3" xfId="31885" xr:uid="{3084346F-1E45-4269-9E1D-DB0EF654C6A4}"/>
    <cellStyle name="Normal 2 16" xfId="10928" xr:uid="{00000000-0005-0000-0000-0000AB2A0000}"/>
    <cellStyle name="Normal 2 16 2" xfId="10929" xr:uid="{00000000-0005-0000-0000-0000AC2A0000}"/>
    <cellStyle name="Normal 2 16 2 2" xfId="31888" xr:uid="{346B47B8-33F3-434F-9218-7273985F3EF2}"/>
    <cellStyle name="Normal 2 16 3" xfId="31887" xr:uid="{AF01A129-F2A1-499C-9F96-9C5E68B17761}"/>
    <cellStyle name="Normal 2 17" xfId="10930" xr:uid="{00000000-0005-0000-0000-0000AD2A0000}"/>
    <cellStyle name="Normal 2 17 2" xfId="10931" xr:uid="{00000000-0005-0000-0000-0000AE2A0000}"/>
    <cellStyle name="Normal 2 17 2 2" xfId="31890" xr:uid="{5EDF5B1E-F7AB-4931-B475-65E25FAF6141}"/>
    <cellStyle name="Normal 2 17 3" xfId="31889" xr:uid="{26412475-8373-4178-9ABE-3478E46D5AA2}"/>
    <cellStyle name="Normal 2 18" xfId="10932" xr:uid="{00000000-0005-0000-0000-0000AF2A0000}"/>
    <cellStyle name="Normal 2 18 2" xfId="10933" xr:uid="{00000000-0005-0000-0000-0000B02A0000}"/>
    <cellStyle name="Normal 2 18 2 2" xfId="31892" xr:uid="{2A21EC9F-E877-42DD-841E-0B53448A1CD4}"/>
    <cellStyle name="Normal 2 18 3" xfId="31891" xr:uid="{E577792D-B2A8-4AE3-ACB8-9D790F28298D}"/>
    <cellStyle name="Normal 2 19" xfId="10934" xr:uid="{00000000-0005-0000-0000-0000B12A0000}"/>
    <cellStyle name="Normal 2 19 2" xfId="10935" xr:uid="{00000000-0005-0000-0000-0000B22A0000}"/>
    <cellStyle name="Normal 2 19 2 2" xfId="31894" xr:uid="{CC208BF4-2DE1-4DD0-8B7A-C345679F8357}"/>
    <cellStyle name="Normal 2 19 3" xfId="31893" xr:uid="{9F12303C-E22F-4D81-ACF1-DDC7CD2DD8AD}"/>
    <cellStyle name="Normal 2 2" xfId="5" xr:uid="{00000000-0005-0000-0000-0000B32A0000}"/>
    <cellStyle name="Normal 2 2 10" xfId="10936" xr:uid="{00000000-0005-0000-0000-0000B42A0000}"/>
    <cellStyle name="Normal 2 2 10 2" xfId="10937" xr:uid="{00000000-0005-0000-0000-0000B52A0000}"/>
    <cellStyle name="Normal 2 2 10 2 2" xfId="10938" xr:uid="{00000000-0005-0000-0000-0000B62A0000}"/>
    <cellStyle name="Normal 2 2 10 2 2 2" xfId="31898" xr:uid="{A4CE6F5B-7B3A-459E-93D5-7607AA65D32F}"/>
    <cellStyle name="Normal 2 2 10 2 3" xfId="10939" xr:uid="{00000000-0005-0000-0000-0000B72A0000}"/>
    <cellStyle name="Normal 2 2 10 2 3 2" xfId="10940" xr:uid="{00000000-0005-0000-0000-0000B82A0000}"/>
    <cellStyle name="Normal 2 2 10 2 3 2 2" xfId="31900" xr:uid="{D1AECD4D-67BD-4E42-89CE-4FF31B009DA5}"/>
    <cellStyle name="Normal 2 2 10 2 3 3" xfId="10941" xr:uid="{00000000-0005-0000-0000-0000B92A0000}"/>
    <cellStyle name="Normal 2 2 10 2 3 3 2" xfId="31901" xr:uid="{EE1D27EC-06F8-41F2-89CB-935EEB3904E2}"/>
    <cellStyle name="Normal 2 2 10 2 3 4" xfId="10942" xr:uid="{00000000-0005-0000-0000-0000BA2A0000}"/>
    <cellStyle name="Normal 2 2 10 2 3 4 2" xfId="31902" xr:uid="{9C81D7EB-24FC-455B-8A2B-1477E254E703}"/>
    <cellStyle name="Normal 2 2 10 2 3 5" xfId="31899" xr:uid="{461BD478-3CEA-48EB-95AF-07A718629B84}"/>
    <cellStyle name="Normal 2 2 10 2 4" xfId="10943" xr:uid="{00000000-0005-0000-0000-0000BB2A0000}"/>
    <cellStyle name="Normal 2 2 10 2 4 2" xfId="31903" xr:uid="{51709740-2992-43B4-98DE-7A8D66B12B3E}"/>
    <cellStyle name="Normal 2 2 10 2 5" xfId="10944" xr:uid="{00000000-0005-0000-0000-0000BC2A0000}"/>
    <cellStyle name="Normal 2 2 10 2 5 2" xfId="31904" xr:uid="{6281CF5B-BB61-4229-9853-D73F58E6127A}"/>
    <cellStyle name="Normal 2 2 10 2 6" xfId="10945" xr:uid="{00000000-0005-0000-0000-0000BD2A0000}"/>
    <cellStyle name="Normal 2 2 10 2 6 2" xfId="31905" xr:uid="{93BB9FF0-C43D-48D9-ADD0-7FED99B1E019}"/>
    <cellStyle name="Normal 2 2 10 2 7" xfId="31897" xr:uid="{1B5F99A2-7C14-45FE-9CC7-8D104F2E04BD}"/>
    <cellStyle name="Normal 2 2 10 3" xfId="10946" xr:uid="{00000000-0005-0000-0000-0000BE2A0000}"/>
    <cellStyle name="Normal 2 2 10 3 2" xfId="10947" xr:uid="{00000000-0005-0000-0000-0000BF2A0000}"/>
    <cellStyle name="Normal 2 2 10 3 2 2" xfId="31907" xr:uid="{D724A72D-51DA-4C4B-B980-414BE2095577}"/>
    <cellStyle name="Normal 2 2 10 3 3" xfId="10948" xr:uid="{00000000-0005-0000-0000-0000C02A0000}"/>
    <cellStyle name="Normal 2 2 10 3 3 2" xfId="31908" xr:uid="{B4974451-C422-429C-9C7A-F39E02C990B9}"/>
    <cellStyle name="Normal 2 2 10 3 4" xfId="10949" xr:uid="{00000000-0005-0000-0000-0000C12A0000}"/>
    <cellStyle name="Normal 2 2 10 3 4 2" xfId="31909" xr:uid="{B2ABEEE9-0131-4E29-A456-C8889E1A031A}"/>
    <cellStyle name="Normal 2 2 10 3 5" xfId="31906" xr:uid="{7A6AC49C-1DF0-4BB8-89E3-846E26021F33}"/>
    <cellStyle name="Normal 2 2 10 4" xfId="10950" xr:uid="{00000000-0005-0000-0000-0000C22A0000}"/>
    <cellStyle name="Normal 2 2 10 4 2" xfId="31910" xr:uid="{DEE70886-B75C-4324-B4C4-58AB8318BC87}"/>
    <cellStyle name="Normal 2 2 10 5" xfId="10951" xr:uid="{00000000-0005-0000-0000-0000C32A0000}"/>
    <cellStyle name="Normal 2 2 10 5 2" xfId="31911" xr:uid="{6CE358D8-50DF-40C3-A3FB-365AC8C628C3}"/>
    <cellStyle name="Normal 2 2 10 6" xfId="10952" xr:uid="{00000000-0005-0000-0000-0000C42A0000}"/>
    <cellStyle name="Normal 2 2 10 6 2" xfId="31912" xr:uid="{273890D5-500F-4587-82A4-B2C06D743552}"/>
    <cellStyle name="Normal 2 2 10 7" xfId="31896" xr:uid="{6251F1D1-06AC-4F31-B87B-4A506B3E1953}"/>
    <cellStyle name="Normal 2 2 100" xfId="10953" xr:uid="{00000000-0005-0000-0000-0000C52A0000}"/>
    <cellStyle name="Normal 2 2 100 2" xfId="31913" xr:uid="{579232DE-428F-4CD9-8CB6-494D05048BBF}"/>
    <cellStyle name="Normal 2 2 101" xfId="10954" xr:uid="{00000000-0005-0000-0000-0000C62A0000}"/>
    <cellStyle name="Normal 2 2 101 2" xfId="31914" xr:uid="{DFA93767-75DE-4F25-B918-5697E7ABF135}"/>
    <cellStyle name="Normal 2 2 102" xfId="10955" xr:uid="{00000000-0005-0000-0000-0000C72A0000}"/>
    <cellStyle name="Normal 2 2 102 2" xfId="31915" xr:uid="{C0135E4D-71C4-4660-A137-C9C385A82803}"/>
    <cellStyle name="Normal 2 2 103" xfId="10956" xr:uid="{00000000-0005-0000-0000-0000C82A0000}"/>
    <cellStyle name="Normal 2 2 103 2" xfId="31916" xr:uid="{B560B315-3C68-467D-96ED-A0121BC4BDEA}"/>
    <cellStyle name="Normal 2 2 104" xfId="10957" xr:uid="{00000000-0005-0000-0000-0000C92A0000}"/>
    <cellStyle name="Normal 2 2 104 2" xfId="31917" xr:uid="{DF48B15C-BD03-48B6-A433-1157832A2DD8}"/>
    <cellStyle name="Normal 2 2 105" xfId="10958" xr:uid="{00000000-0005-0000-0000-0000CA2A0000}"/>
    <cellStyle name="Normal 2 2 105 2" xfId="31918" xr:uid="{96302C06-1891-4B66-8DA6-52238AF57C4F}"/>
    <cellStyle name="Normal 2 2 106" xfId="10959" xr:uid="{00000000-0005-0000-0000-0000CB2A0000}"/>
    <cellStyle name="Normal 2 2 106 2" xfId="31919" xr:uid="{52E88511-D73A-477B-92DB-986A71B27C1B}"/>
    <cellStyle name="Normal 2 2 107" xfId="10960" xr:uid="{00000000-0005-0000-0000-0000CC2A0000}"/>
    <cellStyle name="Normal 2 2 107 2" xfId="31920" xr:uid="{172B797B-5F9E-4B04-94DF-E3B7AA70C100}"/>
    <cellStyle name="Normal 2 2 108" xfId="31895" xr:uid="{FD0290EF-F65A-4598-8816-7545CC8DDA75}"/>
    <cellStyle name="Normal 2 2 11" xfId="10961" xr:uid="{00000000-0005-0000-0000-0000CD2A0000}"/>
    <cellStyle name="Normal 2 2 11 2" xfId="10962" xr:uid="{00000000-0005-0000-0000-0000CE2A0000}"/>
    <cellStyle name="Normal 2 2 11 2 2" xfId="10963" xr:uid="{00000000-0005-0000-0000-0000CF2A0000}"/>
    <cellStyle name="Normal 2 2 11 2 2 2" xfId="31923" xr:uid="{FA9B7301-3654-4AFD-9A8F-61DCAADD8230}"/>
    <cellStyle name="Normal 2 2 11 2 3" xfId="10964" xr:uid="{00000000-0005-0000-0000-0000D02A0000}"/>
    <cellStyle name="Normal 2 2 11 2 3 2" xfId="10965" xr:uid="{00000000-0005-0000-0000-0000D12A0000}"/>
    <cellStyle name="Normal 2 2 11 2 3 2 2" xfId="31925" xr:uid="{B753FC6D-B5EB-484D-9C7B-D1C44A279866}"/>
    <cellStyle name="Normal 2 2 11 2 3 3" xfId="10966" xr:uid="{00000000-0005-0000-0000-0000D22A0000}"/>
    <cellStyle name="Normal 2 2 11 2 3 3 2" xfId="31926" xr:uid="{63A36AEA-F074-4D3C-A4E4-9DFD2EEC7E20}"/>
    <cellStyle name="Normal 2 2 11 2 3 4" xfId="10967" xr:uid="{00000000-0005-0000-0000-0000D32A0000}"/>
    <cellStyle name="Normal 2 2 11 2 3 4 2" xfId="31927" xr:uid="{6126F41F-A883-4748-8376-B27BCF444521}"/>
    <cellStyle name="Normal 2 2 11 2 3 5" xfId="31924" xr:uid="{2FB06239-AB2B-471B-8ED9-4A1130E13874}"/>
    <cellStyle name="Normal 2 2 11 2 4" xfId="10968" xr:uid="{00000000-0005-0000-0000-0000D42A0000}"/>
    <cellStyle name="Normal 2 2 11 2 4 2" xfId="31928" xr:uid="{0BD7EB8D-A448-4529-B313-DC8B68C0E245}"/>
    <cellStyle name="Normal 2 2 11 2 5" xfId="10969" xr:uid="{00000000-0005-0000-0000-0000D52A0000}"/>
    <cellStyle name="Normal 2 2 11 2 5 2" xfId="31929" xr:uid="{120926FD-E84C-424F-97A5-1A89E666DA5B}"/>
    <cellStyle name="Normal 2 2 11 2 6" xfId="10970" xr:uid="{00000000-0005-0000-0000-0000D62A0000}"/>
    <cellStyle name="Normal 2 2 11 2 6 2" xfId="31930" xr:uid="{DF60155C-6612-45B9-9AEB-CDA4ADEC15D0}"/>
    <cellStyle name="Normal 2 2 11 2 7" xfId="31922" xr:uid="{F212E236-49F4-4FC6-8B97-D0370E46B95B}"/>
    <cellStyle name="Normal 2 2 11 3" xfId="10971" xr:uid="{00000000-0005-0000-0000-0000D72A0000}"/>
    <cellStyle name="Normal 2 2 11 3 2" xfId="10972" xr:uid="{00000000-0005-0000-0000-0000D82A0000}"/>
    <cellStyle name="Normal 2 2 11 3 2 2" xfId="31932" xr:uid="{9CCB822C-B583-4F73-B3E2-9FC402E3743D}"/>
    <cellStyle name="Normal 2 2 11 3 3" xfId="10973" xr:uid="{00000000-0005-0000-0000-0000D92A0000}"/>
    <cellStyle name="Normal 2 2 11 3 3 2" xfId="31933" xr:uid="{B98769AD-1EF5-4913-A856-54A307D43E7B}"/>
    <cellStyle name="Normal 2 2 11 3 4" xfId="10974" xr:uid="{00000000-0005-0000-0000-0000DA2A0000}"/>
    <cellStyle name="Normal 2 2 11 3 4 2" xfId="31934" xr:uid="{550226D6-EEB1-49D5-93D2-8BF0BDB201B2}"/>
    <cellStyle name="Normal 2 2 11 3 5" xfId="31931" xr:uid="{CCCD0F37-CEE8-433E-A60C-79BE3F3CD1FF}"/>
    <cellStyle name="Normal 2 2 11 4" xfId="10975" xr:uid="{00000000-0005-0000-0000-0000DB2A0000}"/>
    <cellStyle name="Normal 2 2 11 4 2" xfId="31935" xr:uid="{6EB44EAD-43BC-41A4-AB0D-A0C2557A2748}"/>
    <cellStyle name="Normal 2 2 11 5" xfId="10976" xr:uid="{00000000-0005-0000-0000-0000DC2A0000}"/>
    <cellStyle name="Normal 2 2 11 5 2" xfId="31936" xr:uid="{BB896734-A7AA-4B83-A110-BC8434215E19}"/>
    <cellStyle name="Normal 2 2 11 6" xfId="10977" xr:uid="{00000000-0005-0000-0000-0000DD2A0000}"/>
    <cellStyle name="Normal 2 2 11 6 2" xfId="31937" xr:uid="{CA6B164B-D953-4A3D-BCD0-D85731EF8173}"/>
    <cellStyle name="Normal 2 2 11 7" xfId="31921" xr:uid="{7286F0F5-ADC2-41DF-95CA-941673FD57DB}"/>
    <cellStyle name="Normal 2 2 12" xfId="10978" xr:uid="{00000000-0005-0000-0000-0000DE2A0000}"/>
    <cellStyle name="Normal 2 2 12 2" xfId="10979" xr:uid="{00000000-0005-0000-0000-0000DF2A0000}"/>
    <cellStyle name="Normal 2 2 12 2 2" xfId="31939" xr:uid="{FB804670-359B-40C8-9619-DF8040F1B773}"/>
    <cellStyle name="Normal 2 2 12 3" xfId="31938" xr:uid="{DD082F22-98C5-43FD-969C-7DBC0F196A38}"/>
    <cellStyle name="Normal 2 2 13" xfId="10980" xr:uid="{00000000-0005-0000-0000-0000E02A0000}"/>
    <cellStyle name="Normal 2 2 13 2" xfId="10981" xr:uid="{00000000-0005-0000-0000-0000E12A0000}"/>
    <cellStyle name="Normal 2 2 13 2 2" xfId="10982" xr:uid="{00000000-0005-0000-0000-0000E22A0000}"/>
    <cellStyle name="Normal 2 2 13 2 2 2" xfId="31942" xr:uid="{C5779AFA-C423-48FA-8B76-C3F284410E84}"/>
    <cellStyle name="Normal 2 2 13 2 3" xfId="10983" xr:uid="{00000000-0005-0000-0000-0000E32A0000}"/>
    <cellStyle name="Normal 2 2 13 2 3 2" xfId="10984" xr:uid="{00000000-0005-0000-0000-0000E42A0000}"/>
    <cellStyle name="Normal 2 2 13 2 3 2 2" xfId="31944" xr:uid="{15549EC3-B403-4293-A941-FBE656576102}"/>
    <cellStyle name="Normal 2 2 13 2 3 3" xfId="10985" xr:uid="{00000000-0005-0000-0000-0000E52A0000}"/>
    <cellStyle name="Normal 2 2 13 2 3 3 2" xfId="31945" xr:uid="{766F11EB-69E8-44A1-8B69-E608001EC037}"/>
    <cellStyle name="Normal 2 2 13 2 3 4" xfId="10986" xr:uid="{00000000-0005-0000-0000-0000E62A0000}"/>
    <cellStyle name="Normal 2 2 13 2 3 4 2" xfId="31946" xr:uid="{7D84AB8A-B80D-49F3-82F6-072D10482C1F}"/>
    <cellStyle name="Normal 2 2 13 2 3 5" xfId="31943" xr:uid="{4EBB9C66-B69D-4A59-90A6-D4B685E02374}"/>
    <cellStyle name="Normal 2 2 13 2 4" xfId="10987" xr:uid="{00000000-0005-0000-0000-0000E72A0000}"/>
    <cellStyle name="Normal 2 2 13 2 4 2" xfId="31947" xr:uid="{56856947-98A0-4B44-A7B9-BC0E2EAF80DD}"/>
    <cellStyle name="Normal 2 2 13 2 5" xfId="10988" xr:uid="{00000000-0005-0000-0000-0000E82A0000}"/>
    <cellStyle name="Normal 2 2 13 2 5 2" xfId="31948" xr:uid="{2259B277-8351-4C76-801F-6D57506A5E34}"/>
    <cellStyle name="Normal 2 2 13 2 6" xfId="10989" xr:uid="{00000000-0005-0000-0000-0000E92A0000}"/>
    <cellStyle name="Normal 2 2 13 2 6 2" xfId="31949" xr:uid="{ECDC1915-9395-4BBB-9C49-5DCC52FE337E}"/>
    <cellStyle name="Normal 2 2 13 2 7" xfId="31941" xr:uid="{58B11CD5-E53F-4B72-B45B-C1B150ADEDD2}"/>
    <cellStyle name="Normal 2 2 13 3" xfId="10990" xr:uid="{00000000-0005-0000-0000-0000EA2A0000}"/>
    <cellStyle name="Normal 2 2 13 3 2" xfId="10991" xr:uid="{00000000-0005-0000-0000-0000EB2A0000}"/>
    <cellStyle name="Normal 2 2 13 3 2 2" xfId="31951" xr:uid="{BD49FED6-6BA9-4B18-9128-A432CBCE9D82}"/>
    <cellStyle name="Normal 2 2 13 3 3" xfId="10992" xr:uid="{00000000-0005-0000-0000-0000EC2A0000}"/>
    <cellStyle name="Normal 2 2 13 3 3 2" xfId="31952" xr:uid="{DBA8C2B5-EC82-43B2-9433-A6354A5E2B06}"/>
    <cellStyle name="Normal 2 2 13 3 4" xfId="10993" xr:uid="{00000000-0005-0000-0000-0000ED2A0000}"/>
    <cellStyle name="Normal 2 2 13 3 4 2" xfId="31953" xr:uid="{BE7965B0-1584-4387-B839-975E47B12851}"/>
    <cellStyle name="Normal 2 2 13 3 5" xfId="31950" xr:uid="{D43BDE6A-CBDA-46A2-A3A6-5DE040A2D514}"/>
    <cellStyle name="Normal 2 2 13 4" xfId="10994" xr:uid="{00000000-0005-0000-0000-0000EE2A0000}"/>
    <cellStyle name="Normal 2 2 13 4 2" xfId="31954" xr:uid="{80AD486E-936B-4A81-8667-221AE03741DE}"/>
    <cellStyle name="Normal 2 2 13 5" xfId="10995" xr:uid="{00000000-0005-0000-0000-0000EF2A0000}"/>
    <cellStyle name="Normal 2 2 13 5 2" xfId="31955" xr:uid="{0B39AD58-6E24-42B1-A555-4F15A7B3BF2B}"/>
    <cellStyle name="Normal 2 2 13 6" xfId="10996" xr:uid="{00000000-0005-0000-0000-0000F02A0000}"/>
    <cellStyle name="Normal 2 2 13 6 2" xfId="31956" xr:uid="{6B8EE231-E9C6-45AC-943F-81DC3059BA49}"/>
    <cellStyle name="Normal 2 2 13 7" xfId="31940" xr:uid="{76A8465D-303B-4A56-ACDC-9A79BCD12395}"/>
    <cellStyle name="Normal 2 2 14" xfId="10997" xr:uid="{00000000-0005-0000-0000-0000F12A0000}"/>
    <cellStyle name="Normal 2 2 14 2" xfId="10998" xr:uid="{00000000-0005-0000-0000-0000F22A0000}"/>
    <cellStyle name="Normal 2 2 14 2 2" xfId="10999" xr:uid="{00000000-0005-0000-0000-0000F32A0000}"/>
    <cellStyle name="Normal 2 2 14 2 2 2" xfId="31959" xr:uid="{2A66463A-6E51-4149-A1AC-58FC15D6753D}"/>
    <cellStyle name="Normal 2 2 14 2 3" xfId="11000" xr:uid="{00000000-0005-0000-0000-0000F42A0000}"/>
    <cellStyle name="Normal 2 2 14 2 3 2" xfId="11001" xr:uid="{00000000-0005-0000-0000-0000F52A0000}"/>
    <cellStyle name="Normal 2 2 14 2 3 2 2" xfId="31961" xr:uid="{D729E616-E222-4E92-B460-58867B90CD50}"/>
    <cellStyle name="Normal 2 2 14 2 3 3" xfId="11002" xr:uid="{00000000-0005-0000-0000-0000F62A0000}"/>
    <cellStyle name="Normal 2 2 14 2 3 3 2" xfId="31962" xr:uid="{CAAF0329-8098-484E-8442-58B054F88AB3}"/>
    <cellStyle name="Normal 2 2 14 2 3 4" xfId="11003" xr:uid="{00000000-0005-0000-0000-0000F72A0000}"/>
    <cellStyle name="Normal 2 2 14 2 3 4 2" xfId="31963" xr:uid="{CDBF8583-DD96-43E9-8194-BFAB69F3B3FD}"/>
    <cellStyle name="Normal 2 2 14 2 3 5" xfId="31960" xr:uid="{DF1F6E0B-7802-4B27-837A-EF9D1F207A1E}"/>
    <cellStyle name="Normal 2 2 14 2 4" xfId="11004" xr:uid="{00000000-0005-0000-0000-0000F82A0000}"/>
    <cellStyle name="Normal 2 2 14 2 4 2" xfId="31964" xr:uid="{9853C3D1-2252-46F7-B197-A55E0FCD9B0D}"/>
    <cellStyle name="Normal 2 2 14 2 5" xfId="11005" xr:uid="{00000000-0005-0000-0000-0000F92A0000}"/>
    <cellStyle name="Normal 2 2 14 2 5 2" xfId="31965" xr:uid="{E974D852-7CF7-47F3-AD0E-2D4059FD6F52}"/>
    <cellStyle name="Normal 2 2 14 2 6" xfId="11006" xr:uid="{00000000-0005-0000-0000-0000FA2A0000}"/>
    <cellStyle name="Normal 2 2 14 2 6 2" xfId="31966" xr:uid="{5E87F8B5-08DC-4C4A-91A6-941A94A9C491}"/>
    <cellStyle name="Normal 2 2 14 2 7" xfId="31958" xr:uid="{0021FE80-AC9B-450A-AF80-EF01EBC8AE4B}"/>
    <cellStyle name="Normal 2 2 14 3" xfId="11007" xr:uid="{00000000-0005-0000-0000-0000FB2A0000}"/>
    <cellStyle name="Normal 2 2 14 3 2" xfId="11008" xr:uid="{00000000-0005-0000-0000-0000FC2A0000}"/>
    <cellStyle name="Normal 2 2 14 3 2 2" xfId="31968" xr:uid="{2EF69158-861D-4044-A05B-8D9A5713A695}"/>
    <cellStyle name="Normal 2 2 14 3 3" xfId="11009" xr:uid="{00000000-0005-0000-0000-0000FD2A0000}"/>
    <cellStyle name="Normal 2 2 14 3 3 2" xfId="31969" xr:uid="{C2473F5E-EC11-4660-9B62-DBE80D07AE68}"/>
    <cellStyle name="Normal 2 2 14 3 4" xfId="11010" xr:uid="{00000000-0005-0000-0000-0000FE2A0000}"/>
    <cellStyle name="Normal 2 2 14 3 4 2" xfId="31970" xr:uid="{CDBF30F7-E3AE-44B0-A2FF-C71073DB50CE}"/>
    <cellStyle name="Normal 2 2 14 3 5" xfId="31967" xr:uid="{9DAB28CF-CD35-4904-82AC-024BFE48E56C}"/>
    <cellStyle name="Normal 2 2 14 4" xfId="11011" xr:uid="{00000000-0005-0000-0000-0000FF2A0000}"/>
    <cellStyle name="Normal 2 2 14 4 2" xfId="31971" xr:uid="{B7B1D621-2340-46C5-8E7A-3FC6B0B82712}"/>
    <cellStyle name="Normal 2 2 14 5" xfId="11012" xr:uid="{00000000-0005-0000-0000-0000002B0000}"/>
    <cellStyle name="Normal 2 2 14 5 2" xfId="31972" xr:uid="{6B32BA7C-CD2D-4213-A7AD-8B11F2FC827E}"/>
    <cellStyle name="Normal 2 2 14 6" xfId="11013" xr:uid="{00000000-0005-0000-0000-0000012B0000}"/>
    <cellStyle name="Normal 2 2 14 6 2" xfId="31973" xr:uid="{36F8E6D9-43DF-467B-BC51-C4C471C5F5A9}"/>
    <cellStyle name="Normal 2 2 14 7" xfId="31957" xr:uid="{72E3CA65-0D99-474E-A3A3-E8BB6987CE8C}"/>
    <cellStyle name="Normal 2 2 15" xfId="11014" xr:uid="{00000000-0005-0000-0000-0000022B0000}"/>
    <cellStyle name="Normal 2 2 15 2" xfId="11015" xr:uid="{00000000-0005-0000-0000-0000032B0000}"/>
    <cellStyle name="Normal 2 2 15 2 2" xfId="11016" xr:uid="{00000000-0005-0000-0000-0000042B0000}"/>
    <cellStyle name="Normal 2 2 15 2 2 2" xfId="31976" xr:uid="{762ACD02-EC8E-4147-9923-AA39616FE704}"/>
    <cellStyle name="Normal 2 2 15 2 3" xfId="11017" xr:uid="{00000000-0005-0000-0000-0000052B0000}"/>
    <cellStyle name="Normal 2 2 15 2 3 2" xfId="11018" xr:uid="{00000000-0005-0000-0000-0000062B0000}"/>
    <cellStyle name="Normal 2 2 15 2 3 2 2" xfId="31978" xr:uid="{E191E4DF-E66D-4012-92B5-E1930C7C99D5}"/>
    <cellStyle name="Normal 2 2 15 2 3 3" xfId="11019" xr:uid="{00000000-0005-0000-0000-0000072B0000}"/>
    <cellStyle name="Normal 2 2 15 2 3 3 2" xfId="31979" xr:uid="{686062F5-C1D6-4F8C-92CF-0A0502DB1366}"/>
    <cellStyle name="Normal 2 2 15 2 3 4" xfId="11020" xr:uid="{00000000-0005-0000-0000-0000082B0000}"/>
    <cellStyle name="Normal 2 2 15 2 3 4 2" xfId="31980" xr:uid="{93B02A5C-129D-4609-8894-31AD8EA1C46F}"/>
    <cellStyle name="Normal 2 2 15 2 3 5" xfId="31977" xr:uid="{E7347B19-B90B-4B6D-A451-6CE694529C64}"/>
    <cellStyle name="Normal 2 2 15 2 4" xfId="11021" xr:uid="{00000000-0005-0000-0000-0000092B0000}"/>
    <cellStyle name="Normal 2 2 15 2 4 2" xfId="31981" xr:uid="{88E7DDF5-54B2-4D4E-B124-3D2CC102DC15}"/>
    <cellStyle name="Normal 2 2 15 2 5" xfId="11022" xr:uid="{00000000-0005-0000-0000-00000A2B0000}"/>
    <cellStyle name="Normal 2 2 15 2 5 2" xfId="31982" xr:uid="{2776CEF0-7A8C-4669-A693-150CAB7E012E}"/>
    <cellStyle name="Normal 2 2 15 2 6" xfId="11023" xr:uid="{00000000-0005-0000-0000-00000B2B0000}"/>
    <cellStyle name="Normal 2 2 15 2 6 2" xfId="31983" xr:uid="{3D3266D7-E8CC-4EFD-9056-C446C72E72DE}"/>
    <cellStyle name="Normal 2 2 15 2 7" xfId="31975" xr:uid="{39280B4B-0454-4A54-A92A-371E1A605C67}"/>
    <cellStyle name="Normal 2 2 15 3" xfId="11024" xr:uid="{00000000-0005-0000-0000-00000C2B0000}"/>
    <cellStyle name="Normal 2 2 15 3 2" xfId="11025" xr:uid="{00000000-0005-0000-0000-00000D2B0000}"/>
    <cellStyle name="Normal 2 2 15 3 2 2" xfId="31985" xr:uid="{3D240BA5-1467-4B64-97A7-A95FAF32278D}"/>
    <cellStyle name="Normal 2 2 15 3 3" xfId="11026" xr:uid="{00000000-0005-0000-0000-00000E2B0000}"/>
    <cellStyle name="Normal 2 2 15 3 3 2" xfId="31986" xr:uid="{5564B521-5233-4E6F-A227-F9C1B5E97148}"/>
    <cellStyle name="Normal 2 2 15 3 4" xfId="11027" xr:uid="{00000000-0005-0000-0000-00000F2B0000}"/>
    <cellStyle name="Normal 2 2 15 3 4 2" xfId="31987" xr:uid="{03B900AB-FFEA-4864-AC9A-1F3DCE932CD7}"/>
    <cellStyle name="Normal 2 2 15 3 5" xfId="31984" xr:uid="{BBEF3E43-04CA-48A8-B265-99A2AF886E6A}"/>
    <cellStyle name="Normal 2 2 15 4" xfId="11028" xr:uid="{00000000-0005-0000-0000-0000102B0000}"/>
    <cellStyle name="Normal 2 2 15 4 2" xfId="31988" xr:uid="{8F158924-912F-496C-95AA-3F92738F77D0}"/>
    <cellStyle name="Normal 2 2 15 5" xfId="11029" xr:uid="{00000000-0005-0000-0000-0000112B0000}"/>
    <cellStyle name="Normal 2 2 15 5 2" xfId="31989" xr:uid="{30E4FAB6-9784-4780-BE54-7224FE984C60}"/>
    <cellStyle name="Normal 2 2 15 6" xfId="11030" xr:uid="{00000000-0005-0000-0000-0000122B0000}"/>
    <cellStyle name="Normal 2 2 15 6 2" xfId="31990" xr:uid="{116865F5-6E5D-4EEA-B08C-773C9B00AF60}"/>
    <cellStyle name="Normal 2 2 15 7" xfId="31974" xr:uid="{09BE4AF8-39A7-4E45-9AA3-056D011FFF37}"/>
    <cellStyle name="Normal 2 2 16" xfId="11031" xr:uid="{00000000-0005-0000-0000-0000132B0000}"/>
    <cellStyle name="Normal 2 2 16 2" xfId="11032" xr:uid="{00000000-0005-0000-0000-0000142B0000}"/>
    <cellStyle name="Normal 2 2 16 2 2" xfId="31992" xr:uid="{F3AFE0DB-2872-4DA2-A420-EEE05270C0DA}"/>
    <cellStyle name="Normal 2 2 16 3" xfId="31991" xr:uid="{21AA3CA3-AC5F-4068-843A-7A70345C2301}"/>
    <cellStyle name="Normal 2 2 17" xfId="11033" xr:uid="{00000000-0005-0000-0000-0000152B0000}"/>
    <cellStyle name="Normal 2 2 17 2" xfId="11034" xr:uid="{00000000-0005-0000-0000-0000162B0000}"/>
    <cellStyle name="Normal 2 2 17 2 2" xfId="11035" xr:uid="{00000000-0005-0000-0000-0000172B0000}"/>
    <cellStyle name="Normal 2 2 17 2 2 2" xfId="31995" xr:uid="{11EEAD86-7E21-4853-ADC2-19B4659DF5E7}"/>
    <cellStyle name="Normal 2 2 17 2 3" xfId="11036" xr:uid="{00000000-0005-0000-0000-0000182B0000}"/>
    <cellStyle name="Normal 2 2 17 2 3 2" xfId="11037" xr:uid="{00000000-0005-0000-0000-0000192B0000}"/>
    <cellStyle name="Normal 2 2 17 2 3 2 2" xfId="31997" xr:uid="{41949534-D43F-4638-9F16-4DE11F3146FB}"/>
    <cellStyle name="Normal 2 2 17 2 3 3" xfId="11038" xr:uid="{00000000-0005-0000-0000-00001A2B0000}"/>
    <cellStyle name="Normal 2 2 17 2 3 3 2" xfId="31998" xr:uid="{B10DA52A-ACF5-4A8F-A052-A3AF3C8BA0CB}"/>
    <cellStyle name="Normal 2 2 17 2 3 4" xfId="11039" xr:uid="{00000000-0005-0000-0000-00001B2B0000}"/>
    <cellStyle name="Normal 2 2 17 2 3 4 2" xfId="31999" xr:uid="{7CB8EFC0-9A6F-43DF-A51D-C010D14BCB9D}"/>
    <cellStyle name="Normal 2 2 17 2 3 5" xfId="31996" xr:uid="{3E86C487-38EA-46D1-A9C5-517FC7303ED4}"/>
    <cellStyle name="Normal 2 2 17 2 4" xfId="11040" xr:uid="{00000000-0005-0000-0000-00001C2B0000}"/>
    <cellStyle name="Normal 2 2 17 2 4 2" xfId="32000" xr:uid="{7255E886-7FC1-46A7-8EFE-5DBF7618844D}"/>
    <cellStyle name="Normal 2 2 17 2 5" xfId="11041" xr:uid="{00000000-0005-0000-0000-00001D2B0000}"/>
    <cellStyle name="Normal 2 2 17 2 5 2" xfId="32001" xr:uid="{5767DC59-EC14-4E6B-B095-BC8F8041C3DF}"/>
    <cellStyle name="Normal 2 2 17 2 6" xfId="11042" xr:uid="{00000000-0005-0000-0000-00001E2B0000}"/>
    <cellStyle name="Normal 2 2 17 2 6 2" xfId="32002" xr:uid="{32EEA489-8916-4DB5-914F-50FBA89E489B}"/>
    <cellStyle name="Normal 2 2 17 2 7" xfId="31994" xr:uid="{78AC5806-9602-4A43-99CB-80678BE03E63}"/>
    <cellStyle name="Normal 2 2 17 3" xfId="11043" xr:uid="{00000000-0005-0000-0000-00001F2B0000}"/>
    <cellStyle name="Normal 2 2 17 3 2" xfId="11044" xr:uid="{00000000-0005-0000-0000-0000202B0000}"/>
    <cellStyle name="Normal 2 2 17 3 2 2" xfId="32004" xr:uid="{81EE9019-9AD6-410F-87D3-E3CD12FD2BA4}"/>
    <cellStyle name="Normal 2 2 17 3 3" xfId="11045" xr:uid="{00000000-0005-0000-0000-0000212B0000}"/>
    <cellStyle name="Normal 2 2 17 3 3 2" xfId="32005" xr:uid="{479869DB-7AC5-4047-84BB-8F667016697E}"/>
    <cellStyle name="Normal 2 2 17 3 4" xfId="11046" xr:uid="{00000000-0005-0000-0000-0000222B0000}"/>
    <cellStyle name="Normal 2 2 17 3 4 2" xfId="32006" xr:uid="{D9ABDB31-C11B-42C4-82E6-E15371326C7C}"/>
    <cellStyle name="Normal 2 2 17 3 5" xfId="32003" xr:uid="{4297E803-9391-4999-B5B9-73B6619FB880}"/>
    <cellStyle name="Normal 2 2 17 4" xfId="11047" xr:uid="{00000000-0005-0000-0000-0000232B0000}"/>
    <cellStyle name="Normal 2 2 17 4 2" xfId="32007" xr:uid="{DBA17CD6-C212-4086-A458-D3D468AE9E91}"/>
    <cellStyle name="Normal 2 2 17 5" xfId="11048" xr:uid="{00000000-0005-0000-0000-0000242B0000}"/>
    <cellStyle name="Normal 2 2 17 5 2" xfId="32008" xr:uid="{BB4D8B0A-5E02-4A3E-8EB9-4E291BD1BE3B}"/>
    <cellStyle name="Normal 2 2 17 6" xfId="11049" xr:uid="{00000000-0005-0000-0000-0000252B0000}"/>
    <cellStyle name="Normal 2 2 17 6 2" xfId="32009" xr:uid="{D2935FF5-BC59-410B-BDCD-1AB57A250D7A}"/>
    <cellStyle name="Normal 2 2 17 7" xfId="31993" xr:uid="{2B4B6946-F291-4AB2-AA67-DD864ECB55BE}"/>
    <cellStyle name="Normal 2 2 18" xfId="11050" xr:uid="{00000000-0005-0000-0000-0000262B0000}"/>
    <cellStyle name="Normal 2 2 18 2" xfId="11051" xr:uid="{00000000-0005-0000-0000-0000272B0000}"/>
    <cellStyle name="Normal 2 2 18 2 2" xfId="11052" xr:uid="{00000000-0005-0000-0000-0000282B0000}"/>
    <cellStyle name="Normal 2 2 18 2 2 2" xfId="32012" xr:uid="{99CADA6C-D641-4484-B0BF-8D0D483E10E5}"/>
    <cellStyle name="Normal 2 2 18 2 3" xfId="11053" xr:uid="{00000000-0005-0000-0000-0000292B0000}"/>
    <cellStyle name="Normal 2 2 18 2 3 2" xfId="11054" xr:uid="{00000000-0005-0000-0000-00002A2B0000}"/>
    <cellStyle name="Normal 2 2 18 2 3 2 2" xfId="32014" xr:uid="{6CDF2B10-6FB6-4E79-AE49-6EBD2530406B}"/>
    <cellStyle name="Normal 2 2 18 2 3 3" xfId="11055" xr:uid="{00000000-0005-0000-0000-00002B2B0000}"/>
    <cellStyle name="Normal 2 2 18 2 3 3 2" xfId="32015" xr:uid="{BE05AFF6-C3CD-42E0-AD16-876835243868}"/>
    <cellStyle name="Normal 2 2 18 2 3 4" xfId="11056" xr:uid="{00000000-0005-0000-0000-00002C2B0000}"/>
    <cellStyle name="Normal 2 2 18 2 3 4 2" xfId="32016" xr:uid="{16DFB9CA-6554-4738-9680-B2AA5F261121}"/>
    <cellStyle name="Normal 2 2 18 2 3 5" xfId="32013" xr:uid="{C98283C8-5F0D-4929-AFC4-326C6CA51726}"/>
    <cellStyle name="Normal 2 2 18 2 4" xfId="11057" xr:uid="{00000000-0005-0000-0000-00002D2B0000}"/>
    <cellStyle name="Normal 2 2 18 2 4 2" xfId="32017" xr:uid="{282D6095-F207-4DAA-9DC4-1DA83183C5D2}"/>
    <cellStyle name="Normal 2 2 18 2 5" xfId="11058" xr:uid="{00000000-0005-0000-0000-00002E2B0000}"/>
    <cellStyle name="Normal 2 2 18 2 5 2" xfId="32018" xr:uid="{B0FAC1DF-FF8F-44C0-A80F-828395120EDD}"/>
    <cellStyle name="Normal 2 2 18 2 6" xfId="11059" xr:uid="{00000000-0005-0000-0000-00002F2B0000}"/>
    <cellStyle name="Normal 2 2 18 2 6 2" xfId="32019" xr:uid="{197EC765-18D4-4612-856F-06ECCFBB4B8C}"/>
    <cellStyle name="Normal 2 2 18 2 7" xfId="32011" xr:uid="{BFE549AE-B79F-4CD4-B10F-CA7AC09C74EE}"/>
    <cellStyle name="Normal 2 2 18 3" xfId="11060" xr:uid="{00000000-0005-0000-0000-0000302B0000}"/>
    <cellStyle name="Normal 2 2 18 3 2" xfId="11061" xr:uid="{00000000-0005-0000-0000-0000312B0000}"/>
    <cellStyle name="Normal 2 2 18 3 2 2" xfId="32021" xr:uid="{F9A84667-9A16-40DC-9A44-F011D66A311E}"/>
    <cellStyle name="Normal 2 2 18 3 3" xfId="11062" xr:uid="{00000000-0005-0000-0000-0000322B0000}"/>
    <cellStyle name="Normal 2 2 18 3 3 2" xfId="32022" xr:uid="{02848621-9107-41B1-9319-F3E06A09ABDE}"/>
    <cellStyle name="Normal 2 2 18 3 4" xfId="11063" xr:uid="{00000000-0005-0000-0000-0000332B0000}"/>
    <cellStyle name="Normal 2 2 18 3 4 2" xfId="32023" xr:uid="{B26F9E58-0A01-4857-AE24-E8F73E452C31}"/>
    <cellStyle name="Normal 2 2 18 3 5" xfId="32020" xr:uid="{A6D1C886-5B53-41C9-831C-0BE909C85BC3}"/>
    <cellStyle name="Normal 2 2 18 4" xfId="11064" xr:uid="{00000000-0005-0000-0000-0000342B0000}"/>
    <cellStyle name="Normal 2 2 18 4 2" xfId="32024" xr:uid="{2F6F887E-BD9A-4AD5-BCA5-03E8AA0C5A67}"/>
    <cellStyle name="Normal 2 2 18 5" xfId="11065" xr:uid="{00000000-0005-0000-0000-0000352B0000}"/>
    <cellStyle name="Normal 2 2 18 5 2" xfId="32025" xr:uid="{F6BE9A40-454C-4A8F-B9FC-4B7967D42136}"/>
    <cellStyle name="Normal 2 2 18 6" xfId="11066" xr:uid="{00000000-0005-0000-0000-0000362B0000}"/>
    <cellStyle name="Normal 2 2 18 6 2" xfId="32026" xr:uid="{136761B7-3EDF-4ADA-9EDB-949C5121162C}"/>
    <cellStyle name="Normal 2 2 18 7" xfId="32010" xr:uid="{F423725A-AF40-45D3-9C6E-40113177106C}"/>
    <cellStyle name="Normal 2 2 19" xfId="11067" xr:uid="{00000000-0005-0000-0000-0000372B0000}"/>
    <cellStyle name="Normal 2 2 19 2" xfId="11068" xr:uid="{00000000-0005-0000-0000-0000382B0000}"/>
    <cellStyle name="Normal 2 2 19 2 2" xfId="11069" xr:uid="{00000000-0005-0000-0000-0000392B0000}"/>
    <cellStyle name="Normal 2 2 19 2 2 2" xfId="32029" xr:uid="{FF9FD4EC-15E0-4EC3-A4ED-FCC3798E62E4}"/>
    <cellStyle name="Normal 2 2 19 2 3" xfId="11070" xr:uid="{00000000-0005-0000-0000-00003A2B0000}"/>
    <cellStyle name="Normal 2 2 19 2 3 2" xfId="11071" xr:uid="{00000000-0005-0000-0000-00003B2B0000}"/>
    <cellStyle name="Normal 2 2 19 2 3 2 2" xfId="32031" xr:uid="{E223E601-3E11-4220-A360-899E46B846DB}"/>
    <cellStyle name="Normal 2 2 19 2 3 3" xfId="11072" xr:uid="{00000000-0005-0000-0000-00003C2B0000}"/>
    <cellStyle name="Normal 2 2 19 2 3 3 2" xfId="32032" xr:uid="{A70FA8E4-C4CC-44B0-B82E-B93CED1ECDA6}"/>
    <cellStyle name="Normal 2 2 19 2 3 4" xfId="11073" xr:uid="{00000000-0005-0000-0000-00003D2B0000}"/>
    <cellStyle name="Normal 2 2 19 2 3 4 2" xfId="32033" xr:uid="{8119D80E-DFC9-471B-85A5-E4AB5AB324DB}"/>
    <cellStyle name="Normal 2 2 19 2 3 5" xfId="32030" xr:uid="{06D6ABE2-9834-4966-B330-8F1CD703D141}"/>
    <cellStyle name="Normal 2 2 19 2 4" xfId="11074" xr:uid="{00000000-0005-0000-0000-00003E2B0000}"/>
    <cellStyle name="Normal 2 2 19 2 4 2" xfId="32034" xr:uid="{957C041E-1A66-4A0D-8893-69844C3ADF79}"/>
    <cellStyle name="Normal 2 2 19 2 5" xfId="11075" xr:uid="{00000000-0005-0000-0000-00003F2B0000}"/>
    <cellStyle name="Normal 2 2 19 2 5 2" xfId="32035" xr:uid="{5A3646BC-D244-4307-9139-D7A1541EA79E}"/>
    <cellStyle name="Normal 2 2 19 2 6" xfId="11076" xr:uid="{00000000-0005-0000-0000-0000402B0000}"/>
    <cellStyle name="Normal 2 2 19 2 6 2" xfId="32036" xr:uid="{8EAF2C63-745D-4CAA-9175-5C4FEAB169F6}"/>
    <cellStyle name="Normal 2 2 19 2 7" xfId="32028" xr:uid="{2D19F95C-299E-40BC-A49D-FC336E7AE4F8}"/>
    <cellStyle name="Normal 2 2 19 3" xfId="11077" xr:uid="{00000000-0005-0000-0000-0000412B0000}"/>
    <cellStyle name="Normal 2 2 19 3 2" xfId="11078" xr:uid="{00000000-0005-0000-0000-0000422B0000}"/>
    <cellStyle name="Normal 2 2 19 3 2 2" xfId="32038" xr:uid="{4BA1BE2A-102D-4526-BFF9-31DD295A513B}"/>
    <cellStyle name="Normal 2 2 19 3 3" xfId="11079" xr:uid="{00000000-0005-0000-0000-0000432B0000}"/>
    <cellStyle name="Normal 2 2 19 3 3 2" xfId="32039" xr:uid="{2750C738-36A9-4895-830C-E6D5EDC1DCC6}"/>
    <cellStyle name="Normal 2 2 19 3 4" xfId="11080" xr:uid="{00000000-0005-0000-0000-0000442B0000}"/>
    <cellStyle name="Normal 2 2 19 3 4 2" xfId="32040" xr:uid="{A20EB2D4-B94F-4670-8277-ED3FE9D9AC56}"/>
    <cellStyle name="Normal 2 2 19 3 5" xfId="32037" xr:uid="{0EE30A4D-4958-443E-A131-C60F2C9FFF5A}"/>
    <cellStyle name="Normal 2 2 19 4" xfId="11081" xr:uid="{00000000-0005-0000-0000-0000452B0000}"/>
    <cellStyle name="Normal 2 2 19 4 2" xfId="32041" xr:uid="{4EF30058-80B4-4CC2-A860-9906B5DC3986}"/>
    <cellStyle name="Normal 2 2 19 5" xfId="11082" xr:uid="{00000000-0005-0000-0000-0000462B0000}"/>
    <cellStyle name="Normal 2 2 19 5 2" xfId="32042" xr:uid="{E6618249-F9C5-4743-9716-E0DB0E537668}"/>
    <cellStyle name="Normal 2 2 19 6" xfId="11083" xr:uid="{00000000-0005-0000-0000-0000472B0000}"/>
    <cellStyle name="Normal 2 2 19 6 2" xfId="32043" xr:uid="{2D82E8EB-95E9-47CC-BAAF-86C6ED06C4A0}"/>
    <cellStyle name="Normal 2 2 19 7" xfId="32027" xr:uid="{C16DCDFC-579A-498F-933D-ED396C5F6C71}"/>
    <cellStyle name="Normal 2 2 2" xfId="11084" xr:uid="{00000000-0005-0000-0000-0000482B0000}"/>
    <cellStyle name="Normal 2 2 2 10" xfId="11085" xr:uid="{00000000-0005-0000-0000-0000492B0000}"/>
    <cellStyle name="Normal 2 2 2 10 2" xfId="32045" xr:uid="{6F437634-60EC-4549-AAFE-201C9A9BDD47}"/>
    <cellStyle name="Normal 2 2 2 11" xfId="11086" xr:uid="{00000000-0005-0000-0000-00004A2B0000}"/>
    <cellStyle name="Normal 2 2 2 11 2" xfId="32046" xr:uid="{231BA909-ED5D-49FA-9B69-98D38A9E01B4}"/>
    <cellStyle name="Normal 2 2 2 12" xfId="11087" xr:uid="{00000000-0005-0000-0000-00004B2B0000}"/>
    <cellStyle name="Normal 2 2 2 12 2" xfId="32047" xr:uid="{14164954-BFA0-4AC5-9196-51DA44815FFD}"/>
    <cellStyle name="Normal 2 2 2 13" xfId="11088" xr:uid="{00000000-0005-0000-0000-00004C2B0000}"/>
    <cellStyle name="Normal 2 2 2 13 2" xfId="32048" xr:uid="{5356AC98-8022-4826-A302-631648D1B670}"/>
    <cellStyle name="Normal 2 2 2 14" xfId="11089" xr:uid="{00000000-0005-0000-0000-00004D2B0000}"/>
    <cellStyle name="Normal 2 2 2 14 2" xfId="32049" xr:uid="{447B1499-E980-45FD-8C15-19215F746A35}"/>
    <cellStyle name="Normal 2 2 2 15" xfId="11090" xr:uid="{00000000-0005-0000-0000-00004E2B0000}"/>
    <cellStyle name="Normal 2 2 2 15 2" xfId="32050" xr:uid="{FA34DFE4-27D1-443E-8312-6DF75A76DE70}"/>
    <cellStyle name="Normal 2 2 2 16" xfId="11091" xr:uid="{00000000-0005-0000-0000-00004F2B0000}"/>
    <cellStyle name="Normal 2 2 2 16 2" xfId="32051" xr:uid="{D964938F-BDA3-4F2D-A2FC-D3BF0E084720}"/>
    <cellStyle name="Normal 2 2 2 17" xfId="11092" xr:uid="{00000000-0005-0000-0000-0000502B0000}"/>
    <cellStyle name="Normal 2 2 2 17 2" xfId="32052" xr:uid="{3FEAB720-55B9-43CC-A17B-7D3122C2BBDB}"/>
    <cellStyle name="Normal 2 2 2 18" xfId="11093" xr:uid="{00000000-0005-0000-0000-0000512B0000}"/>
    <cellStyle name="Normal 2 2 2 18 2" xfId="11094" xr:uid="{00000000-0005-0000-0000-0000522B0000}"/>
    <cellStyle name="Normal 2 2 2 18 2 2" xfId="11095" xr:uid="{00000000-0005-0000-0000-0000532B0000}"/>
    <cellStyle name="Normal 2 2 2 18 2 2 2" xfId="11096" xr:uid="{00000000-0005-0000-0000-0000542B0000}"/>
    <cellStyle name="Normal 2 2 2 18 2 2 2 2" xfId="32056" xr:uid="{ED04A9CF-223D-42F3-9371-3A03315007F1}"/>
    <cellStyle name="Normal 2 2 2 18 2 2 3" xfId="11097" xr:uid="{00000000-0005-0000-0000-0000552B0000}"/>
    <cellStyle name="Normal 2 2 2 18 2 2 3 2" xfId="32057" xr:uid="{13B32620-71F7-40C4-A7D7-518DA73DEE5A}"/>
    <cellStyle name="Normal 2 2 2 18 2 2 4" xfId="11098" xr:uid="{00000000-0005-0000-0000-0000562B0000}"/>
    <cellStyle name="Normal 2 2 2 18 2 2 4 2" xfId="32058" xr:uid="{CFA6298E-6B0E-42F2-83DF-9B3B304AF0DC}"/>
    <cellStyle name="Normal 2 2 2 18 2 2 5" xfId="32055" xr:uid="{F9CBEEE5-D746-442D-86A4-01E5C3ECA1A5}"/>
    <cellStyle name="Normal 2 2 2 18 2 3" xfId="11099" xr:uid="{00000000-0005-0000-0000-0000572B0000}"/>
    <cellStyle name="Normal 2 2 2 18 2 3 2" xfId="32059" xr:uid="{3A4AB9DC-5194-4389-BF34-9E4EA717CF90}"/>
    <cellStyle name="Normal 2 2 2 18 2 4" xfId="11100" xr:uid="{00000000-0005-0000-0000-0000582B0000}"/>
    <cellStyle name="Normal 2 2 2 18 2 4 2" xfId="32060" xr:uid="{5E02FA16-BA04-4310-82D2-2648B8A88470}"/>
    <cellStyle name="Normal 2 2 2 18 2 5" xfId="11101" xr:uid="{00000000-0005-0000-0000-0000592B0000}"/>
    <cellStyle name="Normal 2 2 2 18 2 5 2" xfId="32061" xr:uid="{B10206C2-2664-497E-83AF-4736138E94BF}"/>
    <cellStyle name="Normal 2 2 2 18 2 6" xfId="32054" xr:uid="{1ADEE54E-3107-410E-A5B0-C0F401F7B73A}"/>
    <cellStyle name="Normal 2 2 2 18 3" xfId="11102" xr:uid="{00000000-0005-0000-0000-00005A2B0000}"/>
    <cellStyle name="Normal 2 2 2 18 3 2" xfId="32062" xr:uid="{1947959E-DCE2-4006-83DB-FFA22D3C1595}"/>
    <cellStyle name="Normal 2 2 2 18 4" xfId="11103" xr:uid="{00000000-0005-0000-0000-00005B2B0000}"/>
    <cellStyle name="Normal 2 2 2 18 4 2" xfId="11104" xr:uid="{00000000-0005-0000-0000-00005C2B0000}"/>
    <cellStyle name="Normal 2 2 2 18 4 2 2" xfId="32064" xr:uid="{7BAD0200-BF26-4C44-8C34-54908855A5F4}"/>
    <cellStyle name="Normal 2 2 2 18 4 3" xfId="11105" xr:uid="{00000000-0005-0000-0000-00005D2B0000}"/>
    <cellStyle name="Normal 2 2 2 18 4 3 2" xfId="32065" xr:uid="{B4DE3CDB-3F70-4A45-A561-73F50E34F0B4}"/>
    <cellStyle name="Normal 2 2 2 18 4 4" xfId="11106" xr:uid="{00000000-0005-0000-0000-00005E2B0000}"/>
    <cellStyle name="Normal 2 2 2 18 4 4 2" xfId="32066" xr:uid="{1019372C-ABE9-416E-937E-E0490941A862}"/>
    <cellStyle name="Normal 2 2 2 18 4 5" xfId="32063" xr:uid="{C16F47F6-609F-4179-ADF3-AF1F8365ECB9}"/>
    <cellStyle name="Normal 2 2 2 18 5" xfId="11107" xr:uid="{00000000-0005-0000-0000-00005F2B0000}"/>
    <cellStyle name="Normal 2 2 2 18 5 2" xfId="32067" xr:uid="{DA67F5EF-C06B-443A-9CBD-FF8D9CE2D0FC}"/>
    <cellStyle name="Normal 2 2 2 18 6" xfId="11108" xr:uid="{00000000-0005-0000-0000-0000602B0000}"/>
    <cellStyle name="Normal 2 2 2 18 6 2" xfId="32068" xr:uid="{DFF57315-BA4A-41F2-916E-67B28F4FFB93}"/>
    <cellStyle name="Normal 2 2 2 18 7" xfId="11109" xr:uid="{00000000-0005-0000-0000-0000612B0000}"/>
    <cellStyle name="Normal 2 2 2 18 7 2" xfId="32069" xr:uid="{9C2A8CD5-5544-49A3-944B-0FEE34B0B4C1}"/>
    <cellStyle name="Normal 2 2 2 18 8" xfId="32053" xr:uid="{9C763885-FAFB-4F35-8AE7-118573293B63}"/>
    <cellStyle name="Normal 2 2 2 19" xfId="11110" xr:uid="{00000000-0005-0000-0000-0000622B0000}"/>
    <cellStyle name="Normal 2 2 2 19 2" xfId="11111" xr:uid="{00000000-0005-0000-0000-0000632B0000}"/>
    <cellStyle name="Normal 2 2 2 19 2 2" xfId="32071" xr:uid="{D55AF968-158E-46EA-B99E-6DF034A57CF8}"/>
    <cellStyle name="Normal 2 2 2 19 3" xfId="32070" xr:uid="{F5CECCAF-D48A-4A88-BB95-5F3E0B2F7C12}"/>
    <cellStyle name="Normal 2 2 2 2" xfId="11112" xr:uid="{00000000-0005-0000-0000-0000642B0000}"/>
    <cellStyle name="Normal 2 2 2 2 2" xfId="11113" xr:uid="{00000000-0005-0000-0000-0000652B0000}"/>
    <cellStyle name="Normal 2 2 2 2 2 2" xfId="32073" xr:uid="{FAD115EA-CFA2-4936-9AF3-1F702E792AC7}"/>
    <cellStyle name="Normal 2 2 2 2 3" xfId="11114" xr:uid="{00000000-0005-0000-0000-0000662B0000}"/>
    <cellStyle name="Normal 2 2 2 2 3 2" xfId="11115" xr:uid="{00000000-0005-0000-0000-0000672B0000}"/>
    <cellStyle name="Normal 2 2 2 2 3 2 2" xfId="11116" xr:uid="{00000000-0005-0000-0000-0000682B0000}"/>
    <cellStyle name="Normal 2 2 2 2 3 2 2 2" xfId="11117" xr:uid="{00000000-0005-0000-0000-0000692B0000}"/>
    <cellStyle name="Normal 2 2 2 2 3 2 2 2 2" xfId="32077" xr:uid="{D4A9CD49-2295-45B9-B103-F3F7D79C5B17}"/>
    <cellStyle name="Normal 2 2 2 2 3 2 2 3" xfId="11118" xr:uid="{00000000-0005-0000-0000-00006A2B0000}"/>
    <cellStyle name="Normal 2 2 2 2 3 2 2 3 2" xfId="32078" xr:uid="{3FFE238D-A96B-48A3-A8F8-00167EED94C9}"/>
    <cellStyle name="Normal 2 2 2 2 3 2 2 4" xfId="11119" xr:uid="{00000000-0005-0000-0000-00006B2B0000}"/>
    <cellStyle name="Normal 2 2 2 2 3 2 2 4 2" xfId="32079" xr:uid="{F21DBA9D-AD88-4C34-B142-ABAEA0B3CA7F}"/>
    <cellStyle name="Normal 2 2 2 2 3 2 2 5" xfId="32076" xr:uid="{393F08EA-D4C9-4CE1-AD74-2CC1DF0DA5E5}"/>
    <cellStyle name="Normal 2 2 2 2 3 2 3" xfId="11120" xr:uid="{00000000-0005-0000-0000-00006C2B0000}"/>
    <cellStyle name="Normal 2 2 2 2 3 2 3 2" xfId="32080" xr:uid="{B52692BA-F53D-491E-8899-26CDEFDEAF25}"/>
    <cellStyle name="Normal 2 2 2 2 3 2 4" xfId="11121" xr:uid="{00000000-0005-0000-0000-00006D2B0000}"/>
    <cellStyle name="Normal 2 2 2 2 3 2 4 2" xfId="32081" xr:uid="{5BB84661-3DB7-4CDC-885B-99CD3DBBC744}"/>
    <cellStyle name="Normal 2 2 2 2 3 2 5" xfId="11122" xr:uid="{00000000-0005-0000-0000-00006E2B0000}"/>
    <cellStyle name="Normal 2 2 2 2 3 2 5 2" xfId="32082" xr:uid="{2B04CFEC-9B4A-4E42-A88E-C941E9901657}"/>
    <cellStyle name="Normal 2 2 2 2 3 2 6" xfId="32075" xr:uid="{E4E10630-0506-468B-AEED-FA3B801E9B61}"/>
    <cellStyle name="Normal 2 2 2 2 3 3" xfId="11123" xr:uid="{00000000-0005-0000-0000-00006F2B0000}"/>
    <cellStyle name="Normal 2 2 2 2 3 3 2" xfId="11124" xr:uid="{00000000-0005-0000-0000-0000702B0000}"/>
    <cellStyle name="Normal 2 2 2 2 3 3 2 2" xfId="32084" xr:uid="{B0AFAE45-E59C-4132-9157-0B8EBF446F62}"/>
    <cellStyle name="Normal 2 2 2 2 3 3 3" xfId="11125" xr:uid="{00000000-0005-0000-0000-0000712B0000}"/>
    <cellStyle name="Normal 2 2 2 2 3 3 3 2" xfId="32085" xr:uid="{37827F33-E32C-4D4E-A699-A38A7001B282}"/>
    <cellStyle name="Normal 2 2 2 2 3 3 4" xfId="11126" xr:uid="{00000000-0005-0000-0000-0000722B0000}"/>
    <cellStyle name="Normal 2 2 2 2 3 3 4 2" xfId="32086" xr:uid="{AA8CD601-20A0-4D7D-89B5-63A57A06BDA6}"/>
    <cellStyle name="Normal 2 2 2 2 3 3 5" xfId="32083" xr:uid="{E7093655-F852-4875-87CA-B3D22317C53C}"/>
    <cellStyle name="Normal 2 2 2 2 3 4" xfId="11127" xr:uid="{00000000-0005-0000-0000-0000732B0000}"/>
    <cellStyle name="Normal 2 2 2 2 3 4 2" xfId="32087" xr:uid="{C2A189B1-62B0-4CB1-AF1B-FE505419468A}"/>
    <cellStyle name="Normal 2 2 2 2 3 5" xfId="11128" xr:uid="{00000000-0005-0000-0000-0000742B0000}"/>
    <cellStyle name="Normal 2 2 2 2 3 5 2" xfId="32088" xr:uid="{A0DC8D53-AEEA-41F3-8392-92D74970459F}"/>
    <cellStyle name="Normal 2 2 2 2 3 6" xfId="11129" xr:uid="{00000000-0005-0000-0000-0000752B0000}"/>
    <cellStyle name="Normal 2 2 2 2 3 6 2" xfId="32089" xr:uid="{AAFAA810-BDB6-4803-9A0C-B667F7B421E3}"/>
    <cellStyle name="Normal 2 2 2 2 3 7" xfId="32074" xr:uid="{FEE87D23-C6EC-42E8-849A-8479B8BBACDA}"/>
    <cellStyle name="Normal 2 2 2 2 4" xfId="11130" xr:uid="{00000000-0005-0000-0000-0000762B0000}"/>
    <cellStyle name="Normal 2 2 2 2 4 2" xfId="11131" xr:uid="{00000000-0005-0000-0000-0000772B0000}"/>
    <cellStyle name="Normal 2 2 2 2 4 2 2" xfId="11132" xr:uid="{00000000-0005-0000-0000-0000782B0000}"/>
    <cellStyle name="Normal 2 2 2 2 4 2 2 2" xfId="32092" xr:uid="{68C54C3F-7818-499B-B8E4-A33517DFF5F2}"/>
    <cellStyle name="Normal 2 2 2 2 4 2 3" xfId="11133" xr:uid="{00000000-0005-0000-0000-0000792B0000}"/>
    <cellStyle name="Normal 2 2 2 2 4 2 3 2" xfId="32093" xr:uid="{435B8B6F-E9AE-4AB7-88EF-3E34508D2F88}"/>
    <cellStyle name="Normal 2 2 2 2 4 2 4" xfId="11134" xr:uid="{00000000-0005-0000-0000-00007A2B0000}"/>
    <cellStyle name="Normal 2 2 2 2 4 2 4 2" xfId="32094" xr:uid="{E3E47573-200E-4DEC-B561-B6432DF400E0}"/>
    <cellStyle name="Normal 2 2 2 2 4 2 5" xfId="32091" xr:uid="{9ECC36D5-9488-4065-A2B3-F7DF586522DB}"/>
    <cellStyle name="Normal 2 2 2 2 4 3" xfId="32090" xr:uid="{B9A677A7-9AB8-4F1D-B676-DBE2A71547FB}"/>
    <cellStyle name="Normal 2 2 2 2 5" xfId="11135" xr:uid="{00000000-0005-0000-0000-00007B2B0000}"/>
    <cellStyle name="Normal 2 2 2 2 5 2" xfId="11136" xr:uid="{00000000-0005-0000-0000-00007C2B0000}"/>
    <cellStyle name="Normal 2 2 2 2 5 2 2" xfId="11137" xr:uid="{00000000-0005-0000-0000-00007D2B0000}"/>
    <cellStyle name="Normal 2 2 2 2 5 2 2 2" xfId="11138" xr:uid="{00000000-0005-0000-0000-00007E2B0000}"/>
    <cellStyle name="Normal 2 2 2 2 5 2 2 2 2" xfId="32098" xr:uid="{E755EDD2-25BF-445F-83A6-CB033D499538}"/>
    <cellStyle name="Normal 2 2 2 2 5 2 2 3" xfId="11139" xr:uid="{00000000-0005-0000-0000-00007F2B0000}"/>
    <cellStyle name="Normal 2 2 2 2 5 2 2 3 2" xfId="32099" xr:uid="{2F899A07-8F63-4FD0-ABBD-7345B04D1C60}"/>
    <cellStyle name="Normal 2 2 2 2 5 2 2 4" xfId="11140" xr:uid="{00000000-0005-0000-0000-0000802B0000}"/>
    <cellStyle name="Normal 2 2 2 2 5 2 2 4 2" xfId="32100" xr:uid="{9A9BB5E2-EC18-4857-B3C0-7474AC7AF5DA}"/>
    <cellStyle name="Normal 2 2 2 2 5 2 2 5" xfId="32097" xr:uid="{8BB64D1E-AA94-498B-8BE4-8D13DEF073B0}"/>
    <cellStyle name="Normal 2 2 2 2 5 2 3" xfId="11141" xr:uid="{00000000-0005-0000-0000-0000812B0000}"/>
    <cellStyle name="Normal 2 2 2 2 5 2 3 2" xfId="32101" xr:uid="{654FB0A2-2964-4787-B2B9-91A251341931}"/>
    <cellStyle name="Normal 2 2 2 2 5 2 4" xfId="11142" xr:uid="{00000000-0005-0000-0000-0000822B0000}"/>
    <cellStyle name="Normal 2 2 2 2 5 2 4 2" xfId="32102" xr:uid="{66471049-CF21-4E00-95A6-D357BAA90643}"/>
    <cellStyle name="Normal 2 2 2 2 5 2 5" xfId="11143" xr:uid="{00000000-0005-0000-0000-0000832B0000}"/>
    <cellStyle name="Normal 2 2 2 2 5 2 5 2" xfId="32103" xr:uid="{30A450D6-DBD1-41D0-875C-1C4AE0F05F0F}"/>
    <cellStyle name="Normal 2 2 2 2 5 2 6" xfId="32096" xr:uid="{364FA88B-293D-4F59-B1C6-AF5E862555D7}"/>
    <cellStyle name="Normal 2 2 2 2 5 3" xfId="11144" xr:uid="{00000000-0005-0000-0000-0000842B0000}"/>
    <cellStyle name="Normal 2 2 2 2 5 3 2" xfId="11145" xr:uid="{00000000-0005-0000-0000-0000852B0000}"/>
    <cellStyle name="Normal 2 2 2 2 5 3 2 2" xfId="32105" xr:uid="{8BC1399D-374E-47DF-A1D1-8DF5461E156C}"/>
    <cellStyle name="Normal 2 2 2 2 5 3 3" xfId="11146" xr:uid="{00000000-0005-0000-0000-0000862B0000}"/>
    <cellStyle name="Normal 2 2 2 2 5 3 3 2" xfId="32106" xr:uid="{B6ED5778-FAA7-4A01-8B7F-AD63FC3E238B}"/>
    <cellStyle name="Normal 2 2 2 2 5 3 4" xfId="11147" xr:uid="{00000000-0005-0000-0000-0000872B0000}"/>
    <cellStyle name="Normal 2 2 2 2 5 3 4 2" xfId="32107" xr:uid="{49215ECF-E733-40B9-BA4F-C36DD0D93757}"/>
    <cellStyle name="Normal 2 2 2 2 5 3 5" xfId="32104" xr:uid="{2F09C0A4-DD5B-4187-A191-78EC8E7D0245}"/>
    <cellStyle name="Normal 2 2 2 2 5 4" xfId="11148" xr:uid="{00000000-0005-0000-0000-0000882B0000}"/>
    <cellStyle name="Normal 2 2 2 2 5 4 2" xfId="32108" xr:uid="{4F305449-2AED-4C46-B046-E150ED1C67A4}"/>
    <cellStyle name="Normal 2 2 2 2 5 5" xfId="11149" xr:uid="{00000000-0005-0000-0000-0000892B0000}"/>
    <cellStyle name="Normal 2 2 2 2 5 5 2" xfId="32109" xr:uid="{A35EA00D-2DA1-4187-9BEC-BE71985ED8F7}"/>
    <cellStyle name="Normal 2 2 2 2 5 6" xfId="11150" xr:uid="{00000000-0005-0000-0000-00008A2B0000}"/>
    <cellStyle name="Normal 2 2 2 2 5 6 2" xfId="32110" xr:uid="{587AF18C-EB9D-4067-BBC3-32CC21B2B3DE}"/>
    <cellStyle name="Normal 2 2 2 2 5 7" xfId="32095" xr:uid="{50CA432E-D9BB-4B57-B371-1FC7AB8B9F39}"/>
    <cellStyle name="Normal 2 2 2 2 6" xfId="11151" xr:uid="{00000000-0005-0000-0000-00008B2B0000}"/>
    <cellStyle name="Normal 2 2 2 2 6 2" xfId="11152" xr:uid="{00000000-0005-0000-0000-00008C2B0000}"/>
    <cellStyle name="Normal 2 2 2 2 6 2 2" xfId="11153" xr:uid="{00000000-0005-0000-0000-00008D2B0000}"/>
    <cellStyle name="Normal 2 2 2 2 6 2 2 2" xfId="32113" xr:uid="{091A598B-D0A7-4CC7-AF19-F70FF501F9B9}"/>
    <cellStyle name="Normal 2 2 2 2 6 2 3" xfId="11154" xr:uid="{00000000-0005-0000-0000-00008E2B0000}"/>
    <cellStyle name="Normal 2 2 2 2 6 2 3 2" xfId="32114" xr:uid="{1A889693-0817-4625-9B3D-32A4F722E8F1}"/>
    <cellStyle name="Normal 2 2 2 2 6 2 4" xfId="11155" xr:uid="{00000000-0005-0000-0000-00008F2B0000}"/>
    <cellStyle name="Normal 2 2 2 2 6 2 4 2" xfId="32115" xr:uid="{2CAA1627-B5A6-4320-9119-D5724B622620}"/>
    <cellStyle name="Normal 2 2 2 2 6 2 5" xfId="32112" xr:uid="{71E257BA-0249-4C38-BF8D-DC0EFBBA03C5}"/>
    <cellStyle name="Normal 2 2 2 2 6 3" xfId="32111" xr:uid="{758BB64F-C44F-4DAB-806A-AD40AB57C507}"/>
    <cellStyle name="Normal 2 2 2 2 7" xfId="11156" xr:uid="{00000000-0005-0000-0000-0000902B0000}"/>
    <cellStyle name="Normal 2 2 2 2 7 2" xfId="32116" xr:uid="{7C2794D3-6797-4B89-B437-9EF5133912FA}"/>
    <cellStyle name="Normal 2 2 2 2 8" xfId="32072" xr:uid="{B0644411-75EE-40F0-9758-720A788DF9A4}"/>
    <cellStyle name="Normal 2 2 2 20" xfId="11157" xr:uid="{00000000-0005-0000-0000-0000912B0000}"/>
    <cellStyle name="Normal 2 2 2 20 2" xfId="11158" xr:uid="{00000000-0005-0000-0000-0000922B0000}"/>
    <cellStyle name="Normal 2 2 2 20 2 2" xfId="11159" xr:uid="{00000000-0005-0000-0000-0000932B0000}"/>
    <cellStyle name="Normal 2 2 2 20 2 2 2" xfId="11160" xr:uid="{00000000-0005-0000-0000-0000942B0000}"/>
    <cellStyle name="Normal 2 2 2 20 2 2 2 2" xfId="32120" xr:uid="{80FD630C-F30E-4726-9368-DFDC383C6273}"/>
    <cellStyle name="Normal 2 2 2 20 2 2 3" xfId="11161" xr:uid="{00000000-0005-0000-0000-0000952B0000}"/>
    <cellStyle name="Normal 2 2 2 20 2 2 3 2" xfId="32121" xr:uid="{35F204B5-DF30-4A01-8F30-0CD16DF166E9}"/>
    <cellStyle name="Normal 2 2 2 20 2 2 4" xfId="11162" xr:uid="{00000000-0005-0000-0000-0000962B0000}"/>
    <cellStyle name="Normal 2 2 2 20 2 2 4 2" xfId="32122" xr:uid="{5C8D1D06-32C9-4BA5-B007-7C6EC48026A4}"/>
    <cellStyle name="Normal 2 2 2 20 2 2 5" xfId="32119" xr:uid="{C2BABB53-D864-4916-BAA2-41F6C4BAB744}"/>
    <cellStyle name="Normal 2 2 2 20 2 3" xfId="11163" xr:uid="{00000000-0005-0000-0000-0000972B0000}"/>
    <cellStyle name="Normal 2 2 2 20 2 3 2" xfId="32123" xr:uid="{5956D335-9699-46E0-A22B-C89162B4C75A}"/>
    <cellStyle name="Normal 2 2 2 20 2 4" xfId="11164" xr:uid="{00000000-0005-0000-0000-0000982B0000}"/>
    <cellStyle name="Normal 2 2 2 20 2 4 2" xfId="32124" xr:uid="{940655C4-C84F-4214-A436-C61CD0B7BEA2}"/>
    <cellStyle name="Normal 2 2 2 20 2 5" xfId="11165" xr:uid="{00000000-0005-0000-0000-0000992B0000}"/>
    <cellStyle name="Normal 2 2 2 20 2 5 2" xfId="32125" xr:uid="{358672DD-B1AF-448E-8DC1-C06428C9D670}"/>
    <cellStyle name="Normal 2 2 2 20 2 6" xfId="32118" xr:uid="{86EBE8BD-668B-40C3-9878-F6C41DEF0789}"/>
    <cellStyle name="Normal 2 2 2 20 3" xfId="11166" xr:uid="{00000000-0005-0000-0000-00009A2B0000}"/>
    <cellStyle name="Normal 2 2 2 20 3 2" xfId="32126" xr:uid="{1E31A752-3629-41F8-8DC3-26C734AA926E}"/>
    <cellStyle name="Normal 2 2 2 20 4" xfId="11167" xr:uid="{00000000-0005-0000-0000-00009B2B0000}"/>
    <cellStyle name="Normal 2 2 2 20 4 2" xfId="11168" xr:uid="{00000000-0005-0000-0000-00009C2B0000}"/>
    <cellStyle name="Normal 2 2 2 20 4 2 2" xfId="32128" xr:uid="{D55ED73C-804E-4422-B54E-E16D5C66D5A9}"/>
    <cellStyle name="Normal 2 2 2 20 4 3" xfId="11169" xr:uid="{00000000-0005-0000-0000-00009D2B0000}"/>
    <cellStyle name="Normal 2 2 2 20 4 3 2" xfId="32129" xr:uid="{6CF4DB90-C826-4965-B3C5-0FD6A606A3D7}"/>
    <cellStyle name="Normal 2 2 2 20 4 4" xfId="11170" xr:uid="{00000000-0005-0000-0000-00009E2B0000}"/>
    <cellStyle name="Normal 2 2 2 20 4 4 2" xfId="32130" xr:uid="{7D059921-F907-4BD2-A28A-93103A756159}"/>
    <cellStyle name="Normal 2 2 2 20 4 5" xfId="32127" xr:uid="{F902882E-B62E-43EB-993A-083BE3EC45FC}"/>
    <cellStyle name="Normal 2 2 2 20 5" xfId="11171" xr:uid="{00000000-0005-0000-0000-00009F2B0000}"/>
    <cellStyle name="Normal 2 2 2 20 5 2" xfId="32131" xr:uid="{E3A8468C-127E-4F07-8B9D-23627680280D}"/>
    <cellStyle name="Normal 2 2 2 20 6" xfId="11172" xr:uid="{00000000-0005-0000-0000-0000A02B0000}"/>
    <cellStyle name="Normal 2 2 2 20 6 2" xfId="32132" xr:uid="{098F26E1-9229-4BCD-9ED4-D657A2F3C08C}"/>
    <cellStyle name="Normal 2 2 2 20 7" xfId="11173" xr:uid="{00000000-0005-0000-0000-0000A12B0000}"/>
    <cellStyle name="Normal 2 2 2 20 7 2" xfId="32133" xr:uid="{C3DC6E78-6493-4B35-83F7-0A7ADED3F267}"/>
    <cellStyle name="Normal 2 2 2 20 8" xfId="32117" xr:uid="{F3694541-D49C-4180-8DD9-3168541E63AF}"/>
    <cellStyle name="Normal 2 2 2 21" xfId="11174" xr:uid="{00000000-0005-0000-0000-0000A22B0000}"/>
    <cellStyle name="Normal 2 2 2 21 2" xfId="11175" xr:uid="{00000000-0005-0000-0000-0000A32B0000}"/>
    <cellStyle name="Normal 2 2 2 21 2 2" xfId="11176" xr:uid="{00000000-0005-0000-0000-0000A42B0000}"/>
    <cellStyle name="Normal 2 2 2 21 2 2 2" xfId="11177" xr:uid="{00000000-0005-0000-0000-0000A52B0000}"/>
    <cellStyle name="Normal 2 2 2 21 2 2 2 2" xfId="32137" xr:uid="{1CAF6A40-0C4F-4EF5-B437-E28A925BDF9B}"/>
    <cellStyle name="Normal 2 2 2 21 2 2 3" xfId="11178" xr:uid="{00000000-0005-0000-0000-0000A62B0000}"/>
    <cellStyle name="Normal 2 2 2 21 2 2 3 2" xfId="32138" xr:uid="{51BF7F59-F5AD-4422-9F1C-EEB8539E3933}"/>
    <cellStyle name="Normal 2 2 2 21 2 2 4" xfId="11179" xr:uid="{00000000-0005-0000-0000-0000A72B0000}"/>
    <cellStyle name="Normal 2 2 2 21 2 2 4 2" xfId="32139" xr:uid="{A5348873-4E99-4DEE-BA51-FE2F6C96B185}"/>
    <cellStyle name="Normal 2 2 2 21 2 2 5" xfId="32136" xr:uid="{DD9FD22D-85E9-432D-A030-78ABA76407F8}"/>
    <cellStyle name="Normal 2 2 2 21 2 3" xfId="11180" xr:uid="{00000000-0005-0000-0000-0000A82B0000}"/>
    <cellStyle name="Normal 2 2 2 21 2 3 2" xfId="32140" xr:uid="{A892777D-0BBD-48DC-B98B-1344B226B283}"/>
    <cellStyle name="Normal 2 2 2 21 2 4" xfId="11181" xr:uid="{00000000-0005-0000-0000-0000A92B0000}"/>
    <cellStyle name="Normal 2 2 2 21 2 4 2" xfId="32141" xr:uid="{F0313180-6426-475C-ADD4-6663CBF4CEDF}"/>
    <cellStyle name="Normal 2 2 2 21 2 5" xfId="11182" xr:uid="{00000000-0005-0000-0000-0000AA2B0000}"/>
    <cellStyle name="Normal 2 2 2 21 2 5 2" xfId="32142" xr:uid="{604AE7AC-5131-4A07-981B-C60486B2195A}"/>
    <cellStyle name="Normal 2 2 2 21 2 6" xfId="32135" xr:uid="{C123EEAE-D35D-41C4-9B1B-8FE2D2436EE3}"/>
    <cellStyle name="Normal 2 2 2 21 3" xfId="11183" xr:uid="{00000000-0005-0000-0000-0000AB2B0000}"/>
    <cellStyle name="Normal 2 2 2 21 3 2" xfId="32143" xr:uid="{04E3F13C-080C-4AF5-8AA2-97F22A54CA97}"/>
    <cellStyle name="Normal 2 2 2 21 4" xfId="11184" xr:uid="{00000000-0005-0000-0000-0000AC2B0000}"/>
    <cellStyle name="Normal 2 2 2 21 4 2" xfId="11185" xr:uid="{00000000-0005-0000-0000-0000AD2B0000}"/>
    <cellStyle name="Normal 2 2 2 21 4 2 2" xfId="32145" xr:uid="{C115EEAB-6CE6-4291-BA79-22CED4BD323A}"/>
    <cellStyle name="Normal 2 2 2 21 4 3" xfId="11186" xr:uid="{00000000-0005-0000-0000-0000AE2B0000}"/>
    <cellStyle name="Normal 2 2 2 21 4 3 2" xfId="32146" xr:uid="{5873C579-BBA5-4C4C-A785-B526D62D15A9}"/>
    <cellStyle name="Normal 2 2 2 21 4 4" xfId="11187" xr:uid="{00000000-0005-0000-0000-0000AF2B0000}"/>
    <cellStyle name="Normal 2 2 2 21 4 4 2" xfId="32147" xr:uid="{32EEC15D-268A-4D76-81E4-D6CA42BD8885}"/>
    <cellStyle name="Normal 2 2 2 21 4 5" xfId="32144" xr:uid="{EF89D9A1-32BB-413A-A7A0-99218BB0ED94}"/>
    <cellStyle name="Normal 2 2 2 21 5" xfId="11188" xr:uid="{00000000-0005-0000-0000-0000B02B0000}"/>
    <cellStyle name="Normal 2 2 2 21 5 2" xfId="32148" xr:uid="{31578A12-4F22-4066-B602-8C3409471CF0}"/>
    <cellStyle name="Normal 2 2 2 21 6" xfId="11189" xr:uid="{00000000-0005-0000-0000-0000B12B0000}"/>
    <cellStyle name="Normal 2 2 2 21 6 2" xfId="32149" xr:uid="{8598BCBA-1722-4FDB-A539-6F5937645E77}"/>
    <cellStyle name="Normal 2 2 2 21 7" xfId="11190" xr:uid="{00000000-0005-0000-0000-0000B22B0000}"/>
    <cellStyle name="Normal 2 2 2 21 7 2" xfId="32150" xr:uid="{13B15847-D684-44BA-9170-E05D37CF2571}"/>
    <cellStyle name="Normal 2 2 2 21 8" xfId="32134" xr:uid="{BBFEF09C-058A-42A7-93B3-885B7868EEEB}"/>
    <cellStyle name="Normal 2 2 2 22" xfId="11191" xr:uid="{00000000-0005-0000-0000-0000B32B0000}"/>
    <cellStyle name="Normal 2 2 2 22 2" xfId="11192" xr:uid="{00000000-0005-0000-0000-0000B42B0000}"/>
    <cellStyle name="Normal 2 2 2 22 2 2" xfId="32152" xr:uid="{3CD23BF9-96AC-4D41-AFAD-A2D7B6E22E9B}"/>
    <cellStyle name="Normal 2 2 2 22 3" xfId="11193" xr:uid="{00000000-0005-0000-0000-0000B52B0000}"/>
    <cellStyle name="Normal 2 2 2 22 3 2" xfId="32153" xr:uid="{E5B8CA86-D7A2-44D3-A4F6-29271AB87834}"/>
    <cellStyle name="Normal 2 2 2 22 4" xfId="11194" xr:uid="{00000000-0005-0000-0000-0000B62B0000}"/>
    <cellStyle name="Normal 2 2 2 22 4 2" xfId="32154" xr:uid="{E3ED4542-915F-4D85-87FD-CCCB7A5D8987}"/>
    <cellStyle name="Normal 2 2 2 22 5" xfId="32151" xr:uid="{E334C54B-4730-4C9A-A7B6-BB616589C5CC}"/>
    <cellStyle name="Normal 2 2 2 23" xfId="32044" xr:uid="{6046156F-351D-4864-AE50-167272292B28}"/>
    <cellStyle name="Normal 2 2 2 3" xfId="11195" xr:uid="{00000000-0005-0000-0000-0000B72B0000}"/>
    <cellStyle name="Normal 2 2 2 3 2" xfId="11196" xr:uid="{00000000-0005-0000-0000-0000B82B0000}"/>
    <cellStyle name="Normal 2 2 2 3 2 2" xfId="32156" xr:uid="{534864D0-5642-4EC4-9EE5-5D505B7BACB5}"/>
    <cellStyle name="Normal 2 2 2 3 3" xfId="11197" xr:uid="{00000000-0005-0000-0000-0000B92B0000}"/>
    <cellStyle name="Normal 2 2 2 3 3 2" xfId="32157" xr:uid="{2AFE7FF7-1B32-45CA-BAA0-60BB5E21D7B0}"/>
    <cellStyle name="Normal 2 2 2 3 4" xfId="11198" xr:uid="{00000000-0005-0000-0000-0000BA2B0000}"/>
    <cellStyle name="Normal 2 2 2 3 4 2" xfId="32158" xr:uid="{867347B5-2D49-438D-8ABE-31007838C1C4}"/>
    <cellStyle name="Normal 2 2 2 3 5" xfId="32155" xr:uid="{3F6DA6B7-B30D-48DB-92E3-B0ECE113099C}"/>
    <cellStyle name="Normal 2 2 2 4" xfId="11199" xr:uid="{00000000-0005-0000-0000-0000BB2B0000}"/>
    <cellStyle name="Normal 2 2 2 4 2" xfId="11200" xr:uid="{00000000-0005-0000-0000-0000BC2B0000}"/>
    <cellStyle name="Normal 2 2 2 4 2 2" xfId="32160" xr:uid="{E255CAE5-F103-41AC-AA89-DE16D91E4E18}"/>
    <cellStyle name="Normal 2 2 2 4 3" xfId="32159" xr:uid="{7DD94006-68B4-4852-AC14-F521C2EFA0FE}"/>
    <cellStyle name="Normal 2 2 2 5" xfId="11201" xr:uid="{00000000-0005-0000-0000-0000BD2B0000}"/>
    <cellStyle name="Normal 2 2 2 5 2" xfId="11202" xr:uid="{00000000-0005-0000-0000-0000BE2B0000}"/>
    <cellStyle name="Normal 2 2 2 5 2 2" xfId="32162" xr:uid="{DDA24757-51CC-4157-BAD3-07510BC74186}"/>
    <cellStyle name="Normal 2 2 2 5 3" xfId="32161" xr:uid="{CB454A34-5F90-458A-B6E9-A4B1B45F7B8A}"/>
    <cellStyle name="Normal 2 2 2 6" xfId="11203" xr:uid="{00000000-0005-0000-0000-0000BF2B0000}"/>
    <cellStyle name="Normal 2 2 2 6 10" xfId="11204" xr:uid="{00000000-0005-0000-0000-0000C02B0000}"/>
    <cellStyle name="Normal 2 2 2 6 10 2" xfId="11205" xr:uid="{00000000-0005-0000-0000-0000C12B0000}"/>
    <cellStyle name="Normal 2 2 2 6 10 2 2" xfId="32165" xr:uid="{3A8535CF-0E7A-42BA-8DBF-B988E7FFE0CF}"/>
    <cellStyle name="Normal 2 2 2 6 10 3" xfId="11206" xr:uid="{00000000-0005-0000-0000-0000C22B0000}"/>
    <cellStyle name="Normal 2 2 2 6 10 3 2" xfId="32166" xr:uid="{4FCC5257-CB2B-43D5-A5FA-8DCF4172D9AC}"/>
    <cellStyle name="Normal 2 2 2 6 10 4" xfId="11207" xr:uid="{00000000-0005-0000-0000-0000C32B0000}"/>
    <cellStyle name="Normal 2 2 2 6 10 4 2" xfId="32167" xr:uid="{60F3625F-C426-4ABA-891D-E1D51C1531E8}"/>
    <cellStyle name="Normal 2 2 2 6 10 5" xfId="32164" xr:uid="{0738A8A9-4258-4FE1-89A1-7A6F5BA77D67}"/>
    <cellStyle name="Normal 2 2 2 6 11" xfId="11208" xr:uid="{00000000-0005-0000-0000-0000C42B0000}"/>
    <cellStyle name="Normal 2 2 2 6 11 2" xfId="32168" xr:uid="{CE0F243E-C3B9-49C1-A06F-4E8D6E7B7BA0}"/>
    <cellStyle name="Normal 2 2 2 6 12" xfId="11209" xr:uid="{00000000-0005-0000-0000-0000C52B0000}"/>
    <cellStyle name="Normal 2 2 2 6 12 2" xfId="32169" xr:uid="{FBD2B633-3FD0-4427-958F-E4B6FC393427}"/>
    <cellStyle name="Normal 2 2 2 6 13" xfId="11210" xr:uid="{00000000-0005-0000-0000-0000C62B0000}"/>
    <cellStyle name="Normal 2 2 2 6 13 2" xfId="32170" xr:uid="{A3B83CD3-DEEF-4581-99B4-C9C814170412}"/>
    <cellStyle name="Normal 2 2 2 6 14" xfId="32163" xr:uid="{A6575AD7-813E-4B47-8945-293792FBEE1B}"/>
    <cellStyle name="Normal 2 2 2 6 2" xfId="11211" xr:uid="{00000000-0005-0000-0000-0000C72B0000}"/>
    <cellStyle name="Normal 2 2 2 6 2 2" xfId="11212" xr:uid="{00000000-0005-0000-0000-0000C82B0000}"/>
    <cellStyle name="Normal 2 2 2 6 2 2 2" xfId="11213" xr:uid="{00000000-0005-0000-0000-0000C92B0000}"/>
    <cellStyle name="Normal 2 2 2 6 2 2 2 2" xfId="32173" xr:uid="{0B81D40F-C17F-47E2-8F6E-FF6CDC1C9EEB}"/>
    <cellStyle name="Normal 2 2 2 6 2 2 3" xfId="11214" xr:uid="{00000000-0005-0000-0000-0000CA2B0000}"/>
    <cellStyle name="Normal 2 2 2 6 2 2 3 2" xfId="11215" xr:uid="{00000000-0005-0000-0000-0000CB2B0000}"/>
    <cellStyle name="Normal 2 2 2 6 2 2 3 2 2" xfId="11216" xr:uid="{00000000-0005-0000-0000-0000CC2B0000}"/>
    <cellStyle name="Normal 2 2 2 6 2 2 3 2 2 2" xfId="32176" xr:uid="{87F52507-3A5B-477D-970A-19E98340FF3B}"/>
    <cellStyle name="Normal 2 2 2 6 2 2 3 2 3" xfId="11217" xr:uid="{00000000-0005-0000-0000-0000CD2B0000}"/>
    <cellStyle name="Normal 2 2 2 6 2 2 3 2 3 2" xfId="32177" xr:uid="{06D81259-86B4-47E1-9979-718206E7E0E0}"/>
    <cellStyle name="Normal 2 2 2 6 2 2 3 2 4" xfId="11218" xr:uid="{00000000-0005-0000-0000-0000CE2B0000}"/>
    <cellStyle name="Normal 2 2 2 6 2 2 3 2 4 2" xfId="32178" xr:uid="{D5E168CB-F5A7-45F5-AF76-F327E1B325F8}"/>
    <cellStyle name="Normal 2 2 2 6 2 2 3 2 5" xfId="32175" xr:uid="{05F00E2D-DB0A-4BBA-83A3-68BED3C11BE3}"/>
    <cellStyle name="Normal 2 2 2 6 2 2 3 3" xfId="11219" xr:uid="{00000000-0005-0000-0000-0000CF2B0000}"/>
    <cellStyle name="Normal 2 2 2 6 2 2 3 3 2" xfId="32179" xr:uid="{DF526270-50EE-47BD-A97C-51C665F1CE0F}"/>
    <cellStyle name="Normal 2 2 2 6 2 2 3 4" xfId="11220" xr:uid="{00000000-0005-0000-0000-0000D02B0000}"/>
    <cellStyle name="Normal 2 2 2 6 2 2 3 4 2" xfId="32180" xr:uid="{D716594A-0C79-43AC-ABB8-8C4356778907}"/>
    <cellStyle name="Normal 2 2 2 6 2 2 3 5" xfId="11221" xr:uid="{00000000-0005-0000-0000-0000D12B0000}"/>
    <cellStyle name="Normal 2 2 2 6 2 2 3 5 2" xfId="32181" xr:uid="{8C7B314E-93FB-4846-B3E3-743860289CC6}"/>
    <cellStyle name="Normal 2 2 2 6 2 2 3 6" xfId="32174" xr:uid="{7529EA19-2FFA-4C5C-9A5E-3B7BC795FDE3}"/>
    <cellStyle name="Normal 2 2 2 6 2 2 4" xfId="11222" xr:uid="{00000000-0005-0000-0000-0000D22B0000}"/>
    <cellStyle name="Normal 2 2 2 6 2 2 4 2" xfId="11223" xr:uid="{00000000-0005-0000-0000-0000D32B0000}"/>
    <cellStyle name="Normal 2 2 2 6 2 2 4 2 2" xfId="32183" xr:uid="{B5E7662D-FADC-46B0-9C51-7431263A6132}"/>
    <cellStyle name="Normal 2 2 2 6 2 2 4 3" xfId="11224" xr:uid="{00000000-0005-0000-0000-0000D42B0000}"/>
    <cellStyle name="Normal 2 2 2 6 2 2 4 3 2" xfId="32184" xr:uid="{5E4FF16A-2490-48FB-93C3-F04471BC9EEB}"/>
    <cellStyle name="Normal 2 2 2 6 2 2 4 4" xfId="11225" xr:uid="{00000000-0005-0000-0000-0000D52B0000}"/>
    <cellStyle name="Normal 2 2 2 6 2 2 4 4 2" xfId="32185" xr:uid="{466E75FE-7317-40E5-B3CF-E8173509564F}"/>
    <cellStyle name="Normal 2 2 2 6 2 2 4 5" xfId="32182" xr:uid="{73B8D2EA-8BE9-4C96-A1EE-AB50AE82B6B6}"/>
    <cellStyle name="Normal 2 2 2 6 2 2 5" xfId="11226" xr:uid="{00000000-0005-0000-0000-0000D62B0000}"/>
    <cellStyle name="Normal 2 2 2 6 2 2 5 2" xfId="32186" xr:uid="{0692F742-02C5-4B58-AB75-333601680804}"/>
    <cellStyle name="Normal 2 2 2 6 2 2 6" xfId="11227" xr:uid="{00000000-0005-0000-0000-0000D72B0000}"/>
    <cellStyle name="Normal 2 2 2 6 2 2 6 2" xfId="32187" xr:uid="{CA85A311-CD72-4C0D-8B54-CF14FF22696A}"/>
    <cellStyle name="Normal 2 2 2 6 2 2 7" xfId="11228" xr:uid="{00000000-0005-0000-0000-0000D82B0000}"/>
    <cellStyle name="Normal 2 2 2 6 2 2 7 2" xfId="32188" xr:uid="{E7A05B93-92E6-4D42-B1D1-B1449FC7E950}"/>
    <cellStyle name="Normal 2 2 2 6 2 2 8" xfId="32172" xr:uid="{37D32C22-3B5F-4A6A-A697-BD5DEA64C882}"/>
    <cellStyle name="Normal 2 2 2 6 2 3" xfId="11229" xr:uid="{00000000-0005-0000-0000-0000D92B0000}"/>
    <cellStyle name="Normal 2 2 2 6 2 3 2" xfId="32189" xr:uid="{4EC870E3-E787-4DCF-9014-609027933D28}"/>
    <cellStyle name="Normal 2 2 2 6 2 4" xfId="11230" xr:uid="{00000000-0005-0000-0000-0000DA2B0000}"/>
    <cellStyle name="Normal 2 2 2 6 2 4 2" xfId="32190" xr:uid="{B4C08512-5302-4635-B565-A43ACBDA488A}"/>
    <cellStyle name="Normal 2 2 2 6 2 5" xfId="11231" xr:uid="{00000000-0005-0000-0000-0000DB2B0000}"/>
    <cellStyle name="Normal 2 2 2 6 2 5 2" xfId="32191" xr:uid="{1CD98D1B-FF53-44C5-BA14-1D3393091443}"/>
    <cellStyle name="Normal 2 2 2 6 2 6" xfId="11232" xr:uid="{00000000-0005-0000-0000-0000DC2B0000}"/>
    <cellStyle name="Normal 2 2 2 6 2 6 2" xfId="32192" xr:uid="{32F8E3D5-2A0F-4815-BEE9-925E9602B54C}"/>
    <cellStyle name="Normal 2 2 2 6 2 7" xfId="11233" xr:uid="{00000000-0005-0000-0000-0000DD2B0000}"/>
    <cellStyle name="Normal 2 2 2 6 2 7 2" xfId="32193" xr:uid="{6D3D13E9-31A6-4462-B741-6E80FD1C4AC9}"/>
    <cellStyle name="Normal 2 2 2 6 2 8" xfId="11234" xr:uid="{00000000-0005-0000-0000-0000DE2B0000}"/>
    <cellStyle name="Normal 2 2 2 6 2 8 2" xfId="32194" xr:uid="{12AE773C-FEC8-481D-9903-8EA25BDBCBC6}"/>
    <cellStyle name="Normal 2 2 2 6 2 9" xfId="32171" xr:uid="{1D2833EF-51B5-4BA8-A49E-68E0E9C5FEC7}"/>
    <cellStyle name="Normal 2 2 2 6 3" xfId="11235" xr:uid="{00000000-0005-0000-0000-0000DF2B0000}"/>
    <cellStyle name="Normal 2 2 2 6 3 2" xfId="11236" xr:uid="{00000000-0005-0000-0000-0000E02B0000}"/>
    <cellStyle name="Normal 2 2 2 6 3 2 2" xfId="11237" xr:uid="{00000000-0005-0000-0000-0000E12B0000}"/>
    <cellStyle name="Normal 2 2 2 6 3 2 2 2" xfId="11238" xr:uid="{00000000-0005-0000-0000-0000E22B0000}"/>
    <cellStyle name="Normal 2 2 2 6 3 2 2 2 2" xfId="11239" xr:uid="{00000000-0005-0000-0000-0000E32B0000}"/>
    <cellStyle name="Normal 2 2 2 6 3 2 2 2 2 2" xfId="32199" xr:uid="{CD23A686-0780-49AC-9AE4-89D588F02D72}"/>
    <cellStyle name="Normal 2 2 2 6 3 2 2 2 3" xfId="11240" xr:uid="{00000000-0005-0000-0000-0000E42B0000}"/>
    <cellStyle name="Normal 2 2 2 6 3 2 2 2 3 2" xfId="32200" xr:uid="{16831D60-4E2D-465C-8760-F6C0147C460E}"/>
    <cellStyle name="Normal 2 2 2 6 3 2 2 2 4" xfId="11241" xr:uid="{00000000-0005-0000-0000-0000E52B0000}"/>
    <cellStyle name="Normal 2 2 2 6 3 2 2 2 4 2" xfId="32201" xr:uid="{64E07548-A9BE-4E18-9082-607A7ABCC53B}"/>
    <cellStyle name="Normal 2 2 2 6 3 2 2 2 5" xfId="32198" xr:uid="{C366043B-8DF4-4C26-9441-501F565FE9D1}"/>
    <cellStyle name="Normal 2 2 2 6 3 2 2 3" xfId="11242" xr:uid="{00000000-0005-0000-0000-0000E62B0000}"/>
    <cellStyle name="Normal 2 2 2 6 3 2 2 3 2" xfId="32202" xr:uid="{ADE633EA-0E81-44F4-B669-67922CE6D4B7}"/>
    <cellStyle name="Normal 2 2 2 6 3 2 2 4" xfId="11243" xr:uid="{00000000-0005-0000-0000-0000E72B0000}"/>
    <cellStyle name="Normal 2 2 2 6 3 2 2 4 2" xfId="32203" xr:uid="{65652155-0232-474C-B232-36479072518C}"/>
    <cellStyle name="Normal 2 2 2 6 3 2 2 5" xfId="11244" xr:uid="{00000000-0005-0000-0000-0000E82B0000}"/>
    <cellStyle name="Normal 2 2 2 6 3 2 2 5 2" xfId="32204" xr:uid="{D468FC4C-8C03-4688-B76B-071BB607A8F7}"/>
    <cellStyle name="Normal 2 2 2 6 3 2 2 6" xfId="32197" xr:uid="{7B6570E1-BBBA-4808-8D2C-7C60F868C057}"/>
    <cellStyle name="Normal 2 2 2 6 3 2 3" xfId="11245" xr:uid="{00000000-0005-0000-0000-0000E92B0000}"/>
    <cellStyle name="Normal 2 2 2 6 3 2 3 2" xfId="11246" xr:uid="{00000000-0005-0000-0000-0000EA2B0000}"/>
    <cellStyle name="Normal 2 2 2 6 3 2 3 2 2" xfId="32206" xr:uid="{A92FE0F4-3DEA-4919-847C-57AB3C1D3D15}"/>
    <cellStyle name="Normal 2 2 2 6 3 2 3 3" xfId="11247" xr:uid="{00000000-0005-0000-0000-0000EB2B0000}"/>
    <cellStyle name="Normal 2 2 2 6 3 2 3 3 2" xfId="32207" xr:uid="{627B4324-0042-4936-95A4-9CD1CB3DDDF8}"/>
    <cellStyle name="Normal 2 2 2 6 3 2 3 4" xfId="11248" xr:uid="{00000000-0005-0000-0000-0000EC2B0000}"/>
    <cellStyle name="Normal 2 2 2 6 3 2 3 4 2" xfId="32208" xr:uid="{A0770173-60DA-4CC2-B4C2-99CBF7A8DE28}"/>
    <cellStyle name="Normal 2 2 2 6 3 2 3 5" xfId="32205" xr:uid="{EA715624-E300-4591-9D29-BAA9E9DD750A}"/>
    <cellStyle name="Normal 2 2 2 6 3 2 4" xfId="11249" xr:uid="{00000000-0005-0000-0000-0000ED2B0000}"/>
    <cellStyle name="Normal 2 2 2 6 3 2 4 2" xfId="32209" xr:uid="{54F4AFA4-9A8E-4D04-B505-723F46D43A68}"/>
    <cellStyle name="Normal 2 2 2 6 3 2 5" xfId="11250" xr:uid="{00000000-0005-0000-0000-0000EE2B0000}"/>
    <cellStyle name="Normal 2 2 2 6 3 2 5 2" xfId="32210" xr:uid="{2696F892-C161-467C-95AB-965FFB50E41A}"/>
    <cellStyle name="Normal 2 2 2 6 3 2 6" xfId="11251" xr:uid="{00000000-0005-0000-0000-0000EF2B0000}"/>
    <cellStyle name="Normal 2 2 2 6 3 2 6 2" xfId="32211" xr:uid="{C8A9A097-B481-4486-BA9C-3377FDCFFAC5}"/>
    <cellStyle name="Normal 2 2 2 6 3 2 7" xfId="32196" xr:uid="{DEEC5E07-B340-43C3-8989-91AE69A7077D}"/>
    <cellStyle name="Normal 2 2 2 6 3 3" xfId="32195" xr:uid="{901BDA76-7F1F-49D9-A1F5-1FB191A9B58E}"/>
    <cellStyle name="Normal 2 2 2 6 4" xfId="11252" xr:uid="{00000000-0005-0000-0000-0000F02B0000}"/>
    <cellStyle name="Normal 2 2 2 6 4 2" xfId="11253" xr:uid="{00000000-0005-0000-0000-0000F12B0000}"/>
    <cellStyle name="Normal 2 2 2 6 4 2 2" xfId="11254" xr:uid="{00000000-0005-0000-0000-0000F22B0000}"/>
    <cellStyle name="Normal 2 2 2 6 4 2 2 2" xfId="11255" xr:uid="{00000000-0005-0000-0000-0000F32B0000}"/>
    <cellStyle name="Normal 2 2 2 6 4 2 2 2 2" xfId="32215" xr:uid="{03D8DA81-D572-4177-8E24-561BD5E320A5}"/>
    <cellStyle name="Normal 2 2 2 6 4 2 2 3" xfId="11256" xr:uid="{00000000-0005-0000-0000-0000F42B0000}"/>
    <cellStyle name="Normal 2 2 2 6 4 2 2 3 2" xfId="32216" xr:uid="{F084BF83-73D9-45E7-8DE0-5A0A139F2C99}"/>
    <cellStyle name="Normal 2 2 2 6 4 2 2 4" xfId="11257" xr:uid="{00000000-0005-0000-0000-0000F52B0000}"/>
    <cellStyle name="Normal 2 2 2 6 4 2 2 4 2" xfId="32217" xr:uid="{CBE1505B-8FC5-415B-B756-7717CF29C2C5}"/>
    <cellStyle name="Normal 2 2 2 6 4 2 2 5" xfId="32214" xr:uid="{3D66AE55-6100-4898-BD4F-38AD12C528FF}"/>
    <cellStyle name="Normal 2 2 2 6 4 2 3" xfId="11258" xr:uid="{00000000-0005-0000-0000-0000F62B0000}"/>
    <cellStyle name="Normal 2 2 2 6 4 2 3 2" xfId="32218" xr:uid="{BA2A01F1-5589-48EE-BC70-CE0F8B6BCE85}"/>
    <cellStyle name="Normal 2 2 2 6 4 2 4" xfId="11259" xr:uid="{00000000-0005-0000-0000-0000F72B0000}"/>
    <cellStyle name="Normal 2 2 2 6 4 2 4 2" xfId="32219" xr:uid="{1842CA9B-FB32-430B-B491-CC1AF623CE4C}"/>
    <cellStyle name="Normal 2 2 2 6 4 2 5" xfId="11260" xr:uid="{00000000-0005-0000-0000-0000F82B0000}"/>
    <cellStyle name="Normal 2 2 2 6 4 2 5 2" xfId="32220" xr:uid="{904600CA-02D5-4F82-B158-DB1F7BCAEB95}"/>
    <cellStyle name="Normal 2 2 2 6 4 2 6" xfId="32213" xr:uid="{7C19E9EC-CAB6-432C-93FC-9064E0673428}"/>
    <cellStyle name="Normal 2 2 2 6 4 3" xfId="11261" xr:uid="{00000000-0005-0000-0000-0000F92B0000}"/>
    <cellStyle name="Normal 2 2 2 6 4 3 2" xfId="11262" xr:uid="{00000000-0005-0000-0000-0000FA2B0000}"/>
    <cellStyle name="Normal 2 2 2 6 4 3 2 2" xfId="32222" xr:uid="{D8611843-3895-459B-8E6B-4D6CD0BC8CD6}"/>
    <cellStyle name="Normal 2 2 2 6 4 3 3" xfId="11263" xr:uid="{00000000-0005-0000-0000-0000FB2B0000}"/>
    <cellStyle name="Normal 2 2 2 6 4 3 3 2" xfId="32223" xr:uid="{F5058979-E216-4214-B2BF-1EB6D84C9E5F}"/>
    <cellStyle name="Normal 2 2 2 6 4 3 4" xfId="11264" xr:uid="{00000000-0005-0000-0000-0000FC2B0000}"/>
    <cellStyle name="Normal 2 2 2 6 4 3 4 2" xfId="32224" xr:uid="{0E0CC7BA-B293-4FE7-858B-A9C1CDA6F141}"/>
    <cellStyle name="Normal 2 2 2 6 4 3 5" xfId="32221" xr:uid="{22514C5E-60FA-46D2-B7EC-AB448E1AB1EC}"/>
    <cellStyle name="Normal 2 2 2 6 4 4" xfId="11265" xr:uid="{00000000-0005-0000-0000-0000FD2B0000}"/>
    <cellStyle name="Normal 2 2 2 6 4 4 2" xfId="32225" xr:uid="{5991B1C9-CB48-42CD-8AD6-466BE775B7E4}"/>
    <cellStyle name="Normal 2 2 2 6 4 5" xfId="11266" xr:uid="{00000000-0005-0000-0000-0000FE2B0000}"/>
    <cellStyle name="Normal 2 2 2 6 4 5 2" xfId="32226" xr:uid="{5472E4E6-98A3-4B8B-B89C-B7FAB4FA1E8C}"/>
    <cellStyle name="Normal 2 2 2 6 4 6" xfId="11267" xr:uid="{00000000-0005-0000-0000-0000FF2B0000}"/>
    <cellStyle name="Normal 2 2 2 6 4 6 2" xfId="32227" xr:uid="{010F47D7-F5C2-4EBD-8E40-2AADD5A456A2}"/>
    <cellStyle name="Normal 2 2 2 6 4 7" xfId="32212" xr:uid="{6BAC4359-20F7-480C-A1D3-67E2102DFBAA}"/>
    <cellStyle name="Normal 2 2 2 6 5" xfId="11268" xr:uid="{00000000-0005-0000-0000-0000002C0000}"/>
    <cellStyle name="Normal 2 2 2 6 5 2" xfId="11269" xr:uid="{00000000-0005-0000-0000-0000012C0000}"/>
    <cellStyle name="Normal 2 2 2 6 5 2 2" xfId="11270" xr:uid="{00000000-0005-0000-0000-0000022C0000}"/>
    <cellStyle name="Normal 2 2 2 6 5 2 2 2" xfId="11271" xr:uid="{00000000-0005-0000-0000-0000032C0000}"/>
    <cellStyle name="Normal 2 2 2 6 5 2 2 2 2" xfId="32231" xr:uid="{27DC756C-8B47-4B56-9EC4-39BF690524A8}"/>
    <cellStyle name="Normal 2 2 2 6 5 2 2 3" xfId="11272" xr:uid="{00000000-0005-0000-0000-0000042C0000}"/>
    <cellStyle name="Normal 2 2 2 6 5 2 2 3 2" xfId="32232" xr:uid="{53F939FF-422F-4BA9-AFAF-23F55037F7A6}"/>
    <cellStyle name="Normal 2 2 2 6 5 2 2 4" xfId="11273" xr:uid="{00000000-0005-0000-0000-0000052C0000}"/>
    <cellStyle name="Normal 2 2 2 6 5 2 2 4 2" xfId="32233" xr:uid="{4D2D621B-7897-4ED2-ABC9-069405924416}"/>
    <cellStyle name="Normal 2 2 2 6 5 2 2 5" xfId="32230" xr:uid="{84B9C49B-42B0-49FB-9B73-85F43C42590F}"/>
    <cellStyle name="Normal 2 2 2 6 5 2 3" xfId="11274" xr:uid="{00000000-0005-0000-0000-0000062C0000}"/>
    <cellStyle name="Normal 2 2 2 6 5 2 3 2" xfId="32234" xr:uid="{DD21ABCA-EFD7-4122-B8B2-EC5F8A5F5B4C}"/>
    <cellStyle name="Normal 2 2 2 6 5 2 4" xfId="11275" xr:uid="{00000000-0005-0000-0000-0000072C0000}"/>
    <cellStyle name="Normal 2 2 2 6 5 2 4 2" xfId="32235" xr:uid="{50056E64-0DFA-41ED-A76B-2EF85192DBA6}"/>
    <cellStyle name="Normal 2 2 2 6 5 2 5" xfId="11276" xr:uid="{00000000-0005-0000-0000-0000082C0000}"/>
    <cellStyle name="Normal 2 2 2 6 5 2 5 2" xfId="32236" xr:uid="{CBC0C468-E236-4FE1-B4D8-F2E01C4D0DED}"/>
    <cellStyle name="Normal 2 2 2 6 5 2 6" xfId="32229" xr:uid="{A75FC6F2-6DEA-4296-8838-E69C1E7B5D70}"/>
    <cellStyle name="Normal 2 2 2 6 5 3" xfId="11277" xr:uid="{00000000-0005-0000-0000-0000092C0000}"/>
    <cellStyle name="Normal 2 2 2 6 5 3 2" xfId="11278" xr:uid="{00000000-0005-0000-0000-00000A2C0000}"/>
    <cellStyle name="Normal 2 2 2 6 5 3 2 2" xfId="32238" xr:uid="{1357E327-46B5-4420-9D1C-76BBD743AE34}"/>
    <cellStyle name="Normal 2 2 2 6 5 3 3" xfId="11279" xr:uid="{00000000-0005-0000-0000-00000B2C0000}"/>
    <cellStyle name="Normal 2 2 2 6 5 3 3 2" xfId="32239" xr:uid="{1F2F4421-3A32-4A79-81E2-138DCEB535DE}"/>
    <cellStyle name="Normal 2 2 2 6 5 3 4" xfId="11280" xr:uid="{00000000-0005-0000-0000-00000C2C0000}"/>
    <cellStyle name="Normal 2 2 2 6 5 3 4 2" xfId="32240" xr:uid="{C56BCAD1-F438-4BBA-B890-DF92351226F8}"/>
    <cellStyle name="Normal 2 2 2 6 5 3 5" xfId="32237" xr:uid="{0902D3D7-F7CC-499F-A5E7-C8547C764324}"/>
    <cellStyle name="Normal 2 2 2 6 5 4" xfId="11281" xr:uid="{00000000-0005-0000-0000-00000D2C0000}"/>
    <cellStyle name="Normal 2 2 2 6 5 4 2" xfId="32241" xr:uid="{BE0C3DA2-E951-4739-9681-0B108969A6E9}"/>
    <cellStyle name="Normal 2 2 2 6 5 5" xfId="11282" xr:uid="{00000000-0005-0000-0000-00000E2C0000}"/>
    <cellStyle name="Normal 2 2 2 6 5 5 2" xfId="32242" xr:uid="{05AD0C92-3628-4540-98A0-1816577FA88F}"/>
    <cellStyle name="Normal 2 2 2 6 5 6" xfId="11283" xr:uid="{00000000-0005-0000-0000-00000F2C0000}"/>
    <cellStyle name="Normal 2 2 2 6 5 6 2" xfId="32243" xr:uid="{038ADEED-EFE0-40E1-ABA8-15423F70361B}"/>
    <cellStyle name="Normal 2 2 2 6 5 7" xfId="32228" xr:uid="{759A86EA-AB0D-4BF2-9B55-854A3B0F91EB}"/>
    <cellStyle name="Normal 2 2 2 6 6" xfId="11284" xr:uid="{00000000-0005-0000-0000-0000102C0000}"/>
    <cellStyle name="Normal 2 2 2 6 6 2" xfId="11285" xr:uid="{00000000-0005-0000-0000-0000112C0000}"/>
    <cellStyle name="Normal 2 2 2 6 6 2 2" xfId="11286" xr:uid="{00000000-0005-0000-0000-0000122C0000}"/>
    <cellStyle name="Normal 2 2 2 6 6 2 2 2" xfId="11287" xr:uid="{00000000-0005-0000-0000-0000132C0000}"/>
    <cellStyle name="Normal 2 2 2 6 6 2 2 2 2" xfId="32247" xr:uid="{F1DD20A7-0497-439F-B599-7FA79F199850}"/>
    <cellStyle name="Normal 2 2 2 6 6 2 2 3" xfId="11288" xr:uid="{00000000-0005-0000-0000-0000142C0000}"/>
    <cellStyle name="Normal 2 2 2 6 6 2 2 3 2" xfId="32248" xr:uid="{FF8A5E38-5DAD-4F65-AA06-9EF97691409D}"/>
    <cellStyle name="Normal 2 2 2 6 6 2 2 4" xfId="11289" xr:uid="{00000000-0005-0000-0000-0000152C0000}"/>
    <cellStyle name="Normal 2 2 2 6 6 2 2 4 2" xfId="32249" xr:uid="{2E7CE01F-5C76-4CB9-BE4E-395820968374}"/>
    <cellStyle name="Normal 2 2 2 6 6 2 2 5" xfId="32246" xr:uid="{094EE04D-90CB-4AE2-8C81-B96702ACC53A}"/>
    <cellStyle name="Normal 2 2 2 6 6 2 3" xfId="11290" xr:uid="{00000000-0005-0000-0000-0000162C0000}"/>
    <cellStyle name="Normal 2 2 2 6 6 2 3 2" xfId="32250" xr:uid="{CF31315D-5A26-43C4-945B-D666D93068BB}"/>
    <cellStyle name="Normal 2 2 2 6 6 2 4" xfId="11291" xr:uid="{00000000-0005-0000-0000-0000172C0000}"/>
    <cellStyle name="Normal 2 2 2 6 6 2 4 2" xfId="32251" xr:uid="{6755FDA7-608D-40E9-BE08-5FDEE859A57F}"/>
    <cellStyle name="Normal 2 2 2 6 6 2 5" xfId="11292" xr:uid="{00000000-0005-0000-0000-0000182C0000}"/>
    <cellStyle name="Normal 2 2 2 6 6 2 5 2" xfId="32252" xr:uid="{181F1AA0-853D-44AD-88F4-4225E1A145A7}"/>
    <cellStyle name="Normal 2 2 2 6 6 2 6" xfId="32245" xr:uid="{22395A1B-1BC4-48E9-A1C3-EA9EAE7BE992}"/>
    <cellStyle name="Normal 2 2 2 6 6 3" xfId="11293" xr:uid="{00000000-0005-0000-0000-0000192C0000}"/>
    <cellStyle name="Normal 2 2 2 6 6 3 2" xfId="11294" xr:uid="{00000000-0005-0000-0000-00001A2C0000}"/>
    <cellStyle name="Normal 2 2 2 6 6 3 2 2" xfId="32254" xr:uid="{9005EBE4-E5F3-4648-8617-42C168D06529}"/>
    <cellStyle name="Normal 2 2 2 6 6 3 3" xfId="11295" xr:uid="{00000000-0005-0000-0000-00001B2C0000}"/>
    <cellStyle name="Normal 2 2 2 6 6 3 3 2" xfId="32255" xr:uid="{D77EA254-049E-4541-8B20-5C2073156ADD}"/>
    <cellStyle name="Normal 2 2 2 6 6 3 4" xfId="11296" xr:uid="{00000000-0005-0000-0000-00001C2C0000}"/>
    <cellStyle name="Normal 2 2 2 6 6 3 4 2" xfId="32256" xr:uid="{53F2195C-1466-4F80-865C-247C9E74AB57}"/>
    <cellStyle name="Normal 2 2 2 6 6 3 5" xfId="32253" xr:uid="{4F944B08-CD5B-4364-B723-062FCB3126CE}"/>
    <cellStyle name="Normal 2 2 2 6 6 4" xfId="11297" xr:uid="{00000000-0005-0000-0000-00001D2C0000}"/>
    <cellStyle name="Normal 2 2 2 6 6 4 2" xfId="32257" xr:uid="{5D9D4622-10B8-41F5-AC26-D5187BF884A0}"/>
    <cellStyle name="Normal 2 2 2 6 6 5" xfId="11298" xr:uid="{00000000-0005-0000-0000-00001E2C0000}"/>
    <cellStyle name="Normal 2 2 2 6 6 5 2" xfId="32258" xr:uid="{962F06B6-DB0C-4738-9EB0-5604317EDD9D}"/>
    <cellStyle name="Normal 2 2 2 6 6 6" xfId="11299" xr:uid="{00000000-0005-0000-0000-00001F2C0000}"/>
    <cellStyle name="Normal 2 2 2 6 6 6 2" xfId="32259" xr:uid="{A62BD8AC-C529-45AD-AF6F-84708007DC4F}"/>
    <cellStyle name="Normal 2 2 2 6 6 7" xfId="32244" xr:uid="{F0CC3AF2-CCF4-4AB4-AC38-EDFC86AD11BA}"/>
    <cellStyle name="Normal 2 2 2 6 7" xfId="11300" xr:uid="{00000000-0005-0000-0000-0000202C0000}"/>
    <cellStyle name="Normal 2 2 2 6 7 2" xfId="11301" xr:uid="{00000000-0005-0000-0000-0000212C0000}"/>
    <cellStyle name="Normal 2 2 2 6 7 2 2" xfId="11302" xr:uid="{00000000-0005-0000-0000-0000222C0000}"/>
    <cellStyle name="Normal 2 2 2 6 7 2 2 2" xfId="11303" xr:uid="{00000000-0005-0000-0000-0000232C0000}"/>
    <cellStyle name="Normal 2 2 2 6 7 2 2 2 2" xfId="32263" xr:uid="{64EFD930-C2C5-42B1-883C-55CD3B8640A5}"/>
    <cellStyle name="Normal 2 2 2 6 7 2 2 3" xfId="11304" xr:uid="{00000000-0005-0000-0000-0000242C0000}"/>
    <cellStyle name="Normal 2 2 2 6 7 2 2 3 2" xfId="32264" xr:uid="{9DE23861-0F42-49D8-9DC2-7985C3BE110F}"/>
    <cellStyle name="Normal 2 2 2 6 7 2 2 4" xfId="11305" xr:uid="{00000000-0005-0000-0000-0000252C0000}"/>
    <cellStyle name="Normal 2 2 2 6 7 2 2 4 2" xfId="32265" xr:uid="{08B19CF6-63E3-4FA8-AF1B-FD76EBFF3ECA}"/>
    <cellStyle name="Normal 2 2 2 6 7 2 2 5" xfId="32262" xr:uid="{3C839B7F-11B7-4D86-A66B-2B307C1F3365}"/>
    <cellStyle name="Normal 2 2 2 6 7 2 3" xfId="11306" xr:uid="{00000000-0005-0000-0000-0000262C0000}"/>
    <cellStyle name="Normal 2 2 2 6 7 2 3 2" xfId="32266" xr:uid="{B44BC9B5-FD76-407A-B1F6-AC6B8E19B263}"/>
    <cellStyle name="Normal 2 2 2 6 7 2 4" xfId="11307" xr:uid="{00000000-0005-0000-0000-0000272C0000}"/>
    <cellStyle name="Normal 2 2 2 6 7 2 4 2" xfId="32267" xr:uid="{FB3BF229-3047-4259-915C-B36639F91741}"/>
    <cellStyle name="Normal 2 2 2 6 7 2 5" xfId="11308" xr:uid="{00000000-0005-0000-0000-0000282C0000}"/>
    <cellStyle name="Normal 2 2 2 6 7 2 5 2" xfId="32268" xr:uid="{EB4A1D9C-3358-48EF-BFB4-784880693C1B}"/>
    <cellStyle name="Normal 2 2 2 6 7 2 6" xfId="32261" xr:uid="{B9332AAC-C912-4B48-91A4-F5B66DF5AC6F}"/>
    <cellStyle name="Normal 2 2 2 6 7 3" xfId="11309" xr:uid="{00000000-0005-0000-0000-0000292C0000}"/>
    <cellStyle name="Normal 2 2 2 6 7 3 2" xfId="11310" xr:uid="{00000000-0005-0000-0000-00002A2C0000}"/>
    <cellStyle name="Normal 2 2 2 6 7 3 2 2" xfId="32270" xr:uid="{4C87925A-3E99-4D1A-B580-E0D44E540794}"/>
    <cellStyle name="Normal 2 2 2 6 7 3 3" xfId="11311" xr:uid="{00000000-0005-0000-0000-00002B2C0000}"/>
    <cellStyle name="Normal 2 2 2 6 7 3 3 2" xfId="32271" xr:uid="{12FFA81C-DB01-4666-8EB6-C713796FE109}"/>
    <cellStyle name="Normal 2 2 2 6 7 3 4" xfId="11312" xr:uid="{00000000-0005-0000-0000-00002C2C0000}"/>
    <cellStyle name="Normal 2 2 2 6 7 3 4 2" xfId="32272" xr:uid="{2A7AAA1D-38B3-4C85-919E-47DB43FDFC8D}"/>
    <cellStyle name="Normal 2 2 2 6 7 3 5" xfId="32269" xr:uid="{BD8B8D8F-A268-414A-9304-E03EF4DFC35A}"/>
    <cellStyle name="Normal 2 2 2 6 7 4" xfId="11313" xr:uid="{00000000-0005-0000-0000-00002D2C0000}"/>
    <cellStyle name="Normal 2 2 2 6 7 4 2" xfId="32273" xr:uid="{866D6595-9CD6-4024-A3DB-580A1B45D5F5}"/>
    <cellStyle name="Normal 2 2 2 6 7 5" xfId="11314" xr:uid="{00000000-0005-0000-0000-00002E2C0000}"/>
    <cellStyle name="Normal 2 2 2 6 7 5 2" xfId="32274" xr:uid="{125AF27F-A341-49F3-B02D-44023A052DE4}"/>
    <cellStyle name="Normal 2 2 2 6 7 6" xfId="11315" xr:uid="{00000000-0005-0000-0000-00002F2C0000}"/>
    <cellStyle name="Normal 2 2 2 6 7 6 2" xfId="32275" xr:uid="{A309F90C-3E6F-492A-B70D-1023D6D24220}"/>
    <cellStyle name="Normal 2 2 2 6 7 7" xfId="32260" xr:uid="{E78B14DB-811E-4B2F-A752-5BF3F09D016E}"/>
    <cellStyle name="Normal 2 2 2 6 8" xfId="11316" xr:uid="{00000000-0005-0000-0000-0000302C0000}"/>
    <cellStyle name="Normal 2 2 2 6 8 2" xfId="11317" xr:uid="{00000000-0005-0000-0000-0000312C0000}"/>
    <cellStyle name="Normal 2 2 2 6 8 2 2" xfId="11318" xr:uid="{00000000-0005-0000-0000-0000322C0000}"/>
    <cellStyle name="Normal 2 2 2 6 8 2 2 2" xfId="11319" xr:uid="{00000000-0005-0000-0000-0000332C0000}"/>
    <cellStyle name="Normal 2 2 2 6 8 2 2 2 2" xfId="32279" xr:uid="{ECFC30CF-3809-4651-AB8E-2CD52C01B03C}"/>
    <cellStyle name="Normal 2 2 2 6 8 2 2 3" xfId="11320" xr:uid="{00000000-0005-0000-0000-0000342C0000}"/>
    <cellStyle name="Normal 2 2 2 6 8 2 2 3 2" xfId="32280" xr:uid="{989EB7A0-C0D5-43D5-9971-BA883CA07334}"/>
    <cellStyle name="Normal 2 2 2 6 8 2 2 4" xfId="11321" xr:uid="{00000000-0005-0000-0000-0000352C0000}"/>
    <cellStyle name="Normal 2 2 2 6 8 2 2 4 2" xfId="32281" xr:uid="{1B85E811-2C05-4714-8E06-F58EAD8369C4}"/>
    <cellStyle name="Normal 2 2 2 6 8 2 2 5" xfId="32278" xr:uid="{D9D3596B-0644-4C36-B2E7-AA4AFEB9F643}"/>
    <cellStyle name="Normal 2 2 2 6 8 2 3" xfId="11322" xr:uid="{00000000-0005-0000-0000-0000362C0000}"/>
    <cellStyle name="Normal 2 2 2 6 8 2 3 2" xfId="32282" xr:uid="{865D670A-D4C2-44F4-ACE7-01490971A688}"/>
    <cellStyle name="Normal 2 2 2 6 8 2 4" xfId="11323" xr:uid="{00000000-0005-0000-0000-0000372C0000}"/>
    <cellStyle name="Normal 2 2 2 6 8 2 4 2" xfId="32283" xr:uid="{8706581F-A97B-4451-AEA2-BBF029423AA3}"/>
    <cellStyle name="Normal 2 2 2 6 8 2 5" xfId="11324" xr:uid="{00000000-0005-0000-0000-0000382C0000}"/>
    <cellStyle name="Normal 2 2 2 6 8 2 5 2" xfId="32284" xr:uid="{52517E44-C83D-40EF-977C-182DF468FE66}"/>
    <cellStyle name="Normal 2 2 2 6 8 2 6" xfId="32277" xr:uid="{DFB19036-03D1-40E5-8163-255CA73DF839}"/>
    <cellStyle name="Normal 2 2 2 6 8 3" xfId="11325" xr:uid="{00000000-0005-0000-0000-0000392C0000}"/>
    <cellStyle name="Normal 2 2 2 6 8 3 2" xfId="11326" xr:uid="{00000000-0005-0000-0000-00003A2C0000}"/>
    <cellStyle name="Normal 2 2 2 6 8 3 2 2" xfId="32286" xr:uid="{F15D6B5B-E1D9-419B-9B3B-EC698239DD7A}"/>
    <cellStyle name="Normal 2 2 2 6 8 3 3" xfId="11327" xr:uid="{00000000-0005-0000-0000-00003B2C0000}"/>
    <cellStyle name="Normal 2 2 2 6 8 3 3 2" xfId="32287" xr:uid="{15AD9AEB-FF75-47C5-A395-A0F8434335C2}"/>
    <cellStyle name="Normal 2 2 2 6 8 3 4" xfId="11328" xr:uid="{00000000-0005-0000-0000-00003C2C0000}"/>
    <cellStyle name="Normal 2 2 2 6 8 3 4 2" xfId="32288" xr:uid="{1902D99D-B2BE-460D-8AC1-E7891EE76443}"/>
    <cellStyle name="Normal 2 2 2 6 8 3 5" xfId="32285" xr:uid="{C606E0DB-CAD8-40C9-A639-95C0C6157A58}"/>
    <cellStyle name="Normal 2 2 2 6 8 4" xfId="11329" xr:uid="{00000000-0005-0000-0000-00003D2C0000}"/>
    <cellStyle name="Normal 2 2 2 6 8 4 2" xfId="32289" xr:uid="{A488BF0F-3952-490D-99A8-D4A3C5545F31}"/>
    <cellStyle name="Normal 2 2 2 6 8 5" xfId="11330" xr:uid="{00000000-0005-0000-0000-00003E2C0000}"/>
    <cellStyle name="Normal 2 2 2 6 8 5 2" xfId="32290" xr:uid="{F81E237E-5B55-451A-8528-E1FA1B0FBCCD}"/>
    <cellStyle name="Normal 2 2 2 6 8 6" xfId="11331" xr:uid="{00000000-0005-0000-0000-00003F2C0000}"/>
    <cellStyle name="Normal 2 2 2 6 8 6 2" xfId="32291" xr:uid="{17C29EFE-EF54-43FE-AABD-6E5409F8D051}"/>
    <cellStyle name="Normal 2 2 2 6 8 7" xfId="32276" xr:uid="{B73EA008-302E-4D55-90D3-890F94E10C8E}"/>
    <cellStyle name="Normal 2 2 2 6 9" xfId="11332" xr:uid="{00000000-0005-0000-0000-0000402C0000}"/>
    <cellStyle name="Normal 2 2 2 6 9 2" xfId="11333" xr:uid="{00000000-0005-0000-0000-0000412C0000}"/>
    <cellStyle name="Normal 2 2 2 6 9 2 2" xfId="11334" xr:uid="{00000000-0005-0000-0000-0000422C0000}"/>
    <cellStyle name="Normal 2 2 2 6 9 2 2 2" xfId="32294" xr:uid="{43C429DC-9272-4903-925D-04B3035296AA}"/>
    <cellStyle name="Normal 2 2 2 6 9 2 3" xfId="11335" xr:uid="{00000000-0005-0000-0000-0000432C0000}"/>
    <cellStyle name="Normal 2 2 2 6 9 2 3 2" xfId="32295" xr:uid="{927C42AD-F348-4F6B-8E47-BE07F86BB520}"/>
    <cellStyle name="Normal 2 2 2 6 9 2 4" xfId="11336" xr:uid="{00000000-0005-0000-0000-0000442C0000}"/>
    <cellStyle name="Normal 2 2 2 6 9 2 4 2" xfId="32296" xr:uid="{982A9CC7-E345-4F1C-B41A-1019A4A7527E}"/>
    <cellStyle name="Normal 2 2 2 6 9 2 5" xfId="32293" xr:uid="{B1E52639-D6EE-4A58-8BF8-9B95E001CDF3}"/>
    <cellStyle name="Normal 2 2 2 6 9 3" xfId="11337" xr:uid="{00000000-0005-0000-0000-0000452C0000}"/>
    <cellStyle name="Normal 2 2 2 6 9 3 2" xfId="32297" xr:uid="{121E10F2-4AAC-4ADC-8AEA-315B74EFD6CA}"/>
    <cellStyle name="Normal 2 2 2 6 9 4" xfId="11338" xr:uid="{00000000-0005-0000-0000-0000462C0000}"/>
    <cellStyle name="Normal 2 2 2 6 9 4 2" xfId="32298" xr:uid="{59C6013F-79DF-4604-BC3E-496BEC558817}"/>
    <cellStyle name="Normal 2 2 2 6 9 5" xfId="11339" xr:uid="{00000000-0005-0000-0000-0000472C0000}"/>
    <cellStyle name="Normal 2 2 2 6 9 5 2" xfId="32299" xr:uid="{3CF102AF-7D36-4C95-B01D-A7B32315B2C6}"/>
    <cellStyle name="Normal 2 2 2 6 9 6" xfId="32292" xr:uid="{71F24B6E-26E9-4A12-AFDF-A8A465F59AF3}"/>
    <cellStyle name="Normal 2 2 2 7" xfId="11340" xr:uid="{00000000-0005-0000-0000-0000482C0000}"/>
    <cellStyle name="Normal 2 2 2 7 2" xfId="32300" xr:uid="{F8276F81-9DDD-4B31-823A-E1A912FEE4B8}"/>
    <cellStyle name="Normal 2 2 2 8" xfId="11341" xr:uid="{00000000-0005-0000-0000-0000492C0000}"/>
    <cellStyle name="Normal 2 2 2 8 2" xfId="32301" xr:uid="{209E017E-1B26-4085-AE65-B9C156AF58E4}"/>
    <cellStyle name="Normal 2 2 2 9" xfId="11342" xr:uid="{00000000-0005-0000-0000-00004A2C0000}"/>
    <cellStyle name="Normal 2 2 2 9 2" xfId="11343" xr:uid="{00000000-0005-0000-0000-00004B2C0000}"/>
    <cellStyle name="Normal 2 2 2 9 2 2" xfId="11344" xr:uid="{00000000-0005-0000-0000-00004C2C0000}"/>
    <cellStyle name="Normal 2 2 2 9 2 2 2" xfId="11345" xr:uid="{00000000-0005-0000-0000-00004D2C0000}"/>
    <cellStyle name="Normal 2 2 2 9 2 2 2 2" xfId="32305" xr:uid="{EE9A4195-5406-40F8-9970-8F09E4D66345}"/>
    <cellStyle name="Normal 2 2 2 9 2 2 3" xfId="11346" xr:uid="{00000000-0005-0000-0000-00004E2C0000}"/>
    <cellStyle name="Normal 2 2 2 9 2 2 3 2" xfId="32306" xr:uid="{D00C229C-0806-4482-A975-9185F3E60395}"/>
    <cellStyle name="Normal 2 2 2 9 2 2 4" xfId="11347" xr:uid="{00000000-0005-0000-0000-00004F2C0000}"/>
    <cellStyle name="Normal 2 2 2 9 2 2 4 2" xfId="32307" xr:uid="{BCEF6B39-ADF4-4530-A47B-DDBE2DA4FE06}"/>
    <cellStyle name="Normal 2 2 2 9 2 2 5" xfId="32304" xr:uid="{145AF6CC-926F-4972-B006-DA8E63B0902E}"/>
    <cellStyle name="Normal 2 2 2 9 2 3" xfId="11348" xr:uid="{00000000-0005-0000-0000-0000502C0000}"/>
    <cellStyle name="Normal 2 2 2 9 2 3 2" xfId="32308" xr:uid="{FA7C4C19-085B-4A25-BD5F-B4F48AD56F4D}"/>
    <cellStyle name="Normal 2 2 2 9 2 4" xfId="11349" xr:uid="{00000000-0005-0000-0000-0000512C0000}"/>
    <cellStyle name="Normal 2 2 2 9 2 4 2" xfId="32309" xr:uid="{86A823F9-362A-4C54-A53F-F45835E98A79}"/>
    <cellStyle name="Normal 2 2 2 9 2 5" xfId="11350" xr:uid="{00000000-0005-0000-0000-0000522C0000}"/>
    <cellStyle name="Normal 2 2 2 9 2 5 2" xfId="32310" xr:uid="{99D8FFBA-E84D-4EB3-B1FD-F33BDDD84859}"/>
    <cellStyle name="Normal 2 2 2 9 2 6" xfId="32303" xr:uid="{7C98824F-B17A-4AA4-B71B-A79E680FA2FA}"/>
    <cellStyle name="Normal 2 2 2 9 3" xfId="11351" xr:uid="{00000000-0005-0000-0000-0000532C0000}"/>
    <cellStyle name="Normal 2 2 2 9 3 2" xfId="11352" xr:uid="{00000000-0005-0000-0000-0000542C0000}"/>
    <cellStyle name="Normal 2 2 2 9 3 2 2" xfId="32312" xr:uid="{99E05BFF-B1CE-4008-9F7A-3A88E6B81F5D}"/>
    <cellStyle name="Normal 2 2 2 9 3 3" xfId="11353" xr:uid="{00000000-0005-0000-0000-0000552C0000}"/>
    <cellStyle name="Normal 2 2 2 9 3 3 2" xfId="32313" xr:uid="{962D6DCC-5350-43BA-B8A7-A286F134DBFD}"/>
    <cellStyle name="Normal 2 2 2 9 3 4" xfId="11354" xr:uid="{00000000-0005-0000-0000-0000562C0000}"/>
    <cellStyle name="Normal 2 2 2 9 3 4 2" xfId="32314" xr:uid="{63C28734-6F93-42E9-AB82-CF363F46DE57}"/>
    <cellStyle name="Normal 2 2 2 9 3 5" xfId="32311" xr:uid="{746882EC-2447-40B1-8B69-73E57FCA72FB}"/>
    <cellStyle name="Normal 2 2 2 9 4" xfId="11355" xr:uid="{00000000-0005-0000-0000-0000572C0000}"/>
    <cellStyle name="Normal 2 2 2 9 4 2" xfId="32315" xr:uid="{CB080465-ACC4-44B4-8006-38D18A3B0861}"/>
    <cellStyle name="Normal 2 2 2 9 5" xfId="11356" xr:uid="{00000000-0005-0000-0000-0000582C0000}"/>
    <cellStyle name="Normal 2 2 2 9 5 2" xfId="32316" xr:uid="{3F8CDAF3-CD17-453D-8AFC-04669DF5E4CA}"/>
    <cellStyle name="Normal 2 2 2 9 6" xfId="11357" xr:uid="{00000000-0005-0000-0000-0000592C0000}"/>
    <cellStyle name="Normal 2 2 2 9 6 2" xfId="32317" xr:uid="{B7623025-2983-4433-989B-D8CD31C9CBBA}"/>
    <cellStyle name="Normal 2 2 2 9 7" xfId="32302" xr:uid="{EFB072E8-1106-4D4F-9CF8-FBFD7DD1B51C}"/>
    <cellStyle name="Normal 2 2 2_Guarantees" xfId="11358" xr:uid="{00000000-0005-0000-0000-00005A2C0000}"/>
    <cellStyle name="Normal 2 2 20" xfId="11359" xr:uid="{00000000-0005-0000-0000-00005B2C0000}"/>
    <cellStyle name="Normal 2 2 20 2" xfId="11360" xr:uid="{00000000-0005-0000-0000-00005C2C0000}"/>
    <cellStyle name="Normal 2 2 20 2 2" xfId="11361" xr:uid="{00000000-0005-0000-0000-00005D2C0000}"/>
    <cellStyle name="Normal 2 2 20 2 2 2" xfId="32320" xr:uid="{F3D446FB-35C2-4A78-A7FC-D2B27D69ECE5}"/>
    <cellStyle name="Normal 2 2 20 2 3" xfId="11362" xr:uid="{00000000-0005-0000-0000-00005E2C0000}"/>
    <cellStyle name="Normal 2 2 20 2 3 2" xfId="11363" xr:uid="{00000000-0005-0000-0000-00005F2C0000}"/>
    <cellStyle name="Normal 2 2 20 2 3 2 2" xfId="32322" xr:uid="{37E62A2F-D90C-47E2-8F0F-FA4FD7421713}"/>
    <cellStyle name="Normal 2 2 20 2 3 3" xfId="11364" xr:uid="{00000000-0005-0000-0000-0000602C0000}"/>
    <cellStyle name="Normal 2 2 20 2 3 3 2" xfId="32323" xr:uid="{C36A0F58-8DE4-4583-AAA3-3C1A94A37B5E}"/>
    <cellStyle name="Normal 2 2 20 2 3 4" xfId="11365" xr:uid="{00000000-0005-0000-0000-0000612C0000}"/>
    <cellStyle name="Normal 2 2 20 2 3 4 2" xfId="32324" xr:uid="{C639AFE7-4DE7-4C1A-92D3-D482E7402AF0}"/>
    <cellStyle name="Normal 2 2 20 2 3 5" xfId="32321" xr:uid="{3C5C75AB-BFAD-40A1-9E58-68FC0D103F1A}"/>
    <cellStyle name="Normal 2 2 20 2 4" xfId="11366" xr:uid="{00000000-0005-0000-0000-0000622C0000}"/>
    <cellStyle name="Normal 2 2 20 2 4 2" xfId="32325" xr:uid="{AA437B78-47BD-4113-B68E-EAF353D49F79}"/>
    <cellStyle name="Normal 2 2 20 2 5" xfId="11367" xr:uid="{00000000-0005-0000-0000-0000632C0000}"/>
    <cellStyle name="Normal 2 2 20 2 5 2" xfId="32326" xr:uid="{0B9A3781-8E53-4E05-AE58-E6325887FE7A}"/>
    <cellStyle name="Normal 2 2 20 2 6" xfId="11368" xr:uid="{00000000-0005-0000-0000-0000642C0000}"/>
    <cellStyle name="Normal 2 2 20 2 6 2" xfId="32327" xr:uid="{FDF0C5A0-910D-41D9-8C9C-4BA01E8203AB}"/>
    <cellStyle name="Normal 2 2 20 2 7" xfId="32319" xr:uid="{81DAAF33-7D3D-4E8A-9861-8481571182F4}"/>
    <cellStyle name="Normal 2 2 20 3" xfId="11369" xr:uid="{00000000-0005-0000-0000-0000652C0000}"/>
    <cellStyle name="Normal 2 2 20 3 2" xfId="11370" xr:uid="{00000000-0005-0000-0000-0000662C0000}"/>
    <cellStyle name="Normal 2 2 20 3 2 2" xfId="32329" xr:uid="{68C287A5-8D44-450E-A84A-BDC3928F7AFF}"/>
    <cellStyle name="Normal 2 2 20 3 3" xfId="11371" xr:uid="{00000000-0005-0000-0000-0000672C0000}"/>
    <cellStyle name="Normal 2 2 20 3 3 2" xfId="32330" xr:uid="{E1C7364D-04AF-4A12-AD59-022E4490EE2C}"/>
    <cellStyle name="Normal 2 2 20 3 4" xfId="11372" xr:uid="{00000000-0005-0000-0000-0000682C0000}"/>
    <cellStyle name="Normal 2 2 20 3 4 2" xfId="32331" xr:uid="{7AD19196-1D0B-40DB-B82E-71BED1C6EA9C}"/>
    <cellStyle name="Normal 2 2 20 3 5" xfId="32328" xr:uid="{857CF830-DBDF-411A-BCC1-2AF694A310F9}"/>
    <cellStyle name="Normal 2 2 20 4" xfId="11373" xr:uid="{00000000-0005-0000-0000-0000692C0000}"/>
    <cellStyle name="Normal 2 2 20 4 2" xfId="32332" xr:uid="{65960CB9-93DE-4142-93F5-AC37254C53CA}"/>
    <cellStyle name="Normal 2 2 20 5" xfId="11374" xr:uid="{00000000-0005-0000-0000-00006A2C0000}"/>
    <cellStyle name="Normal 2 2 20 5 2" xfId="32333" xr:uid="{B3F69C18-0347-471A-866C-5B27D8FD6BB8}"/>
    <cellStyle name="Normal 2 2 20 6" xfId="11375" xr:uid="{00000000-0005-0000-0000-00006B2C0000}"/>
    <cellStyle name="Normal 2 2 20 6 2" xfId="32334" xr:uid="{0FB3C358-2124-4F61-B772-F3CADC37EAE5}"/>
    <cellStyle name="Normal 2 2 20 7" xfId="32318" xr:uid="{9628C3D0-EF75-44F6-949B-F03598FF26B2}"/>
    <cellStyle name="Normal 2 2 21" xfId="11376" xr:uid="{00000000-0005-0000-0000-00006C2C0000}"/>
    <cellStyle name="Normal 2 2 21 2" xfId="11377" xr:uid="{00000000-0005-0000-0000-00006D2C0000}"/>
    <cellStyle name="Normal 2 2 21 2 2" xfId="32336" xr:uid="{28935EF1-7C14-4DD7-8D86-48FF117D7800}"/>
    <cellStyle name="Normal 2 2 21 3" xfId="11378" xr:uid="{00000000-0005-0000-0000-00006E2C0000}"/>
    <cellStyle name="Normal 2 2 21 3 2" xfId="11379" xr:uid="{00000000-0005-0000-0000-00006F2C0000}"/>
    <cellStyle name="Normal 2 2 21 3 2 2" xfId="32338" xr:uid="{10BCACE3-E3FA-4099-ABF2-E58FC8EFFA71}"/>
    <cellStyle name="Normal 2 2 21 3 3" xfId="11380" xr:uid="{00000000-0005-0000-0000-0000702C0000}"/>
    <cellStyle name="Normal 2 2 21 3 3 2" xfId="32339" xr:uid="{6BE426FE-85EA-4006-869B-EF4A0F091E6D}"/>
    <cellStyle name="Normal 2 2 21 3 4" xfId="11381" xr:uid="{00000000-0005-0000-0000-0000712C0000}"/>
    <cellStyle name="Normal 2 2 21 3 4 2" xfId="32340" xr:uid="{19ADE283-E4B0-4E8B-B959-0025815B4141}"/>
    <cellStyle name="Normal 2 2 21 3 5" xfId="32337" xr:uid="{4BD49B32-6E02-4758-A4EE-C4C92A28DA22}"/>
    <cellStyle name="Normal 2 2 21 4" xfId="32335" xr:uid="{5E75CF2F-6826-4D26-907B-3DC9DE2CE133}"/>
    <cellStyle name="Normal 2 2 22" xfId="11382" xr:uid="{00000000-0005-0000-0000-0000722C0000}"/>
    <cellStyle name="Normal 2 2 22 2" xfId="11383" xr:uid="{00000000-0005-0000-0000-0000732C0000}"/>
    <cellStyle name="Normal 2 2 22 2 2" xfId="11384" xr:uid="{00000000-0005-0000-0000-0000742C0000}"/>
    <cellStyle name="Normal 2 2 22 2 2 2" xfId="32343" xr:uid="{807217DB-691F-46B5-A3B4-4EE9B4036257}"/>
    <cellStyle name="Normal 2 2 22 2 3" xfId="11385" xr:uid="{00000000-0005-0000-0000-0000752C0000}"/>
    <cellStyle name="Normal 2 2 22 2 3 2" xfId="11386" xr:uid="{00000000-0005-0000-0000-0000762C0000}"/>
    <cellStyle name="Normal 2 2 22 2 3 2 2" xfId="32345" xr:uid="{7F0FB161-A743-4B2D-9ABA-755D620FB83F}"/>
    <cellStyle name="Normal 2 2 22 2 3 3" xfId="11387" xr:uid="{00000000-0005-0000-0000-0000772C0000}"/>
    <cellStyle name="Normal 2 2 22 2 3 3 2" xfId="32346" xr:uid="{C8C77DE1-8090-4E3A-802F-9F8752041FE4}"/>
    <cellStyle name="Normal 2 2 22 2 3 4" xfId="11388" xr:uid="{00000000-0005-0000-0000-0000782C0000}"/>
    <cellStyle name="Normal 2 2 22 2 3 4 2" xfId="32347" xr:uid="{16FC2DF8-BF36-4E62-B3DB-68B699E97B9A}"/>
    <cellStyle name="Normal 2 2 22 2 3 5" xfId="32344" xr:uid="{B5CC010F-153A-429A-9243-89CCDA26425A}"/>
    <cellStyle name="Normal 2 2 22 2 4" xfId="11389" xr:uid="{00000000-0005-0000-0000-0000792C0000}"/>
    <cellStyle name="Normal 2 2 22 2 4 2" xfId="32348" xr:uid="{4B4D9430-8D35-4240-A1BE-E1A2331071AA}"/>
    <cellStyle name="Normal 2 2 22 2 5" xfId="11390" xr:uid="{00000000-0005-0000-0000-00007A2C0000}"/>
    <cellStyle name="Normal 2 2 22 2 5 2" xfId="32349" xr:uid="{DD55CB9C-0B62-4113-93D6-B775BF973604}"/>
    <cellStyle name="Normal 2 2 22 2 6" xfId="11391" xr:uid="{00000000-0005-0000-0000-00007B2C0000}"/>
    <cellStyle name="Normal 2 2 22 2 6 2" xfId="32350" xr:uid="{AD481EEF-685A-4142-80B5-B1B5FCA5D844}"/>
    <cellStyle name="Normal 2 2 22 2 7" xfId="32342" xr:uid="{08855BE6-B278-4A22-BFCD-965D34A39BBD}"/>
    <cellStyle name="Normal 2 2 22 3" xfId="11392" xr:uid="{00000000-0005-0000-0000-00007C2C0000}"/>
    <cellStyle name="Normal 2 2 22 3 2" xfId="11393" xr:uid="{00000000-0005-0000-0000-00007D2C0000}"/>
    <cellStyle name="Normal 2 2 22 3 2 2" xfId="32352" xr:uid="{7929C9DC-1197-4FD2-A6D9-DA0B198F083C}"/>
    <cellStyle name="Normal 2 2 22 3 3" xfId="11394" xr:uid="{00000000-0005-0000-0000-00007E2C0000}"/>
    <cellStyle name="Normal 2 2 22 3 3 2" xfId="32353" xr:uid="{07A55456-C750-43BB-9D60-6D7E82E3EAAE}"/>
    <cellStyle name="Normal 2 2 22 3 4" xfId="11395" xr:uid="{00000000-0005-0000-0000-00007F2C0000}"/>
    <cellStyle name="Normal 2 2 22 3 4 2" xfId="32354" xr:uid="{CD2F7E59-D661-4622-985F-188BA24BC959}"/>
    <cellStyle name="Normal 2 2 22 3 5" xfId="32351" xr:uid="{88FA8CD6-BF56-4E9C-98C2-6278D61F67C0}"/>
    <cellStyle name="Normal 2 2 22 4" xfId="11396" xr:uid="{00000000-0005-0000-0000-0000802C0000}"/>
    <cellStyle name="Normal 2 2 22 4 2" xfId="32355" xr:uid="{35F846BC-727B-4090-AC32-3AF20E548D71}"/>
    <cellStyle name="Normal 2 2 22 5" xfId="11397" xr:uid="{00000000-0005-0000-0000-0000812C0000}"/>
    <cellStyle name="Normal 2 2 22 5 2" xfId="32356" xr:uid="{B865357B-7445-487C-B31F-CBA8D5C7496F}"/>
    <cellStyle name="Normal 2 2 22 6" xfId="11398" xr:uid="{00000000-0005-0000-0000-0000822C0000}"/>
    <cellStyle name="Normal 2 2 22 6 2" xfId="32357" xr:uid="{8DCAA0AA-E617-43C6-94DF-10CFB0F5A3C4}"/>
    <cellStyle name="Normal 2 2 22 7" xfId="32341" xr:uid="{FC84CCBB-2DCB-4DF6-BF0E-24B0CBA94321}"/>
    <cellStyle name="Normal 2 2 23" xfId="11399" xr:uid="{00000000-0005-0000-0000-0000832C0000}"/>
    <cellStyle name="Normal 2 2 23 2" xfId="11400" xr:uid="{00000000-0005-0000-0000-0000842C0000}"/>
    <cellStyle name="Normal 2 2 23 2 2" xfId="32359" xr:uid="{C5BF0F3E-7216-4BA0-A794-5FCAAC5F13FE}"/>
    <cellStyle name="Normal 2 2 23 3" xfId="11401" xr:uid="{00000000-0005-0000-0000-0000852C0000}"/>
    <cellStyle name="Normal 2 2 23 3 2" xfId="11402" xr:uid="{00000000-0005-0000-0000-0000862C0000}"/>
    <cellStyle name="Normal 2 2 23 3 2 2" xfId="32361" xr:uid="{8124039B-F3FD-4585-B1AB-8E1D0AE97353}"/>
    <cellStyle name="Normal 2 2 23 3 3" xfId="11403" xr:uid="{00000000-0005-0000-0000-0000872C0000}"/>
    <cellStyle name="Normal 2 2 23 3 3 2" xfId="32362" xr:uid="{FD3FD56C-CEC6-4694-ADE9-4FE323E93FD0}"/>
    <cellStyle name="Normal 2 2 23 3 4" xfId="11404" xr:uid="{00000000-0005-0000-0000-0000882C0000}"/>
    <cellStyle name="Normal 2 2 23 3 4 2" xfId="32363" xr:uid="{BEC133D7-5D23-45DB-AAF1-CC6AF2640A57}"/>
    <cellStyle name="Normal 2 2 23 3 5" xfId="32360" xr:uid="{04AB41D5-7D7E-4DEE-8F1B-7046BED49D19}"/>
    <cellStyle name="Normal 2 2 23 4" xfId="32358" xr:uid="{002BF8AE-2994-4B84-BDD2-ABA40B629B16}"/>
    <cellStyle name="Normal 2 2 24" xfId="11405" xr:uid="{00000000-0005-0000-0000-0000892C0000}"/>
    <cellStyle name="Normal 2 2 24 2" xfId="11406" xr:uid="{00000000-0005-0000-0000-00008A2C0000}"/>
    <cellStyle name="Normal 2 2 24 2 2" xfId="32365" xr:uid="{60D57C5A-4046-4C22-9D09-19696C6DAB9B}"/>
    <cellStyle name="Normal 2 2 24 3" xfId="32364" xr:uid="{F0CA7EBC-451A-4CC4-AAA0-3CF747C97ABD}"/>
    <cellStyle name="Normal 2 2 25" xfId="11407" xr:uid="{00000000-0005-0000-0000-00008B2C0000}"/>
    <cellStyle name="Normal 2 2 25 2" xfId="32366" xr:uid="{79D1CA63-1134-43C3-88CD-7D8FD105B438}"/>
    <cellStyle name="Normal 2 2 26" xfId="11408" xr:uid="{00000000-0005-0000-0000-00008C2C0000}"/>
    <cellStyle name="Normal 2 2 26 2" xfId="32367" xr:uid="{3F875F9F-4AB7-4478-9EB6-0DBB6185AC90}"/>
    <cellStyle name="Normal 2 2 27" xfId="11409" xr:uid="{00000000-0005-0000-0000-00008D2C0000}"/>
    <cellStyle name="Normal 2 2 27 2" xfId="32368" xr:uid="{20C77AF3-06DA-4CFC-9B20-F96EAC54924B}"/>
    <cellStyle name="Normal 2 2 28" xfId="11410" xr:uid="{00000000-0005-0000-0000-00008E2C0000}"/>
    <cellStyle name="Normal 2 2 28 2" xfId="32369" xr:uid="{CB24748A-D4FB-4C56-8DF2-154FB124644A}"/>
    <cellStyle name="Normal 2 2 29" xfId="11411" xr:uid="{00000000-0005-0000-0000-00008F2C0000}"/>
    <cellStyle name="Normal 2 2 29 2" xfId="32370" xr:uid="{C63618E0-62BA-458B-81ED-4C33D90178CE}"/>
    <cellStyle name="Normal 2 2 3" xfId="11412" xr:uid="{00000000-0005-0000-0000-0000902C0000}"/>
    <cellStyle name="Normal 2 2 3 10" xfId="11413" xr:uid="{00000000-0005-0000-0000-0000912C0000}"/>
    <cellStyle name="Normal 2 2 3 10 2" xfId="11414" xr:uid="{00000000-0005-0000-0000-0000922C0000}"/>
    <cellStyle name="Normal 2 2 3 10 2 2" xfId="11415" xr:uid="{00000000-0005-0000-0000-0000932C0000}"/>
    <cellStyle name="Normal 2 2 3 10 2 2 2" xfId="11416" xr:uid="{00000000-0005-0000-0000-0000942C0000}"/>
    <cellStyle name="Normal 2 2 3 10 2 2 2 2" xfId="32375" xr:uid="{0901DA92-CBFF-4694-9C78-E0914D5424CF}"/>
    <cellStyle name="Normal 2 2 3 10 2 2 3" xfId="11417" xr:uid="{00000000-0005-0000-0000-0000952C0000}"/>
    <cellStyle name="Normal 2 2 3 10 2 2 3 2" xfId="32376" xr:uid="{AA9695FB-401B-4600-8F33-D5FAE604F7C6}"/>
    <cellStyle name="Normal 2 2 3 10 2 2 4" xfId="11418" xr:uid="{00000000-0005-0000-0000-0000962C0000}"/>
    <cellStyle name="Normal 2 2 3 10 2 2 4 2" xfId="32377" xr:uid="{E2FC4578-45FE-4C2C-8AE8-22ADE608C2F4}"/>
    <cellStyle name="Normal 2 2 3 10 2 2 5" xfId="32374" xr:uid="{81AB5729-7C87-4FAE-AAB3-F1C74D34FD10}"/>
    <cellStyle name="Normal 2 2 3 10 2 3" xfId="11419" xr:uid="{00000000-0005-0000-0000-0000972C0000}"/>
    <cellStyle name="Normal 2 2 3 10 2 3 2" xfId="32378" xr:uid="{296649EB-04CA-46DF-AD38-55642FF105F5}"/>
    <cellStyle name="Normal 2 2 3 10 2 4" xfId="11420" xr:uid="{00000000-0005-0000-0000-0000982C0000}"/>
    <cellStyle name="Normal 2 2 3 10 2 4 2" xfId="32379" xr:uid="{DB0F13B4-35D3-4037-9460-5D66DEDFB78D}"/>
    <cellStyle name="Normal 2 2 3 10 2 5" xfId="11421" xr:uid="{00000000-0005-0000-0000-0000992C0000}"/>
    <cellStyle name="Normal 2 2 3 10 2 5 2" xfId="32380" xr:uid="{8B809036-5F26-4FD4-BA40-38C54E0EBE64}"/>
    <cellStyle name="Normal 2 2 3 10 2 6" xfId="32373" xr:uid="{9003DD09-DD40-4DFA-9D6A-950EF3BB520A}"/>
    <cellStyle name="Normal 2 2 3 10 3" xfId="11422" xr:uid="{00000000-0005-0000-0000-00009A2C0000}"/>
    <cellStyle name="Normal 2 2 3 10 3 2" xfId="32381" xr:uid="{401A266A-02D9-404D-8388-C7E36317D3E6}"/>
    <cellStyle name="Normal 2 2 3 10 4" xfId="11423" xr:uid="{00000000-0005-0000-0000-00009B2C0000}"/>
    <cellStyle name="Normal 2 2 3 10 4 2" xfId="11424" xr:uid="{00000000-0005-0000-0000-00009C2C0000}"/>
    <cellStyle name="Normal 2 2 3 10 4 2 2" xfId="32383" xr:uid="{90AD3370-3D36-4EF0-A1E5-5B20130A3D1B}"/>
    <cellStyle name="Normal 2 2 3 10 4 3" xfId="11425" xr:uid="{00000000-0005-0000-0000-00009D2C0000}"/>
    <cellStyle name="Normal 2 2 3 10 4 3 2" xfId="32384" xr:uid="{57A3402F-6B78-4D17-BE3D-651D02D54C2E}"/>
    <cellStyle name="Normal 2 2 3 10 4 4" xfId="11426" xr:uid="{00000000-0005-0000-0000-00009E2C0000}"/>
    <cellStyle name="Normal 2 2 3 10 4 4 2" xfId="32385" xr:uid="{86696F0A-533E-40F2-9DA3-9430CA161268}"/>
    <cellStyle name="Normal 2 2 3 10 4 5" xfId="32382" xr:uid="{D3AB7275-0EAB-4791-85B5-E81AD5DFC979}"/>
    <cellStyle name="Normal 2 2 3 10 5" xfId="11427" xr:uid="{00000000-0005-0000-0000-00009F2C0000}"/>
    <cellStyle name="Normal 2 2 3 10 5 2" xfId="32386" xr:uid="{8D6C8B68-F6DA-44E1-BA07-8FDCBE9038FC}"/>
    <cellStyle name="Normal 2 2 3 10 6" xfId="11428" xr:uid="{00000000-0005-0000-0000-0000A02C0000}"/>
    <cellStyle name="Normal 2 2 3 10 6 2" xfId="32387" xr:uid="{E2C7F734-58C4-4720-82E4-A31A832B01CB}"/>
    <cellStyle name="Normal 2 2 3 10 7" xfId="11429" xr:uid="{00000000-0005-0000-0000-0000A12C0000}"/>
    <cellStyle name="Normal 2 2 3 10 7 2" xfId="32388" xr:uid="{8DE3031D-7944-46AA-B327-9335417F42F5}"/>
    <cellStyle name="Normal 2 2 3 10 8" xfId="32372" xr:uid="{17EB82B7-9E35-4E84-BF4C-316D51194471}"/>
    <cellStyle name="Normal 2 2 3 11" xfId="11430" xr:uid="{00000000-0005-0000-0000-0000A22C0000}"/>
    <cellStyle name="Normal 2 2 3 11 2" xfId="11431" xr:uid="{00000000-0005-0000-0000-0000A32C0000}"/>
    <cellStyle name="Normal 2 2 3 11 2 2" xfId="11432" xr:uid="{00000000-0005-0000-0000-0000A42C0000}"/>
    <cellStyle name="Normal 2 2 3 11 2 2 2" xfId="11433" xr:uid="{00000000-0005-0000-0000-0000A52C0000}"/>
    <cellStyle name="Normal 2 2 3 11 2 2 2 2" xfId="32392" xr:uid="{8CB3EB0D-A4A3-46A4-BE8D-F82FE0328702}"/>
    <cellStyle name="Normal 2 2 3 11 2 2 3" xfId="11434" xr:uid="{00000000-0005-0000-0000-0000A62C0000}"/>
    <cellStyle name="Normal 2 2 3 11 2 2 3 2" xfId="32393" xr:uid="{C56007C0-956E-4D2A-8B06-BE45D042385C}"/>
    <cellStyle name="Normal 2 2 3 11 2 2 4" xfId="11435" xr:uid="{00000000-0005-0000-0000-0000A72C0000}"/>
    <cellStyle name="Normal 2 2 3 11 2 2 4 2" xfId="32394" xr:uid="{BBA86C2D-29DE-4509-902A-70F87695B165}"/>
    <cellStyle name="Normal 2 2 3 11 2 2 5" xfId="32391" xr:uid="{A488DFE8-5DCB-482B-9D41-8DA6C890BA24}"/>
    <cellStyle name="Normal 2 2 3 11 2 3" xfId="11436" xr:uid="{00000000-0005-0000-0000-0000A82C0000}"/>
    <cellStyle name="Normal 2 2 3 11 2 3 2" xfId="32395" xr:uid="{12BCAC00-5B61-4EE8-B4AF-81B95572CD65}"/>
    <cellStyle name="Normal 2 2 3 11 2 4" xfId="11437" xr:uid="{00000000-0005-0000-0000-0000A92C0000}"/>
    <cellStyle name="Normal 2 2 3 11 2 4 2" xfId="32396" xr:uid="{7F9611DD-6699-49F3-AA0A-077ED4BBCBE3}"/>
    <cellStyle name="Normal 2 2 3 11 2 5" xfId="11438" xr:uid="{00000000-0005-0000-0000-0000AA2C0000}"/>
    <cellStyle name="Normal 2 2 3 11 2 5 2" xfId="32397" xr:uid="{C0ED41FA-1D86-4BCC-A74F-01B9B4BF94C1}"/>
    <cellStyle name="Normal 2 2 3 11 2 6" xfId="32390" xr:uid="{A093748B-4149-4156-9782-725AED5A145A}"/>
    <cellStyle name="Normal 2 2 3 11 3" xfId="11439" xr:uid="{00000000-0005-0000-0000-0000AB2C0000}"/>
    <cellStyle name="Normal 2 2 3 11 3 2" xfId="32398" xr:uid="{18D83F07-5F33-40D2-B106-DBD6F0DC3F82}"/>
    <cellStyle name="Normal 2 2 3 11 4" xfId="11440" xr:uid="{00000000-0005-0000-0000-0000AC2C0000}"/>
    <cellStyle name="Normal 2 2 3 11 4 2" xfId="11441" xr:uid="{00000000-0005-0000-0000-0000AD2C0000}"/>
    <cellStyle name="Normal 2 2 3 11 4 2 2" xfId="32400" xr:uid="{A05353AC-BE91-43EB-B380-A1CF29B2825A}"/>
    <cellStyle name="Normal 2 2 3 11 4 3" xfId="11442" xr:uid="{00000000-0005-0000-0000-0000AE2C0000}"/>
    <cellStyle name="Normal 2 2 3 11 4 3 2" xfId="32401" xr:uid="{2DCCF1E5-8A25-462B-924E-EF6D3E11DD47}"/>
    <cellStyle name="Normal 2 2 3 11 4 4" xfId="11443" xr:uid="{00000000-0005-0000-0000-0000AF2C0000}"/>
    <cellStyle name="Normal 2 2 3 11 4 4 2" xfId="32402" xr:uid="{D0A80394-28A4-474F-B52B-65E235CC9829}"/>
    <cellStyle name="Normal 2 2 3 11 4 5" xfId="32399" xr:uid="{637398C2-7573-464C-8C86-83D02C5AD006}"/>
    <cellStyle name="Normal 2 2 3 11 5" xfId="11444" xr:uid="{00000000-0005-0000-0000-0000B02C0000}"/>
    <cellStyle name="Normal 2 2 3 11 5 2" xfId="32403" xr:uid="{1F04E3ED-AE0E-47BE-8027-982D61857607}"/>
    <cellStyle name="Normal 2 2 3 11 6" xfId="11445" xr:uid="{00000000-0005-0000-0000-0000B12C0000}"/>
    <cellStyle name="Normal 2 2 3 11 6 2" xfId="32404" xr:uid="{6B1071D6-9B34-443F-847D-DAE32EAFF4C5}"/>
    <cellStyle name="Normal 2 2 3 11 7" xfId="11446" xr:uid="{00000000-0005-0000-0000-0000B22C0000}"/>
    <cellStyle name="Normal 2 2 3 11 7 2" xfId="32405" xr:uid="{E27623B9-AF89-46D6-B459-F69BB84446F4}"/>
    <cellStyle name="Normal 2 2 3 11 8" xfId="32389" xr:uid="{979CAE8F-2F8C-4456-AC05-81DBB39EE4AA}"/>
    <cellStyle name="Normal 2 2 3 12" xfId="11447" xr:uid="{00000000-0005-0000-0000-0000B32C0000}"/>
    <cellStyle name="Normal 2 2 3 12 2" xfId="32406" xr:uid="{2FD72130-7606-474E-A9D8-C3FF12A97DA7}"/>
    <cellStyle name="Normal 2 2 3 13" xfId="32371" xr:uid="{A10CD986-FB0C-4C2A-BA80-EAE53374567E}"/>
    <cellStyle name="Normal 2 2 3 2" xfId="11448" xr:uid="{00000000-0005-0000-0000-0000B42C0000}"/>
    <cellStyle name="Normal 2 2 3 2 2" xfId="32407" xr:uid="{2DA8553E-2321-4461-8E33-B62AD59BBF45}"/>
    <cellStyle name="Normal 2 2 3 3" xfId="11449" xr:uid="{00000000-0005-0000-0000-0000B52C0000}"/>
    <cellStyle name="Normal 2 2 3 3 2" xfId="32408" xr:uid="{F59E2B93-D1F8-49BA-81A8-A6EB7477C62F}"/>
    <cellStyle name="Normal 2 2 3 4" xfId="11450" xr:uid="{00000000-0005-0000-0000-0000B62C0000}"/>
    <cellStyle name="Normal 2 2 3 4 2" xfId="32409" xr:uid="{DEE84A3C-12A7-44AE-9C10-8447017B771C}"/>
    <cellStyle name="Normal 2 2 3 5" xfId="11451" xr:uid="{00000000-0005-0000-0000-0000B72C0000}"/>
    <cellStyle name="Normal 2 2 3 5 2" xfId="32410" xr:uid="{54581787-E344-4061-855D-BE62E89CEE64}"/>
    <cellStyle name="Normal 2 2 3 6" xfId="11452" xr:uid="{00000000-0005-0000-0000-0000B82C0000}"/>
    <cellStyle name="Normal 2 2 3 6 2" xfId="32411" xr:uid="{EF302BBC-BE80-4C83-A87B-73A430D92AF8}"/>
    <cellStyle name="Normal 2 2 3 7" xfId="11453" xr:uid="{00000000-0005-0000-0000-0000B92C0000}"/>
    <cellStyle name="Normal 2 2 3 7 2" xfId="32412" xr:uid="{2CBCFE9A-3ECC-4AD1-BE4F-08853125E778}"/>
    <cellStyle name="Normal 2 2 3 8" xfId="11454" xr:uid="{00000000-0005-0000-0000-0000BA2C0000}"/>
    <cellStyle name="Normal 2 2 3 8 2" xfId="32413" xr:uid="{0275E6D7-DEB2-40E7-A6C6-DDF5F287E35C}"/>
    <cellStyle name="Normal 2 2 3 9" xfId="11455" xr:uid="{00000000-0005-0000-0000-0000BB2C0000}"/>
    <cellStyle name="Normal 2 2 3 9 2" xfId="11456" xr:uid="{00000000-0005-0000-0000-0000BC2C0000}"/>
    <cellStyle name="Normal 2 2 3 9 2 2" xfId="32415" xr:uid="{0645B50D-3BD0-4AD7-8D0C-1074203B1719}"/>
    <cellStyle name="Normal 2 2 3 9 3" xfId="32414" xr:uid="{A42BE660-DE3F-4054-88B9-3728E56E99B2}"/>
    <cellStyle name="Normal 2 2 30" xfId="11457" xr:uid="{00000000-0005-0000-0000-0000BD2C0000}"/>
    <cellStyle name="Normal 2 2 30 2" xfId="32416" xr:uid="{99EF0F01-7110-451E-869A-B620A8C49E51}"/>
    <cellStyle name="Normal 2 2 31" xfId="11458" xr:uid="{00000000-0005-0000-0000-0000BE2C0000}"/>
    <cellStyle name="Normal 2 2 31 2" xfId="32417" xr:uid="{3E53A0C9-4789-4AA4-BED1-A255277D19AC}"/>
    <cellStyle name="Normal 2 2 32" xfId="11459" xr:uid="{00000000-0005-0000-0000-0000BF2C0000}"/>
    <cellStyle name="Normal 2 2 32 2" xfId="32418" xr:uid="{6DFB91B1-7078-476D-AF88-CFECC4B44EBF}"/>
    <cellStyle name="Normal 2 2 33" xfId="11460" xr:uid="{00000000-0005-0000-0000-0000C02C0000}"/>
    <cellStyle name="Normal 2 2 33 2" xfId="32419" xr:uid="{C920D1A2-675D-4C64-B717-93CB709B350C}"/>
    <cellStyle name="Normal 2 2 34" xfId="11461" xr:uid="{00000000-0005-0000-0000-0000C12C0000}"/>
    <cellStyle name="Normal 2 2 34 2" xfId="32420" xr:uid="{0FC49432-C6FE-407B-9F0A-F54013AFA517}"/>
    <cellStyle name="Normal 2 2 35" xfId="11462" xr:uid="{00000000-0005-0000-0000-0000C22C0000}"/>
    <cellStyle name="Normal 2 2 35 2" xfId="32421" xr:uid="{97054BD9-8829-41AF-B1AB-59ED6405EEEC}"/>
    <cellStyle name="Normal 2 2 36" xfId="11463" xr:uid="{00000000-0005-0000-0000-0000C32C0000}"/>
    <cellStyle name="Normal 2 2 36 2" xfId="32422" xr:uid="{891F1389-400B-4609-BCC4-11CF5E46A0B3}"/>
    <cellStyle name="Normal 2 2 37" xfId="11464" xr:uid="{00000000-0005-0000-0000-0000C42C0000}"/>
    <cellStyle name="Normal 2 2 37 2" xfId="32423" xr:uid="{047D2B8C-63CF-4A6C-A0C2-73E547019E1F}"/>
    <cellStyle name="Normal 2 2 38" xfId="11465" xr:uid="{00000000-0005-0000-0000-0000C52C0000}"/>
    <cellStyle name="Normal 2 2 38 2" xfId="32424" xr:uid="{A0AAFA24-293F-4568-A013-A0816ED75DD3}"/>
    <cellStyle name="Normal 2 2 39" xfId="11466" xr:uid="{00000000-0005-0000-0000-0000C62C0000}"/>
    <cellStyle name="Normal 2 2 39 2" xfId="32425" xr:uid="{6B40BC15-5703-4ECB-98AA-C83931F8E8AC}"/>
    <cellStyle name="Normal 2 2 4" xfId="11467" xr:uid="{00000000-0005-0000-0000-0000C72C0000}"/>
    <cellStyle name="Normal 2 2 4 10" xfId="11468" xr:uid="{00000000-0005-0000-0000-0000C82C0000}"/>
    <cellStyle name="Normal 2 2 4 10 2" xfId="11469" xr:uid="{00000000-0005-0000-0000-0000C92C0000}"/>
    <cellStyle name="Normal 2 2 4 10 2 2" xfId="32428" xr:uid="{90153414-8195-4DBA-8F4D-0802F4B9788A}"/>
    <cellStyle name="Normal 2 2 4 10 3" xfId="32427" xr:uid="{E00B3E51-AD3D-4C0D-8A52-2B742753047B}"/>
    <cellStyle name="Normal 2 2 4 11" xfId="11470" xr:uid="{00000000-0005-0000-0000-0000CA2C0000}"/>
    <cellStyle name="Normal 2 2 4 11 2" xfId="11471" xr:uid="{00000000-0005-0000-0000-0000CB2C0000}"/>
    <cellStyle name="Normal 2 2 4 11 2 2" xfId="32430" xr:uid="{AB9A773B-BFAE-4F0E-A804-0D6ACC6E6467}"/>
    <cellStyle name="Normal 2 2 4 11 3" xfId="32429" xr:uid="{B8F93A73-DF0D-4588-9A1E-D429863A6DCF}"/>
    <cellStyle name="Normal 2 2 4 12" xfId="11472" xr:uid="{00000000-0005-0000-0000-0000CC2C0000}"/>
    <cellStyle name="Normal 2 2 4 12 2" xfId="11473" xr:uid="{00000000-0005-0000-0000-0000CD2C0000}"/>
    <cellStyle name="Normal 2 2 4 12 2 2" xfId="32432" xr:uid="{9B415748-A132-432F-AC39-2D24877A1AA4}"/>
    <cellStyle name="Normal 2 2 4 12 3" xfId="11474" xr:uid="{00000000-0005-0000-0000-0000CE2C0000}"/>
    <cellStyle name="Normal 2 2 4 12 3 2" xfId="11475" xr:uid="{00000000-0005-0000-0000-0000CF2C0000}"/>
    <cellStyle name="Normal 2 2 4 12 3 2 2" xfId="32434" xr:uid="{CF04AAD9-54E1-4A1D-BEA5-8AE19787630C}"/>
    <cellStyle name="Normal 2 2 4 12 3 3" xfId="11476" xr:uid="{00000000-0005-0000-0000-0000D02C0000}"/>
    <cellStyle name="Normal 2 2 4 12 3 3 2" xfId="32435" xr:uid="{8AA5ABA9-C60F-4E7E-9C25-6CD3BBB02183}"/>
    <cellStyle name="Normal 2 2 4 12 3 4" xfId="11477" xr:uid="{00000000-0005-0000-0000-0000D12C0000}"/>
    <cellStyle name="Normal 2 2 4 12 3 4 2" xfId="32436" xr:uid="{AC1A61ED-A712-44EE-BF00-532F523FE746}"/>
    <cellStyle name="Normal 2 2 4 12 3 5" xfId="32433" xr:uid="{D77C99F4-2844-49DB-A1A4-905DC1769CCB}"/>
    <cellStyle name="Normal 2 2 4 12 4" xfId="11478" xr:uid="{00000000-0005-0000-0000-0000D22C0000}"/>
    <cellStyle name="Normal 2 2 4 12 4 2" xfId="32437" xr:uid="{381B08A7-BEE6-44E3-9D7A-9F2612CD6604}"/>
    <cellStyle name="Normal 2 2 4 12 5" xfId="11479" xr:uid="{00000000-0005-0000-0000-0000D32C0000}"/>
    <cellStyle name="Normal 2 2 4 12 5 2" xfId="32438" xr:uid="{392C62EF-A036-484C-BE75-4BAB05D02FE1}"/>
    <cellStyle name="Normal 2 2 4 12 6" xfId="11480" xr:uid="{00000000-0005-0000-0000-0000D42C0000}"/>
    <cellStyle name="Normal 2 2 4 12 6 2" xfId="32439" xr:uid="{E9C6D349-CD82-4CBE-B1DF-6A006674A9EF}"/>
    <cellStyle name="Normal 2 2 4 12 7" xfId="32431" xr:uid="{C218C379-D178-46B7-A5FA-6DA5D645C509}"/>
    <cellStyle name="Normal 2 2 4 13" xfId="11481" xr:uid="{00000000-0005-0000-0000-0000D52C0000}"/>
    <cellStyle name="Normal 2 2 4 13 2" xfId="11482" xr:uid="{00000000-0005-0000-0000-0000D62C0000}"/>
    <cellStyle name="Normal 2 2 4 13 2 2" xfId="32441" xr:uid="{9517CE86-B1C3-4367-9C0F-6FA8B9169617}"/>
    <cellStyle name="Normal 2 2 4 13 3" xfId="11483" xr:uid="{00000000-0005-0000-0000-0000D72C0000}"/>
    <cellStyle name="Normal 2 2 4 13 3 2" xfId="32442" xr:uid="{DEE0E758-1FA3-47E3-9743-0D878F8936B7}"/>
    <cellStyle name="Normal 2 2 4 13 4" xfId="11484" xr:uid="{00000000-0005-0000-0000-0000D82C0000}"/>
    <cellStyle name="Normal 2 2 4 13 4 2" xfId="32443" xr:uid="{189FEED8-FDAA-483E-8C4B-96A13B6013F6}"/>
    <cellStyle name="Normal 2 2 4 13 5" xfId="32440" xr:uid="{D77550B0-A62D-4964-B707-9683C42F2DAA}"/>
    <cellStyle name="Normal 2 2 4 14" xfId="11485" xr:uid="{00000000-0005-0000-0000-0000D92C0000}"/>
    <cellStyle name="Normal 2 2 4 14 2" xfId="32444" xr:uid="{8A81F690-AB65-417C-9C49-3642AB94D1FA}"/>
    <cellStyle name="Normal 2 2 4 15" xfId="11486" xr:uid="{00000000-0005-0000-0000-0000DA2C0000}"/>
    <cellStyle name="Normal 2 2 4 15 2" xfId="32445" xr:uid="{54074777-0ED3-4291-AD14-B44A2BD1A90C}"/>
    <cellStyle name="Normal 2 2 4 16" xfId="11487" xr:uid="{00000000-0005-0000-0000-0000DB2C0000}"/>
    <cellStyle name="Normal 2 2 4 16 2" xfId="32446" xr:uid="{E65AC653-78BC-4072-BEE1-B9492E763650}"/>
    <cellStyle name="Normal 2 2 4 17" xfId="32426" xr:uid="{52E562DA-8BC5-46F1-B9F9-751E545BEA23}"/>
    <cellStyle name="Normal 2 2 4 2" xfId="11488" xr:uid="{00000000-0005-0000-0000-0000DC2C0000}"/>
    <cellStyle name="Normal 2 2 4 2 2" xfId="11489" xr:uid="{00000000-0005-0000-0000-0000DD2C0000}"/>
    <cellStyle name="Normal 2 2 4 2 2 2" xfId="32448" xr:uid="{7EEE14A2-BAA5-4321-91E5-ECA0E8DCA46C}"/>
    <cellStyle name="Normal 2 2 4 2 3" xfId="11490" xr:uid="{00000000-0005-0000-0000-0000DE2C0000}"/>
    <cellStyle name="Normal 2 2 4 2 3 2" xfId="11491" xr:uid="{00000000-0005-0000-0000-0000DF2C0000}"/>
    <cellStyle name="Normal 2 2 4 2 3 2 2" xfId="11492" xr:uid="{00000000-0005-0000-0000-0000E02C0000}"/>
    <cellStyle name="Normal 2 2 4 2 3 2 2 2" xfId="32451" xr:uid="{24F6617F-F044-4E09-B19B-A528CC4EFCC9}"/>
    <cellStyle name="Normal 2 2 4 2 3 2 3" xfId="11493" xr:uid="{00000000-0005-0000-0000-0000E12C0000}"/>
    <cellStyle name="Normal 2 2 4 2 3 2 3 2" xfId="32452" xr:uid="{49F44AE8-674D-422E-8414-11A9790B5342}"/>
    <cellStyle name="Normal 2 2 4 2 3 2 4" xfId="11494" xr:uid="{00000000-0005-0000-0000-0000E22C0000}"/>
    <cellStyle name="Normal 2 2 4 2 3 2 4 2" xfId="32453" xr:uid="{7868878C-9DF7-4B40-B115-91F80BE1B624}"/>
    <cellStyle name="Normal 2 2 4 2 3 2 5" xfId="32450" xr:uid="{BF751D0B-2D7A-40E2-9708-36A0FF1ACFB1}"/>
    <cellStyle name="Normal 2 2 4 2 3 3" xfId="11495" xr:uid="{00000000-0005-0000-0000-0000E32C0000}"/>
    <cellStyle name="Normal 2 2 4 2 3 3 2" xfId="32454" xr:uid="{336075EA-7977-4ED1-B720-8BE75619779F}"/>
    <cellStyle name="Normal 2 2 4 2 3 4" xfId="11496" xr:uid="{00000000-0005-0000-0000-0000E42C0000}"/>
    <cellStyle name="Normal 2 2 4 2 3 4 2" xfId="32455" xr:uid="{B1C01F55-6701-42FF-8C4D-1A2F993D5F3E}"/>
    <cellStyle name="Normal 2 2 4 2 3 5" xfId="11497" xr:uid="{00000000-0005-0000-0000-0000E52C0000}"/>
    <cellStyle name="Normal 2 2 4 2 3 5 2" xfId="32456" xr:uid="{117A291D-1CA0-456A-92FD-740920469038}"/>
    <cellStyle name="Normal 2 2 4 2 3 6" xfId="32449" xr:uid="{9D9A87D0-3D04-4B4A-B0AA-76F868958F6C}"/>
    <cellStyle name="Normal 2 2 4 2 4" xfId="11498" xr:uid="{00000000-0005-0000-0000-0000E62C0000}"/>
    <cellStyle name="Normal 2 2 4 2 4 2" xfId="11499" xr:uid="{00000000-0005-0000-0000-0000E72C0000}"/>
    <cellStyle name="Normal 2 2 4 2 4 2 2" xfId="32458" xr:uid="{A5123139-E256-472E-9E09-8D15B2B0EC23}"/>
    <cellStyle name="Normal 2 2 4 2 4 3" xfId="11500" xr:uid="{00000000-0005-0000-0000-0000E82C0000}"/>
    <cellStyle name="Normal 2 2 4 2 4 3 2" xfId="32459" xr:uid="{4FA4E1D5-CF42-46A8-BF37-4E33663E94F2}"/>
    <cellStyle name="Normal 2 2 4 2 4 4" xfId="11501" xr:uid="{00000000-0005-0000-0000-0000E92C0000}"/>
    <cellStyle name="Normal 2 2 4 2 4 4 2" xfId="32460" xr:uid="{90C519BF-3B1C-470C-A85F-53A1BB4ABAAC}"/>
    <cellStyle name="Normal 2 2 4 2 4 5" xfId="32457" xr:uid="{70616EC2-027D-45C7-B1D8-9E260AD25AC9}"/>
    <cellStyle name="Normal 2 2 4 2 5" xfId="11502" xr:uid="{00000000-0005-0000-0000-0000EA2C0000}"/>
    <cellStyle name="Normal 2 2 4 2 5 2" xfId="32461" xr:uid="{20708424-703E-4A1C-A593-C82C1085A3BD}"/>
    <cellStyle name="Normal 2 2 4 2 6" xfId="11503" xr:uid="{00000000-0005-0000-0000-0000EB2C0000}"/>
    <cellStyle name="Normal 2 2 4 2 6 2" xfId="32462" xr:uid="{AB56AB6C-E4A8-405B-BD66-98C9FE52D8DD}"/>
    <cellStyle name="Normal 2 2 4 2 7" xfId="11504" xr:uid="{00000000-0005-0000-0000-0000EC2C0000}"/>
    <cellStyle name="Normal 2 2 4 2 7 2" xfId="32463" xr:uid="{158DDC78-F18C-4C65-A028-9ACE86CFBD3B}"/>
    <cellStyle name="Normal 2 2 4 2 8" xfId="32447" xr:uid="{936FEA1A-12AE-46D6-83F6-5620DF3C2954}"/>
    <cellStyle name="Normal 2 2 4 3" xfId="11505" xr:uid="{00000000-0005-0000-0000-0000ED2C0000}"/>
    <cellStyle name="Normal 2 2 4 3 2" xfId="32464" xr:uid="{902D449D-9466-45B9-8133-E05B0F1B6373}"/>
    <cellStyle name="Normal 2 2 4 4" xfId="11506" xr:uid="{00000000-0005-0000-0000-0000EE2C0000}"/>
    <cellStyle name="Normal 2 2 4 4 2" xfId="32465" xr:uid="{27604971-72BC-4322-8213-C91038B74F41}"/>
    <cellStyle name="Normal 2 2 4 5" xfId="11507" xr:uid="{00000000-0005-0000-0000-0000EF2C0000}"/>
    <cellStyle name="Normal 2 2 4 5 2" xfId="32466" xr:uid="{BB931F4D-3E41-4D05-8C1E-DB1D65E5F85E}"/>
    <cellStyle name="Normal 2 2 4 6" xfId="11508" xr:uid="{00000000-0005-0000-0000-0000F02C0000}"/>
    <cellStyle name="Normal 2 2 4 6 2" xfId="32467" xr:uid="{9665682F-BCF7-4B55-B8D8-B8A6CCBB5817}"/>
    <cellStyle name="Normal 2 2 4 7" xfId="11509" xr:uid="{00000000-0005-0000-0000-0000F12C0000}"/>
    <cellStyle name="Normal 2 2 4 7 2" xfId="32468" xr:uid="{EEC3A801-02D3-4CF3-B0FA-D2A9FDEF77C3}"/>
    <cellStyle name="Normal 2 2 4 8" xfId="11510" xr:uid="{00000000-0005-0000-0000-0000F22C0000}"/>
    <cellStyle name="Normal 2 2 4 8 2" xfId="32469" xr:uid="{679631A9-F6EE-422C-B4A3-BF7702387729}"/>
    <cellStyle name="Normal 2 2 4 9" xfId="11511" xr:uid="{00000000-0005-0000-0000-0000F32C0000}"/>
    <cellStyle name="Normal 2 2 4 9 2" xfId="11512" xr:uid="{00000000-0005-0000-0000-0000F42C0000}"/>
    <cellStyle name="Normal 2 2 4 9 2 2" xfId="32471" xr:uid="{F0F31E11-F3B8-4BC5-85B8-208E2E1478E5}"/>
    <cellStyle name="Normal 2 2 4 9 3" xfId="32470" xr:uid="{79B1BD35-8686-4508-BB43-895ED23F1B15}"/>
    <cellStyle name="Normal 2 2 40" xfId="11513" xr:uid="{00000000-0005-0000-0000-0000F52C0000}"/>
    <cellStyle name="Normal 2 2 40 2" xfId="32472" xr:uid="{00A17DDB-BD1A-48D3-A5F4-E2FE5E1F2C4A}"/>
    <cellStyle name="Normal 2 2 41" xfId="11514" xr:uid="{00000000-0005-0000-0000-0000F62C0000}"/>
    <cellStyle name="Normal 2 2 41 2" xfId="32473" xr:uid="{AFB89D74-79BA-469B-BE2F-3FC5BC74A280}"/>
    <cellStyle name="Normal 2 2 42" xfId="11515" xr:uid="{00000000-0005-0000-0000-0000F72C0000}"/>
    <cellStyle name="Normal 2 2 42 2" xfId="32474" xr:uid="{1AD7B18C-78A2-42FB-B682-5877E837E0EA}"/>
    <cellStyle name="Normal 2 2 43" xfId="11516" xr:uid="{00000000-0005-0000-0000-0000F82C0000}"/>
    <cellStyle name="Normal 2 2 43 2" xfId="32475" xr:uid="{EECB60E7-E9CF-4800-93E7-EE43CF7A0BF9}"/>
    <cellStyle name="Normal 2 2 44" xfId="11517" xr:uid="{00000000-0005-0000-0000-0000F92C0000}"/>
    <cellStyle name="Normal 2 2 44 2" xfId="32476" xr:uid="{0975FB2C-94E6-4FFC-BDD6-1EE1576A4799}"/>
    <cellStyle name="Normal 2 2 45" xfId="11518" xr:uid="{00000000-0005-0000-0000-0000FA2C0000}"/>
    <cellStyle name="Normal 2 2 45 2" xfId="32477" xr:uid="{0ABB92CA-A0AB-41D8-A669-EEAB08FE343A}"/>
    <cellStyle name="Normal 2 2 46" xfId="11519" xr:uid="{00000000-0005-0000-0000-0000FB2C0000}"/>
    <cellStyle name="Normal 2 2 46 2" xfId="32478" xr:uid="{77C42B44-DF38-4529-A20F-96644309D249}"/>
    <cellStyle name="Normal 2 2 47" xfId="11520" xr:uid="{00000000-0005-0000-0000-0000FC2C0000}"/>
    <cellStyle name="Normal 2 2 47 2" xfId="32479" xr:uid="{36B3E7CE-FB8B-4384-999F-60DC90F897C1}"/>
    <cellStyle name="Normal 2 2 48" xfId="11521" xr:uid="{00000000-0005-0000-0000-0000FD2C0000}"/>
    <cellStyle name="Normal 2 2 48 2" xfId="32480" xr:uid="{16267B09-481C-4439-8991-F9E501B1C933}"/>
    <cellStyle name="Normal 2 2 49" xfId="11522" xr:uid="{00000000-0005-0000-0000-0000FE2C0000}"/>
    <cellStyle name="Normal 2 2 49 2" xfId="32481" xr:uid="{1B41E9B9-38BD-49CD-9E71-FA8F19551F3C}"/>
    <cellStyle name="Normal 2 2 5" xfId="11523" xr:uid="{00000000-0005-0000-0000-0000FF2C0000}"/>
    <cellStyle name="Normal 2 2 5 10" xfId="11524" xr:uid="{00000000-0005-0000-0000-0000002D0000}"/>
    <cellStyle name="Normal 2 2 5 10 2" xfId="11525" xr:uid="{00000000-0005-0000-0000-0000012D0000}"/>
    <cellStyle name="Normal 2 2 5 10 2 2" xfId="32484" xr:uid="{D6C8C067-4040-402B-8B91-3822F25B25A8}"/>
    <cellStyle name="Normal 2 2 5 10 3" xfId="32483" xr:uid="{88550E19-B123-4CD7-A360-79DBA354A580}"/>
    <cellStyle name="Normal 2 2 5 11" xfId="11526" xr:uid="{00000000-0005-0000-0000-0000022D0000}"/>
    <cellStyle name="Normal 2 2 5 11 2" xfId="32485" xr:uid="{7749E585-FC07-463E-80B2-F791D83FB7C9}"/>
    <cellStyle name="Normal 2 2 5 12" xfId="11527" xr:uid="{00000000-0005-0000-0000-0000032D0000}"/>
    <cellStyle name="Normal 2 2 5 12 2" xfId="32486" xr:uid="{D6F8ABE1-B753-4AFB-8F21-DAC67B8AB439}"/>
    <cellStyle name="Normal 2 2 5 13" xfId="32482" xr:uid="{361C4D24-18CA-40AD-8514-DDB06CDEE63A}"/>
    <cellStyle name="Normal 2 2 5 2" xfId="11528" xr:uid="{00000000-0005-0000-0000-0000042D0000}"/>
    <cellStyle name="Normal 2 2 5 2 2" xfId="32487" xr:uid="{F5F91631-7179-4FC9-B0C1-FB0B09740B77}"/>
    <cellStyle name="Normal 2 2 5 3" xfId="11529" xr:uid="{00000000-0005-0000-0000-0000052D0000}"/>
    <cellStyle name="Normal 2 2 5 3 2" xfId="32488" xr:uid="{45E617F7-F4EE-436A-AA8B-6BC7AD5CFA7D}"/>
    <cellStyle name="Normal 2 2 5 4" xfId="11530" xr:uid="{00000000-0005-0000-0000-0000062D0000}"/>
    <cellStyle name="Normal 2 2 5 4 2" xfId="32489" xr:uid="{552F9E5A-62AA-4E57-9F17-9F45C8BC1B98}"/>
    <cellStyle name="Normal 2 2 5 5" xfId="11531" xr:uid="{00000000-0005-0000-0000-0000072D0000}"/>
    <cellStyle name="Normal 2 2 5 5 2" xfId="32490" xr:uid="{0357E4DA-FE7D-483E-AD9F-752997E672F4}"/>
    <cellStyle name="Normal 2 2 5 6" xfId="11532" xr:uid="{00000000-0005-0000-0000-0000082D0000}"/>
    <cellStyle name="Normal 2 2 5 6 2" xfId="32491" xr:uid="{0B58D1DE-5ACA-470E-A831-3D1B0E8C8BC5}"/>
    <cellStyle name="Normal 2 2 5 7" xfId="11533" xr:uid="{00000000-0005-0000-0000-0000092D0000}"/>
    <cellStyle name="Normal 2 2 5 7 2" xfId="32492" xr:uid="{584BF010-03B8-4AE7-9270-7604EF91F147}"/>
    <cellStyle name="Normal 2 2 5 8" xfId="11534" xr:uid="{00000000-0005-0000-0000-00000A2D0000}"/>
    <cellStyle name="Normal 2 2 5 8 2" xfId="32493" xr:uid="{93EAFB98-D0F9-40FD-890B-13D789A94C77}"/>
    <cellStyle name="Normal 2 2 5 9" xfId="11535" xr:uid="{00000000-0005-0000-0000-00000B2D0000}"/>
    <cellStyle name="Normal 2 2 5 9 2" xfId="11536" xr:uid="{00000000-0005-0000-0000-00000C2D0000}"/>
    <cellStyle name="Normal 2 2 5 9 2 2" xfId="32495" xr:uid="{4C29ACB1-5E15-4F3B-8CDB-4524B8A6BB8C}"/>
    <cellStyle name="Normal 2 2 5 9 3" xfId="32494" xr:uid="{F91EDF0F-8FEE-4C01-9BD5-FF7910F70C71}"/>
    <cellStyle name="Normal 2 2 50" xfId="11537" xr:uid="{00000000-0005-0000-0000-00000D2D0000}"/>
    <cellStyle name="Normal 2 2 50 2" xfId="32496" xr:uid="{71E1ACB6-85A9-464F-B428-912B31EFF184}"/>
    <cellStyle name="Normal 2 2 51" xfId="11538" xr:uid="{00000000-0005-0000-0000-00000E2D0000}"/>
    <cellStyle name="Normal 2 2 51 2" xfId="32497" xr:uid="{9E500016-8DF8-4D2B-A694-C78005F05279}"/>
    <cellStyle name="Normal 2 2 52" xfId="11539" xr:uid="{00000000-0005-0000-0000-00000F2D0000}"/>
    <cellStyle name="Normal 2 2 52 2" xfId="32498" xr:uid="{AEADB721-CA3C-4D11-AEBA-8AC0818638CD}"/>
    <cellStyle name="Normal 2 2 53" xfId="11540" xr:uid="{00000000-0005-0000-0000-0000102D0000}"/>
    <cellStyle name="Normal 2 2 53 2" xfId="32499" xr:uid="{EF183F9A-7077-4DF7-8D15-D2B4961B1E12}"/>
    <cellStyle name="Normal 2 2 54" xfId="11541" xr:uid="{00000000-0005-0000-0000-0000112D0000}"/>
    <cellStyle name="Normal 2 2 54 2" xfId="32500" xr:uid="{3AF9A208-9CA3-4CD7-8F9D-A9F4DFFC7AD0}"/>
    <cellStyle name="Normal 2 2 55" xfId="11542" xr:uid="{00000000-0005-0000-0000-0000122D0000}"/>
    <cellStyle name="Normal 2 2 55 2" xfId="32501" xr:uid="{D91EDCD4-1A34-47C1-B0F7-2B1A146C4F05}"/>
    <cellStyle name="Normal 2 2 56" xfId="11543" xr:uid="{00000000-0005-0000-0000-0000132D0000}"/>
    <cellStyle name="Normal 2 2 56 2" xfId="32502" xr:uid="{2F8EB8D6-B17C-4CA0-9F96-0DAF1B3D6B88}"/>
    <cellStyle name="Normal 2 2 57" xfId="11544" xr:uid="{00000000-0005-0000-0000-0000142D0000}"/>
    <cellStyle name="Normal 2 2 57 2" xfId="32503" xr:uid="{B6BA83D9-B8CF-4F16-8267-86F9520C64B0}"/>
    <cellStyle name="Normal 2 2 58" xfId="11545" xr:uid="{00000000-0005-0000-0000-0000152D0000}"/>
    <cellStyle name="Normal 2 2 58 2" xfId="32504" xr:uid="{4EE4CF3B-FADA-4957-92FF-F0C3714DCB50}"/>
    <cellStyle name="Normal 2 2 59" xfId="11546" xr:uid="{00000000-0005-0000-0000-0000162D0000}"/>
    <cellStyle name="Normal 2 2 59 2" xfId="32505" xr:uid="{A42B5677-A19B-40C5-A5FD-EB4538AF1039}"/>
    <cellStyle name="Normal 2 2 6" xfId="11547" xr:uid="{00000000-0005-0000-0000-0000172D0000}"/>
    <cellStyle name="Normal 2 2 6 2" xfId="11548" xr:uid="{00000000-0005-0000-0000-0000182D0000}"/>
    <cellStyle name="Normal 2 2 6 2 2" xfId="11549" xr:uid="{00000000-0005-0000-0000-0000192D0000}"/>
    <cellStyle name="Normal 2 2 6 2 2 2" xfId="11550" xr:uid="{00000000-0005-0000-0000-00001A2D0000}"/>
    <cellStyle name="Normal 2 2 6 2 2 2 2" xfId="11551" xr:uid="{00000000-0005-0000-0000-00001B2D0000}"/>
    <cellStyle name="Normal 2 2 6 2 2 2 2 2" xfId="32510" xr:uid="{5C9EF94B-155D-4789-95B1-D066934EB5EE}"/>
    <cellStyle name="Normal 2 2 6 2 2 2 3" xfId="11552" xr:uid="{00000000-0005-0000-0000-00001C2D0000}"/>
    <cellStyle name="Normal 2 2 6 2 2 2 3 2" xfId="32511" xr:uid="{5A42F359-E583-4B05-9B93-15C0B5A114B4}"/>
    <cellStyle name="Normal 2 2 6 2 2 2 4" xfId="11553" xr:uid="{00000000-0005-0000-0000-00001D2D0000}"/>
    <cellStyle name="Normal 2 2 6 2 2 2 4 2" xfId="32512" xr:uid="{FC73CC24-6841-45D3-A2E5-6DCB8F501279}"/>
    <cellStyle name="Normal 2 2 6 2 2 2 5" xfId="32509" xr:uid="{65F1C829-0AC4-4298-B85D-7021D5A05EA1}"/>
    <cellStyle name="Normal 2 2 6 2 2 3" xfId="11554" xr:uid="{00000000-0005-0000-0000-00001E2D0000}"/>
    <cellStyle name="Normal 2 2 6 2 2 3 2" xfId="32513" xr:uid="{0C06BD63-C9A2-4F12-BFC3-3A0AEAEAB82A}"/>
    <cellStyle name="Normal 2 2 6 2 2 4" xfId="11555" xr:uid="{00000000-0005-0000-0000-00001F2D0000}"/>
    <cellStyle name="Normal 2 2 6 2 2 4 2" xfId="32514" xr:uid="{06630F12-681F-4737-AAEC-794DEFA29951}"/>
    <cellStyle name="Normal 2 2 6 2 2 5" xfId="11556" xr:uid="{00000000-0005-0000-0000-0000202D0000}"/>
    <cellStyle name="Normal 2 2 6 2 2 5 2" xfId="32515" xr:uid="{66E20015-BB3E-4227-9E6E-CF7FF476460A}"/>
    <cellStyle name="Normal 2 2 6 2 2 6" xfId="32508" xr:uid="{B82B0AB6-0B17-4838-86E4-BAF71300075F}"/>
    <cellStyle name="Normal 2 2 6 2 3" xfId="11557" xr:uid="{00000000-0005-0000-0000-0000212D0000}"/>
    <cellStyle name="Normal 2 2 6 2 3 2" xfId="11558" xr:uid="{00000000-0005-0000-0000-0000222D0000}"/>
    <cellStyle name="Normal 2 2 6 2 3 2 2" xfId="32517" xr:uid="{854041D5-4111-4035-B483-CEE8E1F11B98}"/>
    <cellStyle name="Normal 2 2 6 2 3 3" xfId="11559" xr:uid="{00000000-0005-0000-0000-0000232D0000}"/>
    <cellStyle name="Normal 2 2 6 2 3 3 2" xfId="32518" xr:uid="{4676C2AE-16B2-4C8F-AAE5-9594EC564901}"/>
    <cellStyle name="Normal 2 2 6 2 3 4" xfId="11560" xr:uid="{00000000-0005-0000-0000-0000242D0000}"/>
    <cellStyle name="Normal 2 2 6 2 3 4 2" xfId="32519" xr:uid="{EEB447D9-10FE-4B10-9271-BD6B601F75BB}"/>
    <cellStyle name="Normal 2 2 6 2 3 5" xfId="32516" xr:uid="{C6D17A41-EF52-4288-BF7D-52FC7539EDAD}"/>
    <cellStyle name="Normal 2 2 6 2 4" xfId="11561" xr:uid="{00000000-0005-0000-0000-0000252D0000}"/>
    <cellStyle name="Normal 2 2 6 2 4 2" xfId="32520" xr:uid="{4844EDCE-DDCA-4B56-9EBC-06EE8DE96D2E}"/>
    <cellStyle name="Normal 2 2 6 2 5" xfId="11562" xr:uid="{00000000-0005-0000-0000-0000262D0000}"/>
    <cellStyle name="Normal 2 2 6 2 5 2" xfId="32521" xr:uid="{AFEAE40F-A429-4CC5-82AE-6ADAF7954DF0}"/>
    <cellStyle name="Normal 2 2 6 2 6" xfId="11563" xr:uid="{00000000-0005-0000-0000-0000272D0000}"/>
    <cellStyle name="Normal 2 2 6 2 6 2" xfId="32522" xr:uid="{CD80435F-93BA-41CD-8EFC-5011F2CDE0F5}"/>
    <cellStyle name="Normal 2 2 6 2 7" xfId="32507" xr:uid="{28F92FF4-A128-4DCC-98BF-0302530AAA87}"/>
    <cellStyle name="Normal 2 2 6 3" xfId="11564" xr:uid="{00000000-0005-0000-0000-0000282D0000}"/>
    <cellStyle name="Normal 2 2 6 3 2" xfId="11565" xr:uid="{00000000-0005-0000-0000-0000292D0000}"/>
    <cellStyle name="Normal 2 2 6 3 2 2" xfId="11566" xr:uid="{00000000-0005-0000-0000-00002A2D0000}"/>
    <cellStyle name="Normal 2 2 6 3 2 2 2" xfId="11567" xr:uid="{00000000-0005-0000-0000-00002B2D0000}"/>
    <cellStyle name="Normal 2 2 6 3 2 2 2 2" xfId="32526" xr:uid="{F33D5A03-7759-4270-B9B7-D6B4B6D7D90A}"/>
    <cellStyle name="Normal 2 2 6 3 2 2 3" xfId="11568" xr:uid="{00000000-0005-0000-0000-00002C2D0000}"/>
    <cellStyle name="Normal 2 2 6 3 2 2 3 2" xfId="32527" xr:uid="{9FEC4054-DA43-4BF0-B44E-C688E47151DD}"/>
    <cellStyle name="Normal 2 2 6 3 2 2 4" xfId="11569" xr:uid="{00000000-0005-0000-0000-00002D2D0000}"/>
    <cellStyle name="Normal 2 2 6 3 2 2 4 2" xfId="32528" xr:uid="{16FCCC3D-7841-4E1E-841B-1564B0C6BDDF}"/>
    <cellStyle name="Normal 2 2 6 3 2 2 5" xfId="32525" xr:uid="{025ECE19-BFAC-474F-B2D1-D97937D3B172}"/>
    <cellStyle name="Normal 2 2 6 3 2 3" xfId="11570" xr:uid="{00000000-0005-0000-0000-00002E2D0000}"/>
    <cellStyle name="Normal 2 2 6 3 2 3 2" xfId="32529" xr:uid="{9EE46E31-D430-49F4-A7A7-0512CF1C4F35}"/>
    <cellStyle name="Normal 2 2 6 3 2 4" xfId="11571" xr:uid="{00000000-0005-0000-0000-00002F2D0000}"/>
    <cellStyle name="Normal 2 2 6 3 2 4 2" xfId="32530" xr:uid="{4C23D122-D142-46EC-8CD2-02921BC31240}"/>
    <cellStyle name="Normal 2 2 6 3 2 5" xfId="11572" xr:uid="{00000000-0005-0000-0000-0000302D0000}"/>
    <cellStyle name="Normal 2 2 6 3 2 5 2" xfId="32531" xr:uid="{C2FC732D-C55F-4E99-BE05-7E278F370A1E}"/>
    <cellStyle name="Normal 2 2 6 3 2 6" xfId="32524" xr:uid="{F5BD2CEE-F8FB-4A3B-9284-DA915B8E04D9}"/>
    <cellStyle name="Normal 2 2 6 3 3" xfId="11573" xr:uid="{00000000-0005-0000-0000-0000312D0000}"/>
    <cellStyle name="Normal 2 2 6 3 3 2" xfId="32532" xr:uid="{111FA97B-02A7-49F4-93CF-9B4C026C9EDC}"/>
    <cellStyle name="Normal 2 2 6 3 4" xfId="11574" xr:uid="{00000000-0005-0000-0000-0000322D0000}"/>
    <cellStyle name="Normal 2 2 6 3 4 2" xfId="11575" xr:uid="{00000000-0005-0000-0000-0000332D0000}"/>
    <cellStyle name="Normal 2 2 6 3 4 2 2" xfId="32534" xr:uid="{33D08A50-3A4F-4CD3-8968-74599D9E7C31}"/>
    <cellStyle name="Normal 2 2 6 3 4 3" xfId="11576" xr:uid="{00000000-0005-0000-0000-0000342D0000}"/>
    <cellStyle name="Normal 2 2 6 3 4 3 2" xfId="32535" xr:uid="{A6CA1094-77CE-47BD-B28E-BCBD67478ED5}"/>
    <cellStyle name="Normal 2 2 6 3 4 4" xfId="11577" xr:uid="{00000000-0005-0000-0000-0000352D0000}"/>
    <cellStyle name="Normal 2 2 6 3 4 4 2" xfId="32536" xr:uid="{6F718D75-6D9D-46CC-821F-1C605BB6B96B}"/>
    <cellStyle name="Normal 2 2 6 3 4 5" xfId="32533" xr:uid="{49B24734-4C0B-462D-BD1D-B0238F45E530}"/>
    <cellStyle name="Normal 2 2 6 3 5" xfId="11578" xr:uid="{00000000-0005-0000-0000-0000362D0000}"/>
    <cellStyle name="Normal 2 2 6 3 5 2" xfId="32537" xr:uid="{737441BE-F349-4CBF-BBCC-C2A24885A67F}"/>
    <cellStyle name="Normal 2 2 6 3 6" xfId="11579" xr:uid="{00000000-0005-0000-0000-0000372D0000}"/>
    <cellStyle name="Normal 2 2 6 3 6 2" xfId="32538" xr:uid="{227C2707-7E49-4272-964E-44B97088B8A6}"/>
    <cellStyle name="Normal 2 2 6 3 7" xfId="11580" xr:uid="{00000000-0005-0000-0000-0000382D0000}"/>
    <cellStyle name="Normal 2 2 6 3 7 2" xfId="32539" xr:uid="{490DE881-03A7-45C5-BB92-F13B51C7C276}"/>
    <cellStyle name="Normal 2 2 6 3 8" xfId="32523" xr:uid="{DEEC9252-C5F7-445B-BEAD-BE8B073FFF80}"/>
    <cellStyle name="Normal 2 2 6 4" xfId="11581" xr:uid="{00000000-0005-0000-0000-0000392D0000}"/>
    <cellStyle name="Normal 2 2 6 4 2" xfId="11582" xr:uid="{00000000-0005-0000-0000-00003A2D0000}"/>
    <cellStyle name="Normal 2 2 6 4 2 2" xfId="32541" xr:uid="{D521242C-EAE5-41B2-819C-CC06BB39D214}"/>
    <cellStyle name="Normal 2 2 6 4 3" xfId="32540" xr:uid="{68CED41F-0F9D-4BEA-87F9-02A3097435E5}"/>
    <cellStyle name="Normal 2 2 6 5" xfId="11583" xr:uid="{00000000-0005-0000-0000-00003B2D0000}"/>
    <cellStyle name="Normal 2 2 6 5 2" xfId="32542" xr:uid="{4787264F-7C5C-449B-BE98-F67C4AF3F661}"/>
    <cellStyle name="Normal 2 2 6 6" xfId="11584" xr:uid="{00000000-0005-0000-0000-00003C2D0000}"/>
    <cellStyle name="Normal 2 2 6 6 2" xfId="32543" xr:uid="{DBD17E60-CD46-4ECF-BFAB-E06F71C2849F}"/>
    <cellStyle name="Normal 2 2 6 7" xfId="11585" xr:uid="{00000000-0005-0000-0000-00003D2D0000}"/>
    <cellStyle name="Normal 2 2 6 7 2" xfId="11586" xr:uid="{00000000-0005-0000-0000-00003E2D0000}"/>
    <cellStyle name="Normal 2 2 6 7 2 2" xfId="32545" xr:uid="{63BCED03-F995-4D92-B59C-1E00122B1852}"/>
    <cellStyle name="Normal 2 2 6 7 3" xfId="11587" xr:uid="{00000000-0005-0000-0000-00003F2D0000}"/>
    <cellStyle name="Normal 2 2 6 7 3 2" xfId="32546" xr:uid="{A9192B65-04C9-4C41-9B3A-64BA8CF60602}"/>
    <cellStyle name="Normal 2 2 6 7 4" xfId="11588" xr:uid="{00000000-0005-0000-0000-0000402D0000}"/>
    <cellStyle name="Normal 2 2 6 7 4 2" xfId="32547" xr:uid="{B13A5497-638E-4A6F-A1CA-473DF5AB25F6}"/>
    <cellStyle name="Normal 2 2 6 7 5" xfId="32544" xr:uid="{6227FC93-0DD1-4DD2-B82A-88DE8F19FA2A}"/>
    <cellStyle name="Normal 2 2 6 8" xfId="32506" xr:uid="{1A39576D-B1CA-4A73-8C9A-11C571E0F64F}"/>
    <cellStyle name="Normal 2 2 60" xfId="11589" xr:uid="{00000000-0005-0000-0000-0000412D0000}"/>
    <cellStyle name="Normal 2 2 60 2" xfId="32548" xr:uid="{5168B653-FEF7-4B61-A6D6-E44269313D0A}"/>
    <cellStyle name="Normal 2 2 61" xfId="11590" xr:uid="{00000000-0005-0000-0000-0000422D0000}"/>
    <cellStyle name="Normal 2 2 61 2" xfId="32549" xr:uid="{84F7825C-2BEF-4A2D-ABBB-FE2852F2A42D}"/>
    <cellStyle name="Normal 2 2 62" xfId="11591" xr:uid="{00000000-0005-0000-0000-0000432D0000}"/>
    <cellStyle name="Normal 2 2 62 2" xfId="32550" xr:uid="{C1AFE244-1B4A-4B11-B4BA-F0BCFCE66264}"/>
    <cellStyle name="Normal 2 2 63" xfId="11592" xr:uid="{00000000-0005-0000-0000-0000442D0000}"/>
    <cellStyle name="Normal 2 2 63 2" xfId="32551" xr:uid="{03CDDC70-2ADD-4E1A-AD70-FDC33B78ACCA}"/>
    <cellStyle name="Normal 2 2 64" xfId="11593" xr:uid="{00000000-0005-0000-0000-0000452D0000}"/>
    <cellStyle name="Normal 2 2 64 2" xfId="32552" xr:uid="{00656BD8-FA38-424B-AC44-C4886C7B7D4F}"/>
    <cellStyle name="Normal 2 2 65" xfId="11594" xr:uid="{00000000-0005-0000-0000-0000462D0000}"/>
    <cellStyle name="Normal 2 2 65 2" xfId="32553" xr:uid="{7F4C7CC3-06EB-4A23-9D8C-CECF3510AAB0}"/>
    <cellStyle name="Normal 2 2 66" xfId="11595" xr:uid="{00000000-0005-0000-0000-0000472D0000}"/>
    <cellStyle name="Normal 2 2 66 2" xfId="32554" xr:uid="{6AA46643-A7AC-4729-A431-48D806652DF5}"/>
    <cellStyle name="Normal 2 2 67" xfId="11596" xr:uid="{00000000-0005-0000-0000-0000482D0000}"/>
    <cellStyle name="Normal 2 2 67 2" xfId="32555" xr:uid="{6A3DD494-B053-4E35-B451-483CB1BDB4A4}"/>
    <cellStyle name="Normal 2 2 68" xfId="11597" xr:uid="{00000000-0005-0000-0000-0000492D0000}"/>
    <cellStyle name="Normal 2 2 68 2" xfId="32556" xr:uid="{31749F23-8661-479F-BDBE-DA694775254E}"/>
    <cellStyle name="Normal 2 2 69" xfId="11598" xr:uid="{00000000-0005-0000-0000-00004A2D0000}"/>
    <cellStyle name="Normal 2 2 69 2" xfId="32557" xr:uid="{4A554440-6FB3-457C-842E-4F3CC97FDB79}"/>
    <cellStyle name="Normal 2 2 7" xfId="11599" xr:uid="{00000000-0005-0000-0000-00004B2D0000}"/>
    <cellStyle name="Normal 2 2 7 2" xfId="11600" xr:uid="{00000000-0005-0000-0000-00004C2D0000}"/>
    <cellStyle name="Normal 2 2 7 2 2" xfId="11601" xr:uid="{00000000-0005-0000-0000-00004D2D0000}"/>
    <cellStyle name="Normal 2 2 7 2 2 2" xfId="11602" xr:uid="{00000000-0005-0000-0000-00004E2D0000}"/>
    <cellStyle name="Normal 2 2 7 2 2 2 2" xfId="11603" xr:uid="{00000000-0005-0000-0000-00004F2D0000}"/>
    <cellStyle name="Normal 2 2 7 2 2 2 2 2" xfId="32562" xr:uid="{C3F659B9-97DB-4765-8FF7-88AB0637E3C2}"/>
    <cellStyle name="Normal 2 2 7 2 2 2 3" xfId="11604" xr:uid="{00000000-0005-0000-0000-0000502D0000}"/>
    <cellStyle name="Normal 2 2 7 2 2 2 3 2" xfId="32563" xr:uid="{7F62BB27-9FEA-4B62-B2F5-05CBC605BFEB}"/>
    <cellStyle name="Normal 2 2 7 2 2 2 4" xfId="11605" xr:uid="{00000000-0005-0000-0000-0000512D0000}"/>
    <cellStyle name="Normal 2 2 7 2 2 2 4 2" xfId="32564" xr:uid="{09FA3365-F376-4D0E-A396-A53B05B91F42}"/>
    <cellStyle name="Normal 2 2 7 2 2 2 5" xfId="32561" xr:uid="{54419B9C-EA9D-4D11-B332-3DAD8FA8BDEA}"/>
    <cellStyle name="Normal 2 2 7 2 2 3" xfId="11606" xr:uid="{00000000-0005-0000-0000-0000522D0000}"/>
    <cellStyle name="Normal 2 2 7 2 2 3 2" xfId="32565" xr:uid="{331B423E-38C5-4B0B-A122-D2A6F642FEE6}"/>
    <cellStyle name="Normal 2 2 7 2 2 4" xfId="11607" xr:uid="{00000000-0005-0000-0000-0000532D0000}"/>
    <cellStyle name="Normal 2 2 7 2 2 4 2" xfId="32566" xr:uid="{99BB31CB-E2D9-4EA2-ABB9-D13C2A07D3B0}"/>
    <cellStyle name="Normal 2 2 7 2 2 5" xfId="11608" xr:uid="{00000000-0005-0000-0000-0000542D0000}"/>
    <cellStyle name="Normal 2 2 7 2 2 5 2" xfId="32567" xr:uid="{0675883F-B402-42E9-AA58-E232CF771523}"/>
    <cellStyle name="Normal 2 2 7 2 2 6" xfId="32560" xr:uid="{B7975393-B3A5-4B2D-9F0E-D555ECC6AB67}"/>
    <cellStyle name="Normal 2 2 7 2 3" xfId="11609" xr:uid="{00000000-0005-0000-0000-0000552D0000}"/>
    <cellStyle name="Normal 2 2 7 2 3 2" xfId="11610" xr:uid="{00000000-0005-0000-0000-0000562D0000}"/>
    <cellStyle name="Normal 2 2 7 2 3 2 2" xfId="32569" xr:uid="{CA6503D4-5DE3-4FD8-A1C0-779C6EB598A9}"/>
    <cellStyle name="Normal 2 2 7 2 3 3" xfId="11611" xr:uid="{00000000-0005-0000-0000-0000572D0000}"/>
    <cellStyle name="Normal 2 2 7 2 3 3 2" xfId="32570" xr:uid="{D0993ECA-110A-45F5-896C-B72CA59334D8}"/>
    <cellStyle name="Normal 2 2 7 2 3 4" xfId="11612" xr:uid="{00000000-0005-0000-0000-0000582D0000}"/>
    <cellStyle name="Normal 2 2 7 2 3 4 2" xfId="32571" xr:uid="{A497F323-00E8-4D5F-8C16-68EF181B843A}"/>
    <cellStyle name="Normal 2 2 7 2 3 5" xfId="32568" xr:uid="{2C5D7F81-1193-41BF-A03C-4424CF15693C}"/>
    <cellStyle name="Normal 2 2 7 2 4" xfId="11613" xr:uid="{00000000-0005-0000-0000-0000592D0000}"/>
    <cellStyle name="Normal 2 2 7 2 4 2" xfId="32572" xr:uid="{6F32831D-1477-48C4-B0F5-96D52D910BA5}"/>
    <cellStyle name="Normal 2 2 7 2 5" xfId="11614" xr:uid="{00000000-0005-0000-0000-00005A2D0000}"/>
    <cellStyle name="Normal 2 2 7 2 5 2" xfId="32573" xr:uid="{CE2F8EE4-838A-40C7-97B9-BF07D1104C36}"/>
    <cellStyle name="Normal 2 2 7 2 6" xfId="11615" xr:uid="{00000000-0005-0000-0000-00005B2D0000}"/>
    <cellStyle name="Normal 2 2 7 2 6 2" xfId="32574" xr:uid="{C562E10D-FC6D-4607-B80A-CB0F75D00140}"/>
    <cellStyle name="Normal 2 2 7 2 7" xfId="32559" xr:uid="{1652AC0A-E718-4D7D-A198-90BF8E71841C}"/>
    <cellStyle name="Normal 2 2 7 3" xfId="11616" xr:uid="{00000000-0005-0000-0000-00005C2D0000}"/>
    <cellStyle name="Normal 2 2 7 3 2" xfId="11617" xr:uid="{00000000-0005-0000-0000-00005D2D0000}"/>
    <cellStyle name="Normal 2 2 7 3 2 2" xfId="32576" xr:uid="{A0AAC3D5-AF9E-4107-BC0C-D30C601A6169}"/>
    <cellStyle name="Normal 2 2 7 3 3" xfId="11618" xr:uid="{00000000-0005-0000-0000-00005E2D0000}"/>
    <cellStyle name="Normal 2 2 7 3 3 2" xfId="11619" xr:uid="{00000000-0005-0000-0000-00005F2D0000}"/>
    <cellStyle name="Normal 2 2 7 3 3 2 2" xfId="32578" xr:uid="{3DC7D340-7592-4628-A582-018F093169AA}"/>
    <cellStyle name="Normal 2 2 7 3 3 3" xfId="11620" xr:uid="{00000000-0005-0000-0000-0000602D0000}"/>
    <cellStyle name="Normal 2 2 7 3 3 3 2" xfId="32579" xr:uid="{EE95A48E-7802-49D7-8FB8-70C3662199EC}"/>
    <cellStyle name="Normal 2 2 7 3 3 4" xfId="11621" xr:uid="{00000000-0005-0000-0000-0000612D0000}"/>
    <cellStyle name="Normal 2 2 7 3 3 4 2" xfId="32580" xr:uid="{5A8CB64E-743D-4368-BAB5-6AD26F8EBF85}"/>
    <cellStyle name="Normal 2 2 7 3 3 5" xfId="32577" xr:uid="{A1694C7D-DA83-4F8D-9970-98A13FE6CFCC}"/>
    <cellStyle name="Normal 2 2 7 3 4" xfId="11622" xr:uid="{00000000-0005-0000-0000-0000622D0000}"/>
    <cellStyle name="Normal 2 2 7 3 4 2" xfId="32581" xr:uid="{0DEECD1B-3491-4E9C-ACC5-2C9BA9201A69}"/>
    <cellStyle name="Normal 2 2 7 3 5" xfId="11623" xr:uid="{00000000-0005-0000-0000-0000632D0000}"/>
    <cellStyle name="Normal 2 2 7 3 5 2" xfId="32582" xr:uid="{2DC661A9-70E1-4A75-8164-F24D3ED6E83B}"/>
    <cellStyle name="Normal 2 2 7 3 6" xfId="11624" xr:uid="{00000000-0005-0000-0000-0000642D0000}"/>
    <cellStyle name="Normal 2 2 7 3 6 2" xfId="32583" xr:uid="{C9FF7DF5-30B8-4B3A-8314-6BDC67191036}"/>
    <cellStyle name="Normal 2 2 7 3 7" xfId="32575" xr:uid="{4135B071-2FA5-4D8A-89D7-CBA38AEB5AB9}"/>
    <cellStyle name="Normal 2 2 7 4" xfId="11625" xr:uid="{00000000-0005-0000-0000-0000652D0000}"/>
    <cellStyle name="Normal 2 2 7 4 2" xfId="11626" xr:uid="{00000000-0005-0000-0000-0000662D0000}"/>
    <cellStyle name="Normal 2 2 7 4 2 2" xfId="32585" xr:uid="{862D35C4-C8F8-4BBC-B6F9-D021EFEBF1D4}"/>
    <cellStyle name="Normal 2 2 7 4 3" xfId="11627" xr:uid="{00000000-0005-0000-0000-0000672D0000}"/>
    <cellStyle name="Normal 2 2 7 4 3 2" xfId="32586" xr:uid="{2D66E9D7-4777-492A-94C0-BB1A3E476456}"/>
    <cellStyle name="Normal 2 2 7 4 4" xfId="11628" xr:uid="{00000000-0005-0000-0000-0000682D0000}"/>
    <cellStyle name="Normal 2 2 7 4 4 2" xfId="32587" xr:uid="{DEBDF958-B57A-47ED-8952-E01F6573C115}"/>
    <cellStyle name="Normal 2 2 7 4 5" xfId="32584" xr:uid="{D42CAD71-EE5D-444F-8319-B07BDED1FE91}"/>
    <cellStyle name="Normal 2 2 7 5" xfId="11629" xr:uid="{00000000-0005-0000-0000-0000692D0000}"/>
    <cellStyle name="Normal 2 2 7 5 2" xfId="32588" xr:uid="{93256380-2FD4-4C53-B148-87FB620D816F}"/>
    <cellStyle name="Normal 2 2 7 6" xfId="11630" xr:uid="{00000000-0005-0000-0000-00006A2D0000}"/>
    <cellStyle name="Normal 2 2 7 6 2" xfId="32589" xr:uid="{17A78E45-D449-4B5F-99AB-67F9E553C87B}"/>
    <cellStyle name="Normal 2 2 7 7" xfId="11631" xr:uid="{00000000-0005-0000-0000-00006B2D0000}"/>
    <cellStyle name="Normal 2 2 7 7 2" xfId="32590" xr:uid="{3D796CA7-6F1A-4057-82C7-58CBFB5E5F1C}"/>
    <cellStyle name="Normal 2 2 7 8" xfId="32558" xr:uid="{7D556FB6-8D07-45FA-9AE7-6658674D063D}"/>
    <cellStyle name="Normal 2 2 70" xfId="11632" xr:uid="{00000000-0005-0000-0000-00006C2D0000}"/>
    <cellStyle name="Normal 2 2 70 2" xfId="32591" xr:uid="{36BE153C-2C89-4E98-B433-429D97447625}"/>
    <cellStyle name="Normal 2 2 71" xfId="11633" xr:uid="{00000000-0005-0000-0000-00006D2D0000}"/>
    <cellStyle name="Normal 2 2 71 2" xfId="32592" xr:uid="{471DF493-A459-4E0B-A6EE-F09372F07EB8}"/>
    <cellStyle name="Normal 2 2 72" xfId="11634" xr:uid="{00000000-0005-0000-0000-00006E2D0000}"/>
    <cellStyle name="Normal 2 2 72 2" xfId="32593" xr:uid="{7CAFE9C7-C0EE-4F0D-9978-4F5B1A89A999}"/>
    <cellStyle name="Normal 2 2 73" xfId="11635" xr:uid="{00000000-0005-0000-0000-00006F2D0000}"/>
    <cellStyle name="Normal 2 2 73 2" xfId="32594" xr:uid="{ABAD7DE8-4CBC-4CE6-A849-F8ABF9240DAD}"/>
    <cellStyle name="Normal 2 2 74" xfId="11636" xr:uid="{00000000-0005-0000-0000-0000702D0000}"/>
    <cellStyle name="Normal 2 2 74 2" xfId="32595" xr:uid="{CCA7F44D-6B08-4E2E-8FDC-9478BFB05C8A}"/>
    <cellStyle name="Normal 2 2 75" xfId="11637" xr:uid="{00000000-0005-0000-0000-0000712D0000}"/>
    <cellStyle name="Normal 2 2 75 2" xfId="32596" xr:uid="{02E863DE-4845-48CE-B12D-27CC9B0B7692}"/>
    <cellStyle name="Normal 2 2 76" xfId="11638" xr:uid="{00000000-0005-0000-0000-0000722D0000}"/>
    <cellStyle name="Normal 2 2 76 2" xfId="32597" xr:uid="{4137111A-BC95-40BE-984D-68056440B36F}"/>
    <cellStyle name="Normal 2 2 77" xfId="11639" xr:uid="{00000000-0005-0000-0000-0000732D0000}"/>
    <cellStyle name="Normal 2 2 77 2" xfId="32598" xr:uid="{03899625-570B-4F0B-A0E5-DFE0D90E877D}"/>
    <cellStyle name="Normal 2 2 78" xfId="11640" xr:uid="{00000000-0005-0000-0000-0000742D0000}"/>
    <cellStyle name="Normal 2 2 78 2" xfId="32599" xr:uid="{A8E30B0D-2D64-4C2E-A3DF-2E137ACBA97F}"/>
    <cellStyle name="Normal 2 2 79" xfId="11641" xr:uid="{00000000-0005-0000-0000-0000752D0000}"/>
    <cellStyle name="Normal 2 2 79 2" xfId="32600" xr:uid="{CD889D4A-AE4D-4D1B-9DE3-A9B23A0C94DD}"/>
    <cellStyle name="Normal 2 2 8" xfId="11642" xr:uid="{00000000-0005-0000-0000-0000762D0000}"/>
    <cellStyle name="Normal 2 2 8 2" xfId="11643" xr:uid="{00000000-0005-0000-0000-0000772D0000}"/>
    <cellStyle name="Normal 2 2 8 2 2" xfId="11644" xr:uid="{00000000-0005-0000-0000-0000782D0000}"/>
    <cellStyle name="Normal 2 2 8 2 2 2" xfId="11645" xr:uid="{00000000-0005-0000-0000-0000792D0000}"/>
    <cellStyle name="Normal 2 2 8 2 2 2 2" xfId="11646" xr:uid="{00000000-0005-0000-0000-00007A2D0000}"/>
    <cellStyle name="Normal 2 2 8 2 2 2 2 2" xfId="32605" xr:uid="{BB963D61-2CAA-4A70-8619-D54CB7EF9F12}"/>
    <cellStyle name="Normal 2 2 8 2 2 2 3" xfId="11647" xr:uid="{00000000-0005-0000-0000-00007B2D0000}"/>
    <cellStyle name="Normal 2 2 8 2 2 2 3 2" xfId="32606" xr:uid="{340B086B-8B65-4EBD-9FC0-01143E3D2185}"/>
    <cellStyle name="Normal 2 2 8 2 2 2 4" xfId="11648" xr:uid="{00000000-0005-0000-0000-00007C2D0000}"/>
    <cellStyle name="Normal 2 2 8 2 2 2 4 2" xfId="32607" xr:uid="{43A4BEC4-E5BE-4FC9-B495-5E334EA0F179}"/>
    <cellStyle name="Normal 2 2 8 2 2 2 5" xfId="32604" xr:uid="{DBD13E60-87BF-4C13-A322-8679A716889F}"/>
    <cellStyle name="Normal 2 2 8 2 2 3" xfId="11649" xr:uid="{00000000-0005-0000-0000-00007D2D0000}"/>
    <cellStyle name="Normal 2 2 8 2 2 3 2" xfId="32608" xr:uid="{DF16CC4A-A7F7-446E-8C4C-972663F79606}"/>
    <cellStyle name="Normal 2 2 8 2 2 4" xfId="11650" xr:uid="{00000000-0005-0000-0000-00007E2D0000}"/>
    <cellStyle name="Normal 2 2 8 2 2 4 2" xfId="32609" xr:uid="{E4A17AAE-31D2-4767-B19B-A3BAB60375BF}"/>
    <cellStyle name="Normal 2 2 8 2 2 5" xfId="11651" xr:uid="{00000000-0005-0000-0000-00007F2D0000}"/>
    <cellStyle name="Normal 2 2 8 2 2 5 2" xfId="32610" xr:uid="{D492C901-C520-4FD3-8BB2-C82A130B5FED}"/>
    <cellStyle name="Normal 2 2 8 2 2 6" xfId="32603" xr:uid="{0D2A17E4-3DF6-469B-997A-DDEDD87F65AF}"/>
    <cellStyle name="Normal 2 2 8 2 3" xfId="11652" xr:uid="{00000000-0005-0000-0000-0000802D0000}"/>
    <cellStyle name="Normal 2 2 8 2 3 2" xfId="11653" xr:uid="{00000000-0005-0000-0000-0000812D0000}"/>
    <cellStyle name="Normal 2 2 8 2 3 2 2" xfId="32612" xr:uid="{0584D3BB-44F0-4294-AB3B-79C1964AC96E}"/>
    <cellStyle name="Normal 2 2 8 2 3 3" xfId="11654" xr:uid="{00000000-0005-0000-0000-0000822D0000}"/>
    <cellStyle name="Normal 2 2 8 2 3 3 2" xfId="32613" xr:uid="{C247DC04-49F7-4DEA-8D87-1608771197DE}"/>
    <cellStyle name="Normal 2 2 8 2 3 4" xfId="11655" xr:uid="{00000000-0005-0000-0000-0000832D0000}"/>
    <cellStyle name="Normal 2 2 8 2 3 4 2" xfId="32614" xr:uid="{E2802B55-EB27-4451-A580-B0749C4628F3}"/>
    <cellStyle name="Normal 2 2 8 2 3 5" xfId="32611" xr:uid="{07D7F7E4-3427-4234-AD30-646DB0C8B395}"/>
    <cellStyle name="Normal 2 2 8 2 4" xfId="11656" xr:uid="{00000000-0005-0000-0000-0000842D0000}"/>
    <cellStyle name="Normal 2 2 8 2 4 2" xfId="32615" xr:uid="{040F839B-00C2-407A-9E4B-67DD02DA994F}"/>
    <cellStyle name="Normal 2 2 8 2 5" xfId="11657" xr:uid="{00000000-0005-0000-0000-0000852D0000}"/>
    <cellStyle name="Normal 2 2 8 2 5 2" xfId="32616" xr:uid="{A8D9ACB3-E54C-4D11-801C-9981F6B6A2A0}"/>
    <cellStyle name="Normal 2 2 8 2 6" xfId="11658" xr:uid="{00000000-0005-0000-0000-0000862D0000}"/>
    <cellStyle name="Normal 2 2 8 2 6 2" xfId="32617" xr:uid="{1F0FAF57-330E-4180-9553-7C94CB8C8FA5}"/>
    <cellStyle name="Normal 2 2 8 2 7" xfId="32602" xr:uid="{94430FCE-95C2-4908-A437-2FFE3456CF2B}"/>
    <cellStyle name="Normal 2 2 8 3" xfId="11659" xr:uid="{00000000-0005-0000-0000-0000872D0000}"/>
    <cellStyle name="Normal 2 2 8 3 2" xfId="11660" xr:uid="{00000000-0005-0000-0000-0000882D0000}"/>
    <cellStyle name="Normal 2 2 8 3 2 2" xfId="32619" xr:uid="{D63805E4-B2C4-4913-BC69-7D182FFB9612}"/>
    <cellStyle name="Normal 2 2 8 3 3" xfId="11661" xr:uid="{00000000-0005-0000-0000-0000892D0000}"/>
    <cellStyle name="Normal 2 2 8 3 3 2" xfId="11662" xr:uid="{00000000-0005-0000-0000-00008A2D0000}"/>
    <cellStyle name="Normal 2 2 8 3 3 2 2" xfId="32621" xr:uid="{C12DA6D8-A7DC-4ADC-992C-ECDAAD8193D1}"/>
    <cellStyle name="Normal 2 2 8 3 3 3" xfId="11663" xr:uid="{00000000-0005-0000-0000-00008B2D0000}"/>
    <cellStyle name="Normal 2 2 8 3 3 3 2" xfId="32622" xr:uid="{2D876BB2-C0A4-46F5-BF51-2DF2E07D9280}"/>
    <cellStyle name="Normal 2 2 8 3 3 4" xfId="11664" xr:uid="{00000000-0005-0000-0000-00008C2D0000}"/>
    <cellStyle name="Normal 2 2 8 3 3 4 2" xfId="32623" xr:uid="{2F1E9A99-C3E7-40AD-93C0-BEF21811153B}"/>
    <cellStyle name="Normal 2 2 8 3 3 5" xfId="32620" xr:uid="{7202997C-D25E-4162-8428-91F551456EEC}"/>
    <cellStyle name="Normal 2 2 8 3 4" xfId="11665" xr:uid="{00000000-0005-0000-0000-00008D2D0000}"/>
    <cellStyle name="Normal 2 2 8 3 4 2" xfId="32624" xr:uid="{1B60BC9F-7F26-42FD-B570-329B57CF3AF0}"/>
    <cellStyle name="Normal 2 2 8 3 5" xfId="11666" xr:uid="{00000000-0005-0000-0000-00008E2D0000}"/>
    <cellStyle name="Normal 2 2 8 3 5 2" xfId="32625" xr:uid="{18C42457-F89E-4F83-8235-111B18935F46}"/>
    <cellStyle name="Normal 2 2 8 3 6" xfId="11667" xr:uid="{00000000-0005-0000-0000-00008F2D0000}"/>
    <cellStyle name="Normal 2 2 8 3 6 2" xfId="32626" xr:uid="{52BA85E4-4BA4-428F-97ED-6F8F464788C3}"/>
    <cellStyle name="Normal 2 2 8 3 7" xfId="32618" xr:uid="{68FFC0CE-8A0B-41D8-A1BC-19AF9F2B235C}"/>
    <cellStyle name="Normal 2 2 8 4" xfId="11668" xr:uid="{00000000-0005-0000-0000-0000902D0000}"/>
    <cellStyle name="Normal 2 2 8 4 2" xfId="11669" xr:uid="{00000000-0005-0000-0000-0000912D0000}"/>
    <cellStyle name="Normal 2 2 8 4 2 2" xfId="32628" xr:uid="{A4B1FFDD-6CE1-43FA-94FA-9DA302D0329A}"/>
    <cellStyle name="Normal 2 2 8 4 3" xfId="11670" xr:uid="{00000000-0005-0000-0000-0000922D0000}"/>
    <cellStyle name="Normal 2 2 8 4 3 2" xfId="32629" xr:uid="{A9D0AFCE-B606-418A-A4E8-1BEC99741759}"/>
    <cellStyle name="Normal 2 2 8 4 4" xfId="11671" xr:uid="{00000000-0005-0000-0000-0000932D0000}"/>
    <cellStyle name="Normal 2 2 8 4 4 2" xfId="32630" xr:uid="{2F3B1E13-BA23-49C8-8338-2AD87E6DD3B4}"/>
    <cellStyle name="Normal 2 2 8 4 5" xfId="32627" xr:uid="{9483AF40-88EA-4DF3-8305-69FEE619D53E}"/>
    <cellStyle name="Normal 2 2 8 5" xfId="11672" xr:uid="{00000000-0005-0000-0000-0000942D0000}"/>
    <cellStyle name="Normal 2 2 8 5 2" xfId="32631" xr:uid="{045D57E1-FDB4-40D1-BE8C-8B02813AD79C}"/>
    <cellStyle name="Normal 2 2 8 6" xfId="11673" xr:uid="{00000000-0005-0000-0000-0000952D0000}"/>
    <cellStyle name="Normal 2 2 8 6 2" xfId="32632" xr:uid="{FB96D966-F1F7-445D-A393-E736102A12BB}"/>
    <cellStyle name="Normal 2 2 8 7" xfId="11674" xr:uid="{00000000-0005-0000-0000-0000962D0000}"/>
    <cellStyle name="Normal 2 2 8 7 2" xfId="32633" xr:uid="{7A48273D-C1FE-46DE-B310-0841201BE003}"/>
    <cellStyle name="Normal 2 2 8 8" xfId="32601" xr:uid="{CEA3B5D5-BAD0-44ED-BC2C-AAB15CC021FF}"/>
    <cellStyle name="Normal 2 2 80" xfId="11675" xr:uid="{00000000-0005-0000-0000-0000972D0000}"/>
    <cellStyle name="Normal 2 2 80 2" xfId="32634" xr:uid="{0ACD1A4F-BBC0-4DAE-900F-86775BEACE0E}"/>
    <cellStyle name="Normal 2 2 81" xfId="11676" xr:uid="{00000000-0005-0000-0000-0000982D0000}"/>
    <cellStyle name="Normal 2 2 81 2" xfId="32635" xr:uid="{5204A252-5F18-46D4-984F-006A32C0456D}"/>
    <cellStyle name="Normal 2 2 82" xfId="11677" xr:uid="{00000000-0005-0000-0000-0000992D0000}"/>
    <cellStyle name="Normal 2 2 82 2" xfId="32636" xr:uid="{9F3909C1-A6BE-48C1-9F0B-A45187B3B10D}"/>
    <cellStyle name="Normal 2 2 83" xfId="11678" xr:uid="{00000000-0005-0000-0000-00009A2D0000}"/>
    <cellStyle name="Normal 2 2 83 2" xfId="32637" xr:uid="{40315FA0-9A88-4EB2-9AC8-3487193486A1}"/>
    <cellStyle name="Normal 2 2 84" xfId="11679" xr:uid="{00000000-0005-0000-0000-00009B2D0000}"/>
    <cellStyle name="Normal 2 2 84 2" xfId="32638" xr:uid="{4529FADF-E47B-4314-9F8F-86E046715F02}"/>
    <cellStyle name="Normal 2 2 85" xfId="11680" xr:uid="{00000000-0005-0000-0000-00009C2D0000}"/>
    <cellStyle name="Normal 2 2 85 2" xfId="32639" xr:uid="{158BCF5A-AF9C-4C12-9DF8-53777114FE1C}"/>
    <cellStyle name="Normal 2 2 86" xfId="11681" xr:uid="{00000000-0005-0000-0000-00009D2D0000}"/>
    <cellStyle name="Normal 2 2 86 2" xfId="32640" xr:uid="{AC85F28A-15D2-48C7-9DB4-CADF05AB5E3A}"/>
    <cellStyle name="Normal 2 2 87" xfId="11682" xr:uid="{00000000-0005-0000-0000-00009E2D0000}"/>
    <cellStyle name="Normal 2 2 87 2" xfId="32641" xr:uid="{02C37AA8-5A76-4F68-99C8-0328B7CF1EE9}"/>
    <cellStyle name="Normal 2 2 88" xfId="11683" xr:uid="{00000000-0005-0000-0000-00009F2D0000}"/>
    <cellStyle name="Normal 2 2 88 2" xfId="32642" xr:uid="{F0DC453D-0C68-46BB-9323-0471C153132A}"/>
    <cellStyle name="Normal 2 2 89" xfId="11684" xr:uid="{00000000-0005-0000-0000-0000A02D0000}"/>
    <cellStyle name="Normal 2 2 89 2" xfId="32643" xr:uid="{8A0C14EB-DA11-487A-B486-36CC71AD7EC9}"/>
    <cellStyle name="Normal 2 2 9" xfId="11685" xr:uid="{00000000-0005-0000-0000-0000A12D0000}"/>
    <cellStyle name="Normal 2 2 9 10" xfId="32644" xr:uid="{23778A1F-CFA9-4FAC-AAE3-B09B8B0C5C75}"/>
    <cellStyle name="Normal 2 2 9 2" xfId="11686" xr:uid="{00000000-0005-0000-0000-0000A22D0000}"/>
    <cellStyle name="Normal 2 2 9 2 10" xfId="11687" xr:uid="{00000000-0005-0000-0000-0000A32D0000}"/>
    <cellStyle name="Normal 2 2 9 2 10 2" xfId="11688" xr:uid="{00000000-0005-0000-0000-0000A42D0000}"/>
    <cellStyle name="Normal 2 2 9 2 10 2 2" xfId="32647" xr:uid="{27F729E5-4EB0-4D0C-A1AD-28664DC854BD}"/>
    <cellStyle name="Normal 2 2 9 2 10 3" xfId="11689" xr:uid="{00000000-0005-0000-0000-0000A52D0000}"/>
    <cellStyle name="Normal 2 2 9 2 10 3 2" xfId="32648" xr:uid="{846A67D2-C65D-47D6-82BC-F383D9BFDCD5}"/>
    <cellStyle name="Normal 2 2 9 2 10 4" xfId="11690" xr:uid="{00000000-0005-0000-0000-0000A62D0000}"/>
    <cellStyle name="Normal 2 2 9 2 10 4 2" xfId="32649" xr:uid="{F8790B32-AC2F-4F0D-B97E-A5CE410A3D34}"/>
    <cellStyle name="Normal 2 2 9 2 10 5" xfId="32646" xr:uid="{5F3AD586-4B17-4F79-89B6-9FAF2911B41B}"/>
    <cellStyle name="Normal 2 2 9 2 11" xfId="11691" xr:uid="{00000000-0005-0000-0000-0000A72D0000}"/>
    <cellStyle name="Normal 2 2 9 2 11 2" xfId="32650" xr:uid="{20CEB01F-8E85-4906-9FF2-A49DA075CD3E}"/>
    <cellStyle name="Normal 2 2 9 2 12" xfId="11692" xr:uid="{00000000-0005-0000-0000-0000A82D0000}"/>
    <cellStyle name="Normal 2 2 9 2 12 2" xfId="32651" xr:uid="{86C6284F-7B92-424F-BEE3-6BFC7A1FB001}"/>
    <cellStyle name="Normal 2 2 9 2 13" xfId="11693" xr:uid="{00000000-0005-0000-0000-0000A92D0000}"/>
    <cellStyle name="Normal 2 2 9 2 13 2" xfId="32652" xr:uid="{E32DDADD-29C1-4990-BD92-853799A6978D}"/>
    <cellStyle name="Normal 2 2 9 2 14" xfId="32645" xr:uid="{ACEDA1C4-13D8-4EDB-B3C5-3D096AFC6F30}"/>
    <cellStyle name="Normal 2 2 9 2 2" xfId="11694" xr:uid="{00000000-0005-0000-0000-0000AA2D0000}"/>
    <cellStyle name="Normal 2 2 9 2 2 2" xfId="11695" xr:uid="{00000000-0005-0000-0000-0000AB2D0000}"/>
    <cellStyle name="Normal 2 2 9 2 2 2 2" xfId="11696" xr:uid="{00000000-0005-0000-0000-0000AC2D0000}"/>
    <cellStyle name="Normal 2 2 9 2 2 2 2 2" xfId="11697" xr:uid="{00000000-0005-0000-0000-0000AD2D0000}"/>
    <cellStyle name="Normal 2 2 9 2 2 2 2 2 2" xfId="11698" xr:uid="{00000000-0005-0000-0000-0000AE2D0000}"/>
    <cellStyle name="Normal 2 2 9 2 2 2 2 2 2 2" xfId="32657" xr:uid="{AD801860-68DF-41A4-9D10-37C12819D6CB}"/>
    <cellStyle name="Normal 2 2 9 2 2 2 2 2 3" xfId="11699" xr:uid="{00000000-0005-0000-0000-0000AF2D0000}"/>
    <cellStyle name="Normal 2 2 9 2 2 2 2 2 3 2" xfId="32658" xr:uid="{BCAF7BE9-87E3-45BB-ADD6-F649EAFBE923}"/>
    <cellStyle name="Normal 2 2 9 2 2 2 2 2 4" xfId="11700" xr:uid="{00000000-0005-0000-0000-0000B02D0000}"/>
    <cellStyle name="Normal 2 2 9 2 2 2 2 2 4 2" xfId="32659" xr:uid="{2FF00ADB-7236-444A-B5F2-27A7AB9A7D0A}"/>
    <cellStyle name="Normal 2 2 9 2 2 2 2 2 5" xfId="32656" xr:uid="{C2F6FD3E-7187-4804-9D5B-A03C967759D8}"/>
    <cellStyle name="Normal 2 2 9 2 2 2 2 3" xfId="11701" xr:uid="{00000000-0005-0000-0000-0000B12D0000}"/>
    <cellStyle name="Normal 2 2 9 2 2 2 2 3 2" xfId="32660" xr:uid="{62770AC6-B019-4594-A901-01E832FD22FA}"/>
    <cellStyle name="Normal 2 2 9 2 2 2 2 4" xfId="11702" xr:uid="{00000000-0005-0000-0000-0000B22D0000}"/>
    <cellStyle name="Normal 2 2 9 2 2 2 2 4 2" xfId="32661" xr:uid="{515E7C07-9E51-49DD-9EFC-D069A9D52747}"/>
    <cellStyle name="Normal 2 2 9 2 2 2 2 5" xfId="11703" xr:uid="{00000000-0005-0000-0000-0000B32D0000}"/>
    <cellStyle name="Normal 2 2 9 2 2 2 2 5 2" xfId="32662" xr:uid="{0C4334DB-F6FF-4EBC-9305-C62A6974805F}"/>
    <cellStyle name="Normal 2 2 9 2 2 2 2 6" xfId="32655" xr:uid="{C7D4ECAC-B12F-4769-BDEF-6FD802E7E43A}"/>
    <cellStyle name="Normal 2 2 9 2 2 2 3" xfId="11704" xr:uid="{00000000-0005-0000-0000-0000B42D0000}"/>
    <cellStyle name="Normal 2 2 9 2 2 2 3 2" xfId="11705" xr:uid="{00000000-0005-0000-0000-0000B52D0000}"/>
    <cellStyle name="Normal 2 2 9 2 2 2 3 2 2" xfId="32664" xr:uid="{45D112C9-C95A-4953-BFDB-85BE68A5E34F}"/>
    <cellStyle name="Normal 2 2 9 2 2 2 3 3" xfId="11706" xr:uid="{00000000-0005-0000-0000-0000B62D0000}"/>
    <cellStyle name="Normal 2 2 9 2 2 2 3 3 2" xfId="32665" xr:uid="{4631C462-9072-42E1-A08D-2E741C822FFE}"/>
    <cellStyle name="Normal 2 2 9 2 2 2 3 4" xfId="11707" xr:uid="{00000000-0005-0000-0000-0000B72D0000}"/>
    <cellStyle name="Normal 2 2 9 2 2 2 3 4 2" xfId="32666" xr:uid="{A550B4A8-B7A1-4066-830A-5EFF5D36CD8B}"/>
    <cellStyle name="Normal 2 2 9 2 2 2 3 5" xfId="32663" xr:uid="{3550A91F-8B6B-4EA9-9D51-236ED34549D8}"/>
    <cellStyle name="Normal 2 2 9 2 2 2 4" xfId="11708" xr:uid="{00000000-0005-0000-0000-0000B82D0000}"/>
    <cellStyle name="Normal 2 2 9 2 2 2 4 2" xfId="32667" xr:uid="{DCDE9B5C-1C93-42EA-8169-ECCD293D0296}"/>
    <cellStyle name="Normal 2 2 9 2 2 2 5" xfId="11709" xr:uid="{00000000-0005-0000-0000-0000B92D0000}"/>
    <cellStyle name="Normal 2 2 9 2 2 2 5 2" xfId="32668" xr:uid="{B738436F-A6A4-4124-BD2F-40C1E5A6CB10}"/>
    <cellStyle name="Normal 2 2 9 2 2 2 6" xfId="11710" xr:uid="{00000000-0005-0000-0000-0000BA2D0000}"/>
    <cellStyle name="Normal 2 2 9 2 2 2 6 2" xfId="32669" xr:uid="{7DD380BB-D970-4B9A-8309-59A95E11B009}"/>
    <cellStyle name="Normal 2 2 9 2 2 2 7" xfId="32654" xr:uid="{E6BA08E9-3A92-4837-8B5C-DBD52FDA5FDC}"/>
    <cellStyle name="Normal 2 2 9 2 2 3" xfId="32653" xr:uid="{3EB6D9EB-E5D1-40A5-91D4-945745774374}"/>
    <cellStyle name="Normal 2 2 9 2 3" xfId="11711" xr:uid="{00000000-0005-0000-0000-0000BB2D0000}"/>
    <cellStyle name="Normal 2 2 9 2 3 2" xfId="11712" xr:uid="{00000000-0005-0000-0000-0000BC2D0000}"/>
    <cellStyle name="Normal 2 2 9 2 3 2 2" xfId="11713" xr:uid="{00000000-0005-0000-0000-0000BD2D0000}"/>
    <cellStyle name="Normal 2 2 9 2 3 2 2 2" xfId="11714" xr:uid="{00000000-0005-0000-0000-0000BE2D0000}"/>
    <cellStyle name="Normal 2 2 9 2 3 2 2 2 2" xfId="32673" xr:uid="{CA9E13D9-31BD-4BE6-86D2-8DF9F2847232}"/>
    <cellStyle name="Normal 2 2 9 2 3 2 2 3" xfId="11715" xr:uid="{00000000-0005-0000-0000-0000BF2D0000}"/>
    <cellStyle name="Normal 2 2 9 2 3 2 2 3 2" xfId="32674" xr:uid="{455255E2-C56E-4AB2-90CF-880E2D28E20D}"/>
    <cellStyle name="Normal 2 2 9 2 3 2 2 4" xfId="11716" xr:uid="{00000000-0005-0000-0000-0000C02D0000}"/>
    <cellStyle name="Normal 2 2 9 2 3 2 2 4 2" xfId="32675" xr:uid="{094E26C1-D607-4131-9551-BF8C6EB54B56}"/>
    <cellStyle name="Normal 2 2 9 2 3 2 2 5" xfId="32672" xr:uid="{447986A2-C829-4F21-8FCA-A4EC52BD9338}"/>
    <cellStyle name="Normal 2 2 9 2 3 2 3" xfId="11717" xr:uid="{00000000-0005-0000-0000-0000C12D0000}"/>
    <cellStyle name="Normal 2 2 9 2 3 2 3 2" xfId="32676" xr:uid="{78BD3AE4-29D4-4D8D-AC90-2830D9BCA20A}"/>
    <cellStyle name="Normal 2 2 9 2 3 2 4" xfId="11718" xr:uid="{00000000-0005-0000-0000-0000C22D0000}"/>
    <cellStyle name="Normal 2 2 9 2 3 2 4 2" xfId="32677" xr:uid="{A61A3D0E-354D-4304-93E2-2862F083B7FD}"/>
    <cellStyle name="Normal 2 2 9 2 3 2 5" xfId="11719" xr:uid="{00000000-0005-0000-0000-0000C32D0000}"/>
    <cellStyle name="Normal 2 2 9 2 3 2 5 2" xfId="32678" xr:uid="{E7B330C6-AC2C-4CBF-AB93-28CB46546B2D}"/>
    <cellStyle name="Normal 2 2 9 2 3 2 6" xfId="32671" xr:uid="{7FC9476F-F12F-4123-8324-FEA853A807B2}"/>
    <cellStyle name="Normal 2 2 9 2 3 3" xfId="11720" xr:uid="{00000000-0005-0000-0000-0000C42D0000}"/>
    <cellStyle name="Normal 2 2 9 2 3 3 2" xfId="11721" xr:uid="{00000000-0005-0000-0000-0000C52D0000}"/>
    <cellStyle name="Normal 2 2 9 2 3 3 2 2" xfId="32680" xr:uid="{A693AD73-1787-4D7C-9642-BBF57C72AAAA}"/>
    <cellStyle name="Normal 2 2 9 2 3 3 3" xfId="11722" xr:uid="{00000000-0005-0000-0000-0000C62D0000}"/>
    <cellStyle name="Normal 2 2 9 2 3 3 3 2" xfId="32681" xr:uid="{B12E60CE-84D0-497D-90FF-9BD499AD91FE}"/>
    <cellStyle name="Normal 2 2 9 2 3 3 4" xfId="11723" xr:uid="{00000000-0005-0000-0000-0000C72D0000}"/>
    <cellStyle name="Normal 2 2 9 2 3 3 4 2" xfId="32682" xr:uid="{D778441B-4242-4F39-84FB-F46B86CEDBC4}"/>
    <cellStyle name="Normal 2 2 9 2 3 3 5" xfId="32679" xr:uid="{2F45F143-FE52-4DAC-8B8B-5F88EC352820}"/>
    <cellStyle name="Normal 2 2 9 2 3 4" xfId="11724" xr:uid="{00000000-0005-0000-0000-0000C82D0000}"/>
    <cellStyle name="Normal 2 2 9 2 3 4 2" xfId="32683" xr:uid="{2C6D8541-DB31-4864-B198-FBCAA4A527E1}"/>
    <cellStyle name="Normal 2 2 9 2 3 5" xfId="11725" xr:uid="{00000000-0005-0000-0000-0000C92D0000}"/>
    <cellStyle name="Normal 2 2 9 2 3 5 2" xfId="32684" xr:uid="{35E31DD9-4462-473B-8A21-483077DA5A70}"/>
    <cellStyle name="Normal 2 2 9 2 3 6" xfId="11726" xr:uid="{00000000-0005-0000-0000-0000CA2D0000}"/>
    <cellStyle name="Normal 2 2 9 2 3 6 2" xfId="32685" xr:uid="{4CF14B99-5DAE-44B6-88CA-1FCDF9918132}"/>
    <cellStyle name="Normal 2 2 9 2 3 7" xfId="32670" xr:uid="{8EEBDF5D-BD2E-4CA8-9ABF-66D1E8459433}"/>
    <cellStyle name="Normal 2 2 9 2 4" xfId="11727" xr:uid="{00000000-0005-0000-0000-0000CB2D0000}"/>
    <cellStyle name="Normal 2 2 9 2 4 2" xfId="11728" xr:uid="{00000000-0005-0000-0000-0000CC2D0000}"/>
    <cellStyle name="Normal 2 2 9 2 4 2 2" xfId="11729" xr:uid="{00000000-0005-0000-0000-0000CD2D0000}"/>
    <cellStyle name="Normal 2 2 9 2 4 2 2 2" xfId="11730" xr:uid="{00000000-0005-0000-0000-0000CE2D0000}"/>
    <cellStyle name="Normal 2 2 9 2 4 2 2 2 2" xfId="32689" xr:uid="{9148B2C4-2A02-4C57-BAE9-D624C5BC6681}"/>
    <cellStyle name="Normal 2 2 9 2 4 2 2 3" xfId="11731" xr:uid="{00000000-0005-0000-0000-0000CF2D0000}"/>
    <cellStyle name="Normal 2 2 9 2 4 2 2 3 2" xfId="32690" xr:uid="{9E5E40CF-C0C1-4475-89D7-70913CDD942E}"/>
    <cellStyle name="Normal 2 2 9 2 4 2 2 4" xfId="11732" xr:uid="{00000000-0005-0000-0000-0000D02D0000}"/>
    <cellStyle name="Normal 2 2 9 2 4 2 2 4 2" xfId="32691" xr:uid="{6327F5FD-3777-47D4-B798-2AD1740E0C6B}"/>
    <cellStyle name="Normal 2 2 9 2 4 2 2 5" xfId="32688" xr:uid="{87F92973-88A7-4A92-ABF8-856407E11859}"/>
    <cellStyle name="Normal 2 2 9 2 4 2 3" xfId="11733" xr:uid="{00000000-0005-0000-0000-0000D12D0000}"/>
    <cellStyle name="Normal 2 2 9 2 4 2 3 2" xfId="32692" xr:uid="{0FF94EB2-F1BB-499F-8A42-462F5B5C5BC2}"/>
    <cellStyle name="Normal 2 2 9 2 4 2 4" xfId="11734" xr:uid="{00000000-0005-0000-0000-0000D22D0000}"/>
    <cellStyle name="Normal 2 2 9 2 4 2 4 2" xfId="32693" xr:uid="{8801763F-1110-409A-90FD-D38712BD94DB}"/>
    <cellStyle name="Normal 2 2 9 2 4 2 5" xfId="11735" xr:uid="{00000000-0005-0000-0000-0000D32D0000}"/>
    <cellStyle name="Normal 2 2 9 2 4 2 5 2" xfId="32694" xr:uid="{7E41473C-4C53-43A4-96FA-A8B644DEA319}"/>
    <cellStyle name="Normal 2 2 9 2 4 2 6" xfId="32687" xr:uid="{327F458B-FF5F-43F4-BA24-2CA7EA0C8BC7}"/>
    <cellStyle name="Normal 2 2 9 2 4 3" xfId="11736" xr:uid="{00000000-0005-0000-0000-0000D42D0000}"/>
    <cellStyle name="Normal 2 2 9 2 4 3 2" xfId="11737" xr:uid="{00000000-0005-0000-0000-0000D52D0000}"/>
    <cellStyle name="Normal 2 2 9 2 4 3 2 2" xfId="32696" xr:uid="{8D4353E8-25E1-463A-A197-0CB1E24CA20D}"/>
    <cellStyle name="Normal 2 2 9 2 4 3 3" xfId="11738" xr:uid="{00000000-0005-0000-0000-0000D62D0000}"/>
    <cellStyle name="Normal 2 2 9 2 4 3 3 2" xfId="32697" xr:uid="{7891B6AB-513E-4239-BD91-3040BF543C83}"/>
    <cellStyle name="Normal 2 2 9 2 4 3 4" xfId="11739" xr:uid="{00000000-0005-0000-0000-0000D72D0000}"/>
    <cellStyle name="Normal 2 2 9 2 4 3 4 2" xfId="32698" xr:uid="{241DD59A-9922-4237-81AD-5741043F1C98}"/>
    <cellStyle name="Normal 2 2 9 2 4 3 5" xfId="32695" xr:uid="{EAD739C4-1AE2-462B-8FC4-2AFFD6023FC7}"/>
    <cellStyle name="Normal 2 2 9 2 4 4" xfId="11740" xr:uid="{00000000-0005-0000-0000-0000D82D0000}"/>
    <cellStyle name="Normal 2 2 9 2 4 4 2" xfId="32699" xr:uid="{04E0FB0E-94B7-4255-BF28-DCFE1B72AC0C}"/>
    <cellStyle name="Normal 2 2 9 2 4 5" xfId="11741" xr:uid="{00000000-0005-0000-0000-0000D92D0000}"/>
    <cellStyle name="Normal 2 2 9 2 4 5 2" xfId="32700" xr:uid="{3F90FB41-89D8-44AC-8123-55CA7CB7E255}"/>
    <cellStyle name="Normal 2 2 9 2 4 6" xfId="11742" xr:uid="{00000000-0005-0000-0000-0000DA2D0000}"/>
    <cellStyle name="Normal 2 2 9 2 4 6 2" xfId="32701" xr:uid="{3F3567C4-8409-4210-8BA2-BC20C6488599}"/>
    <cellStyle name="Normal 2 2 9 2 4 7" xfId="32686" xr:uid="{E377230D-FBAA-436E-A729-995CA4A53A3D}"/>
    <cellStyle name="Normal 2 2 9 2 5" xfId="11743" xr:uid="{00000000-0005-0000-0000-0000DB2D0000}"/>
    <cellStyle name="Normal 2 2 9 2 5 2" xfId="11744" xr:uid="{00000000-0005-0000-0000-0000DC2D0000}"/>
    <cellStyle name="Normal 2 2 9 2 5 2 2" xfId="11745" xr:uid="{00000000-0005-0000-0000-0000DD2D0000}"/>
    <cellStyle name="Normal 2 2 9 2 5 2 2 2" xfId="11746" xr:uid="{00000000-0005-0000-0000-0000DE2D0000}"/>
    <cellStyle name="Normal 2 2 9 2 5 2 2 2 2" xfId="32705" xr:uid="{18C07EB6-AE6C-4E67-9E83-3F57F8DBE28C}"/>
    <cellStyle name="Normal 2 2 9 2 5 2 2 3" xfId="11747" xr:uid="{00000000-0005-0000-0000-0000DF2D0000}"/>
    <cellStyle name="Normal 2 2 9 2 5 2 2 3 2" xfId="32706" xr:uid="{35793966-5B17-4D27-813A-3E78BF7D3AD4}"/>
    <cellStyle name="Normal 2 2 9 2 5 2 2 4" xfId="11748" xr:uid="{00000000-0005-0000-0000-0000E02D0000}"/>
    <cellStyle name="Normal 2 2 9 2 5 2 2 4 2" xfId="32707" xr:uid="{1E4C78DF-306B-4D5D-98C5-06626C3C4FAF}"/>
    <cellStyle name="Normal 2 2 9 2 5 2 2 5" xfId="32704" xr:uid="{3A0A22A6-D4B0-4167-AF47-D39A0FFE0FDA}"/>
    <cellStyle name="Normal 2 2 9 2 5 2 3" xfId="11749" xr:uid="{00000000-0005-0000-0000-0000E12D0000}"/>
    <cellStyle name="Normal 2 2 9 2 5 2 3 2" xfId="32708" xr:uid="{B7FF27DF-8450-4B28-A039-500379B42453}"/>
    <cellStyle name="Normal 2 2 9 2 5 2 4" xfId="11750" xr:uid="{00000000-0005-0000-0000-0000E22D0000}"/>
    <cellStyle name="Normal 2 2 9 2 5 2 4 2" xfId="32709" xr:uid="{9B72AF80-8A37-49AE-AADB-48572D65BC05}"/>
    <cellStyle name="Normal 2 2 9 2 5 2 5" xfId="11751" xr:uid="{00000000-0005-0000-0000-0000E32D0000}"/>
    <cellStyle name="Normal 2 2 9 2 5 2 5 2" xfId="32710" xr:uid="{27AA99AA-1FF5-47D6-A8B1-12C4B060BFEE}"/>
    <cellStyle name="Normal 2 2 9 2 5 2 6" xfId="32703" xr:uid="{4E75BF4B-4E45-4723-A19A-919C5B0C0565}"/>
    <cellStyle name="Normal 2 2 9 2 5 3" xfId="11752" xr:uid="{00000000-0005-0000-0000-0000E42D0000}"/>
    <cellStyle name="Normal 2 2 9 2 5 3 2" xfId="11753" xr:uid="{00000000-0005-0000-0000-0000E52D0000}"/>
    <cellStyle name="Normal 2 2 9 2 5 3 2 2" xfId="32712" xr:uid="{84886A85-8E4D-4D51-90C8-E0287E6A4D92}"/>
    <cellStyle name="Normal 2 2 9 2 5 3 3" xfId="11754" xr:uid="{00000000-0005-0000-0000-0000E62D0000}"/>
    <cellStyle name="Normal 2 2 9 2 5 3 3 2" xfId="32713" xr:uid="{89F4A5FF-F8E2-4404-8763-BF70531453A7}"/>
    <cellStyle name="Normal 2 2 9 2 5 3 4" xfId="11755" xr:uid="{00000000-0005-0000-0000-0000E72D0000}"/>
    <cellStyle name="Normal 2 2 9 2 5 3 4 2" xfId="32714" xr:uid="{34420084-1EA9-4E6E-BB8E-F409022F57B3}"/>
    <cellStyle name="Normal 2 2 9 2 5 3 5" xfId="32711" xr:uid="{1510F825-6072-401E-A86B-DAD8EC913432}"/>
    <cellStyle name="Normal 2 2 9 2 5 4" xfId="11756" xr:uid="{00000000-0005-0000-0000-0000E82D0000}"/>
    <cellStyle name="Normal 2 2 9 2 5 4 2" xfId="32715" xr:uid="{777BD8AD-7987-4129-9D39-B03817BCE10E}"/>
    <cellStyle name="Normal 2 2 9 2 5 5" xfId="11757" xr:uid="{00000000-0005-0000-0000-0000E92D0000}"/>
    <cellStyle name="Normal 2 2 9 2 5 5 2" xfId="32716" xr:uid="{DE44646A-AD49-4138-A34A-B41BEBA03F7D}"/>
    <cellStyle name="Normal 2 2 9 2 5 6" xfId="11758" xr:uid="{00000000-0005-0000-0000-0000EA2D0000}"/>
    <cellStyle name="Normal 2 2 9 2 5 6 2" xfId="32717" xr:uid="{3403CA86-E732-44B5-995E-9EA17E81D9C9}"/>
    <cellStyle name="Normal 2 2 9 2 5 7" xfId="32702" xr:uid="{56D89AAF-1893-417D-969C-5D7712B570CD}"/>
    <cellStyle name="Normal 2 2 9 2 6" xfId="11759" xr:uid="{00000000-0005-0000-0000-0000EB2D0000}"/>
    <cellStyle name="Normal 2 2 9 2 6 2" xfId="11760" xr:uid="{00000000-0005-0000-0000-0000EC2D0000}"/>
    <cellStyle name="Normal 2 2 9 2 6 2 2" xfId="11761" xr:uid="{00000000-0005-0000-0000-0000ED2D0000}"/>
    <cellStyle name="Normal 2 2 9 2 6 2 2 2" xfId="11762" xr:uid="{00000000-0005-0000-0000-0000EE2D0000}"/>
    <cellStyle name="Normal 2 2 9 2 6 2 2 2 2" xfId="32721" xr:uid="{D33F1821-914D-4DA3-B029-3E2F3F00C182}"/>
    <cellStyle name="Normal 2 2 9 2 6 2 2 3" xfId="11763" xr:uid="{00000000-0005-0000-0000-0000EF2D0000}"/>
    <cellStyle name="Normal 2 2 9 2 6 2 2 3 2" xfId="32722" xr:uid="{0EEB1FFD-3D78-4CCA-B477-C8E6BFF7D46D}"/>
    <cellStyle name="Normal 2 2 9 2 6 2 2 4" xfId="11764" xr:uid="{00000000-0005-0000-0000-0000F02D0000}"/>
    <cellStyle name="Normal 2 2 9 2 6 2 2 4 2" xfId="32723" xr:uid="{B2B48B4C-8755-4367-BC7E-07AEF3EBCF2E}"/>
    <cellStyle name="Normal 2 2 9 2 6 2 2 5" xfId="32720" xr:uid="{769BB715-6578-4188-AD6E-68F34BE4F9D4}"/>
    <cellStyle name="Normal 2 2 9 2 6 2 3" xfId="11765" xr:uid="{00000000-0005-0000-0000-0000F12D0000}"/>
    <cellStyle name="Normal 2 2 9 2 6 2 3 2" xfId="32724" xr:uid="{47DEE92D-9B8B-4DCA-B4DC-6048E22CDB14}"/>
    <cellStyle name="Normal 2 2 9 2 6 2 4" xfId="11766" xr:uid="{00000000-0005-0000-0000-0000F22D0000}"/>
    <cellStyle name="Normal 2 2 9 2 6 2 4 2" xfId="32725" xr:uid="{71C03A6D-923A-4674-AC17-98158427EDDE}"/>
    <cellStyle name="Normal 2 2 9 2 6 2 5" xfId="11767" xr:uid="{00000000-0005-0000-0000-0000F32D0000}"/>
    <cellStyle name="Normal 2 2 9 2 6 2 5 2" xfId="32726" xr:uid="{F3252301-8850-4CB8-A544-F5C5FE859F60}"/>
    <cellStyle name="Normal 2 2 9 2 6 2 6" xfId="32719" xr:uid="{765EF42A-A6C3-4CA1-A2D8-E6B991EE9C7C}"/>
    <cellStyle name="Normal 2 2 9 2 6 3" xfId="11768" xr:uid="{00000000-0005-0000-0000-0000F42D0000}"/>
    <cellStyle name="Normal 2 2 9 2 6 3 2" xfId="11769" xr:uid="{00000000-0005-0000-0000-0000F52D0000}"/>
    <cellStyle name="Normal 2 2 9 2 6 3 2 2" xfId="32728" xr:uid="{39CFD042-EE85-4F83-8545-4B7168A8D565}"/>
    <cellStyle name="Normal 2 2 9 2 6 3 3" xfId="11770" xr:uid="{00000000-0005-0000-0000-0000F62D0000}"/>
    <cellStyle name="Normal 2 2 9 2 6 3 3 2" xfId="32729" xr:uid="{7E30B38A-F7D7-4CD9-A49A-EAE0FA1A34B8}"/>
    <cellStyle name="Normal 2 2 9 2 6 3 4" xfId="11771" xr:uid="{00000000-0005-0000-0000-0000F72D0000}"/>
    <cellStyle name="Normal 2 2 9 2 6 3 4 2" xfId="32730" xr:uid="{FCC33C9A-7293-4B6D-95C7-7CAA7252A42D}"/>
    <cellStyle name="Normal 2 2 9 2 6 3 5" xfId="32727" xr:uid="{16F86171-C2C4-473E-B5E5-4C2306C05640}"/>
    <cellStyle name="Normal 2 2 9 2 6 4" xfId="11772" xr:uid="{00000000-0005-0000-0000-0000F82D0000}"/>
    <cellStyle name="Normal 2 2 9 2 6 4 2" xfId="32731" xr:uid="{6B3ECD18-8DE4-4543-B7E6-4FFECDC6D4EC}"/>
    <cellStyle name="Normal 2 2 9 2 6 5" xfId="11773" xr:uid="{00000000-0005-0000-0000-0000F92D0000}"/>
    <cellStyle name="Normal 2 2 9 2 6 5 2" xfId="32732" xr:uid="{75B106C5-6D66-4057-8FFB-C84DD94177BF}"/>
    <cellStyle name="Normal 2 2 9 2 6 6" xfId="11774" xr:uid="{00000000-0005-0000-0000-0000FA2D0000}"/>
    <cellStyle name="Normal 2 2 9 2 6 6 2" xfId="32733" xr:uid="{A2559119-9412-463A-8AD5-3C1D0ABDBA83}"/>
    <cellStyle name="Normal 2 2 9 2 6 7" xfId="32718" xr:uid="{8EE0650C-632B-43A8-929A-39A5E9909F7A}"/>
    <cellStyle name="Normal 2 2 9 2 7" xfId="11775" xr:uid="{00000000-0005-0000-0000-0000FB2D0000}"/>
    <cellStyle name="Normal 2 2 9 2 7 2" xfId="11776" xr:uid="{00000000-0005-0000-0000-0000FC2D0000}"/>
    <cellStyle name="Normal 2 2 9 2 7 2 2" xfId="11777" xr:uid="{00000000-0005-0000-0000-0000FD2D0000}"/>
    <cellStyle name="Normal 2 2 9 2 7 2 2 2" xfId="11778" xr:uid="{00000000-0005-0000-0000-0000FE2D0000}"/>
    <cellStyle name="Normal 2 2 9 2 7 2 2 2 2" xfId="32737" xr:uid="{50F522D9-E446-4D08-8E08-C62796C4A867}"/>
    <cellStyle name="Normal 2 2 9 2 7 2 2 3" xfId="11779" xr:uid="{00000000-0005-0000-0000-0000FF2D0000}"/>
    <cellStyle name="Normal 2 2 9 2 7 2 2 3 2" xfId="32738" xr:uid="{F705DE94-E827-4B29-8DC0-817251C23587}"/>
    <cellStyle name="Normal 2 2 9 2 7 2 2 4" xfId="11780" xr:uid="{00000000-0005-0000-0000-0000002E0000}"/>
    <cellStyle name="Normal 2 2 9 2 7 2 2 4 2" xfId="32739" xr:uid="{82345ED4-9426-41B8-AE92-B46463B65FC3}"/>
    <cellStyle name="Normal 2 2 9 2 7 2 2 5" xfId="32736" xr:uid="{0B7C120D-DF33-4BF3-AEF8-2FEFA031F3DA}"/>
    <cellStyle name="Normal 2 2 9 2 7 2 3" xfId="11781" xr:uid="{00000000-0005-0000-0000-0000012E0000}"/>
    <cellStyle name="Normal 2 2 9 2 7 2 3 2" xfId="32740" xr:uid="{C7DAD629-0871-4D47-9A4D-BD356601391A}"/>
    <cellStyle name="Normal 2 2 9 2 7 2 4" xfId="11782" xr:uid="{00000000-0005-0000-0000-0000022E0000}"/>
    <cellStyle name="Normal 2 2 9 2 7 2 4 2" xfId="32741" xr:uid="{8D714133-6287-4F47-9301-23DE8F9FDD42}"/>
    <cellStyle name="Normal 2 2 9 2 7 2 5" xfId="11783" xr:uid="{00000000-0005-0000-0000-0000032E0000}"/>
    <cellStyle name="Normal 2 2 9 2 7 2 5 2" xfId="32742" xr:uid="{584D2230-6AFC-4F5E-83CB-D05C2E3AFDC3}"/>
    <cellStyle name="Normal 2 2 9 2 7 2 6" xfId="32735" xr:uid="{C9286619-C18F-444D-8C90-72C8A0E5AB41}"/>
    <cellStyle name="Normal 2 2 9 2 7 3" xfId="11784" xr:uid="{00000000-0005-0000-0000-0000042E0000}"/>
    <cellStyle name="Normal 2 2 9 2 7 3 2" xfId="11785" xr:uid="{00000000-0005-0000-0000-0000052E0000}"/>
    <cellStyle name="Normal 2 2 9 2 7 3 2 2" xfId="32744" xr:uid="{3770E242-5753-4EF9-8AA7-DD2769D48C81}"/>
    <cellStyle name="Normal 2 2 9 2 7 3 3" xfId="11786" xr:uid="{00000000-0005-0000-0000-0000062E0000}"/>
    <cellStyle name="Normal 2 2 9 2 7 3 3 2" xfId="32745" xr:uid="{55347581-5DF4-458E-9050-89D645E09432}"/>
    <cellStyle name="Normal 2 2 9 2 7 3 4" xfId="11787" xr:uid="{00000000-0005-0000-0000-0000072E0000}"/>
    <cellStyle name="Normal 2 2 9 2 7 3 4 2" xfId="32746" xr:uid="{769F6E51-0AC1-4358-9F9A-B331C6E324B5}"/>
    <cellStyle name="Normal 2 2 9 2 7 3 5" xfId="32743" xr:uid="{1746EDC3-9EA5-4F03-8302-10D3DC8065F2}"/>
    <cellStyle name="Normal 2 2 9 2 7 4" xfId="11788" xr:uid="{00000000-0005-0000-0000-0000082E0000}"/>
    <cellStyle name="Normal 2 2 9 2 7 4 2" xfId="32747" xr:uid="{16A38A03-7C43-424A-B8C1-876E0FDC9356}"/>
    <cellStyle name="Normal 2 2 9 2 7 5" xfId="11789" xr:uid="{00000000-0005-0000-0000-0000092E0000}"/>
    <cellStyle name="Normal 2 2 9 2 7 5 2" xfId="32748" xr:uid="{AF5A653D-FBA3-47E3-B205-7A1911DCFF38}"/>
    <cellStyle name="Normal 2 2 9 2 7 6" xfId="11790" xr:uid="{00000000-0005-0000-0000-00000A2E0000}"/>
    <cellStyle name="Normal 2 2 9 2 7 6 2" xfId="32749" xr:uid="{FA38B4C2-046A-455C-B4BA-64435BB9EDFA}"/>
    <cellStyle name="Normal 2 2 9 2 7 7" xfId="32734" xr:uid="{BCCD2C9D-E012-49FA-88B8-C0850BE7C33A}"/>
    <cellStyle name="Normal 2 2 9 2 8" xfId="11791" xr:uid="{00000000-0005-0000-0000-00000B2E0000}"/>
    <cellStyle name="Normal 2 2 9 2 8 2" xfId="11792" xr:uid="{00000000-0005-0000-0000-00000C2E0000}"/>
    <cellStyle name="Normal 2 2 9 2 8 2 2" xfId="11793" xr:uid="{00000000-0005-0000-0000-00000D2E0000}"/>
    <cellStyle name="Normal 2 2 9 2 8 2 2 2" xfId="11794" xr:uid="{00000000-0005-0000-0000-00000E2E0000}"/>
    <cellStyle name="Normal 2 2 9 2 8 2 2 2 2" xfId="32753" xr:uid="{483B96D3-0460-42D4-BE16-2CCB4C649352}"/>
    <cellStyle name="Normal 2 2 9 2 8 2 2 3" xfId="11795" xr:uid="{00000000-0005-0000-0000-00000F2E0000}"/>
    <cellStyle name="Normal 2 2 9 2 8 2 2 3 2" xfId="32754" xr:uid="{94821523-9A6D-4D99-A69E-38B1B38E07D5}"/>
    <cellStyle name="Normal 2 2 9 2 8 2 2 4" xfId="11796" xr:uid="{00000000-0005-0000-0000-0000102E0000}"/>
    <cellStyle name="Normal 2 2 9 2 8 2 2 4 2" xfId="32755" xr:uid="{ED7858F7-44D3-4870-ABA8-29FBE42FD6C9}"/>
    <cellStyle name="Normal 2 2 9 2 8 2 2 5" xfId="32752" xr:uid="{BD28A6EF-CEC8-4A52-B665-6672E2230A69}"/>
    <cellStyle name="Normal 2 2 9 2 8 2 3" xfId="11797" xr:uid="{00000000-0005-0000-0000-0000112E0000}"/>
    <cellStyle name="Normal 2 2 9 2 8 2 3 2" xfId="32756" xr:uid="{E84E536F-6DC3-41CE-92EC-A941D4A9DEE2}"/>
    <cellStyle name="Normal 2 2 9 2 8 2 4" xfId="11798" xr:uid="{00000000-0005-0000-0000-0000122E0000}"/>
    <cellStyle name="Normal 2 2 9 2 8 2 4 2" xfId="32757" xr:uid="{6B3993C3-526E-45D4-B365-BF4B72CBD06A}"/>
    <cellStyle name="Normal 2 2 9 2 8 2 5" xfId="11799" xr:uid="{00000000-0005-0000-0000-0000132E0000}"/>
    <cellStyle name="Normal 2 2 9 2 8 2 5 2" xfId="32758" xr:uid="{8147A53F-D265-4A04-89ED-EB39E34CC2AF}"/>
    <cellStyle name="Normal 2 2 9 2 8 2 6" xfId="32751" xr:uid="{95FB5887-06C2-4DA4-B2F8-5EE6E2E1F401}"/>
    <cellStyle name="Normal 2 2 9 2 8 3" xfId="11800" xr:uid="{00000000-0005-0000-0000-0000142E0000}"/>
    <cellStyle name="Normal 2 2 9 2 8 3 2" xfId="11801" xr:uid="{00000000-0005-0000-0000-0000152E0000}"/>
    <cellStyle name="Normal 2 2 9 2 8 3 2 2" xfId="32760" xr:uid="{7F0A05E1-A72A-4DB5-A3C2-F0A0307AC492}"/>
    <cellStyle name="Normal 2 2 9 2 8 3 3" xfId="11802" xr:uid="{00000000-0005-0000-0000-0000162E0000}"/>
    <cellStyle name="Normal 2 2 9 2 8 3 3 2" xfId="32761" xr:uid="{ED023E34-12F5-405D-AD02-18AD013D47A2}"/>
    <cellStyle name="Normal 2 2 9 2 8 3 4" xfId="11803" xr:uid="{00000000-0005-0000-0000-0000172E0000}"/>
    <cellStyle name="Normal 2 2 9 2 8 3 4 2" xfId="32762" xr:uid="{9CF8905D-60F7-4CCA-B914-CDA0F360950A}"/>
    <cellStyle name="Normal 2 2 9 2 8 3 5" xfId="32759" xr:uid="{B9DDE405-3B34-48D2-A0F7-00810C31DCDF}"/>
    <cellStyle name="Normal 2 2 9 2 8 4" xfId="11804" xr:uid="{00000000-0005-0000-0000-0000182E0000}"/>
    <cellStyle name="Normal 2 2 9 2 8 4 2" xfId="32763" xr:uid="{EB1BFAAB-FB97-4C8E-9B91-CA36BB0E238E}"/>
    <cellStyle name="Normal 2 2 9 2 8 5" xfId="11805" xr:uid="{00000000-0005-0000-0000-0000192E0000}"/>
    <cellStyle name="Normal 2 2 9 2 8 5 2" xfId="32764" xr:uid="{4D005D55-2D97-49C2-B326-4BAE14B6959F}"/>
    <cellStyle name="Normal 2 2 9 2 8 6" xfId="11806" xr:uid="{00000000-0005-0000-0000-00001A2E0000}"/>
    <cellStyle name="Normal 2 2 9 2 8 6 2" xfId="32765" xr:uid="{F1C2C1B8-1DE0-49C7-8E0B-347945088C4A}"/>
    <cellStyle name="Normal 2 2 9 2 8 7" xfId="32750" xr:uid="{2729B4E5-D523-406E-9C5E-B1CFC7A60B38}"/>
    <cellStyle name="Normal 2 2 9 2 9" xfId="11807" xr:uid="{00000000-0005-0000-0000-00001B2E0000}"/>
    <cellStyle name="Normal 2 2 9 2 9 2" xfId="11808" xr:uid="{00000000-0005-0000-0000-00001C2E0000}"/>
    <cellStyle name="Normal 2 2 9 2 9 2 2" xfId="11809" xr:uid="{00000000-0005-0000-0000-00001D2E0000}"/>
    <cellStyle name="Normal 2 2 9 2 9 2 2 2" xfId="32768" xr:uid="{82A9EFEE-2023-4AAE-8617-D1531B556C47}"/>
    <cellStyle name="Normal 2 2 9 2 9 2 3" xfId="11810" xr:uid="{00000000-0005-0000-0000-00001E2E0000}"/>
    <cellStyle name="Normal 2 2 9 2 9 2 3 2" xfId="32769" xr:uid="{21C5AE89-8530-454A-BE05-F99FE40543BB}"/>
    <cellStyle name="Normal 2 2 9 2 9 2 4" xfId="11811" xr:uid="{00000000-0005-0000-0000-00001F2E0000}"/>
    <cellStyle name="Normal 2 2 9 2 9 2 4 2" xfId="32770" xr:uid="{3C16D70B-C0CA-4DA6-8A45-7BFB43159C6C}"/>
    <cellStyle name="Normal 2 2 9 2 9 2 5" xfId="32767" xr:uid="{48876AD0-9C67-4974-867A-2B25594CC37F}"/>
    <cellStyle name="Normal 2 2 9 2 9 3" xfId="11812" xr:uid="{00000000-0005-0000-0000-0000202E0000}"/>
    <cellStyle name="Normal 2 2 9 2 9 3 2" xfId="32771" xr:uid="{2E0766D0-0E94-42AC-94FA-464416399132}"/>
    <cellStyle name="Normal 2 2 9 2 9 4" xfId="11813" xr:uid="{00000000-0005-0000-0000-0000212E0000}"/>
    <cellStyle name="Normal 2 2 9 2 9 4 2" xfId="32772" xr:uid="{7E87FF99-BC16-4BDD-994E-AACC53B62C79}"/>
    <cellStyle name="Normal 2 2 9 2 9 5" xfId="11814" xr:uid="{00000000-0005-0000-0000-0000222E0000}"/>
    <cellStyle name="Normal 2 2 9 2 9 5 2" xfId="32773" xr:uid="{B7641359-0CDF-41DA-8CEC-6AB9ED20DD1F}"/>
    <cellStyle name="Normal 2 2 9 2 9 6" xfId="32766" xr:uid="{83428571-93A3-48B5-8D40-72D14604569B}"/>
    <cellStyle name="Normal 2 2 9 3" xfId="11815" xr:uid="{00000000-0005-0000-0000-0000232E0000}"/>
    <cellStyle name="Normal 2 2 9 3 2" xfId="11816" xr:uid="{00000000-0005-0000-0000-0000242E0000}"/>
    <cellStyle name="Normal 2 2 9 3 2 2" xfId="32775" xr:uid="{77604CD8-3EE2-478F-81F2-4A55A31F17CC}"/>
    <cellStyle name="Normal 2 2 9 3 3" xfId="11817" xr:uid="{00000000-0005-0000-0000-0000252E0000}"/>
    <cellStyle name="Normal 2 2 9 3 3 2" xfId="11818" xr:uid="{00000000-0005-0000-0000-0000262E0000}"/>
    <cellStyle name="Normal 2 2 9 3 3 2 2" xfId="11819" xr:uid="{00000000-0005-0000-0000-0000272E0000}"/>
    <cellStyle name="Normal 2 2 9 3 3 2 2 2" xfId="32778" xr:uid="{334F797C-1AEA-468E-92E9-C78E1C560549}"/>
    <cellStyle name="Normal 2 2 9 3 3 2 3" xfId="11820" xr:uid="{00000000-0005-0000-0000-0000282E0000}"/>
    <cellStyle name="Normal 2 2 9 3 3 2 3 2" xfId="32779" xr:uid="{7036625B-94BE-4CD5-B1C4-25B73C3F2FBD}"/>
    <cellStyle name="Normal 2 2 9 3 3 2 4" xfId="11821" xr:uid="{00000000-0005-0000-0000-0000292E0000}"/>
    <cellStyle name="Normal 2 2 9 3 3 2 4 2" xfId="32780" xr:uid="{AF930D2A-3BFD-4041-913B-540F733CFCB3}"/>
    <cellStyle name="Normal 2 2 9 3 3 2 5" xfId="32777" xr:uid="{E1100DCD-0A95-4A9F-A34C-179E2B8515A3}"/>
    <cellStyle name="Normal 2 2 9 3 3 3" xfId="11822" xr:uid="{00000000-0005-0000-0000-00002A2E0000}"/>
    <cellStyle name="Normal 2 2 9 3 3 3 2" xfId="32781" xr:uid="{0203A531-0C3F-43DA-AA29-80FEFA914341}"/>
    <cellStyle name="Normal 2 2 9 3 3 4" xfId="11823" xr:uid="{00000000-0005-0000-0000-00002B2E0000}"/>
    <cellStyle name="Normal 2 2 9 3 3 4 2" xfId="32782" xr:uid="{D8D720FE-9D81-4F9F-84CC-EB29805508BD}"/>
    <cellStyle name="Normal 2 2 9 3 3 5" xfId="11824" xr:uid="{00000000-0005-0000-0000-00002C2E0000}"/>
    <cellStyle name="Normal 2 2 9 3 3 5 2" xfId="32783" xr:uid="{B6E6B43C-D94F-412D-822B-17AE819A8F70}"/>
    <cellStyle name="Normal 2 2 9 3 3 6" xfId="32776" xr:uid="{4E347E66-4021-4B85-88FC-6B0BEE6C0535}"/>
    <cellStyle name="Normal 2 2 9 3 4" xfId="11825" xr:uid="{00000000-0005-0000-0000-00002D2E0000}"/>
    <cellStyle name="Normal 2 2 9 3 4 2" xfId="11826" xr:uid="{00000000-0005-0000-0000-00002E2E0000}"/>
    <cellStyle name="Normal 2 2 9 3 4 2 2" xfId="32785" xr:uid="{CFFDCF63-EFD8-4905-9B7B-23F0C9C4E2E2}"/>
    <cellStyle name="Normal 2 2 9 3 4 3" xfId="11827" xr:uid="{00000000-0005-0000-0000-00002F2E0000}"/>
    <cellStyle name="Normal 2 2 9 3 4 3 2" xfId="32786" xr:uid="{DB9A4F9E-1CAC-4A74-8BCA-2FC0166F7883}"/>
    <cellStyle name="Normal 2 2 9 3 4 4" xfId="11828" xr:uid="{00000000-0005-0000-0000-0000302E0000}"/>
    <cellStyle name="Normal 2 2 9 3 4 4 2" xfId="32787" xr:uid="{25942E88-5E56-48F2-BA48-3F364E705FFC}"/>
    <cellStyle name="Normal 2 2 9 3 4 5" xfId="32784" xr:uid="{06547A7B-DCA1-4026-A216-CECA0A32DE8E}"/>
    <cellStyle name="Normal 2 2 9 3 5" xfId="11829" xr:uid="{00000000-0005-0000-0000-0000312E0000}"/>
    <cellStyle name="Normal 2 2 9 3 5 2" xfId="32788" xr:uid="{11F00B9A-FD72-4E65-BCF6-44032497E2EC}"/>
    <cellStyle name="Normal 2 2 9 3 6" xfId="11830" xr:uid="{00000000-0005-0000-0000-0000322E0000}"/>
    <cellStyle name="Normal 2 2 9 3 6 2" xfId="32789" xr:uid="{B2514092-DBA5-499D-B10E-32EA441C5471}"/>
    <cellStyle name="Normal 2 2 9 3 7" xfId="11831" xr:uid="{00000000-0005-0000-0000-0000332E0000}"/>
    <cellStyle name="Normal 2 2 9 3 7 2" xfId="32790" xr:uid="{315F46D4-FCD8-4FC6-BD1A-878CF9DE8BEB}"/>
    <cellStyle name="Normal 2 2 9 3 8" xfId="32774" xr:uid="{D0DF3C10-0716-4896-A7E6-FB1AC68513A4}"/>
    <cellStyle name="Normal 2 2 9 4" xfId="11832" xr:uid="{00000000-0005-0000-0000-0000342E0000}"/>
    <cellStyle name="Normal 2 2 9 4 2" xfId="32791" xr:uid="{E0726CB6-F50A-49F3-A697-C062E0E3E802}"/>
    <cellStyle name="Normal 2 2 9 5" xfId="11833" xr:uid="{00000000-0005-0000-0000-0000352E0000}"/>
    <cellStyle name="Normal 2 2 9 5 2" xfId="32792" xr:uid="{3C64C9EF-9460-4A30-9FC2-96A0C9E6F84E}"/>
    <cellStyle name="Normal 2 2 9 6" xfId="11834" xr:uid="{00000000-0005-0000-0000-0000362E0000}"/>
    <cellStyle name="Normal 2 2 9 6 2" xfId="32793" xr:uid="{7D5A3273-0EC3-4E43-B3E5-54FE89C94A22}"/>
    <cellStyle name="Normal 2 2 9 7" xfId="11835" xr:uid="{00000000-0005-0000-0000-0000372E0000}"/>
    <cellStyle name="Normal 2 2 9 7 2" xfId="32794" xr:uid="{597E7E2C-DC6C-484F-B664-E5D87658D6D7}"/>
    <cellStyle name="Normal 2 2 9 8" xfId="11836" xr:uid="{00000000-0005-0000-0000-0000382E0000}"/>
    <cellStyle name="Normal 2 2 9 8 2" xfId="32795" xr:uid="{FB93B94B-6AAC-4B5D-8D9F-76D9E4852995}"/>
    <cellStyle name="Normal 2 2 9 9" xfId="11837" xr:uid="{00000000-0005-0000-0000-0000392E0000}"/>
    <cellStyle name="Normal 2 2 9 9 2" xfId="32796" xr:uid="{C2EB170A-3ED9-4438-9EEE-E34E9CFAA4BB}"/>
    <cellStyle name="Normal 2 2 90" xfId="11838" xr:uid="{00000000-0005-0000-0000-00003A2E0000}"/>
    <cellStyle name="Normal 2 2 90 2" xfId="32797" xr:uid="{1271D3E4-579A-4EF9-AF98-BE3EAD22EB39}"/>
    <cellStyle name="Normal 2 2 91" xfId="11839" xr:uid="{00000000-0005-0000-0000-00003B2E0000}"/>
    <cellStyle name="Normal 2 2 91 2" xfId="32798" xr:uid="{DAA3F6A7-AF5A-4352-993E-1F5239A02E71}"/>
    <cellStyle name="Normal 2 2 92" xfId="11840" xr:uid="{00000000-0005-0000-0000-00003C2E0000}"/>
    <cellStyle name="Normal 2 2 92 2" xfId="32799" xr:uid="{59C275CC-F36B-406E-8824-49B9E5AACF34}"/>
    <cellStyle name="Normal 2 2 93" xfId="11841" xr:uid="{00000000-0005-0000-0000-00003D2E0000}"/>
    <cellStyle name="Normal 2 2 93 2" xfId="32800" xr:uid="{38F7E357-FB1E-40E8-BFD2-6A0EF5F2C7B0}"/>
    <cellStyle name="Normal 2 2 94" xfId="11842" xr:uid="{00000000-0005-0000-0000-00003E2E0000}"/>
    <cellStyle name="Normal 2 2 94 2" xfId="32801" xr:uid="{6815E37B-5232-4183-BA57-32C79BDB1D2F}"/>
    <cellStyle name="Normal 2 2 95" xfId="11843" xr:uid="{00000000-0005-0000-0000-00003F2E0000}"/>
    <cellStyle name="Normal 2 2 95 2" xfId="32802" xr:uid="{31B252D9-7A07-45E8-8D1E-2507AEC1DDBA}"/>
    <cellStyle name="Normal 2 2 96" xfId="11844" xr:uid="{00000000-0005-0000-0000-0000402E0000}"/>
    <cellStyle name="Normal 2 2 96 2" xfId="32803" xr:uid="{F2791821-583C-44B3-8AEC-6D21D3002188}"/>
    <cellStyle name="Normal 2 2 97" xfId="11845" xr:uid="{00000000-0005-0000-0000-0000412E0000}"/>
    <cellStyle name="Normal 2 2 97 2" xfId="32804" xr:uid="{EDD7C7F3-065B-408E-9D48-85BB6540152F}"/>
    <cellStyle name="Normal 2 2 98" xfId="11846" xr:uid="{00000000-0005-0000-0000-0000422E0000}"/>
    <cellStyle name="Normal 2 2 98 2" xfId="32805" xr:uid="{8B46E220-1167-40B0-9330-0AB5DE442431}"/>
    <cellStyle name="Normal 2 2 99" xfId="11847" xr:uid="{00000000-0005-0000-0000-0000432E0000}"/>
    <cellStyle name="Normal 2 2 99 2" xfId="32806" xr:uid="{5C5B0E06-F644-4B52-BC19-E0B277426536}"/>
    <cellStyle name="Normal 2 2_Guarantees" xfId="11848" xr:uid="{00000000-0005-0000-0000-0000442E0000}"/>
    <cellStyle name="Normal 2 20" xfId="11849" xr:uid="{00000000-0005-0000-0000-0000452E0000}"/>
    <cellStyle name="Normal 2 20 2" xfId="11850" xr:uid="{00000000-0005-0000-0000-0000462E0000}"/>
    <cellStyle name="Normal 2 20 2 2" xfId="32808" xr:uid="{4699F2F9-1DF0-4FA5-A8F9-A6BCA923C5A8}"/>
    <cellStyle name="Normal 2 20 3" xfId="32807" xr:uid="{45489B4E-4A54-4809-839C-ADB252A3AA7A}"/>
    <cellStyle name="Normal 2 21" xfId="11851" xr:uid="{00000000-0005-0000-0000-0000472E0000}"/>
    <cellStyle name="Normal 2 21 2" xfId="11852" xr:uid="{00000000-0005-0000-0000-0000482E0000}"/>
    <cellStyle name="Normal 2 21 2 2" xfId="11853" xr:uid="{00000000-0005-0000-0000-0000492E0000}"/>
    <cellStyle name="Normal 2 21 2 2 2" xfId="11854" xr:uid="{00000000-0005-0000-0000-00004A2E0000}"/>
    <cellStyle name="Normal 2 21 2 2 2 2" xfId="32812" xr:uid="{C7205EEA-F781-489A-93FA-FBE5DA7B0800}"/>
    <cellStyle name="Normal 2 21 2 2 3" xfId="11855" xr:uid="{00000000-0005-0000-0000-00004B2E0000}"/>
    <cellStyle name="Normal 2 21 2 2 3 2" xfId="32813" xr:uid="{A60CC9A3-2558-4CC2-AB75-983DA5BE6C94}"/>
    <cellStyle name="Normal 2 21 2 2 4" xfId="11856" xr:uid="{00000000-0005-0000-0000-00004C2E0000}"/>
    <cellStyle name="Normal 2 21 2 2 4 2" xfId="32814" xr:uid="{1BDF43C8-1F3C-4C95-BF10-8E66754345F8}"/>
    <cellStyle name="Normal 2 21 2 2 5" xfId="32811" xr:uid="{6DBFB6D8-48D1-4C88-98FE-9556B8F73855}"/>
    <cellStyle name="Normal 2 21 2 3" xfId="11857" xr:uid="{00000000-0005-0000-0000-00004D2E0000}"/>
    <cellStyle name="Normal 2 21 2 3 2" xfId="32815" xr:uid="{2D16054C-8A25-4A6C-A6B7-D5F76B6EBBB9}"/>
    <cellStyle name="Normal 2 21 2 4" xfId="11858" xr:uid="{00000000-0005-0000-0000-00004E2E0000}"/>
    <cellStyle name="Normal 2 21 2 4 2" xfId="32816" xr:uid="{C12D6146-39E1-407E-B149-F79228AA36FE}"/>
    <cellStyle name="Normal 2 21 2 5" xfId="11859" xr:uid="{00000000-0005-0000-0000-00004F2E0000}"/>
    <cellStyle name="Normal 2 21 2 5 2" xfId="32817" xr:uid="{D254A945-B2D5-40D5-BF96-5686EADF6D13}"/>
    <cellStyle name="Normal 2 21 2 6" xfId="32810" xr:uid="{81EC9F22-8C44-4626-B799-DA03C796452C}"/>
    <cellStyle name="Normal 2 21 3" xfId="11860" xr:uid="{00000000-0005-0000-0000-0000502E0000}"/>
    <cellStyle name="Normal 2 21 3 2" xfId="32818" xr:uid="{E06EAD7D-F2A0-4EC4-9E76-39F4F706D663}"/>
    <cellStyle name="Normal 2 21 4" xfId="11861" xr:uid="{00000000-0005-0000-0000-0000512E0000}"/>
    <cellStyle name="Normal 2 21 4 2" xfId="11862" xr:uid="{00000000-0005-0000-0000-0000522E0000}"/>
    <cellStyle name="Normal 2 21 4 2 2" xfId="32820" xr:uid="{7BCE8428-AA6D-45D7-AF8F-FF190F66F064}"/>
    <cellStyle name="Normal 2 21 4 3" xfId="11863" xr:uid="{00000000-0005-0000-0000-0000532E0000}"/>
    <cellStyle name="Normal 2 21 4 3 2" xfId="32821" xr:uid="{750F2FA5-9D18-472A-987B-D154D797BF90}"/>
    <cellStyle name="Normal 2 21 4 4" xfId="11864" xr:uid="{00000000-0005-0000-0000-0000542E0000}"/>
    <cellStyle name="Normal 2 21 4 4 2" xfId="32822" xr:uid="{59E53DE3-A957-427C-9FD4-5601DD8B0CB9}"/>
    <cellStyle name="Normal 2 21 4 5" xfId="32819" xr:uid="{65B4A72B-41D8-4690-9494-B57B8754DE7F}"/>
    <cellStyle name="Normal 2 21 5" xfId="11865" xr:uid="{00000000-0005-0000-0000-0000552E0000}"/>
    <cellStyle name="Normal 2 21 5 2" xfId="32823" xr:uid="{D2B92BB4-C939-4CBB-BC32-B02CB8059CF2}"/>
    <cellStyle name="Normal 2 21 6" xfId="11866" xr:uid="{00000000-0005-0000-0000-0000562E0000}"/>
    <cellStyle name="Normal 2 21 6 2" xfId="32824" xr:uid="{36C124D1-6A4E-408A-BF07-6A7563C62BC3}"/>
    <cellStyle name="Normal 2 21 7" xfId="11867" xr:uid="{00000000-0005-0000-0000-0000572E0000}"/>
    <cellStyle name="Normal 2 21 7 2" xfId="32825" xr:uid="{E7956C49-E0C5-413A-B945-B892CFAC814C}"/>
    <cellStyle name="Normal 2 21 8" xfId="32809" xr:uid="{04F28436-A780-4AD7-82E6-8CE963CE91EE}"/>
    <cellStyle name="Normal 2 22" xfId="11868" xr:uid="{00000000-0005-0000-0000-0000582E0000}"/>
    <cellStyle name="Normal 2 22 2" xfId="11869" xr:uid="{00000000-0005-0000-0000-0000592E0000}"/>
    <cellStyle name="Normal 2 22 2 2" xfId="11870" xr:uid="{00000000-0005-0000-0000-00005A2E0000}"/>
    <cellStyle name="Normal 2 22 2 2 2" xfId="11871" xr:uid="{00000000-0005-0000-0000-00005B2E0000}"/>
    <cellStyle name="Normal 2 22 2 2 2 2" xfId="32829" xr:uid="{84ABEA11-3900-4DCA-AB59-24A93F406C38}"/>
    <cellStyle name="Normal 2 22 2 2 3" xfId="11872" xr:uid="{00000000-0005-0000-0000-00005C2E0000}"/>
    <cellStyle name="Normal 2 22 2 2 3 2" xfId="32830" xr:uid="{28ACA869-1295-4482-8409-58686ABF4765}"/>
    <cellStyle name="Normal 2 22 2 2 4" xfId="11873" xr:uid="{00000000-0005-0000-0000-00005D2E0000}"/>
    <cellStyle name="Normal 2 22 2 2 4 2" xfId="32831" xr:uid="{61867761-8770-46B9-BE6E-9615A308ADBF}"/>
    <cellStyle name="Normal 2 22 2 2 5" xfId="32828" xr:uid="{92451AAF-A681-443A-B94E-69063B37F164}"/>
    <cellStyle name="Normal 2 22 2 3" xfId="11874" xr:uid="{00000000-0005-0000-0000-00005E2E0000}"/>
    <cellStyle name="Normal 2 22 2 3 2" xfId="32832" xr:uid="{4FB9717D-3F01-4367-994D-257A59E6E418}"/>
    <cellStyle name="Normal 2 22 2 4" xfId="11875" xr:uid="{00000000-0005-0000-0000-00005F2E0000}"/>
    <cellStyle name="Normal 2 22 2 4 2" xfId="32833" xr:uid="{EDC6BF2B-F0DB-4FD4-88C6-C9C861B710D2}"/>
    <cellStyle name="Normal 2 22 2 5" xfId="11876" xr:uid="{00000000-0005-0000-0000-0000602E0000}"/>
    <cellStyle name="Normal 2 22 2 5 2" xfId="32834" xr:uid="{DDA34F5C-50C3-4AE8-8E48-17632C3DB078}"/>
    <cellStyle name="Normal 2 22 2 6" xfId="32827" xr:uid="{209B5AFD-9F02-4AE5-A1D0-480179472F8F}"/>
    <cellStyle name="Normal 2 22 3" xfId="11877" xr:uid="{00000000-0005-0000-0000-0000612E0000}"/>
    <cellStyle name="Normal 2 22 3 2" xfId="32835" xr:uid="{7A99413A-F8EE-41F8-A860-FF6E0D426458}"/>
    <cellStyle name="Normal 2 22 4" xfId="11878" xr:uid="{00000000-0005-0000-0000-0000622E0000}"/>
    <cellStyle name="Normal 2 22 4 2" xfId="11879" xr:uid="{00000000-0005-0000-0000-0000632E0000}"/>
    <cellStyle name="Normal 2 22 4 2 2" xfId="32837" xr:uid="{7CFEC156-09D6-4E43-8A67-0D454C2BD591}"/>
    <cellStyle name="Normal 2 22 4 3" xfId="11880" xr:uid="{00000000-0005-0000-0000-0000642E0000}"/>
    <cellStyle name="Normal 2 22 4 3 2" xfId="32838" xr:uid="{BCE69A46-3698-4F53-B17C-7B306E585BCF}"/>
    <cellStyle name="Normal 2 22 4 4" xfId="11881" xr:uid="{00000000-0005-0000-0000-0000652E0000}"/>
    <cellStyle name="Normal 2 22 4 4 2" xfId="32839" xr:uid="{51334148-5CB7-47D7-BA09-A567091A7A34}"/>
    <cellStyle name="Normal 2 22 4 5" xfId="32836" xr:uid="{41ACC5EE-BBF6-4B5D-BEFD-66C6A643700C}"/>
    <cellStyle name="Normal 2 22 5" xfId="11882" xr:uid="{00000000-0005-0000-0000-0000662E0000}"/>
    <cellStyle name="Normal 2 22 5 2" xfId="32840" xr:uid="{8CB74642-5D97-4769-AD8A-F50F072E4449}"/>
    <cellStyle name="Normal 2 22 6" xfId="11883" xr:uid="{00000000-0005-0000-0000-0000672E0000}"/>
    <cellStyle name="Normal 2 22 6 2" xfId="32841" xr:uid="{38376632-21B4-4193-837F-913102079698}"/>
    <cellStyle name="Normal 2 22 7" xfId="11884" xr:uid="{00000000-0005-0000-0000-0000682E0000}"/>
    <cellStyle name="Normal 2 22 7 2" xfId="32842" xr:uid="{5DD746BC-E693-4E43-9A80-3CE3577FCF69}"/>
    <cellStyle name="Normal 2 22 8" xfId="32826" xr:uid="{3FD3C8D5-4EF6-45E2-9A35-C848969D425F}"/>
    <cellStyle name="Normal 2 23" xfId="11885" xr:uid="{00000000-0005-0000-0000-0000692E0000}"/>
    <cellStyle name="Normal 2 23 2" xfId="11886" xr:uid="{00000000-0005-0000-0000-00006A2E0000}"/>
    <cellStyle name="Normal 2 23 2 2" xfId="32844" xr:uid="{7BD81C1E-750A-4BED-9A3C-654C9AA85DF5}"/>
    <cellStyle name="Normal 2 23 3" xfId="32843" xr:uid="{4369CE0A-FEB8-48E8-B46A-68F70869690E}"/>
    <cellStyle name="Normal 2 24" xfId="11887" xr:uid="{00000000-0005-0000-0000-00006B2E0000}"/>
    <cellStyle name="Normal 2 24 2" xfId="11888" xr:uid="{00000000-0005-0000-0000-00006C2E0000}"/>
    <cellStyle name="Normal 2 24 2 2" xfId="32846" xr:uid="{CC775B99-8290-4917-9EEA-B1B348FA2E56}"/>
    <cellStyle name="Normal 2 24 3" xfId="11889" xr:uid="{00000000-0005-0000-0000-00006D2E0000}"/>
    <cellStyle name="Normal 2 24 3 2" xfId="32847" xr:uid="{80A523D2-D4D2-441D-ABDF-2FC719413796}"/>
    <cellStyle name="Normal 2 24 4" xfId="11890" xr:uid="{00000000-0005-0000-0000-00006E2E0000}"/>
    <cellStyle name="Normal 2 24 4 2" xfId="32848" xr:uid="{E92E811C-4FFE-48FA-8096-172AADE2E563}"/>
    <cellStyle name="Normal 2 24 5" xfId="32845" xr:uid="{1154561A-6C75-4715-A7BE-C769E4A51209}"/>
    <cellStyle name="Normal 2 25" xfId="11891" xr:uid="{00000000-0005-0000-0000-00006F2E0000}"/>
    <cellStyle name="Normal 2 25 2" xfId="11892" xr:uid="{00000000-0005-0000-0000-0000702E0000}"/>
    <cellStyle name="Normal 2 25 2 2" xfId="32850" xr:uid="{6DF8EF9D-DAFE-431F-9A76-FA1033468013}"/>
    <cellStyle name="Normal 2 25 3" xfId="11893" xr:uid="{00000000-0005-0000-0000-0000712E0000}"/>
    <cellStyle name="Normal 2 25 3 2" xfId="32851" xr:uid="{0839CCE4-6F8C-45AB-94B7-C25E29C32E48}"/>
    <cellStyle name="Normal 2 25 4" xfId="11894" xr:uid="{00000000-0005-0000-0000-0000722E0000}"/>
    <cellStyle name="Normal 2 25 4 2" xfId="32852" xr:uid="{246FD612-520B-4CBF-9A98-43A5BCDE675D}"/>
    <cellStyle name="Normal 2 25 5" xfId="32849" xr:uid="{661AE16B-FE74-4549-974A-C48970851BFC}"/>
    <cellStyle name="Normal 2 26" xfId="11895" xr:uid="{00000000-0005-0000-0000-0000732E0000}"/>
    <cellStyle name="Normal 2 26 2" xfId="11896" xr:uid="{00000000-0005-0000-0000-0000742E0000}"/>
    <cellStyle name="Normal 2 26 2 2" xfId="32854" xr:uid="{7D19193E-6ED8-40A3-998B-101FD672290E}"/>
    <cellStyle name="Normal 2 26 3" xfId="32853" xr:uid="{F934C7A8-63FE-45E0-B44A-4244DE9182B4}"/>
    <cellStyle name="Normal 2 27" xfId="11897" xr:uid="{00000000-0005-0000-0000-0000752E0000}"/>
    <cellStyle name="Normal 2 27 2" xfId="11898" xr:uid="{00000000-0005-0000-0000-0000762E0000}"/>
    <cellStyle name="Normal 2 27 2 2" xfId="32856" xr:uid="{00FD9EB5-A8B5-4D8E-BB21-83FB01CC1166}"/>
    <cellStyle name="Normal 2 27 3" xfId="32855" xr:uid="{6C13EC9E-5608-4A71-9E67-EB1D96D2E877}"/>
    <cellStyle name="Normal 2 28" xfId="11899" xr:uid="{00000000-0005-0000-0000-0000772E0000}"/>
    <cellStyle name="Normal 2 28 2" xfId="11900" xr:uid="{00000000-0005-0000-0000-0000782E0000}"/>
    <cellStyle name="Normal 2 28 2 2" xfId="32858" xr:uid="{E25EED27-1351-477A-B967-F384EF185872}"/>
    <cellStyle name="Normal 2 28 3" xfId="32857" xr:uid="{9D9ECA5E-C9D4-421E-A0BE-24E0CD80BC5F}"/>
    <cellStyle name="Normal 2 29" xfId="11901" xr:uid="{00000000-0005-0000-0000-0000792E0000}"/>
    <cellStyle name="Normal 2 29 2" xfId="11902" xr:uid="{00000000-0005-0000-0000-00007A2E0000}"/>
    <cellStyle name="Normal 2 29 2 2" xfId="32860" xr:uid="{21E83637-E569-4A9A-BD6F-7D5A8AD7F188}"/>
    <cellStyle name="Normal 2 29 3" xfId="32859" xr:uid="{F9FF55FB-6102-4035-835A-888CB573009C}"/>
    <cellStyle name="Normal 2 3" xfId="11903" xr:uid="{00000000-0005-0000-0000-00007B2E0000}"/>
    <cellStyle name="Normal 2 3 10" xfId="11904" xr:uid="{00000000-0005-0000-0000-00007C2E0000}"/>
    <cellStyle name="Normal 2 3 10 2" xfId="11905" xr:uid="{00000000-0005-0000-0000-00007D2E0000}"/>
    <cellStyle name="Normal 2 3 10 2 2" xfId="11906" xr:uid="{00000000-0005-0000-0000-00007E2E0000}"/>
    <cellStyle name="Normal 2 3 10 2 2 2" xfId="11907" xr:uid="{00000000-0005-0000-0000-00007F2E0000}"/>
    <cellStyle name="Normal 2 3 10 2 2 2 2" xfId="32865" xr:uid="{09EC8051-E1BC-48BE-9FC3-06B0594F596A}"/>
    <cellStyle name="Normal 2 3 10 2 2 3" xfId="11908" xr:uid="{00000000-0005-0000-0000-0000802E0000}"/>
    <cellStyle name="Normal 2 3 10 2 2 3 2" xfId="32866" xr:uid="{C70E20D3-9070-4E85-832F-46D75E7C9EC9}"/>
    <cellStyle name="Normal 2 3 10 2 2 4" xfId="11909" xr:uid="{00000000-0005-0000-0000-0000812E0000}"/>
    <cellStyle name="Normal 2 3 10 2 2 4 2" xfId="32867" xr:uid="{DEC604B6-3393-4504-97C8-4FCCF67D5477}"/>
    <cellStyle name="Normal 2 3 10 2 2 5" xfId="32864" xr:uid="{636C88D3-BFE4-43B4-AE35-53EAFBA804F4}"/>
    <cellStyle name="Normal 2 3 10 2 3" xfId="11910" xr:uid="{00000000-0005-0000-0000-0000822E0000}"/>
    <cellStyle name="Normal 2 3 10 2 3 2" xfId="32868" xr:uid="{DA51042E-CF61-4CDD-AC24-EDB276FC496B}"/>
    <cellStyle name="Normal 2 3 10 2 4" xfId="11911" xr:uid="{00000000-0005-0000-0000-0000832E0000}"/>
    <cellStyle name="Normal 2 3 10 2 4 2" xfId="32869" xr:uid="{B559ED1C-C748-4E2C-A1C1-6D6D1399F0B2}"/>
    <cellStyle name="Normal 2 3 10 2 5" xfId="11912" xr:uid="{00000000-0005-0000-0000-0000842E0000}"/>
    <cellStyle name="Normal 2 3 10 2 5 2" xfId="32870" xr:uid="{76E24C7F-9A27-4BF9-9C52-15D0B87E298F}"/>
    <cellStyle name="Normal 2 3 10 2 6" xfId="32863" xr:uid="{C471BD73-D27F-493F-90A3-43A6A887F4C4}"/>
    <cellStyle name="Normal 2 3 10 3" xfId="11913" xr:uid="{00000000-0005-0000-0000-0000852E0000}"/>
    <cellStyle name="Normal 2 3 10 3 2" xfId="32871" xr:uid="{7671B2D3-D413-4C02-AB13-14850B0366BD}"/>
    <cellStyle name="Normal 2 3 10 4" xfId="11914" xr:uid="{00000000-0005-0000-0000-0000862E0000}"/>
    <cellStyle name="Normal 2 3 10 4 2" xfId="11915" xr:uid="{00000000-0005-0000-0000-0000872E0000}"/>
    <cellStyle name="Normal 2 3 10 4 2 2" xfId="32873" xr:uid="{B4E3218A-8DB2-4A47-BF16-5DDB3429C354}"/>
    <cellStyle name="Normal 2 3 10 4 3" xfId="11916" xr:uid="{00000000-0005-0000-0000-0000882E0000}"/>
    <cellStyle name="Normal 2 3 10 4 3 2" xfId="32874" xr:uid="{275EE5A4-E9DB-4CAD-8BBC-462CB2858750}"/>
    <cellStyle name="Normal 2 3 10 4 4" xfId="11917" xr:uid="{00000000-0005-0000-0000-0000892E0000}"/>
    <cellStyle name="Normal 2 3 10 4 4 2" xfId="32875" xr:uid="{451CB5A9-29D7-46EF-A38B-9D935A57DE41}"/>
    <cellStyle name="Normal 2 3 10 4 5" xfId="32872" xr:uid="{DC726F18-311D-4526-9791-239F92ED1523}"/>
    <cellStyle name="Normal 2 3 10 5" xfId="11918" xr:uid="{00000000-0005-0000-0000-00008A2E0000}"/>
    <cellStyle name="Normal 2 3 10 5 2" xfId="32876" xr:uid="{41943F3D-5E8E-40B4-A0C9-B65817CEBB76}"/>
    <cellStyle name="Normal 2 3 10 6" xfId="11919" xr:uid="{00000000-0005-0000-0000-00008B2E0000}"/>
    <cellStyle name="Normal 2 3 10 6 2" xfId="32877" xr:uid="{D66B80FF-BA42-428C-828A-CA98BE3C572E}"/>
    <cellStyle name="Normal 2 3 10 7" xfId="11920" xr:uid="{00000000-0005-0000-0000-00008C2E0000}"/>
    <cellStyle name="Normal 2 3 10 7 2" xfId="32878" xr:uid="{7BB019C6-3748-4B33-A542-4741F52193C9}"/>
    <cellStyle name="Normal 2 3 10 8" xfId="32862" xr:uid="{706E6B84-9B90-4132-8E57-F3E2FAA12947}"/>
    <cellStyle name="Normal 2 3 11" xfId="11921" xr:uid="{00000000-0005-0000-0000-00008D2E0000}"/>
    <cellStyle name="Normal 2 3 11 2" xfId="11922" xr:uid="{00000000-0005-0000-0000-00008E2E0000}"/>
    <cellStyle name="Normal 2 3 11 2 2" xfId="32880" xr:uid="{A9EABAB9-2F35-49FA-9924-992388E8E6CA}"/>
    <cellStyle name="Normal 2 3 11 3" xfId="32879" xr:uid="{5A55BC0C-C960-4ECA-8C0C-C09D07DBFE93}"/>
    <cellStyle name="Normal 2 3 12" xfId="11923" xr:uid="{00000000-0005-0000-0000-00008F2E0000}"/>
    <cellStyle name="Normal 2 3 12 2" xfId="11924" xr:uid="{00000000-0005-0000-0000-0000902E0000}"/>
    <cellStyle name="Normal 2 3 12 2 2" xfId="32882" xr:uid="{2D08D3B3-20DD-40AD-9D11-9E8E7E0D1B60}"/>
    <cellStyle name="Normal 2 3 12 3" xfId="32881" xr:uid="{5544FF20-DAF1-492B-AE15-B5D48F521A5F}"/>
    <cellStyle name="Normal 2 3 13" xfId="11925" xr:uid="{00000000-0005-0000-0000-0000912E0000}"/>
    <cellStyle name="Normal 2 3 13 2" xfId="11926" xr:uid="{00000000-0005-0000-0000-0000922E0000}"/>
    <cellStyle name="Normal 2 3 13 2 2" xfId="32884" xr:uid="{CC7C0820-2369-4451-8D6B-066B8CB5A601}"/>
    <cellStyle name="Normal 2 3 13 3" xfId="32883" xr:uid="{37572A74-2DF2-4BCF-964E-C0BBDBF9E732}"/>
    <cellStyle name="Normal 2 3 14" xfId="32861" xr:uid="{D49C3D1A-B3D2-44E2-B788-C79EAAF04F1C}"/>
    <cellStyle name="Normal 2 3 2" xfId="11927" xr:uid="{00000000-0005-0000-0000-0000932E0000}"/>
    <cellStyle name="Normal 2 3 2 2" xfId="11928" xr:uid="{00000000-0005-0000-0000-0000942E0000}"/>
    <cellStyle name="Normal 2 3 2 2 2" xfId="11929" xr:uid="{00000000-0005-0000-0000-0000952E0000}"/>
    <cellStyle name="Normal 2 3 2 2 2 2" xfId="32887" xr:uid="{8454BA20-BB1D-4E11-A1F3-C63F42ADDE57}"/>
    <cellStyle name="Normal 2 3 2 2 3" xfId="11930" xr:uid="{00000000-0005-0000-0000-0000962E0000}"/>
    <cellStyle name="Normal 2 3 2 2 3 2" xfId="11931" xr:uid="{00000000-0005-0000-0000-0000972E0000}"/>
    <cellStyle name="Normal 2 3 2 2 3 2 2" xfId="11932" xr:uid="{00000000-0005-0000-0000-0000982E0000}"/>
    <cellStyle name="Normal 2 3 2 2 3 2 2 2" xfId="32890" xr:uid="{F28F4504-4C86-4BF1-8FA5-33CE2F41FC5A}"/>
    <cellStyle name="Normal 2 3 2 2 3 2 3" xfId="11933" xr:uid="{00000000-0005-0000-0000-0000992E0000}"/>
    <cellStyle name="Normal 2 3 2 2 3 2 3 2" xfId="32891" xr:uid="{66B99AEC-9E76-4D91-A119-40A8906A94D9}"/>
    <cellStyle name="Normal 2 3 2 2 3 2 4" xfId="11934" xr:uid="{00000000-0005-0000-0000-00009A2E0000}"/>
    <cellStyle name="Normal 2 3 2 2 3 2 4 2" xfId="32892" xr:uid="{690EF81F-CA4F-4272-B7C8-C2889F7DC888}"/>
    <cellStyle name="Normal 2 3 2 2 3 2 5" xfId="32889" xr:uid="{F187454A-BBE9-45EE-94B7-362E53BB1739}"/>
    <cellStyle name="Normal 2 3 2 2 3 3" xfId="11935" xr:uid="{00000000-0005-0000-0000-00009B2E0000}"/>
    <cellStyle name="Normal 2 3 2 2 3 3 2" xfId="32893" xr:uid="{A65925EB-46D2-41D9-90D8-21C1B33EC8A2}"/>
    <cellStyle name="Normal 2 3 2 2 3 4" xfId="11936" xr:uid="{00000000-0005-0000-0000-00009C2E0000}"/>
    <cellStyle name="Normal 2 3 2 2 3 4 2" xfId="32894" xr:uid="{E9CBA465-E9E3-4016-882A-D2FEE1195CB4}"/>
    <cellStyle name="Normal 2 3 2 2 3 5" xfId="11937" xr:uid="{00000000-0005-0000-0000-00009D2E0000}"/>
    <cellStyle name="Normal 2 3 2 2 3 5 2" xfId="32895" xr:uid="{57F33C3E-9F3F-4AD3-A95A-E50C99D46151}"/>
    <cellStyle name="Normal 2 3 2 2 3 6" xfId="32888" xr:uid="{C8ABCF39-8308-44D9-B588-72B37F842C62}"/>
    <cellStyle name="Normal 2 3 2 2 4" xfId="11938" xr:uid="{00000000-0005-0000-0000-00009E2E0000}"/>
    <cellStyle name="Normal 2 3 2 2 4 2" xfId="32896" xr:uid="{1B44F2AB-7A19-4CC1-BEAD-274225F53DC2}"/>
    <cellStyle name="Normal 2 3 2 2 5" xfId="11939" xr:uid="{00000000-0005-0000-0000-00009F2E0000}"/>
    <cellStyle name="Normal 2 3 2 2 5 2" xfId="11940" xr:uid="{00000000-0005-0000-0000-0000A02E0000}"/>
    <cellStyle name="Normal 2 3 2 2 5 2 2" xfId="32898" xr:uid="{0D11332E-6B37-4328-B33E-66DBC0EF25F4}"/>
    <cellStyle name="Normal 2 3 2 2 5 3" xfId="11941" xr:uid="{00000000-0005-0000-0000-0000A12E0000}"/>
    <cellStyle name="Normal 2 3 2 2 5 3 2" xfId="32899" xr:uid="{31197D10-FD08-4938-B664-3451231FC06F}"/>
    <cellStyle name="Normal 2 3 2 2 5 4" xfId="11942" xr:uid="{00000000-0005-0000-0000-0000A22E0000}"/>
    <cellStyle name="Normal 2 3 2 2 5 4 2" xfId="32900" xr:uid="{28950E22-E92D-4897-B898-9FDCC0FC03B9}"/>
    <cellStyle name="Normal 2 3 2 2 5 5" xfId="32897" xr:uid="{05A9B026-0850-4826-965D-17FE40B87BE1}"/>
    <cellStyle name="Normal 2 3 2 2 6" xfId="11943" xr:uid="{00000000-0005-0000-0000-0000A32E0000}"/>
    <cellStyle name="Normal 2 3 2 2 6 2" xfId="32901" xr:uid="{8F54533C-5CFB-4F2E-9114-B729246C0EC7}"/>
    <cellStyle name="Normal 2 3 2 2 7" xfId="11944" xr:uid="{00000000-0005-0000-0000-0000A42E0000}"/>
    <cellStyle name="Normal 2 3 2 2 7 2" xfId="32902" xr:uid="{80375E83-4CFE-4606-AF97-0DF4475EDCE7}"/>
    <cellStyle name="Normal 2 3 2 2 8" xfId="11945" xr:uid="{00000000-0005-0000-0000-0000A52E0000}"/>
    <cellStyle name="Normal 2 3 2 2 8 2" xfId="32903" xr:uid="{5959E133-86C8-45DE-B00A-1C95168B8F8A}"/>
    <cellStyle name="Normal 2 3 2 2 9" xfId="32886" xr:uid="{7AF2D6B1-4750-4037-8FC5-F26D4F2FB7F4}"/>
    <cellStyle name="Normal 2 3 2 3" xfId="11946" xr:uid="{00000000-0005-0000-0000-0000A62E0000}"/>
    <cellStyle name="Normal 2 3 2 3 2" xfId="32904" xr:uid="{077F4796-EF6A-42AC-9308-43BDB7C8BE88}"/>
    <cellStyle name="Normal 2 3 2 4" xfId="11947" xr:uid="{00000000-0005-0000-0000-0000A72E0000}"/>
    <cellStyle name="Normal 2 3 2 4 2" xfId="11948" xr:uid="{00000000-0005-0000-0000-0000A82E0000}"/>
    <cellStyle name="Normal 2 3 2 4 2 2" xfId="11949" xr:uid="{00000000-0005-0000-0000-0000A92E0000}"/>
    <cellStyle name="Normal 2 3 2 4 2 2 2" xfId="32907" xr:uid="{39D3F1C8-F2FE-411A-8FE1-B89FC40FA02C}"/>
    <cellStyle name="Normal 2 3 2 4 2 3" xfId="11950" xr:uid="{00000000-0005-0000-0000-0000AA2E0000}"/>
    <cellStyle name="Normal 2 3 2 4 2 3 2" xfId="32908" xr:uid="{052E22B1-DFEE-4C39-8743-9ACDC4E82E2A}"/>
    <cellStyle name="Normal 2 3 2 4 2 4" xfId="11951" xr:uid="{00000000-0005-0000-0000-0000AB2E0000}"/>
    <cellStyle name="Normal 2 3 2 4 2 4 2" xfId="32909" xr:uid="{0A0FD5CA-B24E-4F76-A79F-C6424A630FA2}"/>
    <cellStyle name="Normal 2 3 2 4 2 5" xfId="32906" xr:uid="{27B2842B-D1FC-4B77-994A-56EA4B1977DF}"/>
    <cellStyle name="Normal 2 3 2 4 3" xfId="11952" xr:uid="{00000000-0005-0000-0000-0000AC2E0000}"/>
    <cellStyle name="Normal 2 3 2 4 3 2" xfId="32910" xr:uid="{8E764E8B-9924-4E3B-BBFF-93684493F0AB}"/>
    <cellStyle name="Normal 2 3 2 4 4" xfId="11953" xr:uid="{00000000-0005-0000-0000-0000AD2E0000}"/>
    <cellStyle name="Normal 2 3 2 4 4 2" xfId="32911" xr:uid="{CE29A220-188F-44C1-82F9-74E8E703A7C4}"/>
    <cellStyle name="Normal 2 3 2 4 5" xfId="11954" xr:uid="{00000000-0005-0000-0000-0000AE2E0000}"/>
    <cellStyle name="Normal 2 3 2 4 5 2" xfId="32912" xr:uid="{668DEDC6-08ED-47AE-836E-22821A94636C}"/>
    <cellStyle name="Normal 2 3 2 4 6" xfId="32905" xr:uid="{2384FAB8-E290-4F2D-9339-A8AD6C40F10E}"/>
    <cellStyle name="Normal 2 3 2 5" xfId="11955" xr:uid="{00000000-0005-0000-0000-0000AF2E0000}"/>
    <cellStyle name="Normal 2 3 2 5 2" xfId="11956" xr:uid="{00000000-0005-0000-0000-0000B02E0000}"/>
    <cellStyle name="Normal 2 3 2 5 2 2" xfId="32914" xr:uid="{3E8ED27C-E5FF-4FB8-8771-957B32A19AC6}"/>
    <cellStyle name="Normal 2 3 2 5 3" xfId="11957" xr:uid="{00000000-0005-0000-0000-0000B12E0000}"/>
    <cellStyle name="Normal 2 3 2 5 3 2" xfId="32915" xr:uid="{2D3CFBC9-A3DD-49A4-8A9A-2AB2048076C7}"/>
    <cellStyle name="Normal 2 3 2 5 4" xfId="11958" xr:uid="{00000000-0005-0000-0000-0000B22E0000}"/>
    <cellStyle name="Normal 2 3 2 5 4 2" xfId="32916" xr:uid="{4B79EB15-D547-413D-B302-83FCA32892FF}"/>
    <cellStyle name="Normal 2 3 2 5 5" xfId="32913" xr:uid="{E8781010-21A4-4469-B4ED-3358AC48D884}"/>
    <cellStyle name="Normal 2 3 2 6" xfId="11959" xr:uid="{00000000-0005-0000-0000-0000B32E0000}"/>
    <cellStyle name="Normal 2 3 2 6 2" xfId="32917" xr:uid="{FFB8C311-9CC7-44CF-99BA-49C00096ABF4}"/>
    <cellStyle name="Normal 2 3 2 7" xfId="11960" xr:uid="{00000000-0005-0000-0000-0000B42E0000}"/>
    <cellStyle name="Normal 2 3 2 7 2" xfId="32918" xr:uid="{3CF8634D-EDAD-4637-99DD-00B5BB6A38E2}"/>
    <cellStyle name="Normal 2 3 2 8" xfId="11961" xr:uid="{00000000-0005-0000-0000-0000B52E0000}"/>
    <cellStyle name="Normal 2 3 2 8 2" xfId="32919" xr:uid="{3446F655-65E6-480C-9E7A-7739A64EE78E}"/>
    <cellStyle name="Normal 2 3 2 9" xfId="32885" xr:uid="{A2A9996C-BAA7-493B-860E-B2ADDFEEDDC2}"/>
    <cellStyle name="Normal 2 3 3" xfId="11962" xr:uid="{00000000-0005-0000-0000-0000B62E0000}"/>
    <cellStyle name="Normal 2 3 3 2" xfId="32920" xr:uid="{B926545F-5EB3-4AC5-9CDB-E6DE1B07A500}"/>
    <cellStyle name="Normal 2 3 4" xfId="11963" xr:uid="{00000000-0005-0000-0000-0000B72E0000}"/>
    <cellStyle name="Normal 2 3 4 2" xfId="32921" xr:uid="{D78A1C24-FDDE-4269-BAE0-BDEEF4E3EA22}"/>
    <cellStyle name="Normal 2 3 5" xfId="11964" xr:uid="{00000000-0005-0000-0000-0000B82E0000}"/>
    <cellStyle name="Normal 2 3 5 2" xfId="32922" xr:uid="{19DED2F3-B558-456C-BAA7-B6D398F5B562}"/>
    <cellStyle name="Normal 2 3 6" xfId="11965" xr:uid="{00000000-0005-0000-0000-0000B92E0000}"/>
    <cellStyle name="Normal 2 3 6 2" xfId="32923" xr:uid="{A81DBEED-ED75-4A62-BB1B-818452B1CE78}"/>
    <cellStyle name="Normal 2 3 7" xfId="11966" xr:uid="{00000000-0005-0000-0000-0000BA2E0000}"/>
    <cellStyle name="Normal 2 3 7 2" xfId="32924" xr:uid="{83D572FA-AC16-48B6-A8C2-2A27BC7C49BE}"/>
    <cellStyle name="Normal 2 3 8" xfId="11967" xr:uid="{00000000-0005-0000-0000-0000BB2E0000}"/>
    <cellStyle name="Normal 2 3 8 2" xfId="32925" xr:uid="{C635E56C-C051-485B-9F9A-3A5D4893D1CD}"/>
    <cellStyle name="Normal 2 3 9" xfId="11968" xr:uid="{00000000-0005-0000-0000-0000BC2E0000}"/>
    <cellStyle name="Normal 2 3 9 2" xfId="11969" xr:uid="{00000000-0005-0000-0000-0000BD2E0000}"/>
    <cellStyle name="Normal 2 3 9 2 2" xfId="32927" xr:uid="{47045F8C-6C1F-4B24-9B8C-ACE76FEA71D1}"/>
    <cellStyle name="Normal 2 3 9 3" xfId="32926" xr:uid="{03DCF35C-6CE6-496C-A9E8-EC2FD6801360}"/>
    <cellStyle name="Normal 2 30" xfId="11970" xr:uid="{00000000-0005-0000-0000-0000BE2E0000}"/>
    <cellStyle name="Normal 2 30 2" xfId="11971" xr:uid="{00000000-0005-0000-0000-0000BF2E0000}"/>
    <cellStyle name="Normal 2 30 2 2" xfId="32929" xr:uid="{B5BEE0ED-D613-4697-86C9-384B05E00015}"/>
    <cellStyle name="Normal 2 30 3" xfId="32928" xr:uid="{B976FCD2-8906-4CD3-B9C3-BA10463B97EC}"/>
    <cellStyle name="Normal 2 31" xfId="11972" xr:uid="{00000000-0005-0000-0000-0000C02E0000}"/>
    <cellStyle name="Normal 2 31 2" xfId="11973" xr:uid="{00000000-0005-0000-0000-0000C12E0000}"/>
    <cellStyle name="Normal 2 31 2 2" xfId="32931" xr:uid="{A26F9858-3BA8-4A87-9017-AE1AD1D80CDC}"/>
    <cellStyle name="Normal 2 31 3" xfId="32930" xr:uid="{FA6F5FC8-B260-4C05-9616-BB7594ADB405}"/>
    <cellStyle name="Normal 2 32" xfId="11974" xr:uid="{00000000-0005-0000-0000-0000C22E0000}"/>
    <cellStyle name="Normal 2 32 2" xfId="11975" xr:uid="{00000000-0005-0000-0000-0000C32E0000}"/>
    <cellStyle name="Normal 2 32 2 2" xfId="32933" xr:uid="{A2222259-F87B-4BA4-AAFB-29E1DCCD2853}"/>
    <cellStyle name="Normal 2 32 3" xfId="32932" xr:uid="{CC0D78CE-89A8-45D5-B1CF-5F248233B5FE}"/>
    <cellStyle name="Normal 2 33" xfId="11976" xr:uid="{00000000-0005-0000-0000-0000C42E0000}"/>
    <cellStyle name="Normal 2 33 2" xfId="11977" xr:uid="{00000000-0005-0000-0000-0000C52E0000}"/>
    <cellStyle name="Normal 2 33 2 2" xfId="32935" xr:uid="{012698BE-C5C8-45A3-927E-FFD2B495A3CB}"/>
    <cellStyle name="Normal 2 33 3" xfId="32934" xr:uid="{B7D443C7-3133-4ADA-BE7B-32E4D26DAB7C}"/>
    <cellStyle name="Normal 2 34" xfId="11978" xr:uid="{00000000-0005-0000-0000-0000C62E0000}"/>
    <cellStyle name="Normal 2 34 2" xfId="11979" xr:uid="{00000000-0005-0000-0000-0000C72E0000}"/>
    <cellStyle name="Normal 2 34 2 2" xfId="32937" xr:uid="{AC1C8212-370B-4F2E-9A2D-615D199937A1}"/>
    <cellStyle name="Normal 2 34 3" xfId="32936" xr:uid="{66D6784D-D1FD-470E-81AF-1361B9871C21}"/>
    <cellStyle name="Normal 2 35" xfId="11980" xr:uid="{00000000-0005-0000-0000-0000C82E0000}"/>
    <cellStyle name="Normal 2 35 2" xfId="11981" xr:uid="{00000000-0005-0000-0000-0000C92E0000}"/>
    <cellStyle name="Normal 2 35 2 2" xfId="32939" xr:uid="{61BEDAD9-5459-4EFB-937C-E1EC1C42DAF1}"/>
    <cellStyle name="Normal 2 35 3" xfId="32938" xr:uid="{646F3AA2-53EC-464E-B9BB-BE1B6C4E2844}"/>
    <cellStyle name="Normal 2 36" xfId="11982" xr:uid="{00000000-0005-0000-0000-0000CA2E0000}"/>
    <cellStyle name="Normal 2 36 2" xfId="11983" xr:uid="{00000000-0005-0000-0000-0000CB2E0000}"/>
    <cellStyle name="Normal 2 36 2 2" xfId="32941" xr:uid="{26CDE9B3-0245-4ED1-94DF-48636A3DDD35}"/>
    <cellStyle name="Normal 2 36 3" xfId="32940" xr:uid="{38D34D74-7C1C-42EA-BF89-2A53997308F9}"/>
    <cellStyle name="Normal 2 37" xfId="11984" xr:uid="{00000000-0005-0000-0000-0000CC2E0000}"/>
    <cellStyle name="Normal 2 37 2" xfId="11985" xr:uid="{00000000-0005-0000-0000-0000CD2E0000}"/>
    <cellStyle name="Normal 2 37 2 2" xfId="32943" xr:uid="{36A6074E-8159-4B4B-AAC3-C86E10003535}"/>
    <cellStyle name="Normal 2 37 3" xfId="32942" xr:uid="{BD6109AC-8972-4FEC-98FF-E90923E17FEF}"/>
    <cellStyle name="Normal 2 38" xfId="11986" xr:uid="{00000000-0005-0000-0000-0000CE2E0000}"/>
    <cellStyle name="Normal 2 38 2" xfId="11987" xr:uid="{00000000-0005-0000-0000-0000CF2E0000}"/>
    <cellStyle name="Normal 2 38 2 2" xfId="32945" xr:uid="{D6E1A89B-618C-4A3C-BA4B-B0FD5AE8DC6E}"/>
    <cellStyle name="Normal 2 38 3" xfId="32944" xr:uid="{204295CE-1B30-44F2-8C93-BF6A32CCCD66}"/>
    <cellStyle name="Normal 2 39" xfId="11988" xr:uid="{00000000-0005-0000-0000-0000D02E0000}"/>
    <cellStyle name="Normal 2 39 2" xfId="11989" xr:uid="{00000000-0005-0000-0000-0000D12E0000}"/>
    <cellStyle name="Normal 2 39 2 2" xfId="32947" xr:uid="{F0D68B0F-C3E4-4C44-9651-8CFDCCB7060F}"/>
    <cellStyle name="Normal 2 39 3" xfId="32946" xr:uid="{5AA33123-9C0C-49D3-93DB-742DF6E04D57}"/>
    <cellStyle name="Normal 2 4" xfId="11990" xr:uid="{00000000-0005-0000-0000-0000D22E0000}"/>
    <cellStyle name="Normal 2 4 10" xfId="11991" xr:uid="{00000000-0005-0000-0000-0000D32E0000}"/>
    <cellStyle name="Normal 2 4 10 2" xfId="11992" xr:uid="{00000000-0005-0000-0000-0000D42E0000}"/>
    <cellStyle name="Normal 2 4 10 2 2" xfId="32950" xr:uid="{FBBE96EE-40D9-483F-8A72-10586BF2847A}"/>
    <cellStyle name="Normal 2 4 10 3" xfId="32949" xr:uid="{9F75CE36-BE9E-4EEE-863F-AAB8D420983D}"/>
    <cellStyle name="Normal 2 4 11" xfId="11993" xr:uid="{00000000-0005-0000-0000-0000D52E0000}"/>
    <cellStyle name="Normal 2 4 11 2" xfId="32951" xr:uid="{570003B9-4691-48ED-AF08-A848B4BE30A0}"/>
    <cellStyle name="Normal 2 4 12" xfId="11994" xr:uid="{00000000-0005-0000-0000-0000D62E0000}"/>
    <cellStyle name="Normal 2 4 12 2" xfId="11995" xr:uid="{00000000-0005-0000-0000-0000D72E0000}"/>
    <cellStyle name="Normal 2 4 12 2 2" xfId="32953" xr:uid="{8457D494-140F-455E-917A-06F4C22F645E}"/>
    <cellStyle name="Normal 2 4 12 3" xfId="32952" xr:uid="{0A4D9C8A-68FD-4761-8DEE-D1A5B7F8D8EB}"/>
    <cellStyle name="Normal 2 4 13" xfId="11996" xr:uid="{00000000-0005-0000-0000-0000D82E0000}"/>
    <cellStyle name="Normal 2 4 13 2" xfId="32954" xr:uid="{1AFDE58D-956F-49B6-990E-5BA24317C548}"/>
    <cellStyle name="Normal 2 4 14" xfId="11997" xr:uid="{00000000-0005-0000-0000-0000D92E0000}"/>
    <cellStyle name="Normal 2 4 14 2" xfId="32955" xr:uid="{0CC7E9ED-7AD3-40C6-AAE9-FD817FBB65D5}"/>
    <cellStyle name="Normal 2 4 15" xfId="32948" xr:uid="{57C84395-C51F-4E3E-B358-6D07B950BFE8}"/>
    <cellStyle name="Normal 2 4 2" xfId="11998" xr:uid="{00000000-0005-0000-0000-0000DA2E0000}"/>
    <cellStyle name="Normal 2 4 2 2" xfId="11999" xr:uid="{00000000-0005-0000-0000-0000DB2E0000}"/>
    <cellStyle name="Normal 2 4 2 2 2" xfId="32957" xr:uid="{F7D12294-D928-4D1A-BE7A-36B9B59A6A25}"/>
    <cellStyle name="Normal 2 4 2 3" xfId="32956" xr:uid="{85B62F2A-40CD-4FBA-BF83-360804BF6DA3}"/>
    <cellStyle name="Normal 2 4 3" xfId="12000" xr:uid="{00000000-0005-0000-0000-0000DC2E0000}"/>
    <cellStyle name="Normal 2 4 3 2" xfId="32958" xr:uid="{1C600E1F-7944-453E-98F1-E7B67910F7A0}"/>
    <cellStyle name="Normal 2 4 4" xfId="12001" xr:uid="{00000000-0005-0000-0000-0000DD2E0000}"/>
    <cellStyle name="Normal 2 4 4 2" xfId="32959" xr:uid="{03A1BB28-F144-4128-A4C6-CBF63DD11599}"/>
    <cellStyle name="Normal 2 4 5" xfId="12002" xr:uid="{00000000-0005-0000-0000-0000DE2E0000}"/>
    <cellStyle name="Normal 2 4 5 2" xfId="32960" xr:uid="{C3E40440-5764-4B30-AE1A-9BD6130C41F6}"/>
    <cellStyle name="Normal 2 4 6" xfId="12003" xr:uid="{00000000-0005-0000-0000-0000DF2E0000}"/>
    <cellStyle name="Normal 2 4 6 2" xfId="32961" xr:uid="{D6A6E06A-DFA1-4BEB-8693-D24B1C5D3788}"/>
    <cellStyle name="Normal 2 4 7" xfId="12004" xr:uid="{00000000-0005-0000-0000-0000E02E0000}"/>
    <cellStyle name="Normal 2 4 7 2" xfId="32962" xr:uid="{536594A9-B36B-4522-B420-C400A4D28F90}"/>
    <cellStyle name="Normal 2 4 8" xfId="12005" xr:uid="{00000000-0005-0000-0000-0000E12E0000}"/>
    <cellStyle name="Normal 2 4 8 2" xfId="32963" xr:uid="{02C0091B-9E91-4F88-B921-35FAE7ECE78F}"/>
    <cellStyle name="Normal 2 4 9" xfId="12006" xr:uid="{00000000-0005-0000-0000-0000E22E0000}"/>
    <cellStyle name="Normal 2 4 9 2" xfId="12007" xr:uid="{00000000-0005-0000-0000-0000E32E0000}"/>
    <cellStyle name="Normal 2 4 9 2 2" xfId="32965" xr:uid="{0E5C9BDF-9623-466D-A5B1-6DF6BBCE7EE9}"/>
    <cellStyle name="Normal 2 4 9 3" xfId="32964" xr:uid="{57A2E909-07E0-4863-A334-9F412B239980}"/>
    <cellStyle name="Normal 2 40" xfId="12008" xr:uid="{00000000-0005-0000-0000-0000E42E0000}"/>
    <cellStyle name="Normal 2 40 2" xfId="12009" xr:uid="{00000000-0005-0000-0000-0000E52E0000}"/>
    <cellStyle name="Normal 2 40 2 2" xfId="32967" xr:uid="{5CAB13D0-DF36-4D75-8077-674A4A4DCD7E}"/>
    <cellStyle name="Normal 2 40 3" xfId="32966" xr:uid="{F2E8E2C9-84C8-41B3-8C0C-ADB09DD0A813}"/>
    <cellStyle name="Normal 2 41" xfId="12010" xr:uid="{00000000-0005-0000-0000-0000E62E0000}"/>
    <cellStyle name="Normal 2 41 2" xfId="12011" xr:uid="{00000000-0005-0000-0000-0000E72E0000}"/>
    <cellStyle name="Normal 2 41 2 2" xfId="32969" xr:uid="{663DA46D-885B-4F34-AB62-CD4A3EDDFDCF}"/>
    <cellStyle name="Normal 2 41 3" xfId="32968" xr:uid="{4BF0EB1A-002D-4AD3-A27C-A1F59CE06A85}"/>
    <cellStyle name="Normal 2 42" xfId="12012" xr:uid="{00000000-0005-0000-0000-0000E82E0000}"/>
    <cellStyle name="Normal 2 42 2" xfId="12013" xr:uid="{00000000-0005-0000-0000-0000E92E0000}"/>
    <cellStyle name="Normal 2 42 2 2" xfId="32971" xr:uid="{9F6B76A8-0295-49CE-ADC7-46A580F307A4}"/>
    <cellStyle name="Normal 2 42 3" xfId="32970" xr:uid="{CC84EDED-0A9D-4364-8A23-3DBFF3BF1376}"/>
    <cellStyle name="Normal 2 43" xfId="12014" xr:uid="{00000000-0005-0000-0000-0000EA2E0000}"/>
    <cellStyle name="Normal 2 43 2" xfId="12015" xr:uid="{00000000-0005-0000-0000-0000EB2E0000}"/>
    <cellStyle name="Normal 2 43 2 2" xfId="32973" xr:uid="{0C4F965F-804F-4705-94EE-A9AF03DF58FF}"/>
    <cellStyle name="Normal 2 43 3" xfId="32972" xr:uid="{890854E9-48A6-4166-A1E7-273AF1DFBE32}"/>
    <cellStyle name="Normal 2 44" xfId="12016" xr:uid="{00000000-0005-0000-0000-0000EC2E0000}"/>
    <cellStyle name="Normal 2 44 2" xfId="12017" xr:uid="{00000000-0005-0000-0000-0000ED2E0000}"/>
    <cellStyle name="Normal 2 44 2 2" xfId="32975" xr:uid="{0E724830-0976-4CE4-BAAA-A6677DC93DE9}"/>
    <cellStyle name="Normal 2 44 3" xfId="32974" xr:uid="{BD24E4BC-626B-4FA0-AF36-5135A5D70D17}"/>
    <cellStyle name="Normal 2 45" xfId="12018" xr:uid="{00000000-0005-0000-0000-0000EE2E0000}"/>
    <cellStyle name="Normal 2 45 2" xfId="12019" xr:uid="{00000000-0005-0000-0000-0000EF2E0000}"/>
    <cellStyle name="Normal 2 45 2 2" xfId="32977" xr:uid="{5C759D4F-E9CA-4504-B99D-3F14639AC11F}"/>
    <cellStyle name="Normal 2 45 3" xfId="32976" xr:uid="{89979FA8-59CB-4B40-BCEB-7C2DFC5846F1}"/>
    <cellStyle name="Normal 2 46" xfId="12020" xr:uid="{00000000-0005-0000-0000-0000F02E0000}"/>
    <cellStyle name="Normal 2 46 2" xfId="12021" xr:uid="{00000000-0005-0000-0000-0000F12E0000}"/>
    <cellStyle name="Normal 2 46 2 2" xfId="32979" xr:uid="{E2B0E42B-8BE5-436C-9E83-FCF77D06A785}"/>
    <cellStyle name="Normal 2 46 3" xfId="32978" xr:uid="{4B32C413-4A90-4B5E-A2D9-A6D8612776D4}"/>
    <cellStyle name="Normal 2 47" xfId="12022" xr:uid="{00000000-0005-0000-0000-0000F22E0000}"/>
    <cellStyle name="Normal 2 47 2" xfId="12023" xr:uid="{00000000-0005-0000-0000-0000F32E0000}"/>
    <cellStyle name="Normal 2 47 2 2" xfId="32981" xr:uid="{6B4DEB7E-416C-4181-8C33-9620CD815E20}"/>
    <cellStyle name="Normal 2 47 3" xfId="32980" xr:uid="{E749483E-3582-4C0A-B6B8-D08FC65AEA58}"/>
    <cellStyle name="Normal 2 48" xfId="12024" xr:uid="{00000000-0005-0000-0000-0000F42E0000}"/>
    <cellStyle name="Normal 2 48 2" xfId="12025" xr:uid="{00000000-0005-0000-0000-0000F52E0000}"/>
    <cellStyle name="Normal 2 48 2 2" xfId="32983" xr:uid="{CF46CFF3-D708-4501-A6BA-761F5CA0F9F1}"/>
    <cellStyle name="Normal 2 48 3" xfId="32982" xr:uid="{E179B4BB-BFCD-4ADA-A548-936166BA3DE4}"/>
    <cellStyle name="Normal 2 49" xfId="12026" xr:uid="{00000000-0005-0000-0000-0000F62E0000}"/>
    <cellStyle name="Normal 2 49 2" xfId="12027" xr:uid="{00000000-0005-0000-0000-0000F72E0000}"/>
    <cellStyle name="Normal 2 49 2 2" xfId="32985" xr:uid="{04151AE3-34F7-44FB-B902-F9F246D8F54E}"/>
    <cellStyle name="Normal 2 49 3" xfId="32984" xr:uid="{640251EA-B6F8-4C99-AD15-ED0812AC7A21}"/>
    <cellStyle name="Normal 2 5" xfId="12028" xr:uid="{00000000-0005-0000-0000-0000F82E0000}"/>
    <cellStyle name="Normal 2 5 10" xfId="12029" xr:uid="{00000000-0005-0000-0000-0000F92E0000}"/>
    <cellStyle name="Normal 2 5 10 2" xfId="32987" xr:uid="{197DBB8C-5B7A-461F-8427-FED80B443B87}"/>
    <cellStyle name="Normal 2 5 11" xfId="12030" xr:uid="{00000000-0005-0000-0000-0000FA2E0000}"/>
    <cellStyle name="Normal 2 5 11 2" xfId="32988" xr:uid="{AACF7C63-32C4-43C3-88B4-FA05458AB1A4}"/>
    <cellStyle name="Normal 2 5 12" xfId="12031" xr:uid="{00000000-0005-0000-0000-0000FB2E0000}"/>
    <cellStyle name="Normal 2 5 12 2" xfId="32989" xr:uid="{61C2C356-38A2-49F4-99DE-F202365D057D}"/>
    <cellStyle name="Normal 2 5 13" xfId="12032" xr:uid="{00000000-0005-0000-0000-0000FC2E0000}"/>
    <cellStyle name="Normal 2 5 13 2" xfId="32990" xr:uid="{2DDFEBF5-12C9-4462-BCD7-B69ADE07F0AA}"/>
    <cellStyle name="Normal 2 5 14" xfId="32986" xr:uid="{AFB68739-9585-4AB1-8AB7-B6712E7246BC}"/>
    <cellStyle name="Normal 2 5 2" xfId="12033" xr:uid="{00000000-0005-0000-0000-0000FD2E0000}"/>
    <cellStyle name="Normal 2 5 2 2" xfId="12034" xr:uid="{00000000-0005-0000-0000-0000FE2E0000}"/>
    <cellStyle name="Normal 2 5 2 2 2" xfId="32992" xr:uid="{F9B4AA79-01A1-4FF3-8EBA-99780A5A2196}"/>
    <cellStyle name="Normal 2 5 2 3" xfId="32991" xr:uid="{84C599F7-5639-40C1-AD96-EDEFA0561FB0}"/>
    <cellStyle name="Normal 2 5 3" xfId="12035" xr:uid="{00000000-0005-0000-0000-0000FF2E0000}"/>
    <cellStyle name="Normal 2 5 3 2" xfId="12036" xr:uid="{00000000-0005-0000-0000-0000002F0000}"/>
    <cellStyle name="Normal 2 5 3 2 2" xfId="32994" xr:uid="{9D383F87-A603-4641-8415-7A9C2CD2B0C1}"/>
    <cellStyle name="Normal 2 5 3 3" xfId="32993" xr:uid="{144B6C38-7A30-4515-8105-2EC98D6253C5}"/>
    <cellStyle name="Normal 2 5 4" xfId="12037" xr:uid="{00000000-0005-0000-0000-0000012F0000}"/>
    <cellStyle name="Normal 2 5 4 2" xfId="12038" xr:uid="{00000000-0005-0000-0000-0000022F0000}"/>
    <cellStyle name="Normal 2 5 4 2 2" xfId="32996" xr:uid="{E6BC3B64-FDC5-46B3-8371-A0EFFF8A569B}"/>
    <cellStyle name="Normal 2 5 4 3" xfId="32995" xr:uid="{71059159-3797-47C3-B902-88E2D0A59F13}"/>
    <cellStyle name="Normal 2 5 5" xfId="12039" xr:uid="{00000000-0005-0000-0000-0000032F0000}"/>
    <cellStyle name="Normal 2 5 5 2" xfId="12040" xr:uid="{00000000-0005-0000-0000-0000042F0000}"/>
    <cellStyle name="Normal 2 5 5 2 2" xfId="32998" xr:uid="{33632919-85E9-4F9A-9FAC-26CBFA5C9D7D}"/>
    <cellStyle name="Normal 2 5 5 3" xfId="32997" xr:uid="{ADD2912C-A53D-40DA-8229-7818E4FE5311}"/>
    <cellStyle name="Normal 2 5 6" xfId="12041" xr:uid="{00000000-0005-0000-0000-0000052F0000}"/>
    <cellStyle name="Normal 2 5 6 2" xfId="12042" xr:uid="{00000000-0005-0000-0000-0000062F0000}"/>
    <cellStyle name="Normal 2 5 6 2 2" xfId="33000" xr:uid="{33CE8FE4-0350-4634-8397-6180DCEDF7E3}"/>
    <cellStyle name="Normal 2 5 6 3" xfId="32999" xr:uid="{46809BC2-6844-4577-BE70-FB2F9EB6CCEE}"/>
    <cellStyle name="Normal 2 5 7" xfId="12043" xr:uid="{00000000-0005-0000-0000-0000072F0000}"/>
    <cellStyle name="Normal 2 5 7 2" xfId="33001" xr:uid="{440BBB4A-0775-46D6-911E-B6990532F5A3}"/>
    <cellStyle name="Normal 2 5 8" xfId="12044" xr:uid="{00000000-0005-0000-0000-0000082F0000}"/>
    <cellStyle name="Normal 2 5 8 2" xfId="33002" xr:uid="{72C81E7D-E98B-434E-B974-C1E691AC25A2}"/>
    <cellStyle name="Normal 2 5 9" xfId="12045" xr:uid="{00000000-0005-0000-0000-0000092F0000}"/>
    <cellStyle name="Normal 2 5 9 2" xfId="33003" xr:uid="{CAE419DC-235F-47BB-91A5-41BC9CB3495F}"/>
    <cellStyle name="Normal 2 50" xfId="12046" xr:uid="{00000000-0005-0000-0000-00000A2F0000}"/>
    <cellStyle name="Normal 2 50 2" xfId="12047" xr:uid="{00000000-0005-0000-0000-00000B2F0000}"/>
    <cellStyle name="Normal 2 50 2 2" xfId="33005" xr:uid="{89CC9BF0-130D-4BA4-93EB-418EC0851498}"/>
    <cellStyle name="Normal 2 50 3" xfId="33004" xr:uid="{23D08B22-441D-4C28-928C-9308E02C900E}"/>
    <cellStyle name="Normal 2 51" xfId="12048" xr:uid="{00000000-0005-0000-0000-00000C2F0000}"/>
    <cellStyle name="Normal 2 51 2" xfId="12049" xr:uid="{00000000-0005-0000-0000-00000D2F0000}"/>
    <cellStyle name="Normal 2 51 2 2" xfId="33007" xr:uid="{41AA465E-95FA-47D5-9AB0-BB45F7102E5C}"/>
    <cellStyle name="Normal 2 51 3" xfId="33006" xr:uid="{C090DC0E-C701-40BF-8FD3-C6DC72D84A25}"/>
    <cellStyle name="Normal 2 52" xfId="12050" xr:uid="{00000000-0005-0000-0000-00000E2F0000}"/>
    <cellStyle name="Normal 2 52 2" xfId="12051" xr:uid="{00000000-0005-0000-0000-00000F2F0000}"/>
    <cellStyle name="Normal 2 52 2 2" xfId="33009" xr:uid="{5C2E7569-3497-4ABA-BBAE-3ED37438DE81}"/>
    <cellStyle name="Normal 2 52 3" xfId="33008" xr:uid="{124FEA69-DBC2-4379-A8CF-DAB8D75F3061}"/>
    <cellStyle name="Normal 2 53" xfId="12052" xr:uid="{00000000-0005-0000-0000-0000102F0000}"/>
    <cellStyle name="Normal 2 53 2" xfId="12053" xr:uid="{00000000-0005-0000-0000-0000112F0000}"/>
    <cellStyle name="Normal 2 53 2 2" xfId="33011" xr:uid="{C306622E-785F-4ED0-950A-2A7044813A2F}"/>
    <cellStyle name="Normal 2 53 3" xfId="33010" xr:uid="{1560F320-8423-4218-A272-04E6831CE404}"/>
    <cellStyle name="Normal 2 54" xfId="12054" xr:uid="{00000000-0005-0000-0000-0000122F0000}"/>
    <cellStyle name="Normal 2 54 2" xfId="12055" xr:uid="{00000000-0005-0000-0000-0000132F0000}"/>
    <cellStyle name="Normal 2 54 2 2" xfId="33013" xr:uid="{2616726E-FA0E-4946-B84E-14116ED05FA0}"/>
    <cellStyle name="Normal 2 54 3" xfId="33012" xr:uid="{7F1347D6-7639-4FF4-8AF5-C05115B727AF}"/>
    <cellStyle name="Normal 2 55" xfId="12056" xr:uid="{00000000-0005-0000-0000-0000142F0000}"/>
    <cellStyle name="Normal 2 55 2" xfId="12057" xr:uid="{00000000-0005-0000-0000-0000152F0000}"/>
    <cellStyle name="Normal 2 55 2 2" xfId="33015" xr:uid="{A94DEE08-156F-4A4B-B64E-7BF11C208C08}"/>
    <cellStyle name="Normal 2 55 3" xfId="33014" xr:uid="{7E453018-41E4-4AB9-8676-1C3299AB3F0B}"/>
    <cellStyle name="Normal 2 56" xfId="12058" xr:uid="{00000000-0005-0000-0000-0000162F0000}"/>
    <cellStyle name="Normal 2 56 2" xfId="12059" xr:uid="{00000000-0005-0000-0000-0000172F0000}"/>
    <cellStyle name="Normal 2 56 2 2" xfId="33017" xr:uid="{5D61A79F-2F15-4AB8-9853-69C96EDC5E71}"/>
    <cellStyle name="Normal 2 56 3" xfId="33016" xr:uid="{7F03525F-4A89-4747-B231-4750066D7E8F}"/>
    <cellStyle name="Normal 2 57" xfId="12060" xr:uid="{00000000-0005-0000-0000-0000182F0000}"/>
    <cellStyle name="Normal 2 57 2" xfId="33018" xr:uid="{F1C7A147-CD24-4306-9C3A-3ABE281DAB11}"/>
    <cellStyle name="Normal 2 58" xfId="31818" xr:uid="{A43A8E25-BEEC-48C1-B6E3-88E33AA8CC7E}"/>
    <cellStyle name="Normal 2 6" xfId="12061" xr:uid="{00000000-0005-0000-0000-0000192F0000}"/>
    <cellStyle name="Normal 2 6 10" xfId="12062" xr:uid="{00000000-0005-0000-0000-00001A2F0000}"/>
    <cellStyle name="Normal 2 6 10 2" xfId="33020" xr:uid="{A5FDB72B-8E47-4A09-A2A4-16F76CDF8DE2}"/>
    <cellStyle name="Normal 2 6 11" xfId="12063" xr:uid="{00000000-0005-0000-0000-00001B2F0000}"/>
    <cellStyle name="Normal 2 6 11 2" xfId="33021" xr:uid="{0952AE4B-4918-4DB6-866D-030A9E0F30DB}"/>
    <cellStyle name="Normal 2 6 12" xfId="12064" xr:uid="{00000000-0005-0000-0000-00001C2F0000}"/>
    <cellStyle name="Normal 2 6 12 2" xfId="33022" xr:uid="{E00E7879-5A15-41AC-BA62-84B6E13FAC6E}"/>
    <cellStyle name="Normal 2 6 13" xfId="12065" xr:uid="{00000000-0005-0000-0000-00001D2F0000}"/>
    <cellStyle name="Normal 2 6 13 2" xfId="33023" xr:uid="{1F7220F0-884C-465D-A236-DA67FA20ECD3}"/>
    <cellStyle name="Normal 2 6 14" xfId="33019" xr:uid="{8786C7BE-3F4C-4EDB-AA62-E43BC5D8DA10}"/>
    <cellStyle name="Normal 2 6 2" xfId="12066" xr:uid="{00000000-0005-0000-0000-00001E2F0000}"/>
    <cellStyle name="Normal 2 6 2 2" xfId="12067" xr:uid="{00000000-0005-0000-0000-00001F2F0000}"/>
    <cellStyle name="Normal 2 6 2 2 2" xfId="33025" xr:uid="{926FB124-5336-45E2-848D-9EEDC12DDC36}"/>
    <cellStyle name="Normal 2 6 2 3" xfId="33024" xr:uid="{701E5805-0FE5-41AF-ABED-4F6641E1B6D8}"/>
    <cellStyle name="Normal 2 6 3" xfId="12068" xr:uid="{00000000-0005-0000-0000-0000202F0000}"/>
    <cellStyle name="Normal 2 6 3 2" xfId="12069" xr:uid="{00000000-0005-0000-0000-0000212F0000}"/>
    <cellStyle name="Normal 2 6 3 2 2" xfId="33027" xr:uid="{B1EC3768-8F83-45BF-8D31-10EE82F03D41}"/>
    <cellStyle name="Normal 2 6 3 3" xfId="33026" xr:uid="{BFCBF804-E983-4C79-97B9-531BC9868D15}"/>
    <cellStyle name="Normal 2 6 4" xfId="12070" xr:uid="{00000000-0005-0000-0000-0000222F0000}"/>
    <cellStyle name="Normal 2 6 4 2" xfId="33028" xr:uid="{4F236EA4-644E-4E29-9B0C-615ADEBB1367}"/>
    <cellStyle name="Normal 2 6 5" xfId="12071" xr:uid="{00000000-0005-0000-0000-0000232F0000}"/>
    <cellStyle name="Normal 2 6 5 2" xfId="33029" xr:uid="{319164D1-35B1-451D-A2E1-2CF230C5E7BB}"/>
    <cellStyle name="Normal 2 6 6" xfId="12072" xr:uid="{00000000-0005-0000-0000-0000242F0000}"/>
    <cellStyle name="Normal 2 6 6 2" xfId="33030" xr:uid="{461090BE-A1D8-4FE3-9826-16555474A13B}"/>
    <cellStyle name="Normal 2 6 7" xfId="12073" xr:uid="{00000000-0005-0000-0000-0000252F0000}"/>
    <cellStyle name="Normal 2 6 7 2" xfId="33031" xr:uid="{3D8B9636-DF37-462B-A6E3-DB3C62CA0C55}"/>
    <cellStyle name="Normal 2 6 8" xfId="12074" xr:uid="{00000000-0005-0000-0000-0000262F0000}"/>
    <cellStyle name="Normal 2 6 8 2" xfId="33032" xr:uid="{B403EEB2-0466-466D-B692-5411BDD67864}"/>
    <cellStyle name="Normal 2 6 9" xfId="12075" xr:uid="{00000000-0005-0000-0000-0000272F0000}"/>
    <cellStyle name="Normal 2 6 9 2" xfId="33033" xr:uid="{B63CFDAF-5209-40D2-8646-D175996B9041}"/>
    <cellStyle name="Normal 2 7" xfId="12076" xr:uid="{00000000-0005-0000-0000-0000282F0000}"/>
    <cellStyle name="Normal 2 7 10" xfId="12077" xr:uid="{00000000-0005-0000-0000-0000292F0000}"/>
    <cellStyle name="Normal 2 7 10 2" xfId="33035" xr:uid="{811596A7-2E9E-4E53-BD96-6D9A97B5FF8B}"/>
    <cellStyle name="Normal 2 7 11" xfId="12078" xr:uid="{00000000-0005-0000-0000-00002A2F0000}"/>
    <cellStyle name="Normal 2 7 11 2" xfId="33036" xr:uid="{0B1A1018-967A-4B1F-AA8D-AAE9E63B6B3F}"/>
    <cellStyle name="Normal 2 7 12" xfId="12079" xr:uid="{00000000-0005-0000-0000-00002B2F0000}"/>
    <cellStyle name="Normal 2 7 12 2" xfId="33037" xr:uid="{45C932EC-028B-4D2F-9923-1FE70B68A5B4}"/>
    <cellStyle name="Normal 2 7 13" xfId="12080" xr:uid="{00000000-0005-0000-0000-00002C2F0000}"/>
    <cellStyle name="Normal 2 7 13 2" xfId="12081" xr:uid="{00000000-0005-0000-0000-00002D2F0000}"/>
    <cellStyle name="Normal 2 7 13 2 2" xfId="12082" xr:uid="{00000000-0005-0000-0000-00002E2F0000}"/>
    <cellStyle name="Normal 2 7 13 2 2 2" xfId="33040" xr:uid="{3D9C0F6A-7B51-49B5-96E7-4F303C24FAE2}"/>
    <cellStyle name="Normal 2 7 13 2 3" xfId="12083" xr:uid="{00000000-0005-0000-0000-00002F2F0000}"/>
    <cellStyle name="Normal 2 7 13 2 3 2" xfId="33041" xr:uid="{1E1ECA30-9154-47B9-A0D4-FFF2F888EBE5}"/>
    <cellStyle name="Normal 2 7 13 2 4" xfId="12084" xr:uid="{00000000-0005-0000-0000-0000302F0000}"/>
    <cellStyle name="Normal 2 7 13 2 4 2" xfId="33042" xr:uid="{E088E63E-1288-483A-9961-67BB27C5B479}"/>
    <cellStyle name="Normal 2 7 13 2 5" xfId="33039" xr:uid="{59C11348-7698-465A-A86B-395F5C6F7064}"/>
    <cellStyle name="Normal 2 7 13 3" xfId="12085" xr:uid="{00000000-0005-0000-0000-0000312F0000}"/>
    <cellStyle name="Normal 2 7 13 3 2" xfId="33043" xr:uid="{76D08546-93F8-4653-AEBE-77326BD8683E}"/>
    <cellStyle name="Normal 2 7 13 4" xfId="12086" xr:uid="{00000000-0005-0000-0000-0000322F0000}"/>
    <cellStyle name="Normal 2 7 13 4 2" xfId="33044" xr:uid="{C04A7119-8BDA-4E30-A50B-F06B68B40EEB}"/>
    <cellStyle name="Normal 2 7 13 5" xfId="12087" xr:uid="{00000000-0005-0000-0000-0000332F0000}"/>
    <cellStyle name="Normal 2 7 13 5 2" xfId="33045" xr:uid="{788F8425-7F2D-4FE7-AB8C-D5DBFB6B22BF}"/>
    <cellStyle name="Normal 2 7 13 6" xfId="33038" xr:uid="{4E98D1BC-8A44-404D-B8AA-9D9B2A6AE201}"/>
    <cellStyle name="Normal 2 7 14" xfId="12088" xr:uid="{00000000-0005-0000-0000-0000342F0000}"/>
    <cellStyle name="Normal 2 7 14 2" xfId="12089" xr:uid="{00000000-0005-0000-0000-0000352F0000}"/>
    <cellStyle name="Normal 2 7 14 2 2" xfId="33047" xr:uid="{54B1DD76-2BAA-4789-8814-A9F910105E9C}"/>
    <cellStyle name="Normal 2 7 14 3" xfId="12090" xr:uid="{00000000-0005-0000-0000-0000362F0000}"/>
    <cellStyle name="Normal 2 7 14 3 2" xfId="33048" xr:uid="{2EEDA65C-5EAC-4C14-9D68-E36C96BC527C}"/>
    <cellStyle name="Normal 2 7 14 4" xfId="12091" xr:uid="{00000000-0005-0000-0000-0000372F0000}"/>
    <cellStyle name="Normal 2 7 14 4 2" xfId="33049" xr:uid="{CC0BBEB4-1FA7-4E4F-96D8-955268946ECE}"/>
    <cellStyle name="Normal 2 7 14 5" xfId="33046" xr:uid="{87C235F6-D579-4E91-A1C1-A53E47BC63D8}"/>
    <cellStyle name="Normal 2 7 15" xfId="12092" xr:uid="{00000000-0005-0000-0000-0000382F0000}"/>
    <cellStyle name="Normal 2 7 15 2" xfId="33050" xr:uid="{80500425-1346-41E4-8B9C-7E2642741B4A}"/>
    <cellStyle name="Normal 2 7 16" xfId="12093" xr:uid="{00000000-0005-0000-0000-0000392F0000}"/>
    <cellStyle name="Normal 2 7 16 2" xfId="33051" xr:uid="{AA63C9B2-20AC-42F4-A733-90E8FFEDCBE7}"/>
    <cellStyle name="Normal 2 7 17" xfId="12094" xr:uid="{00000000-0005-0000-0000-00003A2F0000}"/>
    <cellStyle name="Normal 2 7 17 2" xfId="33052" xr:uid="{5F97AD5A-C022-44B1-80B9-11122D2BC3A2}"/>
    <cellStyle name="Normal 2 7 18" xfId="33034" xr:uid="{59C6EA8E-61C3-4252-A831-21DD60B307DB}"/>
    <cellStyle name="Normal 2 7 2" xfId="12095" xr:uid="{00000000-0005-0000-0000-00003B2F0000}"/>
    <cellStyle name="Normal 2 7 2 2" xfId="12096" xr:uid="{00000000-0005-0000-0000-00003C2F0000}"/>
    <cellStyle name="Normal 2 7 2 2 2" xfId="33054" xr:uid="{638A563A-2473-4ADF-8BFA-A933ED3A3244}"/>
    <cellStyle name="Normal 2 7 2 3" xfId="33053" xr:uid="{1770DE35-EB14-402D-B6FF-50815EEEB489}"/>
    <cellStyle name="Normal 2 7 3" xfId="12097" xr:uid="{00000000-0005-0000-0000-00003D2F0000}"/>
    <cellStyle name="Normal 2 7 3 2" xfId="12098" xr:uid="{00000000-0005-0000-0000-00003E2F0000}"/>
    <cellStyle name="Normal 2 7 3 2 2" xfId="33056" xr:uid="{76B30E57-CFB7-4039-9DC3-8743639E9AE0}"/>
    <cellStyle name="Normal 2 7 3 3" xfId="33055" xr:uid="{2CFEF61D-47AC-4645-8FE9-407FEB98BDE0}"/>
    <cellStyle name="Normal 2 7 4" xfId="12099" xr:uid="{00000000-0005-0000-0000-00003F2F0000}"/>
    <cellStyle name="Normal 2 7 4 2" xfId="33057" xr:uid="{B0F0DCF4-46CD-4730-BC9F-AAF303BD8911}"/>
    <cellStyle name="Normal 2 7 5" xfId="12100" xr:uid="{00000000-0005-0000-0000-0000402F0000}"/>
    <cellStyle name="Normal 2 7 5 2" xfId="33058" xr:uid="{A86A5069-F65C-47C3-9FDB-10E7DE2C0A23}"/>
    <cellStyle name="Normal 2 7 6" xfId="12101" xr:uid="{00000000-0005-0000-0000-0000412F0000}"/>
    <cellStyle name="Normal 2 7 6 2" xfId="33059" xr:uid="{7AF61D69-5337-4059-BA17-05AE2A52E74F}"/>
    <cellStyle name="Normal 2 7 7" xfId="12102" xr:uid="{00000000-0005-0000-0000-0000422F0000}"/>
    <cellStyle name="Normal 2 7 7 2" xfId="33060" xr:uid="{C4CBAF7F-7403-48A6-B9D2-C91BAC8CF8A0}"/>
    <cellStyle name="Normal 2 7 8" xfId="12103" xr:uid="{00000000-0005-0000-0000-0000432F0000}"/>
    <cellStyle name="Normal 2 7 8 2" xfId="33061" xr:uid="{E7EE0AC5-47AA-40E9-9658-FAC5F8C953DE}"/>
    <cellStyle name="Normal 2 7 9" xfId="12104" xr:uid="{00000000-0005-0000-0000-0000442F0000}"/>
    <cellStyle name="Normal 2 7 9 2" xfId="33062" xr:uid="{C0BAD4D3-74C9-40C9-B62C-64AB7BCB559B}"/>
    <cellStyle name="Normal 2 8" xfId="12105" xr:uid="{00000000-0005-0000-0000-0000452F0000}"/>
    <cellStyle name="Normal 2 8 10" xfId="33063" xr:uid="{37530611-3E57-4204-9206-842F52C156C9}"/>
    <cellStyle name="Normal 2 8 2" xfId="12106" xr:uid="{00000000-0005-0000-0000-0000462F0000}"/>
    <cellStyle name="Normal 2 8 2 2" xfId="33064" xr:uid="{EF2FBBB2-8953-40A0-9CDA-0707944CBB4A}"/>
    <cellStyle name="Normal 2 8 3" xfId="12107" xr:uid="{00000000-0005-0000-0000-0000472F0000}"/>
    <cellStyle name="Normal 2 8 3 2" xfId="12108" xr:uid="{00000000-0005-0000-0000-0000482F0000}"/>
    <cellStyle name="Normal 2 8 3 2 2" xfId="33066" xr:uid="{DBC7C470-DA5F-46CB-9B33-941EDB5220A7}"/>
    <cellStyle name="Normal 2 8 3 3" xfId="33065" xr:uid="{FAFE9BA0-960E-4D22-A285-A947CA541038}"/>
    <cellStyle name="Normal 2 8 4" xfId="12109" xr:uid="{00000000-0005-0000-0000-0000492F0000}"/>
    <cellStyle name="Normal 2 8 4 2" xfId="12110" xr:uid="{00000000-0005-0000-0000-00004A2F0000}"/>
    <cellStyle name="Normal 2 8 4 2 2" xfId="12111" xr:uid="{00000000-0005-0000-0000-00004B2F0000}"/>
    <cellStyle name="Normal 2 8 4 2 2 2" xfId="12112" xr:uid="{00000000-0005-0000-0000-00004C2F0000}"/>
    <cellStyle name="Normal 2 8 4 2 2 2 2" xfId="33070" xr:uid="{702AD9AC-E3C0-4034-8016-FC8B0DE54B56}"/>
    <cellStyle name="Normal 2 8 4 2 2 3" xfId="12113" xr:uid="{00000000-0005-0000-0000-00004D2F0000}"/>
    <cellStyle name="Normal 2 8 4 2 2 3 2" xfId="33071" xr:uid="{BD9ECCA5-817A-4396-9A2F-1B900D021572}"/>
    <cellStyle name="Normal 2 8 4 2 2 4" xfId="12114" xr:uid="{00000000-0005-0000-0000-00004E2F0000}"/>
    <cellStyle name="Normal 2 8 4 2 2 4 2" xfId="33072" xr:uid="{BD8B3F9D-3879-4C13-9081-65770152EC76}"/>
    <cellStyle name="Normal 2 8 4 2 2 5" xfId="33069" xr:uid="{D2A66D7F-A5E4-4B57-89AC-41509E2E7104}"/>
    <cellStyle name="Normal 2 8 4 2 3" xfId="12115" xr:uid="{00000000-0005-0000-0000-00004F2F0000}"/>
    <cellStyle name="Normal 2 8 4 2 3 2" xfId="33073" xr:uid="{E8A40395-410E-4D5D-95DF-FF1DB4E62676}"/>
    <cellStyle name="Normal 2 8 4 2 4" xfId="12116" xr:uid="{00000000-0005-0000-0000-0000502F0000}"/>
    <cellStyle name="Normal 2 8 4 2 4 2" xfId="33074" xr:uid="{7F87096F-EDC2-4E88-8232-7FCCCC638D52}"/>
    <cellStyle name="Normal 2 8 4 2 5" xfId="12117" xr:uid="{00000000-0005-0000-0000-0000512F0000}"/>
    <cellStyle name="Normal 2 8 4 2 5 2" xfId="33075" xr:uid="{08B20042-0CCB-4CA4-8CD0-76DF765D4F00}"/>
    <cellStyle name="Normal 2 8 4 2 6" xfId="33068" xr:uid="{532EB338-65B5-4421-84FE-8AAF730586FC}"/>
    <cellStyle name="Normal 2 8 4 3" xfId="12118" xr:uid="{00000000-0005-0000-0000-0000522F0000}"/>
    <cellStyle name="Normal 2 8 4 3 2" xfId="33076" xr:uid="{A0408504-A179-4F4B-9C61-A908D3336364}"/>
    <cellStyle name="Normal 2 8 4 4" xfId="12119" xr:uid="{00000000-0005-0000-0000-0000532F0000}"/>
    <cellStyle name="Normal 2 8 4 4 2" xfId="12120" xr:uid="{00000000-0005-0000-0000-0000542F0000}"/>
    <cellStyle name="Normal 2 8 4 4 2 2" xfId="33078" xr:uid="{934AF3A0-9099-4DE7-A5C5-817A61DAD9B8}"/>
    <cellStyle name="Normal 2 8 4 4 3" xfId="12121" xr:uid="{00000000-0005-0000-0000-0000552F0000}"/>
    <cellStyle name="Normal 2 8 4 4 3 2" xfId="33079" xr:uid="{D24529FC-DB20-4E14-BEBE-8C0B7F820064}"/>
    <cellStyle name="Normal 2 8 4 4 4" xfId="12122" xr:uid="{00000000-0005-0000-0000-0000562F0000}"/>
    <cellStyle name="Normal 2 8 4 4 4 2" xfId="33080" xr:uid="{C8EF8973-D757-46E6-83F5-730DE416A63C}"/>
    <cellStyle name="Normal 2 8 4 4 5" xfId="33077" xr:uid="{E088D576-F173-48DE-ACAA-6906FBF01E6D}"/>
    <cellStyle name="Normal 2 8 4 5" xfId="12123" xr:uid="{00000000-0005-0000-0000-0000572F0000}"/>
    <cellStyle name="Normal 2 8 4 5 2" xfId="33081" xr:uid="{8B4CC780-4ADC-4C17-8CB1-327B10ADDAC5}"/>
    <cellStyle name="Normal 2 8 4 6" xfId="12124" xr:uid="{00000000-0005-0000-0000-0000582F0000}"/>
    <cellStyle name="Normal 2 8 4 6 2" xfId="33082" xr:uid="{EA513359-418C-4DBA-B93D-0997D81C9FF8}"/>
    <cellStyle name="Normal 2 8 4 7" xfId="12125" xr:uid="{00000000-0005-0000-0000-0000592F0000}"/>
    <cellStyle name="Normal 2 8 4 7 2" xfId="33083" xr:uid="{E7E5B2BE-A291-41FB-963F-5E78EF68847A}"/>
    <cellStyle name="Normal 2 8 4 8" xfId="33067" xr:uid="{A09A3595-3E96-4724-B32D-C8E53A56264D}"/>
    <cellStyle name="Normal 2 8 5" xfId="12126" xr:uid="{00000000-0005-0000-0000-00005A2F0000}"/>
    <cellStyle name="Normal 2 8 5 2" xfId="12127" xr:uid="{00000000-0005-0000-0000-00005B2F0000}"/>
    <cellStyle name="Normal 2 8 5 2 2" xfId="12128" xr:uid="{00000000-0005-0000-0000-00005C2F0000}"/>
    <cellStyle name="Normal 2 8 5 2 2 2" xfId="33086" xr:uid="{20DAE818-9F53-4EA2-BC99-96B8679B2437}"/>
    <cellStyle name="Normal 2 8 5 2 3" xfId="12129" xr:uid="{00000000-0005-0000-0000-00005D2F0000}"/>
    <cellStyle name="Normal 2 8 5 2 3 2" xfId="33087" xr:uid="{D94C5F71-E390-4479-A17C-8EE632E2F166}"/>
    <cellStyle name="Normal 2 8 5 2 4" xfId="12130" xr:uid="{00000000-0005-0000-0000-00005E2F0000}"/>
    <cellStyle name="Normal 2 8 5 2 4 2" xfId="33088" xr:uid="{B1943D49-F9F4-425D-8628-BAFF40313B66}"/>
    <cellStyle name="Normal 2 8 5 2 5" xfId="33085" xr:uid="{FB1EB50C-0254-4E51-8A3B-9CD33CADAE40}"/>
    <cellStyle name="Normal 2 8 5 3" xfId="12131" xr:uid="{00000000-0005-0000-0000-00005F2F0000}"/>
    <cellStyle name="Normal 2 8 5 3 2" xfId="33089" xr:uid="{6437837B-49D3-4552-B672-B9B2A4D87697}"/>
    <cellStyle name="Normal 2 8 5 4" xfId="12132" xr:uid="{00000000-0005-0000-0000-0000602F0000}"/>
    <cellStyle name="Normal 2 8 5 4 2" xfId="33090" xr:uid="{13FBCB58-07A3-4518-8168-9DA2E866AAD6}"/>
    <cellStyle name="Normal 2 8 5 5" xfId="12133" xr:uid="{00000000-0005-0000-0000-0000612F0000}"/>
    <cellStyle name="Normal 2 8 5 5 2" xfId="33091" xr:uid="{19A88042-01E8-4187-9F5C-F18C59E12B84}"/>
    <cellStyle name="Normal 2 8 5 6" xfId="33084" xr:uid="{7D6DAC80-39EF-425B-9FB7-75B4E3EA8E5D}"/>
    <cellStyle name="Normal 2 8 6" xfId="12134" xr:uid="{00000000-0005-0000-0000-0000622F0000}"/>
    <cellStyle name="Normal 2 8 6 2" xfId="12135" xr:uid="{00000000-0005-0000-0000-0000632F0000}"/>
    <cellStyle name="Normal 2 8 6 2 2" xfId="33093" xr:uid="{46B70B31-63D0-46AB-AD90-BB2FBE5B3795}"/>
    <cellStyle name="Normal 2 8 6 3" xfId="12136" xr:uid="{00000000-0005-0000-0000-0000642F0000}"/>
    <cellStyle name="Normal 2 8 6 3 2" xfId="33094" xr:uid="{31D5C16E-26B2-4695-B43C-612427A22536}"/>
    <cellStyle name="Normal 2 8 6 4" xfId="12137" xr:uid="{00000000-0005-0000-0000-0000652F0000}"/>
    <cellStyle name="Normal 2 8 6 4 2" xfId="33095" xr:uid="{F0E06578-E335-423E-8DA4-6D9AE5DA0F17}"/>
    <cellStyle name="Normal 2 8 6 5" xfId="33092" xr:uid="{85848E77-A00D-4F0E-A35F-6538410DA3EC}"/>
    <cellStyle name="Normal 2 8 7" xfId="12138" xr:uid="{00000000-0005-0000-0000-0000662F0000}"/>
    <cellStyle name="Normal 2 8 7 2" xfId="33096" xr:uid="{C393939F-86C5-4F73-BD44-1955DA1E1AE5}"/>
    <cellStyle name="Normal 2 8 8" xfId="12139" xr:uid="{00000000-0005-0000-0000-0000672F0000}"/>
    <cellStyle name="Normal 2 8 8 2" xfId="33097" xr:uid="{0C7E243C-9F9D-4914-ABE6-B556722F031D}"/>
    <cellStyle name="Normal 2 8 9" xfId="12140" xr:uid="{00000000-0005-0000-0000-0000682F0000}"/>
    <cellStyle name="Normal 2 8 9 2" xfId="33098" xr:uid="{454FA86C-D8DB-462D-ACCF-3872EBA2928E}"/>
    <cellStyle name="Normal 2 9" xfId="12141" xr:uid="{00000000-0005-0000-0000-0000692F0000}"/>
    <cellStyle name="Normal 2 9 10" xfId="12142" xr:uid="{00000000-0005-0000-0000-00006A2F0000}"/>
    <cellStyle name="Normal 2 9 10 2" xfId="12143" xr:uid="{00000000-0005-0000-0000-00006B2F0000}"/>
    <cellStyle name="Normal 2 9 10 2 2" xfId="12144" xr:uid="{00000000-0005-0000-0000-00006C2F0000}"/>
    <cellStyle name="Normal 2 9 10 2 2 2" xfId="12145" xr:uid="{00000000-0005-0000-0000-00006D2F0000}"/>
    <cellStyle name="Normal 2 9 10 2 2 2 2" xfId="33103" xr:uid="{FA4FBD3C-3885-4B7F-BA53-F3ACC3ACE776}"/>
    <cellStyle name="Normal 2 9 10 2 2 3" xfId="12146" xr:uid="{00000000-0005-0000-0000-00006E2F0000}"/>
    <cellStyle name="Normal 2 9 10 2 2 3 2" xfId="33104" xr:uid="{AA7F1E8D-6E3E-43CB-9C63-6E5E02609149}"/>
    <cellStyle name="Normal 2 9 10 2 2 4" xfId="12147" xr:uid="{00000000-0005-0000-0000-00006F2F0000}"/>
    <cellStyle name="Normal 2 9 10 2 2 4 2" xfId="33105" xr:uid="{852E8821-9572-4471-80D8-125AF1B65C4C}"/>
    <cellStyle name="Normal 2 9 10 2 2 5" xfId="33102" xr:uid="{AAD856C6-DEA7-462F-B194-9EDBE8D96520}"/>
    <cellStyle name="Normal 2 9 10 2 3" xfId="12148" xr:uid="{00000000-0005-0000-0000-0000702F0000}"/>
    <cellStyle name="Normal 2 9 10 2 3 2" xfId="33106" xr:uid="{AD03A4DE-7A7A-4B68-87A2-22C428E74FD9}"/>
    <cellStyle name="Normal 2 9 10 2 4" xfId="12149" xr:uid="{00000000-0005-0000-0000-0000712F0000}"/>
    <cellStyle name="Normal 2 9 10 2 4 2" xfId="33107" xr:uid="{3475A311-7E1D-48DF-BCE5-0804386EF6EC}"/>
    <cellStyle name="Normal 2 9 10 2 5" xfId="12150" xr:uid="{00000000-0005-0000-0000-0000722F0000}"/>
    <cellStyle name="Normal 2 9 10 2 5 2" xfId="33108" xr:uid="{75C37B61-0F5B-4C46-A9D2-B592774F55D8}"/>
    <cellStyle name="Normal 2 9 10 2 6" xfId="33101" xr:uid="{08A8A5C0-013E-4CF2-80D7-78F142FCC8B1}"/>
    <cellStyle name="Normal 2 9 10 3" xfId="12151" xr:uid="{00000000-0005-0000-0000-0000732F0000}"/>
    <cellStyle name="Normal 2 9 10 3 2" xfId="12152" xr:uid="{00000000-0005-0000-0000-0000742F0000}"/>
    <cellStyle name="Normal 2 9 10 3 2 2" xfId="33110" xr:uid="{A29D46C8-6078-4925-B77B-2342199AF61B}"/>
    <cellStyle name="Normal 2 9 10 3 3" xfId="12153" xr:uid="{00000000-0005-0000-0000-0000752F0000}"/>
    <cellStyle name="Normal 2 9 10 3 3 2" xfId="33111" xr:uid="{1BDF770A-FAE3-40F0-9CA3-F2903781F1A6}"/>
    <cellStyle name="Normal 2 9 10 3 4" xfId="12154" xr:uid="{00000000-0005-0000-0000-0000762F0000}"/>
    <cellStyle name="Normal 2 9 10 3 4 2" xfId="33112" xr:uid="{241B12F7-9393-4CC5-A17A-50B6F7FE0FEF}"/>
    <cellStyle name="Normal 2 9 10 3 5" xfId="33109" xr:uid="{403EB4E7-1223-4C61-BC84-88384917EBE8}"/>
    <cellStyle name="Normal 2 9 10 4" xfId="12155" xr:uid="{00000000-0005-0000-0000-0000772F0000}"/>
    <cellStyle name="Normal 2 9 10 4 2" xfId="33113" xr:uid="{5F798CF6-7C5F-46ED-B20E-9E21EAF11832}"/>
    <cellStyle name="Normal 2 9 10 5" xfId="12156" xr:uid="{00000000-0005-0000-0000-0000782F0000}"/>
    <cellStyle name="Normal 2 9 10 5 2" xfId="33114" xr:uid="{ABAB4EBF-0EA9-48B6-B2E5-890843010667}"/>
    <cellStyle name="Normal 2 9 10 6" xfId="12157" xr:uid="{00000000-0005-0000-0000-0000792F0000}"/>
    <cellStyle name="Normal 2 9 10 6 2" xfId="33115" xr:uid="{4645C2CA-1D79-4D70-9CC5-C13410A2F629}"/>
    <cellStyle name="Normal 2 9 10 7" xfId="33100" xr:uid="{6F60B798-A11D-42FA-AECB-040084A753A1}"/>
    <cellStyle name="Normal 2 9 11" xfId="12158" xr:uid="{00000000-0005-0000-0000-00007A2F0000}"/>
    <cellStyle name="Normal 2 9 11 2" xfId="12159" xr:uid="{00000000-0005-0000-0000-00007B2F0000}"/>
    <cellStyle name="Normal 2 9 11 2 2" xfId="12160" xr:uid="{00000000-0005-0000-0000-00007C2F0000}"/>
    <cellStyle name="Normal 2 9 11 2 2 2" xfId="33118" xr:uid="{9B44896A-BD79-4170-B0BC-60D6A6ED5A78}"/>
    <cellStyle name="Normal 2 9 11 2 3" xfId="12161" xr:uid="{00000000-0005-0000-0000-00007D2F0000}"/>
    <cellStyle name="Normal 2 9 11 2 3 2" xfId="33119" xr:uid="{9F688915-D362-4813-A843-8CFBDF246890}"/>
    <cellStyle name="Normal 2 9 11 2 4" xfId="12162" xr:uid="{00000000-0005-0000-0000-00007E2F0000}"/>
    <cellStyle name="Normal 2 9 11 2 4 2" xfId="33120" xr:uid="{0AAD145C-51A5-4192-B88B-BA6A70975AB7}"/>
    <cellStyle name="Normal 2 9 11 2 5" xfId="33117" xr:uid="{4DE2BE2D-C68F-4EBC-B7D7-0E0D4DA3670F}"/>
    <cellStyle name="Normal 2 9 11 3" xfId="12163" xr:uid="{00000000-0005-0000-0000-00007F2F0000}"/>
    <cellStyle name="Normal 2 9 11 3 2" xfId="33121" xr:uid="{61AE5FF2-6F6F-40C7-B422-18E20311F9F8}"/>
    <cellStyle name="Normal 2 9 11 4" xfId="12164" xr:uid="{00000000-0005-0000-0000-0000802F0000}"/>
    <cellStyle name="Normal 2 9 11 4 2" xfId="33122" xr:uid="{344D977D-8F8B-4ACA-844D-58464C792531}"/>
    <cellStyle name="Normal 2 9 11 5" xfId="12165" xr:uid="{00000000-0005-0000-0000-0000812F0000}"/>
    <cellStyle name="Normal 2 9 11 5 2" xfId="33123" xr:uid="{4D5C1F52-63F1-4997-85B2-B9E078151E9D}"/>
    <cellStyle name="Normal 2 9 11 6" xfId="33116" xr:uid="{CB8D9655-46F0-4A60-9F38-1D6931B6ACCA}"/>
    <cellStyle name="Normal 2 9 12" xfId="12166" xr:uid="{00000000-0005-0000-0000-0000822F0000}"/>
    <cellStyle name="Normal 2 9 12 2" xfId="12167" xr:uid="{00000000-0005-0000-0000-0000832F0000}"/>
    <cellStyle name="Normal 2 9 12 2 2" xfId="33125" xr:uid="{1D3EF749-CF52-412B-A283-BCCB8D32FBB4}"/>
    <cellStyle name="Normal 2 9 12 3" xfId="12168" xr:uid="{00000000-0005-0000-0000-0000842F0000}"/>
    <cellStyle name="Normal 2 9 12 3 2" xfId="33126" xr:uid="{1EE34C11-2639-4E03-A205-AFE9AB99B7C7}"/>
    <cellStyle name="Normal 2 9 12 4" xfId="12169" xr:uid="{00000000-0005-0000-0000-0000852F0000}"/>
    <cellStyle name="Normal 2 9 12 4 2" xfId="33127" xr:uid="{5C6C56AA-67E6-4823-9414-C433E4ADD7E1}"/>
    <cellStyle name="Normal 2 9 12 5" xfId="33124" xr:uid="{EFC1130D-BF0C-4362-AE0B-1FACB5B320CA}"/>
    <cellStyle name="Normal 2 9 13" xfId="12170" xr:uid="{00000000-0005-0000-0000-0000862F0000}"/>
    <cellStyle name="Normal 2 9 13 2" xfId="33128" xr:uid="{738B90BB-3FEA-48E9-BA41-C44B98CCD27E}"/>
    <cellStyle name="Normal 2 9 14" xfId="12171" xr:uid="{00000000-0005-0000-0000-0000872F0000}"/>
    <cellStyle name="Normal 2 9 14 2" xfId="33129" xr:uid="{6E771667-EAA6-4B23-97E1-94D48510FEED}"/>
    <cellStyle name="Normal 2 9 15" xfId="12172" xr:uid="{00000000-0005-0000-0000-0000882F0000}"/>
    <cellStyle name="Normal 2 9 15 2" xfId="33130" xr:uid="{6D1F861B-9A68-4F0C-9B25-F46806A4DC8A}"/>
    <cellStyle name="Normal 2 9 16" xfId="33099" xr:uid="{F95CA5DF-3F5E-4A48-8306-7CF66855A727}"/>
    <cellStyle name="Normal 2 9 2" xfId="12173" xr:uid="{00000000-0005-0000-0000-0000892F0000}"/>
    <cellStyle name="Normal 2 9 2 2" xfId="12174" xr:uid="{00000000-0005-0000-0000-00008A2F0000}"/>
    <cellStyle name="Normal 2 9 2 2 2" xfId="12175" xr:uid="{00000000-0005-0000-0000-00008B2F0000}"/>
    <cellStyle name="Normal 2 9 2 2 2 2" xfId="33133" xr:uid="{22D57011-C316-47F0-BD0B-51B93D29DC83}"/>
    <cellStyle name="Normal 2 9 2 2 3" xfId="33132" xr:uid="{77F4AED2-64DB-484C-AAA1-B97304852D3C}"/>
    <cellStyle name="Normal 2 9 2 3" xfId="12176" xr:uid="{00000000-0005-0000-0000-00008C2F0000}"/>
    <cellStyle name="Normal 2 9 2 3 2" xfId="33134" xr:uid="{962C4029-8000-42FE-8134-7EE1F4C7A3AF}"/>
    <cellStyle name="Normal 2 9 2 4" xfId="12177" xr:uid="{00000000-0005-0000-0000-00008D2F0000}"/>
    <cellStyle name="Normal 2 9 2 4 2" xfId="33135" xr:uid="{4B309D50-2D1A-4D95-8DA4-D7A7FCA25D22}"/>
    <cellStyle name="Normal 2 9 2 5" xfId="12178" xr:uid="{00000000-0005-0000-0000-00008E2F0000}"/>
    <cellStyle name="Normal 2 9 2 5 2" xfId="33136" xr:uid="{83F86969-6056-4D09-BEDD-5CE9E159FD3C}"/>
    <cellStyle name="Normal 2 9 2 6" xfId="12179" xr:uid="{00000000-0005-0000-0000-00008F2F0000}"/>
    <cellStyle name="Normal 2 9 2 6 2" xfId="33137" xr:uid="{AF52ED69-B94C-4352-B7D1-13C4B7F6EEE9}"/>
    <cellStyle name="Normal 2 9 2 7" xfId="12180" xr:uid="{00000000-0005-0000-0000-0000902F0000}"/>
    <cellStyle name="Normal 2 9 2 7 2" xfId="33138" xr:uid="{32C5A930-CEC8-4D22-8C94-AC0D0F0D1F21}"/>
    <cellStyle name="Normal 2 9 2 8" xfId="12181" xr:uid="{00000000-0005-0000-0000-0000912F0000}"/>
    <cellStyle name="Normal 2 9 2 8 2" xfId="33139" xr:uid="{97410B53-90EA-496A-B72A-BBB1203376C2}"/>
    <cellStyle name="Normal 2 9 2 9" xfId="33131" xr:uid="{770DCB69-5BFD-412A-BE6A-751504AF944F}"/>
    <cellStyle name="Normal 2 9 3" xfId="12182" xr:uid="{00000000-0005-0000-0000-0000922F0000}"/>
    <cellStyle name="Normal 2 9 3 2" xfId="12183" xr:uid="{00000000-0005-0000-0000-0000932F0000}"/>
    <cellStyle name="Normal 2 9 3 2 2" xfId="33141" xr:uid="{6D62F135-4598-4D76-862E-507511DFCCEB}"/>
    <cellStyle name="Normal 2 9 3 3" xfId="33140" xr:uid="{4C8D8FD1-A237-45B5-97F8-A0BABC2157B6}"/>
    <cellStyle name="Normal 2 9 4" xfId="12184" xr:uid="{00000000-0005-0000-0000-0000942F0000}"/>
    <cellStyle name="Normal 2 9 4 2" xfId="33142" xr:uid="{F022F431-A275-48F9-B197-DD7303477BF7}"/>
    <cellStyle name="Normal 2 9 5" xfId="12185" xr:uid="{00000000-0005-0000-0000-0000952F0000}"/>
    <cellStyle name="Normal 2 9 5 2" xfId="33143" xr:uid="{3DD1A24C-3BFB-48B2-8158-3EFE24AFE483}"/>
    <cellStyle name="Normal 2 9 6" xfId="12186" xr:uid="{00000000-0005-0000-0000-0000962F0000}"/>
    <cellStyle name="Normal 2 9 6 2" xfId="33144" xr:uid="{73DEC07D-8F69-4249-BEE6-4C8D906385FE}"/>
    <cellStyle name="Normal 2 9 7" xfId="12187" xr:uid="{00000000-0005-0000-0000-0000972F0000}"/>
    <cellStyle name="Normal 2 9 7 2" xfId="33145" xr:uid="{02C23CC3-F049-4A93-97A1-A52BF8065FDE}"/>
    <cellStyle name="Normal 2 9 8" xfId="12188" xr:uid="{00000000-0005-0000-0000-0000982F0000}"/>
    <cellStyle name="Normal 2 9 8 2" xfId="33146" xr:uid="{C915D350-F5DC-41E5-9EF3-63FA3906D2A6}"/>
    <cellStyle name="Normal 2 9 9" xfId="12189" xr:uid="{00000000-0005-0000-0000-0000992F0000}"/>
    <cellStyle name="Normal 2 9 9 2" xfId="12190" xr:uid="{00000000-0005-0000-0000-00009A2F0000}"/>
    <cellStyle name="Normal 2 9 9 2 2" xfId="33148" xr:uid="{E7CB807D-0629-413B-8C23-151E46CF9D5C}"/>
    <cellStyle name="Normal 2 9 9 3" xfId="33147" xr:uid="{4969044C-0DB2-45AE-807A-D29A20C67D6E}"/>
    <cellStyle name="Normal 20" xfId="12191" xr:uid="{00000000-0005-0000-0000-00009B2F0000}"/>
    <cellStyle name="Normal 20 10" xfId="12192" xr:uid="{00000000-0005-0000-0000-00009C2F0000}"/>
    <cellStyle name="Normal 20 10 2" xfId="12193" xr:uid="{00000000-0005-0000-0000-00009D2F0000}"/>
    <cellStyle name="Normal 20 10 2 2" xfId="33151" xr:uid="{C48B3BA1-F9B3-454C-AF84-7146B55B314E}"/>
    <cellStyle name="Normal 20 10 3" xfId="33150" xr:uid="{744BBB74-1776-4F4E-A4C2-25C545C33075}"/>
    <cellStyle name="Normal 20 11" xfId="12194" xr:uid="{00000000-0005-0000-0000-00009E2F0000}"/>
    <cellStyle name="Normal 20 11 2" xfId="12195" xr:uid="{00000000-0005-0000-0000-00009F2F0000}"/>
    <cellStyle name="Normal 20 11 2 2" xfId="33153" xr:uid="{EF96C4BE-440B-4AEF-B80F-486271912AD3}"/>
    <cellStyle name="Normal 20 11 3" xfId="33152" xr:uid="{CA13C6C7-2839-4542-AF2F-E8732ECB45D5}"/>
    <cellStyle name="Normal 20 12" xfId="12196" xr:uid="{00000000-0005-0000-0000-0000A02F0000}"/>
    <cellStyle name="Normal 20 12 2" xfId="12197" xr:uid="{00000000-0005-0000-0000-0000A12F0000}"/>
    <cellStyle name="Normal 20 12 2 2" xfId="33155" xr:uid="{D0E409F2-8FE8-482F-91F5-9595FBAD3BC1}"/>
    <cellStyle name="Normal 20 12 3" xfId="33154" xr:uid="{092DD7E0-D039-4CDD-AEF2-0094A8DC650B}"/>
    <cellStyle name="Normal 20 13" xfId="12198" xr:uid="{00000000-0005-0000-0000-0000A22F0000}"/>
    <cellStyle name="Normal 20 13 2" xfId="12199" xr:uid="{00000000-0005-0000-0000-0000A32F0000}"/>
    <cellStyle name="Normal 20 13 2 2" xfId="12200" xr:uid="{00000000-0005-0000-0000-0000A42F0000}"/>
    <cellStyle name="Normal 20 13 2 2 2" xfId="33158" xr:uid="{C7317794-7346-4AD2-9ECC-BF542D8B20E9}"/>
    <cellStyle name="Normal 20 13 2 3" xfId="12201" xr:uid="{00000000-0005-0000-0000-0000A52F0000}"/>
    <cellStyle name="Normal 20 13 2 3 2" xfId="12202" xr:uid="{00000000-0005-0000-0000-0000A62F0000}"/>
    <cellStyle name="Normal 20 13 2 3 2 2" xfId="33160" xr:uid="{060452B9-F691-4060-8B00-BF44D9C44A18}"/>
    <cellStyle name="Normal 20 13 2 3 3" xfId="12203" xr:uid="{00000000-0005-0000-0000-0000A72F0000}"/>
    <cellStyle name="Normal 20 13 2 3 3 2" xfId="33161" xr:uid="{B217F135-C6AC-495A-B500-953C217E73CD}"/>
    <cellStyle name="Normal 20 13 2 3 4" xfId="12204" xr:uid="{00000000-0005-0000-0000-0000A82F0000}"/>
    <cellStyle name="Normal 20 13 2 3 4 2" xfId="33162" xr:uid="{D6F6A584-46DB-4D96-BE7A-FBE7A75A4D74}"/>
    <cellStyle name="Normal 20 13 2 3 5" xfId="33159" xr:uid="{1DA26608-F21E-44B1-97CA-C6E0915F9A7D}"/>
    <cellStyle name="Normal 20 13 2 4" xfId="12205" xr:uid="{00000000-0005-0000-0000-0000A92F0000}"/>
    <cellStyle name="Normal 20 13 2 4 2" xfId="33163" xr:uid="{7B3B09CE-EBD8-4744-8A36-313EF801AC63}"/>
    <cellStyle name="Normal 20 13 2 5" xfId="12206" xr:uid="{00000000-0005-0000-0000-0000AA2F0000}"/>
    <cellStyle name="Normal 20 13 2 5 2" xfId="33164" xr:uid="{BC1BECA6-F539-4BD2-944F-B665E048F88E}"/>
    <cellStyle name="Normal 20 13 2 6" xfId="12207" xr:uid="{00000000-0005-0000-0000-0000AB2F0000}"/>
    <cellStyle name="Normal 20 13 2 6 2" xfId="33165" xr:uid="{59F62ED7-4A8F-4297-A074-3708B8E4C4AB}"/>
    <cellStyle name="Normal 20 13 2 7" xfId="33157" xr:uid="{BC43D7F5-4BEF-4B28-83B7-B794738BF177}"/>
    <cellStyle name="Normal 20 13 3" xfId="12208" xr:uid="{00000000-0005-0000-0000-0000AC2F0000}"/>
    <cellStyle name="Normal 20 13 3 2" xfId="33166" xr:uid="{DEB4D3BC-AA6B-4EAD-B6C6-DDDF31F0ACF9}"/>
    <cellStyle name="Normal 20 13 4" xfId="12209" xr:uid="{00000000-0005-0000-0000-0000AD2F0000}"/>
    <cellStyle name="Normal 20 13 4 2" xfId="12210" xr:uid="{00000000-0005-0000-0000-0000AE2F0000}"/>
    <cellStyle name="Normal 20 13 4 2 2" xfId="33168" xr:uid="{7B9B9A8D-55B1-44EA-BD7A-EFB9593B1905}"/>
    <cellStyle name="Normal 20 13 4 3" xfId="12211" xr:uid="{00000000-0005-0000-0000-0000AF2F0000}"/>
    <cellStyle name="Normal 20 13 4 3 2" xfId="33169" xr:uid="{A7DD275C-F75B-4596-B2C6-715AB6918B77}"/>
    <cellStyle name="Normal 20 13 4 4" xfId="12212" xr:uid="{00000000-0005-0000-0000-0000B02F0000}"/>
    <cellStyle name="Normal 20 13 4 4 2" xfId="33170" xr:uid="{F2FD25EE-A895-4B38-8B23-033BA12A2DA6}"/>
    <cellStyle name="Normal 20 13 4 5" xfId="33167" xr:uid="{DA813D98-1F22-41B4-ABBF-07CA5420CEC9}"/>
    <cellStyle name="Normal 20 13 5" xfId="12213" xr:uid="{00000000-0005-0000-0000-0000B12F0000}"/>
    <cellStyle name="Normal 20 13 5 2" xfId="33171" xr:uid="{40B89E61-2F23-48B0-9A03-42E5BE5A1EE9}"/>
    <cellStyle name="Normal 20 13 6" xfId="12214" xr:uid="{00000000-0005-0000-0000-0000B22F0000}"/>
    <cellStyle name="Normal 20 13 6 2" xfId="33172" xr:uid="{BFBB5519-22DB-46F0-B4E6-890E2508F604}"/>
    <cellStyle name="Normal 20 13 7" xfId="12215" xr:uid="{00000000-0005-0000-0000-0000B32F0000}"/>
    <cellStyle name="Normal 20 13 7 2" xfId="33173" xr:uid="{D3A3155A-00FA-4A8F-A606-165728099AF5}"/>
    <cellStyle name="Normal 20 13 8" xfId="33156" xr:uid="{D56CEC14-38AA-4E9A-B580-BDB6FB4BD162}"/>
    <cellStyle name="Normal 20 14" xfId="12216" xr:uid="{00000000-0005-0000-0000-0000B42F0000}"/>
    <cellStyle name="Normal 20 14 2" xfId="33174" xr:uid="{2BCFC9C6-2698-4390-80DA-73AA28792EE2}"/>
    <cellStyle name="Normal 20 15" xfId="12217" xr:uid="{00000000-0005-0000-0000-0000B52F0000}"/>
    <cellStyle name="Normal 20 15 2" xfId="12218" xr:uid="{00000000-0005-0000-0000-0000B62F0000}"/>
    <cellStyle name="Normal 20 15 2 2" xfId="12219" xr:uid="{00000000-0005-0000-0000-0000B72F0000}"/>
    <cellStyle name="Normal 20 15 2 2 2" xfId="33177" xr:uid="{8393E053-29A4-4A39-A6B2-3CCE53D9F2BC}"/>
    <cellStyle name="Normal 20 15 2 3" xfId="12220" xr:uid="{00000000-0005-0000-0000-0000B82F0000}"/>
    <cellStyle name="Normal 20 15 2 3 2" xfId="33178" xr:uid="{59DE4C7F-D0D0-4850-B208-44C730BFD0C4}"/>
    <cellStyle name="Normal 20 15 2 4" xfId="12221" xr:uid="{00000000-0005-0000-0000-0000B92F0000}"/>
    <cellStyle name="Normal 20 15 2 4 2" xfId="33179" xr:uid="{1CE28695-2EC8-4C46-B69D-E716633946D5}"/>
    <cellStyle name="Normal 20 15 2 5" xfId="33176" xr:uid="{9E22B0CC-47B6-44C2-8790-A2D15824CFBC}"/>
    <cellStyle name="Normal 20 15 3" xfId="12222" xr:uid="{00000000-0005-0000-0000-0000BA2F0000}"/>
    <cellStyle name="Normal 20 15 3 2" xfId="33180" xr:uid="{06C95FD1-7CB4-44B8-ABCD-6ECDEAF2629B}"/>
    <cellStyle name="Normal 20 15 4" xfId="12223" xr:uid="{00000000-0005-0000-0000-0000BB2F0000}"/>
    <cellStyle name="Normal 20 15 4 2" xfId="33181" xr:uid="{A33EE821-6D4B-4B03-827C-F4F43A765EEF}"/>
    <cellStyle name="Normal 20 15 5" xfId="12224" xr:uid="{00000000-0005-0000-0000-0000BC2F0000}"/>
    <cellStyle name="Normal 20 15 5 2" xfId="33182" xr:uid="{B33C6BBA-12DC-4D15-8124-AEA86952232D}"/>
    <cellStyle name="Normal 20 15 6" xfId="33175" xr:uid="{AE269B25-849D-4EC0-92C1-E1BF6CC65151}"/>
    <cellStyle name="Normal 20 16" xfId="12225" xr:uid="{00000000-0005-0000-0000-0000BD2F0000}"/>
    <cellStyle name="Normal 20 16 2" xfId="12226" xr:uid="{00000000-0005-0000-0000-0000BE2F0000}"/>
    <cellStyle name="Normal 20 16 2 2" xfId="33184" xr:uid="{57E25246-61C7-4EE0-B561-F61381E1ACAF}"/>
    <cellStyle name="Normal 20 16 3" xfId="12227" xr:uid="{00000000-0005-0000-0000-0000BF2F0000}"/>
    <cellStyle name="Normal 20 16 3 2" xfId="33185" xr:uid="{0B13A027-9A65-46D6-80BB-25DB86A94D5A}"/>
    <cellStyle name="Normal 20 16 4" xfId="12228" xr:uid="{00000000-0005-0000-0000-0000C02F0000}"/>
    <cellStyle name="Normal 20 16 4 2" xfId="33186" xr:uid="{1A17C88C-6CED-47C0-B867-78D403DF60B0}"/>
    <cellStyle name="Normal 20 16 5" xfId="33183" xr:uid="{08EBE42B-9480-4BEC-8EF8-3F1C3E10B080}"/>
    <cellStyle name="Normal 20 17" xfId="12229" xr:uid="{00000000-0005-0000-0000-0000C12F0000}"/>
    <cellStyle name="Normal 20 17 2" xfId="33187" xr:uid="{277D17ED-3113-437E-AFCA-2D34B350DEB3}"/>
    <cellStyle name="Normal 20 18" xfId="12230" xr:uid="{00000000-0005-0000-0000-0000C22F0000}"/>
    <cellStyle name="Normal 20 18 2" xfId="33188" xr:uid="{13BD9AFC-5D6E-4870-BA84-210BFE55E516}"/>
    <cellStyle name="Normal 20 19" xfId="12231" xr:uid="{00000000-0005-0000-0000-0000C32F0000}"/>
    <cellStyle name="Normal 20 19 2" xfId="33189" xr:uid="{DF78C3C4-6571-4E81-B61D-E6EA8568EC23}"/>
    <cellStyle name="Normal 20 2" xfId="12232" xr:uid="{00000000-0005-0000-0000-0000C42F0000}"/>
    <cellStyle name="Normal 20 2 2" xfId="12233" xr:uid="{00000000-0005-0000-0000-0000C52F0000}"/>
    <cellStyle name="Normal 20 2 2 2" xfId="12234" xr:uid="{00000000-0005-0000-0000-0000C62F0000}"/>
    <cellStyle name="Normal 20 2 2 2 2" xfId="12235" xr:uid="{00000000-0005-0000-0000-0000C72F0000}"/>
    <cellStyle name="Normal 20 2 2 2 2 2" xfId="12236" xr:uid="{00000000-0005-0000-0000-0000C82F0000}"/>
    <cellStyle name="Normal 20 2 2 2 2 2 2" xfId="33194" xr:uid="{16875C72-B59A-4B77-9B3F-89ABF37E60BE}"/>
    <cellStyle name="Normal 20 2 2 2 2 3" xfId="12237" xr:uid="{00000000-0005-0000-0000-0000C92F0000}"/>
    <cellStyle name="Normal 20 2 2 2 2 3 2" xfId="33195" xr:uid="{547488A8-5799-4E70-B9CC-9346B631BA36}"/>
    <cellStyle name="Normal 20 2 2 2 2 4" xfId="12238" xr:uid="{00000000-0005-0000-0000-0000CA2F0000}"/>
    <cellStyle name="Normal 20 2 2 2 2 4 2" xfId="33196" xr:uid="{2BE2B2E8-E95F-453A-A67D-F7B7E74DBC86}"/>
    <cellStyle name="Normal 20 2 2 2 2 5" xfId="33193" xr:uid="{60732B75-FBD2-453E-B71C-1CD51F3F2ABC}"/>
    <cellStyle name="Normal 20 2 2 2 3" xfId="12239" xr:uid="{00000000-0005-0000-0000-0000CB2F0000}"/>
    <cellStyle name="Normal 20 2 2 2 3 2" xfId="33197" xr:uid="{EBA962F3-3A8E-4E88-BB1D-8CFC684D6A3B}"/>
    <cellStyle name="Normal 20 2 2 2 4" xfId="12240" xr:uid="{00000000-0005-0000-0000-0000CC2F0000}"/>
    <cellStyle name="Normal 20 2 2 2 4 2" xfId="33198" xr:uid="{41E97852-ADE5-461C-9C51-8D62C44ABD40}"/>
    <cellStyle name="Normal 20 2 2 2 5" xfId="12241" xr:uid="{00000000-0005-0000-0000-0000CD2F0000}"/>
    <cellStyle name="Normal 20 2 2 2 5 2" xfId="33199" xr:uid="{C3931001-B3C7-435E-AD4B-CFEF6783ABDB}"/>
    <cellStyle name="Normal 20 2 2 2 6" xfId="33192" xr:uid="{7DBA4D12-144A-4240-91D9-369879DBD015}"/>
    <cellStyle name="Normal 20 2 2 3" xfId="12242" xr:uid="{00000000-0005-0000-0000-0000CE2F0000}"/>
    <cellStyle name="Normal 20 2 2 3 2" xfId="33200" xr:uid="{3DCBA27C-523F-40C2-811E-5BCA48438379}"/>
    <cellStyle name="Normal 20 2 2 4" xfId="12243" xr:uid="{00000000-0005-0000-0000-0000CF2F0000}"/>
    <cellStyle name="Normal 20 2 2 4 2" xfId="12244" xr:uid="{00000000-0005-0000-0000-0000D02F0000}"/>
    <cellStyle name="Normal 20 2 2 4 2 2" xfId="33202" xr:uid="{80916C5D-B26E-4F46-8390-D910EE0D7405}"/>
    <cellStyle name="Normal 20 2 2 4 3" xfId="12245" xr:uid="{00000000-0005-0000-0000-0000D12F0000}"/>
    <cellStyle name="Normal 20 2 2 4 3 2" xfId="33203" xr:uid="{3D54AD92-A9D4-459C-B529-227EBC94C4FB}"/>
    <cellStyle name="Normal 20 2 2 4 4" xfId="12246" xr:uid="{00000000-0005-0000-0000-0000D22F0000}"/>
    <cellStyle name="Normal 20 2 2 4 4 2" xfId="33204" xr:uid="{4BD37D60-BF00-489D-BE4C-B538BDC5CB53}"/>
    <cellStyle name="Normal 20 2 2 4 5" xfId="33201" xr:uid="{F02159F8-0A7C-4813-82B0-AA567F6E2767}"/>
    <cellStyle name="Normal 20 2 2 5" xfId="12247" xr:uid="{00000000-0005-0000-0000-0000D32F0000}"/>
    <cellStyle name="Normal 20 2 2 5 2" xfId="33205" xr:uid="{04551992-2452-49BA-9A76-CD6999130DD5}"/>
    <cellStyle name="Normal 20 2 2 6" xfId="12248" xr:uid="{00000000-0005-0000-0000-0000D42F0000}"/>
    <cellStyle name="Normal 20 2 2 6 2" xfId="33206" xr:uid="{4FC253D1-7E1F-45BC-A9AB-9C1138BC8708}"/>
    <cellStyle name="Normal 20 2 2 7" xfId="12249" xr:uid="{00000000-0005-0000-0000-0000D52F0000}"/>
    <cellStyle name="Normal 20 2 2 7 2" xfId="33207" xr:uid="{6D97BBA8-E722-4787-8756-DAA4159CAC29}"/>
    <cellStyle name="Normal 20 2 2 8" xfId="33191" xr:uid="{59431A34-C0E5-4812-BE98-07F06CBA9930}"/>
    <cellStyle name="Normal 20 2 3" xfId="33190" xr:uid="{C66EDDA9-137A-498A-9DC8-A4799889830A}"/>
    <cellStyle name="Normal 20 20" xfId="33149" xr:uid="{D86BDB4A-4B81-4EA7-88D3-B13EDF4BD387}"/>
    <cellStyle name="Normal 20 3" xfId="12250" xr:uid="{00000000-0005-0000-0000-0000D62F0000}"/>
    <cellStyle name="Normal 20 3 2" xfId="12251" xr:uid="{00000000-0005-0000-0000-0000D72F0000}"/>
    <cellStyle name="Normal 20 3 2 2" xfId="12252" xr:uid="{00000000-0005-0000-0000-0000D82F0000}"/>
    <cellStyle name="Normal 20 3 2 2 2" xfId="33210" xr:uid="{0EB0D912-A832-4A34-8F6B-2A3401F808F7}"/>
    <cellStyle name="Normal 20 3 2 3" xfId="33209" xr:uid="{C5E6FD01-4BB2-4657-BFAF-5A01D0E646C1}"/>
    <cellStyle name="Normal 20 3 3" xfId="33208" xr:uid="{4583BA14-6CC4-4AC1-9C61-34C1B9BD23FF}"/>
    <cellStyle name="Normal 20 4" xfId="12253" xr:uid="{00000000-0005-0000-0000-0000D92F0000}"/>
    <cellStyle name="Normal 20 4 2" xfId="12254" xr:uid="{00000000-0005-0000-0000-0000DA2F0000}"/>
    <cellStyle name="Normal 20 4 2 2" xfId="33212" xr:uid="{68E43994-0472-48C1-83D0-809DDED40BF0}"/>
    <cellStyle name="Normal 20 4 3" xfId="33211" xr:uid="{BC7B53B8-9010-4DC3-BA58-7B2900DA1CCA}"/>
    <cellStyle name="Normal 20 5" xfId="12255" xr:uid="{00000000-0005-0000-0000-0000DB2F0000}"/>
    <cellStyle name="Normal 20 5 2" xfId="12256" xr:uid="{00000000-0005-0000-0000-0000DC2F0000}"/>
    <cellStyle name="Normal 20 5 2 2" xfId="33214" xr:uid="{27DD4CCE-8635-4B0D-A702-03ACF2EBF609}"/>
    <cellStyle name="Normal 20 5 3" xfId="33213" xr:uid="{F7678C20-7DA6-43F4-B82A-3464375FB8EF}"/>
    <cellStyle name="Normal 20 6" xfId="12257" xr:uid="{00000000-0005-0000-0000-0000DD2F0000}"/>
    <cellStyle name="Normal 20 6 2" xfId="12258" xr:uid="{00000000-0005-0000-0000-0000DE2F0000}"/>
    <cellStyle name="Normal 20 6 2 2" xfId="33216" xr:uid="{39DE1702-2A99-41BC-BF85-C440D2DB242B}"/>
    <cellStyle name="Normal 20 6 3" xfId="33215" xr:uid="{3E24C840-A3F3-49D4-8457-4B7B619897CF}"/>
    <cellStyle name="Normal 20 7" xfId="12259" xr:uid="{00000000-0005-0000-0000-0000DF2F0000}"/>
    <cellStyle name="Normal 20 7 2" xfId="12260" xr:uid="{00000000-0005-0000-0000-0000E02F0000}"/>
    <cellStyle name="Normal 20 7 2 2" xfId="33218" xr:uid="{F4E7D9D4-93EF-4223-9D33-5228759F1059}"/>
    <cellStyle name="Normal 20 7 3" xfId="33217" xr:uid="{0D7B38FB-DE3B-4549-8C39-1DDAABE5C673}"/>
    <cellStyle name="Normal 20 8" xfId="12261" xr:uid="{00000000-0005-0000-0000-0000E12F0000}"/>
    <cellStyle name="Normal 20 8 2" xfId="12262" xr:uid="{00000000-0005-0000-0000-0000E22F0000}"/>
    <cellStyle name="Normal 20 8 2 2" xfId="33220" xr:uid="{6C171E17-DFC5-4FE2-B75B-1C2505AD0640}"/>
    <cellStyle name="Normal 20 8 3" xfId="33219" xr:uid="{306F26C6-E29D-4D5D-8CDD-194B00DF728E}"/>
    <cellStyle name="Normal 20 9" xfId="12263" xr:uid="{00000000-0005-0000-0000-0000E32F0000}"/>
    <cellStyle name="Normal 20 9 2" xfId="12264" xr:uid="{00000000-0005-0000-0000-0000E42F0000}"/>
    <cellStyle name="Normal 20 9 2 2" xfId="33222" xr:uid="{7A8D64DE-A879-4631-A9EE-92D9D09BDCE3}"/>
    <cellStyle name="Normal 20 9 3" xfId="33221" xr:uid="{88FBE325-D541-4AB1-A1BF-84DB7E841677}"/>
    <cellStyle name="Normal 21" xfId="12265" xr:uid="{00000000-0005-0000-0000-0000E52F0000}"/>
    <cellStyle name="Normal 21 10" xfId="12266" xr:uid="{00000000-0005-0000-0000-0000E62F0000}"/>
    <cellStyle name="Normal 21 10 2" xfId="12267" xr:uid="{00000000-0005-0000-0000-0000E72F0000}"/>
    <cellStyle name="Normal 21 10 2 2" xfId="33225" xr:uid="{500B8B77-14F1-4224-A596-1509C8DD1851}"/>
    <cellStyle name="Normal 21 10 3" xfId="33224" xr:uid="{7BA5ACB6-71B8-4C39-A538-2B6B4E45C7BB}"/>
    <cellStyle name="Normal 21 11" xfId="12268" xr:uid="{00000000-0005-0000-0000-0000E82F0000}"/>
    <cellStyle name="Normal 21 11 2" xfId="12269" xr:uid="{00000000-0005-0000-0000-0000E92F0000}"/>
    <cellStyle name="Normal 21 11 2 2" xfId="33227" xr:uid="{5EA6DF1F-6E15-4092-93CB-8BEF85ADFE3F}"/>
    <cellStyle name="Normal 21 11 3" xfId="33226" xr:uid="{56853432-005B-4AE8-9496-445BDBB5C656}"/>
    <cellStyle name="Normal 21 12" xfId="12270" xr:uid="{00000000-0005-0000-0000-0000EA2F0000}"/>
    <cellStyle name="Normal 21 12 2" xfId="12271" xr:uid="{00000000-0005-0000-0000-0000EB2F0000}"/>
    <cellStyle name="Normal 21 12 2 2" xfId="33229" xr:uid="{73D59CD8-E207-40C6-8DB4-88052C7EDA94}"/>
    <cellStyle name="Normal 21 12 3" xfId="33228" xr:uid="{4CE16911-68DA-4654-953D-210C5EDE9C8E}"/>
    <cellStyle name="Normal 21 13" xfId="12272" xr:uid="{00000000-0005-0000-0000-0000EC2F0000}"/>
    <cellStyle name="Normal 21 13 2" xfId="33230" xr:uid="{1CA432D4-0C07-4A45-A0DC-310807BC0DB3}"/>
    <cellStyle name="Normal 21 14" xfId="12273" xr:uid="{00000000-0005-0000-0000-0000ED2F0000}"/>
    <cellStyle name="Normal 21 14 2" xfId="12274" xr:uid="{00000000-0005-0000-0000-0000EE2F0000}"/>
    <cellStyle name="Normal 21 14 2 2" xfId="12275" xr:uid="{00000000-0005-0000-0000-0000EF2F0000}"/>
    <cellStyle name="Normal 21 14 2 2 2" xfId="12276" xr:uid="{00000000-0005-0000-0000-0000F02F0000}"/>
    <cellStyle name="Normal 21 14 2 2 2 2" xfId="33234" xr:uid="{B32A05EA-4DFB-46C1-B39E-526AE97E67DA}"/>
    <cellStyle name="Normal 21 14 2 2 3" xfId="12277" xr:uid="{00000000-0005-0000-0000-0000F12F0000}"/>
    <cellStyle name="Normal 21 14 2 2 3 2" xfId="33235" xr:uid="{CAEC1D55-45B6-4A59-A1D8-829266C50469}"/>
    <cellStyle name="Normal 21 14 2 2 4" xfId="12278" xr:uid="{00000000-0005-0000-0000-0000F22F0000}"/>
    <cellStyle name="Normal 21 14 2 2 4 2" xfId="33236" xr:uid="{BFA0719F-1E59-4636-9ADE-BAB715E3B84A}"/>
    <cellStyle name="Normal 21 14 2 2 5" xfId="33233" xr:uid="{EE5DE0F5-FC7B-44ED-B5C8-AEC03E531E8D}"/>
    <cellStyle name="Normal 21 14 2 3" xfId="12279" xr:uid="{00000000-0005-0000-0000-0000F32F0000}"/>
    <cellStyle name="Normal 21 14 2 3 2" xfId="33237" xr:uid="{DA6FD510-721C-41E4-895A-A1691C350D69}"/>
    <cellStyle name="Normal 21 14 2 4" xfId="12280" xr:uid="{00000000-0005-0000-0000-0000F42F0000}"/>
    <cellStyle name="Normal 21 14 2 4 2" xfId="33238" xr:uid="{B03869BB-F292-4EDE-B013-23A52B4EFABD}"/>
    <cellStyle name="Normal 21 14 2 5" xfId="12281" xr:uid="{00000000-0005-0000-0000-0000F52F0000}"/>
    <cellStyle name="Normal 21 14 2 5 2" xfId="33239" xr:uid="{4F9FA105-F84F-47BA-BA12-9509C351FCAF}"/>
    <cellStyle name="Normal 21 14 2 6" xfId="33232" xr:uid="{0982E9AB-81C9-4C5F-9ABC-2D7C3299F3D1}"/>
    <cellStyle name="Normal 21 14 3" xfId="12282" xr:uid="{00000000-0005-0000-0000-0000F62F0000}"/>
    <cellStyle name="Normal 21 14 3 2" xfId="12283" xr:uid="{00000000-0005-0000-0000-0000F72F0000}"/>
    <cellStyle name="Normal 21 14 3 2 2" xfId="33241" xr:uid="{2544A791-CAA9-4267-90DA-F26ADC5413A6}"/>
    <cellStyle name="Normal 21 14 3 3" xfId="12284" xr:uid="{00000000-0005-0000-0000-0000F82F0000}"/>
    <cellStyle name="Normal 21 14 3 3 2" xfId="33242" xr:uid="{7488EB64-AEDE-455D-AE3E-3C970D662143}"/>
    <cellStyle name="Normal 21 14 3 4" xfId="12285" xr:uid="{00000000-0005-0000-0000-0000F92F0000}"/>
    <cellStyle name="Normal 21 14 3 4 2" xfId="33243" xr:uid="{2EEB7D64-82F7-43E5-8985-D63DA4A74888}"/>
    <cellStyle name="Normal 21 14 3 5" xfId="33240" xr:uid="{F804CFB0-CDFB-446E-A657-5612DCF5075D}"/>
    <cellStyle name="Normal 21 14 4" xfId="12286" xr:uid="{00000000-0005-0000-0000-0000FA2F0000}"/>
    <cellStyle name="Normal 21 14 4 2" xfId="33244" xr:uid="{637F2919-3162-40AA-A283-094334EC327D}"/>
    <cellStyle name="Normal 21 14 5" xfId="12287" xr:uid="{00000000-0005-0000-0000-0000FB2F0000}"/>
    <cellStyle name="Normal 21 14 5 2" xfId="33245" xr:uid="{02A19722-C3C5-43D0-A3F7-438BC9ABA51A}"/>
    <cellStyle name="Normal 21 14 6" xfId="12288" xr:uid="{00000000-0005-0000-0000-0000FC2F0000}"/>
    <cellStyle name="Normal 21 14 6 2" xfId="33246" xr:uid="{EEF0D5CC-5CDC-4C9E-87C8-0B8A42DDFD60}"/>
    <cellStyle name="Normal 21 14 7" xfId="33231" xr:uid="{E6468326-F9FC-4F69-BDDB-E40676432387}"/>
    <cellStyle name="Normal 21 15" xfId="12289" xr:uid="{00000000-0005-0000-0000-0000FD2F0000}"/>
    <cellStyle name="Normal 21 15 2" xfId="12290" xr:uid="{00000000-0005-0000-0000-0000FE2F0000}"/>
    <cellStyle name="Normal 21 15 2 2" xfId="33248" xr:uid="{3D87FD25-7ACB-4F5E-9FDE-C8484C5DA8C4}"/>
    <cellStyle name="Normal 21 15 3" xfId="12291" xr:uid="{00000000-0005-0000-0000-0000FF2F0000}"/>
    <cellStyle name="Normal 21 15 3 2" xfId="33249" xr:uid="{AB46BC98-4CD4-4EF4-A397-C452281E98F2}"/>
    <cellStyle name="Normal 21 15 4" xfId="12292" xr:uid="{00000000-0005-0000-0000-000000300000}"/>
    <cellStyle name="Normal 21 15 4 2" xfId="33250" xr:uid="{E9D3F709-55C0-438F-BA0A-2A4E7C2C7618}"/>
    <cellStyle name="Normal 21 15 5" xfId="33247" xr:uid="{3D48DD11-DD84-4DA4-B5EE-4333A762D4E4}"/>
    <cellStyle name="Normal 21 16" xfId="33223" xr:uid="{95DA31E0-58CA-40C2-BF5F-5A3D3E73796A}"/>
    <cellStyle name="Normal 21 2" xfId="12293" xr:uid="{00000000-0005-0000-0000-000001300000}"/>
    <cellStyle name="Normal 21 2 2" xfId="12294" xr:uid="{00000000-0005-0000-0000-000002300000}"/>
    <cellStyle name="Normal 21 2 2 2" xfId="33252" xr:uid="{908F6230-2FF5-4018-B598-A001B5505653}"/>
    <cellStyle name="Normal 21 2 3" xfId="12295" xr:uid="{00000000-0005-0000-0000-000003300000}"/>
    <cellStyle name="Normal 21 2 3 2" xfId="12296" xr:uid="{00000000-0005-0000-0000-000004300000}"/>
    <cellStyle name="Normal 21 2 3 2 2" xfId="12297" xr:uid="{00000000-0005-0000-0000-000005300000}"/>
    <cellStyle name="Normal 21 2 3 2 2 2" xfId="12298" xr:uid="{00000000-0005-0000-0000-000006300000}"/>
    <cellStyle name="Normal 21 2 3 2 2 2 2" xfId="33256" xr:uid="{4365841A-9EBE-4DCE-A977-BFED6E019553}"/>
    <cellStyle name="Normal 21 2 3 2 2 3" xfId="12299" xr:uid="{00000000-0005-0000-0000-000007300000}"/>
    <cellStyle name="Normal 21 2 3 2 2 3 2" xfId="33257" xr:uid="{BA944E35-DEFD-4467-B53C-262A46C1EF22}"/>
    <cellStyle name="Normal 21 2 3 2 2 4" xfId="12300" xr:uid="{00000000-0005-0000-0000-000008300000}"/>
    <cellStyle name="Normal 21 2 3 2 2 4 2" xfId="33258" xr:uid="{A411FBFB-6482-4E84-9486-9F0C1FCEF629}"/>
    <cellStyle name="Normal 21 2 3 2 2 5" xfId="33255" xr:uid="{4823A59B-767B-4DD7-9B32-00B05BB9A35B}"/>
    <cellStyle name="Normal 21 2 3 2 3" xfId="12301" xr:uid="{00000000-0005-0000-0000-000009300000}"/>
    <cellStyle name="Normal 21 2 3 2 3 2" xfId="33259" xr:uid="{F00B6C5E-8A1A-4D7B-BE73-B31A5029D691}"/>
    <cellStyle name="Normal 21 2 3 2 4" xfId="12302" xr:uid="{00000000-0005-0000-0000-00000A300000}"/>
    <cellStyle name="Normal 21 2 3 2 4 2" xfId="33260" xr:uid="{82CFE9AF-762F-47F4-8BC4-FC06A949B4CB}"/>
    <cellStyle name="Normal 21 2 3 2 5" xfId="12303" xr:uid="{00000000-0005-0000-0000-00000B300000}"/>
    <cellStyle name="Normal 21 2 3 2 5 2" xfId="33261" xr:uid="{E30D03E3-590C-4EA7-9437-D7B7AB0FFC13}"/>
    <cellStyle name="Normal 21 2 3 2 6" xfId="33254" xr:uid="{04F42DDB-0D03-44AA-9470-1D2FC1657659}"/>
    <cellStyle name="Normal 21 2 3 3" xfId="12304" xr:uid="{00000000-0005-0000-0000-00000C300000}"/>
    <cellStyle name="Normal 21 2 3 3 2" xfId="12305" xr:uid="{00000000-0005-0000-0000-00000D300000}"/>
    <cellStyle name="Normal 21 2 3 3 2 2" xfId="33263" xr:uid="{E05E260A-CAAB-4C5B-8A1D-91350CE09309}"/>
    <cellStyle name="Normal 21 2 3 3 3" xfId="12306" xr:uid="{00000000-0005-0000-0000-00000E300000}"/>
    <cellStyle name="Normal 21 2 3 3 3 2" xfId="33264" xr:uid="{671BDDEC-9ECC-43A0-AD12-C6ED7611CC24}"/>
    <cellStyle name="Normal 21 2 3 3 4" xfId="12307" xr:uid="{00000000-0005-0000-0000-00000F300000}"/>
    <cellStyle name="Normal 21 2 3 3 4 2" xfId="33265" xr:uid="{D3A7B67B-91D2-4F68-8B3C-9AA6A51C0FED}"/>
    <cellStyle name="Normal 21 2 3 3 5" xfId="33262" xr:uid="{D4372079-17E4-4550-9D9A-EF0FD848828E}"/>
    <cellStyle name="Normal 21 2 3 4" xfId="12308" xr:uid="{00000000-0005-0000-0000-000010300000}"/>
    <cellStyle name="Normal 21 2 3 4 2" xfId="33266" xr:uid="{C744815B-5436-40D8-AA46-75655C44118A}"/>
    <cellStyle name="Normal 21 2 3 5" xfId="12309" xr:uid="{00000000-0005-0000-0000-000011300000}"/>
    <cellStyle name="Normal 21 2 3 5 2" xfId="33267" xr:uid="{12C6FF1E-DBC8-4A5C-96D1-2B426CD583B3}"/>
    <cellStyle name="Normal 21 2 3 6" xfId="12310" xr:uid="{00000000-0005-0000-0000-000012300000}"/>
    <cellStyle name="Normal 21 2 3 6 2" xfId="33268" xr:uid="{5A188C6E-C3F4-486E-972F-F4CB6E9389C6}"/>
    <cellStyle name="Normal 21 2 3 7" xfId="33253" xr:uid="{CC52987F-358B-4A7C-A048-5A487930C015}"/>
    <cellStyle name="Normal 21 2 4" xfId="33251" xr:uid="{789D30F2-429A-4783-BEAC-0CFD2E81A27F}"/>
    <cellStyle name="Normal 21 3" xfId="12311" xr:uid="{00000000-0005-0000-0000-000013300000}"/>
    <cellStyle name="Normal 21 3 2" xfId="12312" xr:uid="{00000000-0005-0000-0000-000014300000}"/>
    <cellStyle name="Normal 21 3 2 2" xfId="33270" xr:uid="{D09A18E4-23F2-4986-98D5-3FAA5CF1DC04}"/>
    <cellStyle name="Normal 21 3 3" xfId="33269" xr:uid="{634E82C4-5600-48E1-871E-27410F4F5C5B}"/>
    <cellStyle name="Normal 21 4" xfId="12313" xr:uid="{00000000-0005-0000-0000-000015300000}"/>
    <cellStyle name="Normal 21 4 2" xfId="12314" xr:uid="{00000000-0005-0000-0000-000016300000}"/>
    <cellStyle name="Normal 21 4 2 2" xfId="33272" xr:uid="{E6CEE3C6-EBD9-49F5-BA81-CFBCC4026B98}"/>
    <cellStyle name="Normal 21 4 3" xfId="33271" xr:uid="{D138FE78-8D90-4302-92B4-211AAF4B62BE}"/>
    <cellStyle name="Normal 21 5" xfId="12315" xr:uid="{00000000-0005-0000-0000-000017300000}"/>
    <cellStyle name="Normal 21 5 2" xfId="12316" xr:uid="{00000000-0005-0000-0000-000018300000}"/>
    <cellStyle name="Normal 21 5 2 2" xfId="33274" xr:uid="{D6723215-A793-41AA-8B02-CB0A3AE9C5F0}"/>
    <cellStyle name="Normal 21 5 3" xfId="33273" xr:uid="{E6BC0306-FF60-4096-BCE4-E4201EFAC94D}"/>
    <cellStyle name="Normal 21 6" xfId="12317" xr:uid="{00000000-0005-0000-0000-000019300000}"/>
    <cellStyle name="Normal 21 6 2" xfId="12318" xr:uid="{00000000-0005-0000-0000-00001A300000}"/>
    <cellStyle name="Normal 21 6 2 2" xfId="33276" xr:uid="{6CA0CE49-CDBD-41A2-9FED-2AE705E8791D}"/>
    <cellStyle name="Normal 21 6 3" xfId="33275" xr:uid="{1BEFE580-38C7-4295-9E98-875C5D021CED}"/>
    <cellStyle name="Normal 21 7" xfId="12319" xr:uid="{00000000-0005-0000-0000-00001B300000}"/>
    <cellStyle name="Normal 21 7 2" xfId="12320" xr:uid="{00000000-0005-0000-0000-00001C300000}"/>
    <cellStyle name="Normal 21 7 2 2" xfId="33278" xr:uid="{92A8C532-114D-4228-9758-8905370B5DBB}"/>
    <cellStyle name="Normal 21 7 3" xfId="33277" xr:uid="{D65872B4-4BDC-4612-A136-279D4E288D31}"/>
    <cellStyle name="Normal 21 8" xfId="12321" xr:uid="{00000000-0005-0000-0000-00001D300000}"/>
    <cellStyle name="Normal 21 8 2" xfId="12322" xr:uid="{00000000-0005-0000-0000-00001E300000}"/>
    <cellStyle name="Normal 21 8 2 2" xfId="33280" xr:uid="{27E639E4-C3C2-48D8-AF0D-820E878A76F4}"/>
    <cellStyle name="Normal 21 8 3" xfId="33279" xr:uid="{0BFB7499-3A47-4D4B-94E0-75C7385BBF2A}"/>
    <cellStyle name="Normal 21 9" xfId="12323" xr:uid="{00000000-0005-0000-0000-00001F300000}"/>
    <cellStyle name="Normal 21 9 2" xfId="12324" xr:uid="{00000000-0005-0000-0000-000020300000}"/>
    <cellStyle name="Normal 21 9 2 2" xfId="33282" xr:uid="{0203DBD1-BAFB-4271-9FE3-CF602A5B1338}"/>
    <cellStyle name="Normal 21 9 3" xfId="33281" xr:uid="{285F783C-941C-4B7E-A2FC-0FCDC8AB85A7}"/>
    <cellStyle name="Normal 22" xfId="12325" xr:uid="{00000000-0005-0000-0000-000021300000}"/>
    <cellStyle name="Normal 22 2" xfId="12326" xr:uid="{00000000-0005-0000-0000-000022300000}"/>
    <cellStyle name="Normal 22 2 2" xfId="12327" xr:uid="{00000000-0005-0000-0000-000023300000}"/>
    <cellStyle name="Normal 22 2 2 2" xfId="33285" xr:uid="{AACD1B96-580D-4E8F-8CA9-EF34C16574F0}"/>
    <cellStyle name="Normal 22 2 3" xfId="12328" xr:uid="{00000000-0005-0000-0000-000024300000}"/>
    <cellStyle name="Normal 22 2 3 2" xfId="12329" xr:uid="{00000000-0005-0000-0000-000025300000}"/>
    <cellStyle name="Normal 22 2 3 2 2" xfId="12330" xr:uid="{00000000-0005-0000-0000-000026300000}"/>
    <cellStyle name="Normal 22 2 3 2 2 2" xfId="12331" xr:uid="{00000000-0005-0000-0000-000027300000}"/>
    <cellStyle name="Normal 22 2 3 2 2 2 2" xfId="33289" xr:uid="{8A8DC269-AB1D-494A-90BB-3203680D91FD}"/>
    <cellStyle name="Normal 22 2 3 2 2 3" xfId="12332" xr:uid="{00000000-0005-0000-0000-000028300000}"/>
    <cellStyle name="Normal 22 2 3 2 2 3 2" xfId="33290" xr:uid="{7D5675A2-69EB-4E48-9949-EC8C18077806}"/>
    <cellStyle name="Normal 22 2 3 2 2 4" xfId="12333" xr:uid="{00000000-0005-0000-0000-000029300000}"/>
    <cellStyle name="Normal 22 2 3 2 2 4 2" xfId="33291" xr:uid="{A79B6712-C34A-415B-896D-B96051B75117}"/>
    <cellStyle name="Normal 22 2 3 2 2 5" xfId="33288" xr:uid="{38AED07D-FFB0-42D4-AD5B-391349B66350}"/>
    <cellStyle name="Normal 22 2 3 2 3" xfId="12334" xr:uid="{00000000-0005-0000-0000-00002A300000}"/>
    <cellStyle name="Normal 22 2 3 2 3 2" xfId="33292" xr:uid="{C18389FD-6F26-493C-819B-46D1D210EDD5}"/>
    <cellStyle name="Normal 22 2 3 2 4" xfId="12335" xr:uid="{00000000-0005-0000-0000-00002B300000}"/>
    <cellStyle name="Normal 22 2 3 2 4 2" xfId="33293" xr:uid="{A7B2D85D-C316-4BF6-ABCF-3832C0FCCD74}"/>
    <cellStyle name="Normal 22 2 3 2 5" xfId="12336" xr:uid="{00000000-0005-0000-0000-00002C300000}"/>
    <cellStyle name="Normal 22 2 3 2 5 2" xfId="33294" xr:uid="{5C16AAF4-CEF2-4C84-A6F0-2286973082CE}"/>
    <cellStyle name="Normal 22 2 3 2 6" xfId="33287" xr:uid="{7162C153-99FE-4626-822A-3CD8D27731CA}"/>
    <cellStyle name="Normal 22 2 3 3" xfId="12337" xr:uid="{00000000-0005-0000-0000-00002D300000}"/>
    <cellStyle name="Normal 22 2 3 3 2" xfId="12338" xr:uid="{00000000-0005-0000-0000-00002E300000}"/>
    <cellStyle name="Normal 22 2 3 3 2 2" xfId="33296" xr:uid="{6768695F-371F-439E-8696-1799E370943F}"/>
    <cellStyle name="Normal 22 2 3 3 3" xfId="12339" xr:uid="{00000000-0005-0000-0000-00002F300000}"/>
    <cellStyle name="Normal 22 2 3 3 3 2" xfId="33297" xr:uid="{D41F32A8-CB7C-4DB8-9BF7-25FF757DED85}"/>
    <cellStyle name="Normal 22 2 3 3 4" xfId="12340" xr:uid="{00000000-0005-0000-0000-000030300000}"/>
    <cellStyle name="Normal 22 2 3 3 4 2" xfId="33298" xr:uid="{6FD26DA8-A4B0-4C2D-A46B-AAD20790CCA0}"/>
    <cellStyle name="Normal 22 2 3 3 5" xfId="33295" xr:uid="{9C6523E7-876C-41A2-AC51-D6B3FC7F54F7}"/>
    <cellStyle name="Normal 22 2 3 4" xfId="12341" xr:uid="{00000000-0005-0000-0000-000031300000}"/>
    <cellStyle name="Normal 22 2 3 4 2" xfId="33299" xr:uid="{8BC1B089-B48D-4AA2-B10D-16CE4C345331}"/>
    <cellStyle name="Normal 22 2 3 5" xfId="12342" xr:uid="{00000000-0005-0000-0000-000032300000}"/>
    <cellStyle name="Normal 22 2 3 5 2" xfId="33300" xr:uid="{E058AEF4-7A75-4AA6-BAEF-69016AC8A98D}"/>
    <cellStyle name="Normal 22 2 3 6" xfId="12343" xr:uid="{00000000-0005-0000-0000-000033300000}"/>
    <cellStyle name="Normal 22 2 3 6 2" xfId="33301" xr:uid="{CC3C6907-437C-40B7-9086-D90FE891CC8C}"/>
    <cellStyle name="Normal 22 2 3 7" xfId="33286" xr:uid="{245B1616-BB85-4883-9CD0-0448FD013F23}"/>
    <cellStyle name="Normal 22 2 4" xfId="33284" xr:uid="{C01AA94B-FAD8-4AB7-95F4-14FD094C5F96}"/>
    <cellStyle name="Normal 22 3" xfId="12344" xr:uid="{00000000-0005-0000-0000-000034300000}"/>
    <cellStyle name="Normal 22 3 2" xfId="12345" xr:uid="{00000000-0005-0000-0000-000035300000}"/>
    <cellStyle name="Normal 22 3 2 2" xfId="12346" xr:uid="{00000000-0005-0000-0000-000036300000}"/>
    <cellStyle name="Normal 22 3 2 2 2" xfId="12347" xr:uid="{00000000-0005-0000-0000-000037300000}"/>
    <cellStyle name="Normal 22 3 2 2 2 2" xfId="12348" xr:uid="{00000000-0005-0000-0000-000038300000}"/>
    <cellStyle name="Normal 22 3 2 2 2 2 2" xfId="33306" xr:uid="{A70B69F2-6551-4E78-9256-9944DBA5188C}"/>
    <cellStyle name="Normal 22 3 2 2 2 3" xfId="12349" xr:uid="{00000000-0005-0000-0000-000039300000}"/>
    <cellStyle name="Normal 22 3 2 2 2 3 2" xfId="33307" xr:uid="{BCDF3185-11E1-4709-A84E-D2A450F19B04}"/>
    <cellStyle name="Normal 22 3 2 2 2 4" xfId="12350" xr:uid="{00000000-0005-0000-0000-00003A300000}"/>
    <cellStyle name="Normal 22 3 2 2 2 4 2" xfId="33308" xr:uid="{13F5B12C-C7EC-4A7E-A1C6-F2352FA2CCBA}"/>
    <cellStyle name="Normal 22 3 2 2 2 5" xfId="33305" xr:uid="{DB902C79-1F9F-4C6A-934E-8DAD7C69AEA8}"/>
    <cellStyle name="Normal 22 3 2 2 3" xfId="12351" xr:uid="{00000000-0005-0000-0000-00003B300000}"/>
    <cellStyle name="Normal 22 3 2 2 3 2" xfId="33309" xr:uid="{4091F4A8-7869-4263-BF46-62B7F69607AD}"/>
    <cellStyle name="Normal 22 3 2 2 4" xfId="12352" xr:uid="{00000000-0005-0000-0000-00003C300000}"/>
    <cellStyle name="Normal 22 3 2 2 4 2" xfId="33310" xr:uid="{AC0BCB47-60EA-4615-ABFC-988CC35E8731}"/>
    <cellStyle name="Normal 22 3 2 2 5" xfId="12353" xr:uid="{00000000-0005-0000-0000-00003D300000}"/>
    <cellStyle name="Normal 22 3 2 2 5 2" xfId="33311" xr:uid="{9BD75E5E-9C71-4FDC-BCA5-BDBE23ACA0A3}"/>
    <cellStyle name="Normal 22 3 2 2 6" xfId="33304" xr:uid="{B7C6AB60-0EA7-4D1F-9206-C56CA28EDD83}"/>
    <cellStyle name="Normal 22 3 2 3" xfId="12354" xr:uid="{00000000-0005-0000-0000-00003E300000}"/>
    <cellStyle name="Normal 22 3 2 3 2" xfId="33312" xr:uid="{5FA2B069-8391-4F46-8D0B-387E54CDA487}"/>
    <cellStyle name="Normal 22 3 2 4" xfId="12355" xr:uid="{00000000-0005-0000-0000-00003F300000}"/>
    <cellStyle name="Normal 22 3 2 4 2" xfId="12356" xr:uid="{00000000-0005-0000-0000-000040300000}"/>
    <cellStyle name="Normal 22 3 2 4 2 2" xfId="33314" xr:uid="{BC3641E5-AFB6-4FC3-B3CA-16B98C7ABBC0}"/>
    <cellStyle name="Normal 22 3 2 4 3" xfId="12357" xr:uid="{00000000-0005-0000-0000-000041300000}"/>
    <cellStyle name="Normal 22 3 2 4 3 2" xfId="33315" xr:uid="{C721315C-9E53-41B5-8462-BEE819DAB403}"/>
    <cellStyle name="Normal 22 3 2 4 4" xfId="12358" xr:uid="{00000000-0005-0000-0000-000042300000}"/>
    <cellStyle name="Normal 22 3 2 4 4 2" xfId="33316" xr:uid="{6B0115BA-01E7-4FD7-A263-2FA0E6738876}"/>
    <cellStyle name="Normal 22 3 2 4 5" xfId="33313" xr:uid="{5D1BB291-332D-473D-BAB1-38614FC56DBA}"/>
    <cellStyle name="Normal 22 3 2 5" xfId="12359" xr:uid="{00000000-0005-0000-0000-000043300000}"/>
    <cellStyle name="Normal 22 3 2 5 2" xfId="33317" xr:uid="{878E4AC5-8C26-4857-9885-CD93E23D7682}"/>
    <cellStyle name="Normal 22 3 2 6" xfId="12360" xr:uid="{00000000-0005-0000-0000-000044300000}"/>
    <cellStyle name="Normal 22 3 2 6 2" xfId="33318" xr:uid="{AFAE5382-9A71-4D42-BE44-0F7A4710BB80}"/>
    <cellStyle name="Normal 22 3 2 7" xfId="12361" xr:uid="{00000000-0005-0000-0000-000045300000}"/>
    <cellStyle name="Normal 22 3 2 7 2" xfId="33319" xr:uid="{DCAE2A19-C266-4CB6-A8A9-6240DA3B3B13}"/>
    <cellStyle name="Normal 22 3 2 8" xfId="33303" xr:uid="{FD8C3E0D-87A4-4EB1-96B3-7C980F123E79}"/>
    <cellStyle name="Normal 22 3 3" xfId="12362" xr:uid="{00000000-0005-0000-0000-000046300000}"/>
    <cellStyle name="Normal 22 3 3 2" xfId="12363" xr:uid="{00000000-0005-0000-0000-000047300000}"/>
    <cellStyle name="Normal 22 3 3 2 2" xfId="12364" xr:uid="{00000000-0005-0000-0000-000048300000}"/>
    <cellStyle name="Normal 22 3 3 2 2 2" xfId="12365" xr:uid="{00000000-0005-0000-0000-000049300000}"/>
    <cellStyle name="Normal 22 3 3 2 2 2 2" xfId="33323" xr:uid="{B55B5E9F-ECBF-41C6-96B0-3137DCBFFA0D}"/>
    <cellStyle name="Normal 22 3 3 2 2 3" xfId="12366" xr:uid="{00000000-0005-0000-0000-00004A300000}"/>
    <cellStyle name="Normal 22 3 3 2 2 3 2" xfId="33324" xr:uid="{736C97E4-8AE4-4874-8EBD-3DA84367E8E4}"/>
    <cellStyle name="Normal 22 3 3 2 2 4" xfId="12367" xr:uid="{00000000-0005-0000-0000-00004B300000}"/>
    <cellStyle name="Normal 22 3 3 2 2 4 2" xfId="33325" xr:uid="{362762A7-486F-4B82-BABF-C91180D49305}"/>
    <cellStyle name="Normal 22 3 3 2 2 5" xfId="33322" xr:uid="{34A0CC41-10E1-40C4-8DBA-DD7489C564C0}"/>
    <cellStyle name="Normal 22 3 3 2 3" xfId="12368" xr:uid="{00000000-0005-0000-0000-00004C300000}"/>
    <cellStyle name="Normal 22 3 3 2 3 2" xfId="33326" xr:uid="{524BD7CE-0464-4C24-9B83-820053FB1A14}"/>
    <cellStyle name="Normal 22 3 3 2 4" xfId="12369" xr:uid="{00000000-0005-0000-0000-00004D300000}"/>
    <cellStyle name="Normal 22 3 3 2 4 2" xfId="33327" xr:uid="{554B2720-46A7-4A94-9F8B-F3AB72DDA9B6}"/>
    <cellStyle name="Normal 22 3 3 2 5" xfId="12370" xr:uid="{00000000-0005-0000-0000-00004E300000}"/>
    <cellStyle name="Normal 22 3 3 2 5 2" xfId="33328" xr:uid="{9BF75AF8-3646-43F2-8E7E-B9327C6B46ED}"/>
    <cellStyle name="Normal 22 3 3 2 6" xfId="33321" xr:uid="{1EB833C5-5751-40C1-B6D4-09B35849F2F5}"/>
    <cellStyle name="Normal 22 3 3 3" xfId="12371" xr:uid="{00000000-0005-0000-0000-00004F300000}"/>
    <cellStyle name="Normal 22 3 3 3 2" xfId="12372" xr:uid="{00000000-0005-0000-0000-000050300000}"/>
    <cellStyle name="Normal 22 3 3 3 2 2" xfId="33330" xr:uid="{EBAE9C6F-B143-4F24-9CC3-75B05CB36998}"/>
    <cellStyle name="Normal 22 3 3 3 3" xfId="12373" xr:uid="{00000000-0005-0000-0000-000051300000}"/>
    <cellStyle name="Normal 22 3 3 3 3 2" xfId="33331" xr:uid="{7FDD8A9A-74B0-475A-8968-787DE63A977F}"/>
    <cellStyle name="Normal 22 3 3 3 4" xfId="12374" xr:uid="{00000000-0005-0000-0000-000052300000}"/>
    <cellStyle name="Normal 22 3 3 3 4 2" xfId="33332" xr:uid="{2F5B2C35-60AF-4C95-BB26-6C4B51731178}"/>
    <cellStyle name="Normal 22 3 3 3 5" xfId="33329" xr:uid="{F8558BA3-9560-4DCB-8F49-E43C898FDBAF}"/>
    <cellStyle name="Normal 22 3 3 4" xfId="12375" xr:uid="{00000000-0005-0000-0000-000053300000}"/>
    <cellStyle name="Normal 22 3 3 4 2" xfId="33333" xr:uid="{BF7EE2EC-D881-4EBE-A446-3FB41DB48783}"/>
    <cellStyle name="Normal 22 3 3 5" xfId="12376" xr:uid="{00000000-0005-0000-0000-000054300000}"/>
    <cellStyle name="Normal 22 3 3 5 2" xfId="33334" xr:uid="{74598CFC-A816-434D-9F50-C93D31426AEA}"/>
    <cellStyle name="Normal 22 3 3 6" xfId="12377" xr:uid="{00000000-0005-0000-0000-000055300000}"/>
    <cellStyle name="Normal 22 3 3 6 2" xfId="33335" xr:uid="{C595D085-2841-4FE6-955B-134B679EF7AD}"/>
    <cellStyle name="Normal 22 3 3 7" xfId="33320" xr:uid="{5E484494-5730-4729-BF54-5E99F3C236A4}"/>
    <cellStyle name="Normal 22 3 4" xfId="33302" xr:uid="{0205C34A-486B-486F-AF8D-00FA5690CA2B}"/>
    <cellStyle name="Normal 22 4" xfId="12378" xr:uid="{00000000-0005-0000-0000-000056300000}"/>
    <cellStyle name="Normal 22 4 2" xfId="12379" xr:uid="{00000000-0005-0000-0000-000057300000}"/>
    <cellStyle name="Normal 22 4 2 2" xfId="12380" xr:uid="{00000000-0005-0000-0000-000058300000}"/>
    <cellStyle name="Normal 22 4 2 2 2" xfId="12381" xr:uid="{00000000-0005-0000-0000-000059300000}"/>
    <cellStyle name="Normal 22 4 2 2 2 2" xfId="12382" xr:uid="{00000000-0005-0000-0000-00005A300000}"/>
    <cellStyle name="Normal 22 4 2 2 2 2 2" xfId="33340" xr:uid="{78714C4D-8F10-4036-B0C1-8A0EBE742FF0}"/>
    <cellStyle name="Normal 22 4 2 2 2 3" xfId="12383" xr:uid="{00000000-0005-0000-0000-00005B300000}"/>
    <cellStyle name="Normal 22 4 2 2 2 3 2" xfId="33341" xr:uid="{97266A15-917D-4BFF-BD3C-964115F5B466}"/>
    <cellStyle name="Normal 22 4 2 2 2 4" xfId="12384" xr:uid="{00000000-0005-0000-0000-00005C300000}"/>
    <cellStyle name="Normal 22 4 2 2 2 4 2" xfId="33342" xr:uid="{D386FF8D-F57D-4241-B29A-23E5511782B4}"/>
    <cellStyle name="Normal 22 4 2 2 2 5" xfId="33339" xr:uid="{C81272F0-17D7-4387-BC29-1D559328AFFD}"/>
    <cellStyle name="Normal 22 4 2 2 3" xfId="12385" xr:uid="{00000000-0005-0000-0000-00005D300000}"/>
    <cellStyle name="Normal 22 4 2 2 3 2" xfId="33343" xr:uid="{63D607ED-5211-4AA0-98B1-5738D45E0550}"/>
    <cellStyle name="Normal 22 4 2 2 4" xfId="12386" xr:uid="{00000000-0005-0000-0000-00005E300000}"/>
    <cellStyle name="Normal 22 4 2 2 4 2" xfId="33344" xr:uid="{AFCC3458-159A-4E2D-B2F8-93E8BD2B6940}"/>
    <cellStyle name="Normal 22 4 2 2 5" xfId="12387" xr:uid="{00000000-0005-0000-0000-00005F300000}"/>
    <cellStyle name="Normal 22 4 2 2 5 2" xfId="33345" xr:uid="{B94CAAC4-19EE-466E-A163-516F97AC5CC3}"/>
    <cellStyle name="Normal 22 4 2 2 6" xfId="33338" xr:uid="{5E76D930-486F-48F6-A290-70E3F79BFD5A}"/>
    <cellStyle name="Normal 22 4 2 3" xfId="12388" xr:uid="{00000000-0005-0000-0000-000060300000}"/>
    <cellStyle name="Normal 22 4 2 3 2" xfId="12389" xr:uid="{00000000-0005-0000-0000-000061300000}"/>
    <cellStyle name="Normal 22 4 2 3 2 2" xfId="33347" xr:uid="{07EBA420-3F29-4EA9-9104-F66BFCCCD0C1}"/>
    <cellStyle name="Normal 22 4 2 3 3" xfId="12390" xr:uid="{00000000-0005-0000-0000-000062300000}"/>
    <cellStyle name="Normal 22 4 2 3 3 2" xfId="33348" xr:uid="{CCB02079-624D-4EF2-B678-26144FE219EE}"/>
    <cellStyle name="Normal 22 4 2 3 4" xfId="12391" xr:uid="{00000000-0005-0000-0000-000063300000}"/>
    <cellStyle name="Normal 22 4 2 3 4 2" xfId="33349" xr:uid="{2602628D-1011-499B-A50D-F0DAF19F00F2}"/>
    <cellStyle name="Normal 22 4 2 3 5" xfId="33346" xr:uid="{E997D713-08FD-41E8-A2A4-7DB7A19A484C}"/>
    <cellStyle name="Normal 22 4 2 4" xfId="12392" xr:uid="{00000000-0005-0000-0000-000064300000}"/>
    <cellStyle name="Normal 22 4 2 4 2" xfId="33350" xr:uid="{99383C92-D0FB-4AD5-8E93-5E208F6E190E}"/>
    <cellStyle name="Normal 22 4 2 5" xfId="12393" xr:uid="{00000000-0005-0000-0000-000065300000}"/>
    <cellStyle name="Normal 22 4 2 5 2" xfId="33351" xr:uid="{EC9EB039-44E2-4105-85EF-A3CB56D0C322}"/>
    <cellStyle name="Normal 22 4 2 6" xfId="12394" xr:uid="{00000000-0005-0000-0000-000066300000}"/>
    <cellStyle name="Normal 22 4 2 6 2" xfId="33352" xr:uid="{60B33AF0-8AA0-4BCE-840D-B71982EF02E5}"/>
    <cellStyle name="Normal 22 4 2 7" xfId="33337" xr:uid="{CE497E3F-5E39-40B6-9F68-8A0F5D0C97E5}"/>
    <cellStyle name="Normal 22 4 3" xfId="12395" xr:uid="{00000000-0005-0000-0000-000067300000}"/>
    <cellStyle name="Normal 22 4 3 2" xfId="33353" xr:uid="{9DB1DC86-4A35-48B0-B881-CC8A7ABBF9FE}"/>
    <cellStyle name="Normal 22 4 4" xfId="12396" xr:uid="{00000000-0005-0000-0000-000068300000}"/>
    <cellStyle name="Normal 22 4 4 2" xfId="12397" xr:uid="{00000000-0005-0000-0000-000069300000}"/>
    <cellStyle name="Normal 22 4 4 2 2" xfId="12398" xr:uid="{00000000-0005-0000-0000-00006A300000}"/>
    <cellStyle name="Normal 22 4 4 2 2 2" xfId="33356" xr:uid="{32594445-834A-4F90-8146-B6717E959F7F}"/>
    <cellStyle name="Normal 22 4 4 2 3" xfId="12399" xr:uid="{00000000-0005-0000-0000-00006B300000}"/>
    <cellStyle name="Normal 22 4 4 2 3 2" xfId="33357" xr:uid="{6B87E60E-A282-409E-B1E9-11EA95FCBA89}"/>
    <cellStyle name="Normal 22 4 4 2 4" xfId="12400" xr:uid="{00000000-0005-0000-0000-00006C300000}"/>
    <cellStyle name="Normal 22 4 4 2 4 2" xfId="33358" xr:uid="{F27EF1DE-7190-4F09-8E6C-834E920F6EE4}"/>
    <cellStyle name="Normal 22 4 4 2 5" xfId="33355" xr:uid="{AF15CDA6-A59F-4AD6-B338-A66FC6C3901A}"/>
    <cellStyle name="Normal 22 4 4 3" xfId="12401" xr:uid="{00000000-0005-0000-0000-00006D300000}"/>
    <cellStyle name="Normal 22 4 4 3 2" xfId="33359" xr:uid="{A715822D-58DB-46C5-9EC5-768C395E2E1A}"/>
    <cellStyle name="Normal 22 4 4 4" xfId="12402" xr:uid="{00000000-0005-0000-0000-00006E300000}"/>
    <cellStyle name="Normal 22 4 4 4 2" xfId="33360" xr:uid="{5EEA099F-802F-4546-B35E-4859ABEFE7E1}"/>
    <cellStyle name="Normal 22 4 4 5" xfId="12403" xr:uid="{00000000-0005-0000-0000-00006F300000}"/>
    <cellStyle name="Normal 22 4 4 5 2" xfId="33361" xr:uid="{46400191-1170-44C7-9619-09CC81B52346}"/>
    <cellStyle name="Normal 22 4 4 6" xfId="33354" xr:uid="{31A9411B-CC6C-412E-85FC-B091200143DC}"/>
    <cellStyle name="Normal 22 4 5" xfId="12404" xr:uid="{00000000-0005-0000-0000-000070300000}"/>
    <cellStyle name="Normal 22 4 5 2" xfId="12405" xr:uid="{00000000-0005-0000-0000-000071300000}"/>
    <cellStyle name="Normal 22 4 5 2 2" xfId="33363" xr:uid="{E7C7486E-E199-4A4A-9414-C5EB500ECF8A}"/>
    <cellStyle name="Normal 22 4 5 3" xfId="12406" xr:uid="{00000000-0005-0000-0000-000072300000}"/>
    <cellStyle name="Normal 22 4 5 3 2" xfId="33364" xr:uid="{9BF22CC6-01F0-4E4D-83D8-60708B3B93CC}"/>
    <cellStyle name="Normal 22 4 5 4" xfId="12407" xr:uid="{00000000-0005-0000-0000-000073300000}"/>
    <cellStyle name="Normal 22 4 5 4 2" xfId="33365" xr:uid="{2178D3B7-FEAD-4A2D-919C-DACB36AD0DAC}"/>
    <cellStyle name="Normal 22 4 5 5" xfId="33362" xr:uid="{6B7A83EE-6825-47A9-9974-5EE5CD440052}"/>
    <cellStyle name="Normal 22 4 6" xfId="12408" xr:uid="{00000000-0005-0000-0000-000074300000}"/>
    <cellStyle name="Normal 22 4 6 2" xfId="33366" xr:uid="{3D1249F5-5B84-488F-A3AF-E4E2100DC532}"/>
    <cellStyle name="Normal 22 4 7" xfId="12409" xr:uid="{00000000-0005-0000-0000-000075300000}"/>
    <cellStyle name="Normal 22 4 7 2" xfId="33367" xr:uid="{9B547FDD-CD57-4BD8-A26E-5E0687C36C53}"/>
    <cellStyle name="Normal 22 4 8" xfId="12410" xr:uid="{00000000-0005-0000-0000-000076300000}"/>
    <cellStyle name="Normal 22 4 8 2" xfId="33368" xr:uid="{7F7CF99A-1312-4CA4-A4A2-A3B6F8C87F46}"/>
    <cellStyle name="Normal 22 4 9" xfId="33336" xr:uid="{B2970301-E984-41CB-BBF4-5F679C73CE3A}"/>
    <cellStyle name="Normal 22 5" xfId="12411" xr:uid="{00000000-0005-0000-0000-000077300000}"/>
    <cellStyle name="Normal 22 5 2" xfId="12412" xr:uid="{00000000-0005-0000-0000-000078300000}"/>
    <cellStyle name="Normal 22 5 2 2" xfId="12413" xr:uid="{00000000-0005-0000-0000-000079300000}"/>
    <cellStyle name="Normal 22 5 2 2 2" xfId="12414" xr:uid="{00000000-0005-0000-0000-00007A300000}"/>
    <cellStyle name="Normal 22 5 2 2 2 2" xfId="33372" xr:uid="{03CFCDB7-8882-4342-AAA9-571DDC26CE71}"/>
    <cellStyle name="Normal 22 5 2 2 3" xfId="12415" xr:uid="{00000000-0005-0000-0000-00007B300000}"/>
    <cellStyle name="Normal 22 5 2 2 3 2" xfId="33373" xr:uid="{B3F38D6C-726A-46E1-866C-F10696161FE5}"/>
    <cellStyle name="Normal 22 5 2 2 4" xfId="12416" xr:uid="{00000000-0005-0000-0000-00007C300000}"/>
    <cellStyle name="Normal 22 5 2 2 4 2" xfId="33374" xr:uid="{1693276A-7FD1-49CD-B602-AF8CC8BAF210}"/>
    <cellStyle name="Normal 22 5 2 2 5" xfId="33371" xr:uid="{265B3420-AF6B-4BA7-B275-B2F4879DAD13}"/>
    <cellStyle name="Normal 22 5 2 3" xfId="12417" xr:uid="{00000000-0005-0000-0000-00007D300000}"/>
    <cellStyle name="Normal 22 5 2 3 2" xfId="33375" xr:uid="{477524BF-4B3A-4765-9E93-6E10B1EE9651}"/>
    <cellStyle name="Normal 22 5 2 4" xfId="12418" xr:uid="{00000000-0005-0000-0000-00007E300000}"/>
    <cellStyle name="Normal 22 5 2 4 2" xfId="33376" xr:uid="{90CFD0DC-88F9-4BBA-8700-C2B9796ADB41}"/>
    <cellStyle name="Normal 22 5 2 5" xfId="12419" xr:uid="{00000000-0005-0000-0000-00007F300000}"/>
    <cellStyle name="Normal 22 5 2 5 2" xfId="33377" xr:uid="{F273684C-58ED-43B7-B5D0-EFAF6504A2A0}"/>
    <cellStyle name="Normal 22 5 2 6" xfId="33370" xr:uid="{E130DED0-939F-4A3F-A798-074DA05281D0}"/>
    <cellStyle name="Normal 22 5 3" xfId="12420" xr:uid="{00000000-0005-0000-0000-000080300000}"/>
    <cellStyle name="Normal 22 5 3 2" xfId="33378" xr:uid="{16B444C4-FD48-4D9E-9DDD-957297685999}"/>
    <cellStyle name="Normal 22 5 4" xfId="12421" xr:uid="{00000000-0005-0000-0000-000081300000}"/>
    <cellStyle name="Normal 22 5 4 2" xfId="12422" xr:uid="{00000000-0005-0000-0000-000082300000}"/>
    <cellStyle name="Normal 22 5 4 2 2" xfId="33380" xr:uid="{66D3083D-494F-4586-BCCE-DFA8037A710C}"/>
    <cellStyle name="Normal 22 5 4 3" xfId="12423" xr:uid="{00000000-0005-0000-0000-000083300000}"/>
    <cellStyle name="Normal 22 5 4 3 2" xfId="33381" xr:uid="{DB8F4C84-99C3-42B2-8B1F-76C4797059E0}"/>
    <cellStyle name="Normal 22 5 4 4" xfId="12424" xr:uid="{00000000-0005-0000-0000-000084300000}"/>
    <cellStyle name="Normal 22 5 4 4 2" xfId="33382" xr:uid="{8FF3A123-AFB1-4412-BD8D-330E2D6876D9}"/>
    <cellStyle name="Normal 22 5 4 5" xfId="33379" xr:uid="{E21205B3-48C1-4F80-9409-49EE80211CDA}"/>
    <cellStyle name="Normal 22 5 5" xfId="12425" xr:uid="{00000000-0005-0000-0000-000085300000}"/>
    <cellStyle name="Normal 22 5 5 2" xfId="33383" xr:uid="{45F88E76-D44D-4298-8C55-FD3F08E26A25}"/>
    <cellStyle name="Normal 22 5 6" xfId="12426" xr:uid="{00000000-0005-0000-0000-000086300000}"/>
    <cellStyle name="Normal 22 5 6 2" xfId="33384" xr:uid="{0DF66712-AB95-464E-B49B-7823F9756854}"/>
    <cellStyle name="Normal 22 5 7" xfId="12427" xr:uid="{00000000-0005-0000-0000-000087300000}"/>
    <cellStyle name="Normal 22 5 7 2" xfId="33385" xr:uid="{A81A6C0C-85C0-4F94-A3CA-55FBB8846E9E}"/>
    <cellStyle name="Normal 22 5 8" xfId="33369" xr:uid="{2B37EA30-849A-4357-AA18-9217545DBD4D}"/>
    <cellStyle name="Normal 22 6" xfId="12428" xr:uid="{00000000-0005-0000-0000-000088300000}"/>
    <cellStyle name="Normal 22 6 2" xfId="33386" xr:uid="{93EBD61E-104A-48D0-96D9-1AD8A58360E0}"/>
    <cellStyle name="Normal 22 7" xfId="12429" xr:uid="{00000000-0005-0000-0000-000089300000}"/>
    <cellStyle name="Normal 22 7 2" xfId="33387" xr:uid="{5731DE5D-3626-4827-85AF-F951BCEC8845}"/>
    <cellStyle name="Normal 22 8" xfId="12430" xr:uid="{00000000-0005-0000-0000-00008A300000}"/>
    <cellStyle name="Normal 22 8 2" xfId="12431" xr:uid="{00000000-0005-0000-0000-00008B300000}"/>
    <cellStyle name="Normal 22 8 2 2" xfId="33389" xr:uid="{04D161BB-C051-409C-AD33-ED41A2F763DE}"/>
    <cellStyle name="Normal 22 8 3" xfId="12432" xr:uid="{00000000-0005-0000-0000-00008C300000}"/>
    <cellStyle name="Normal 22 8 3 2" xfId="33390" xr:uid="{153BB235-BA0B-4D36-A80E-25783468A3C2}"/>
    <cellStyle name="Normal 22 8 4" xfId="12433" xr:uid="{00000000-0005-0000-0000-00008D300000}"/>
    <cellStyle name="Normal 22 8 4 2" xfId="33391" xr:uid="{67314547-2B4B-4810-993A-3C52A1E02A3C}"/>
    <cellStyle name="Normal 22 8 5" xfId="33388" xr:uid="{629C6629-22EF-489E-BC2B-8BFE738DAEF7}"/>
    <cellStyle name="Normal 22 9" xfId="33283" xr:uid="{9E4BBF5A-1F94-45FF-A3E4-529C9A226F0C}"/>
    <cellStyle name="Normal 23" xfId="12434" xr:uid="{00000000-0005-0000-0000-00008E300000}"/>
    <cellStyle name="Normal 23 2" xfId="12435" xr:uid="{00000000-0005-0000-0000-00008F300000}"/>
    <cellStyle name="Normal 23 2 2" xfId="12436" xr:uid="{00000000-0005-0000-0000-000090300000}"/>
    <cellStyle name="Normal 23 2 2 2" xfId="33394" xr:uid="{171456F3-41D7-4B74-A5CB-7BAA386B0476}"/>
    <cellStyle name="Normal 23 2 3" xfId="33393" xr:uid="{9691BAE0-506F-4F60-BFD2-7976CEAD32FA}"/>
    <cellStyle name="Normal 23 3" xfId="12437" xr:uid="{00000000-0005-0000-0000-000091300000}"/>
    <cellStyle name="Normal 23 3 2" xfId="12438" xr:uid="{00000000-0005-0000-0000-000092300000}"/>
    <cellStyle name="Normal 23 3 2 2" xfId="33396" xr:uid="{23B04DC2-C657-4D66-A84B-3FB3E66351DF}"/>
    <cellStyle name="Normal 23 3 3" xfId="33395" xr:uid="{CC637202-C162-4568-824E-F783D0536957}"/>
    <cellStyle name="Normal 23 4" xfId="12439" xr:uid="{00000000-0005-0000-0000-000093300000}"/>
    <cellStyle name="Normal 23 4 2" xfId="12440" xr:uid="{00000000-0005-0000-0000-000094300000}"/>
    <cellStyle name="Normal 23 4 2 2" xfId="12441" xr:uid="{00000000-0005-0000-0000-000095300000}"/>
    <cellStyle name="Normal 23 4 2 2 2" xfId="12442" xr:uid="{00000000-0005-0000-0000-000096300000}"/>
    <cellStyle name="Normal 23 4 2 2 2 2" xfId="33400" xr:uid="{766D09B0-E8E9-4666-9171-3741524DC9BD}"/>
    <cellStyle name="Normal 23 4 2 2 3" xfId="12443" xr:uid="{00000000-0005-0000-0000-000097300000}"/>
    <cellStyle name="Normal 23 4 2 2 3 2" xfId="33401" xr:uid="{90C3C1F3-84BE-4422-8BD4-90BEED0BB373}"/>
    <cellStyle name="Normal 23 4 2 2 4" xfId="12444" xr:uid="{00000000-0005-0000-0000-000098300000}"/>
    <cellStyle name="Normal 23 4 2 2 4 2" xfId="33402" xr:uid="{881F925B-E5A4-4897-8024-517758A23559}"/>
    <cellStyle name="Normal 23 4 2 2 5" xfId="33399" xr:uid="{618440D4-CEDC-41B1-97D2-B43E53EB9839}"/>
    <cellStyle name="Normal 23 4 2 3" xfId="12445" xr:uid="{00000000-0005-0000-0000-000099300000}"/>
    <cellStyle name="Normal 23 4 2 3 2" xfId="33403" xr:uid="{445CB556-EBC7-4AB3-AB08-5529E45ECBA3}"/>
    <cellStyle name="Normal 23 4 2 4" xfId="12446" xr:uid="{00000000-0005-0000-0000-00009A300000}"/>
    <cellStyle name="Normal 23 4 2 4 2" xfId="33404" xr:uid="{19B19B94-5177-4E96-B21F-204BA94DD989}"/>
    <cellStyle name="Normal 23 4 2 5" xfId="12447" xr:uid="{00000000-0005-0000-0000-00009B300000}"/>
    <cellStyle name="Normal 23 4 2 5 2" xfId="33405" xr:uid="{A9A6BE10-3579-47B5-9C1C-5561AC65ACD7}"/>
    <cellStyle name="Normal 23 4 2 6" xfId="33398" xr:uid="{FEB6A023-8A0B-4B12-B968-3754DE7D1085}"/>
    <cellStyle name="Normal 23 4 3" xfId="12448" xr:uid="{00000000-0005-0000-0000-00009C300000}"/>
    <cellStyle name="Normal 23 4 3 2" xfId="33406" xr:uid="{8D2A3351-7A8A-409E-A07C-BC183A44BB2B}"/>
    <cellStyle name="Normal 23 4 4" xfId="12449" xr:uid="{00000000-0005-0000-0000-00009D300000}"/>
    <cellStyle name="Normal 23 4 4 2" xfId="12450" xr:uid="{00000000-0005-0000-0000-00009E300000}"/>
    <cellStyle name="Normal 23 4 4 2 2" xfId="33408" xr:uid="{B100DE36-A973-4A7C-9B29-2F5EA83167D0}"/>
    <cellStyle name="Normal 23 4 4 3" xfId="12451" xr:uid="{00000000-0005-0000-0000-00009F300000}"/>
    <cellStyle name="Normal 23 4 4 3 2" xfId="33409" xr:uid="{74DE8503-D2A6-43F9-A654-347DF1542A4B}"/>
    <cellStyle name="Normal 23 4 4 4" xfId="12452" xr:uid="{00000000-0005-0000-0000-0000A0300000}"/>
    <cellStyle name="Normal 23 4 4 4 2" xfId="33410" xr:uid="{888FF68D-68BB-4BDE-860D-B62A7C97C938}"/>
    <cellStyle name="Normal 23 4 4 5" xfId="33407" xr:uid="{4CC73D49-4473-4372-BF5E-2995EA45FF10}"/>
    <cellStyle name="Normal 23 4 5" xfId="12453" xr:uid="{00000000-0005-0000-0000-0000A1300000}"/>
    <cellStyle name="Normal 23 4 5 2" xfId="33411" xr:uid="{7299EEC8-350D-489B-9324-A70C702E1A2F}"/>
    <cellStyle name="Normal 23 4 6" xfId="12454" xr:uid="{00000000-0005-0000-0000-0000A2300000}"/>
    <cellStyle name="Normal 23 4 6 2" xfId="33412" xr:uid="{3BC59B0C-8A1D-41B1-B1F9-66B793BA3B95}"/>
    <cellStyle name="Normal 23 4 7" xfId="12455" xr:uid="{00000000-0005-0000-0000-0000A3300000}"/>
    <cellStyle name="Normal 23 4 7 2" xfId="33413" xr:uid="{5F7D43D4-CB35-4E48-AE8F-5E50E91C8541}"/>
    <cellStyle name="Normal 23 4 8" xfId="33397" xr:uid="{FC2A226E-DA30-4550-88F9-8DB7C732B371}"/>
    <cellStyle name="Normal 23 5" xfId="12456" xr:uid="{00000000-0005-0000-0000-0000A4300000}"/>
    <cellStyle name="Normal 23 5 2" xfId="33414" xr:uid="{FBF9459D-32EB-4F3B-A04C-D29E2DC5BDE8}"/>
    <cellStyle name="Normal 23 6" xfId="12457" xr:uid="{00000000-0005-0000-0000-0000A5300000}"/>
    <cellStyle name="Normal 23 6 2" xfId="33415" xr:uid="{CB7C629E-49B0-42DC-83C7-812A8A0F6628}"/>
    <cellStyle name="Normal 23 7" xfId="12458" xr:uid="{00000000-0005-0000-0000-0000A6300000}"/>
    <cellStyle name="Normal 23 7 2" xfId="33416" xr:uid="{1E3A3415-5FAE-4337-9194-174A561D2326}"/>
    <cellStyle name="Normal 23 8" xfId="12459" xr:uid="{00000000-0005-0000-0000-0000A7300000}"/>
    <cellStyle name="Normal 23 8 2" xfId="12460" xr:uid="{00000000-0005-0000-0000-0000A8300000}"/>
    <cellStyle name="Normal 23 8 2 2" xfId="33418" xr:uid="{10CA8D04-B403-405D-B9DC-5E370589591B}"/>
    <cellStyle name="Normal 23 8 3" xfId="12461" xr:uid="{00000000-0005-0000-0000-0000A9300000}"/>
    <cellStyle name="Normal 23 8 3 2" xfId="33419" xr:uid="{8C365B2A-5D2B-41DA-AF38-E52827518512}"/>
    <cellStyle name="Normal 23 8 4" xfId="12462" xr:uid="{00000000-0005-0000-0000-0000AA300000}"/>
    <cellStyle name="Normal 23 8 4 2" xfId="33420" xr:uid="{8FD329B9-C518-4A22-86E4-F2F2A3A6A449}"/>
    <cellStyle name="Normal 23 8 5" xfId="33417" xr:uid="{4D69BE3A-43CE-4DAC-A631-36ADD40A3F8A}"/>
    <cellStyle name="Normal 23 9" xfId="33392" xr:uid="{2A949DB7-C631-427C-9BCD-4C585B3B322E}"/>
    <cellStyle name="Normal 24" xfId="12463" xr:uid="{00000000-0005-0000-0000-0000AB300000}"/>
    <cellStyle name="Normal 24 2" xfId="12464" xr:uid="{00000000-0005-0000-0000-0000AC300000}"/>
    <cellStyle name="Normal 24 2 2" xfId="12465" xr:uid="{00000000-0005-0000-0000-0000AD300000}"/>
    <cellStyle name="Normal 24 2 2 2" xfId="33423" xr:uid="{DE806FFD-B622-4624-B496-B0AAAB5C9728}"/>
    <cellStyle name="Normal 24 2 3" xfId="12466" xr:uid="{00000000-0005-0000-0000-0000AE300000}"/>
    <cellStyle name="Normal 24 2 3 2" xfId="12467" xr:uid="{00000000-0005-0000-0000-0000AF300000}"/>
    <cellStyle name="Normal 24 2 3 2 2" xfId="12468" xr:uid="{00000000-0005-0000-0000-0000B0300000}"/>
    <cellStyle name="Normal 24 2 3 2 2 2" xfId="12469" xr:uid="{00000000-0005-0000-0000-0000B1300000}"/>
    <cellStyle name="Normal 24 2 3 2 2 2 2" xfId="33427" xr:uid="{A9532782-671C-40ED-938D-EB991622A59E}"/>
    <cellStyle name="Normal 24 2 3 2 2 3" xfId="12470" xr:uid="{00000000-0005-0000-0000-0000B2300000}"/>
    <cellStyle name="Normal 24 2 3 2 2 3 2" xfId="33428" xr:uid="{F8D518A3-5D27-4FC8-8D58-C93898DB7BA2}"/>
    <cellStyle name="Normal 24 2 3 2 2 4" xfId="12471" xr:uid="{00000000-0005-0000-0000-0000B3300000}"/>
    <cellStyle name="Normal 24 2 3 2 2 4 2" xfId="33429" xr:uid="{95D0E896-761B-47BA-B517-9ED67916A887}"/>
    <cellStyle name="Normal 24 2 3 2 2 5" xfId="33426" xr:uid="{E496E1CB-B51B-4A14-9262-294BE9DB9E91}"/>
    <cellStyle name="Normal 24 2 3 2 3" xfId="12472" xr:uid="{00000000-0005-0000-0000-0000B4300000}"/>
    <cellStyle name="Normal 24 2 3 2 3 2" xfId="33430" xr:uid="{D8102030-8D42-45DF-A2BC-62D73736E916}"/>
    <cellStyle name="Normal 24 2 3 2 4" xfId="12473" xr:uid="{00000000-0005-0000-0000-0000B5300000}"/>
    <cellStyle name="Normal 24 2 3 2 4 2" xfId="33431" xr:uid="{D4CDFE10-7517-4B10-ABA9-339201119CF1}"/>
    <cellStyle name="Normal 24 2 3 2 5" xfId="12474" xr:uid="{00000000-0005-0000-0000-0000B6300000}"/>
    <cellStyle name="Normal 24 2 3 2 5 2" xfId="33432" xr:uid="{4A72E05F-8C34-4B40-85CD-91CCB86A7E03}"/>
    <cellStyle name="Normal 24 2 3 2 6" xfId="33425" xr:uid="{029E89CC-FC46-4184-822F-56ED86807C39}"/>
    <cellStyle name="Normal 24 2 3 3" xfId="12475" xr:uid="{00000000-0005-0000-0000-0000B7300000}"/>
    <cellStyle name="Normal 24 2 3 3 2" xfId="12476" xr:uid="{00000000-0005-0000-0000-0000B8300000}"/>
    <cellStyle name="Normal 24 2 3 3 2 2" xfId="33434" xr:uid="{AF03BAC4-1E8D-44D0-A7F6-0F30383F2781}"/>
    <cellStyle name="Normal 24 2 3 3 3" xfId="12477" xr:uid="{00000000-0005-0000-0000-0000B9300000}"/>
    <cellStyle name="Normal 24 2 3 3 3 2" xfId="33435" xr:uid="{6B31D8CC-BD44-4DB8-8203-02210CA346B1}"/>
    <cellStyle name="Normal 24 2 3 3 4" xfId="12478" xr:uid="{00000000-0005-0000-0000-0000BA300000}"/>
    <cellStyle name="Normal 24 2 3 3 4 2" xfId="33436" xr:uid="{AC951939-3252-4080-98FF-B8362CA9A85E}"/>
    <cellStyle name="Normal 24 2 3 3 5" xfId="33433" xr:uid="{581C680D-0954-43BD-BB4B-DFDEE0313BD8}"/>
    <cellStyle name="Normal 24 2 3 4" xfId="12479" xr:uid="{00000000-0005-0000-0000-0000BB300000}"/>
    <cellStyle name="Normal 24 2 3 4 2" xfId="33437" xr:uid="{3D716229-A1A4-4A4A-AF39-F07FCE5ACD41}"/>
    <cellStyle name="Normal 24 2 3 5" xfId="12480" xr:uid="{00000000-0005-0000-0000-0000BC300000}"/>
    <cellStyle name="Normal 24 2 3 5 2" xfId="33438" xr:uid="{8A8F795D-046E-42BE-9BDC-C9A8225452A1}"/>
    <cellStyle name="Normal 24 2 3 6" xfId="12481" xr:uid="{00000000-0005-0000-0000-0000BD300000}"/>
    <cellStyle name="Normal 24 2 3 6 2" xfId="33439" xr:uid="{34509128-A7AD-4745-9541-E7CC5598450E}"/>
    <cellStyle name="Normal 24 2 3 7" xfId="33424" xr:uid="{CB5FEF77-D46A-41B6-B386-DBBBE8176018}"/>
    <cellStyle name="Normal 24 2 4" xfId="33422" xr:uid="{15B70956-697E-4661-8B42-59827FA7A5EC}"/>
    <cellStyle name="Normal 24 3" xfId="12482" xr:uid="{00000000-0005-0000-0000-0000BE300000}"/>
    <cellStyle name="Normal 24 3 2" xfId="12483" xr:uid="{00000000-0005-0000-0000-0000BF300000}"/>
    <cellStyle name="Normal 24 3 2 2" xfId="12484" xr:uid="{00000000-0005-0000-0000-0000C0300000}"/>
    <cellStyle name="Normal 24 3 2 2 2" xfId="12485" xr:uid="{00000000-0005-0000-0000-0000C1300000}"/>
    <cellStyle name="Normal 24 3 2 2 2 2" xfId="12486" xr:uid="{00000000-0005-0000-0000-0000C2300000}"/>
    <cellStyle name="Normal 24 3 2 2 2 2 2" xfId="33444" xr:uid="{AADC8BF5-1D26-486F-8CBE-3D1DF8557E70}"/>
    <cellStyle name="Normal 24 3 2 2 2 3" xfId="12487" xr:uid="{00000000-0005-0000-0000-0000C3300000}"/>
    <cellStyle name="Normal 24 3 2 2 2 3 2" xfId="33445" xr:uid="{3FE183CA-716D-4FD1-896F-A4C3AB6FBD33}"/>
    <cellStyle name="Normal 24 3 2 2 2 4" xfId="12488" xr:uid="{00000000-0005-0000-0000-0000C4300000}"/>
    <cellStyle name="Normal 24 3 2 2 2 4 2" xfId="33446" xr:uid="{14E5C709-8E3B-4894-A24D-08F63AD6C24A}"/>
    <cellStyle name="Normal 24 3 2 2 2 5" xfId="33443" xr:uid="{A9367293-8076-4B47-A5C1-F3C8315E1264}"/>
    <cellStyle name="Normal 24 3 2 2 3" xfId="12489" xr:uid="{00000000-0005-0000-0000-0000C5300000}"/>
    <cellStyle name="Normal 24 3 2 2 3 2" xfId="33447" xr:uid="{8AEC4F3D-5CBD-4F38-A3FC-FB25593DA942}"/>
    <cellStyle name="Normal 24 3 2 2 4" xfId="12490" xr:uid="{00000000-0005-0000-0000-0000C6300000}"/>
    <cellStyle name="Normal 24 3 2 2 4 2" xfId="33448" xr:uid="{FE8E6502-5A66-4F54-A972-82A87545271A}"/>
    <cellStyle name="Normal 24 3 2 2 5" xfId="12491" xr:uid="{00000000-0005-0000-0000-0000C7300000}"/>
    <cellStyle name="Normal 24 3 2 2 5 2" xfId="33449" xr:uid="{E7DB3E76-AE24-494E-B7D5-DF518A3A3D4C}"/>
    <cellStyle name="Normal 24 3 2 2 6" xfId="33442" xr:uid="{684BE5BA-6354-4FAC-904E-C73656D48D04}"/>
    <cellStyle name="Normal 24 3 2 3" xfId="12492" xr:uid="{00000000-0005-0000-0000-0000C8300000}"/>
    <cellStyle name="Normal 24 3 2 3 2" xfId="33450" xr:uid="{9877C8C5-1639-40D4-A899-4795BAD407AB}"/>
    <cellStyle name="Normal 24 3 2 4" xfId="12493" xr:uid="{00000000-0005-0000-0000-0000C9300000}"/>
    <cellStyle name="Normal 24 3 2 4 2" xfId="12494" xr:uid="{00000000-0005-0000-0000-0000CA300000}"/>
    <cellStyle name="Normal 24 3 2 4 2 2" xfId="33452" xr:uid="{FA960B07-FA3B-4132-8EF5-4C5781E10871}"/>
    <cellStyle name="Normal 24 3 2 4 3" xfId="12495" xr:uid="{00000000-0005-0000-0000-0000CB300000}"/>
    <cellStyle name="Normal 24 3 2 4 3 2" xfId="33453" xr:uid="{DB08E7EE-9DA7-4F4F-9525-C4DB58D91C4C}"/>
    <cellStyle name="Normal 24 3 2 4 4" xfId="12496" xr:uid="{00000000-0005-0000-0000-0000CC300000}"/>
    <cellStyle name="Normal 24 3 2 4 4 2" xfId="33454" xr:uid="{57F3BCCA-B73A-4C91-97E4-66721B8832F9}"/>
    <cellStyle name="Normal 24 3 2 4 5" xfId="33451" xr:uid="{6D8A69C9-3064-4794-AA55-7100E3BF187F}"/>
    <cellStyle name="Normal 24 3 2 5" xfId="12497" xr:uid="{00000000-0005-0000-0000-0000CD300000}"/>
    <cellStyle name="Normal 24 3 2 5 2" xfId="33455" xr:uid="{693859B3-2F2A-409A-83B2-8385B1AEDC4D}"/>
    <cellStyle name="Normal 24 3 2 6" xfId="12498" xr:uid="{00000000-0005-0000-0000-0000CE300000}"/>
    <cellStyle name="Normal 24 3 2 6 2" xfId="33456" xr:uid="{A9C1369A-42C3-4D27-8ACF-700A37822172}"/>
    <cellStyle name="Normal 24 3 2 7" xfId="12499" xr:uid="{00000000-0005-0000-0000-0000CF300000}"/>
    <cellStyle name="Normal 24 3 2 7 2" xfId="33457" xr:uid="{7F69C029-8F43-4422-AAC0-DF2A1CC1A82B}"/>
    <cellStyle name="Normal 24 3 2 8" xfId="33441" xr:uid="{4102768D-B3BB-4599-B9D1-2DCF13BDC2DA}"/>
    <cellStyle name="Normal 24 3 3" xfId="33440" xr:uid="{9E5F6F74-028E-4BC2-9942-BA115B246371}"/>
    <cellStyle name="Normal 24 4" xfId="12500" xr:uid="{00000000-0005-0000-0000-0000D0300000}"/>
    <cellStyle name="Normal 24 4 2" xfId="33458" xr:uid="{CAD9D919-BE9B-47BF-9774-731B6B63D86D}"/>
    <cellStyle name="Normal 24 5" xfId="12501" xr:uid="{00000000-0005-0000-0000-0000D1300000}"/>
    <cellStyle name="Normal 24 5 2" xfId="12502" xr:uid="{00000000-0005-0000-0000-0000D2300000}"/>
    <cellStyle name="Normal 24 5 2 2" xfId="12503" xr:uid="{00000000-0005-0000-0000-0000D3300000}"/>
    <cellStyle name="Normal 24 5 2 2 2" xfId="12504" xr:uid="{00000000-0005-0000-0000-0000D4300000}"/>
    <cellStyle name="Normal 24 5 2 2 2 2" xfId="33462" xr:uid="{68B29518-8256-49C9-90C9-296A576FEA1E}"/>
    <cellStyle name="Normal 24 5 2 2 3" xfId="12505" xr:uid="{00000000-0005-0000-0000-0000D5300000}"/>
    <cellStyle name="Normal 24 5 2 2 3 2" xfId="33463" xr:uid="{B0A691B8-B6FD-4405-91A7-0F37E738B05A}"/>
    <cellStyle name="Normal 24 5 2 2 4" xfId="12506" xr:uid="{00000000-0005-0000-0000-0000D6300000}"/>
    <cellStyle name="Normal 24 5 2 2 4 2" xfId="33464" xr:uid="{DAA397B5-9B5F-468A-8B38-671E2698F983}"/>
    <cellStyle name="Normal 24 5 2 2 5" xfId="33461" xr:uid="{FD38CF8B-9597-486D-8159-B1B3EA936A14}"/>
    <cellStyle name="Normal 24 5 2 3" xfId="12507" xr:uid="{00000000-0005-0000-0000-0000D7300000}"/>
    <cellStyle name="Normal 24 5 2 3 2" xfId="33465" xr:uid="{B1645220-8B46-42A6-AABA-898CA75DEE11}"/>
    <cellStyle name="Normal 24 5 2 4" xfId="12508" xr:uid="{00000000-0005-0000-0000-0000D8300000}"/>
    <cellStyle name="Normal 24 5 2 4 2" xfId="33466" xr:uid="{A3A968ED-52CE-4EBF-BF1A-6060C91091EC}"/>
    <cellStyle name="Normal 24 5 2 5" xfId="12509" xr:uid="{00000000-0005-0000-0000-0000D9300000}"/>
    <cellStyle name="Normal 24 5 2 5 2" xfId="33467" xr:uid="{1FC53FC8-D32E-49E2-B3AE-7BB48D6D3B38}"/>
    <cellStyle name="Normal 24 5 2 6" xfId="33460" xr:uid="{80E40352-9037-4114-A6A3-13E5CEEC6067}"/>
    <cellStyle name="Normal 24 5 3" xfId="12510" xr:uid="{00000000-0005-0000-0000-0000DA300000}"/>
    <cellStyle name="Normal 24 5 3 2" xfId="33468" xr:uid="{E1575090-C55D-47A0-B99E-1ED21B83E797}"/>
    <cellStyle name="Normal 24 5 4" xfId="12511" xr:uid="{00000000-0005-0000-0000-0000DB300000}"/>
    <cellStyle name="Normal 24 5 4 2" xfId="12512" xr:uid="{00000000-0005-0000-0000-0000DC300000}"/>
    <cellStyle name="Normal 24 5 4 2 2" xfId="33470" xr:uid="{831AE566-FE86-4EB4-A92E-9F00FD9E8813}"/>
    <cellStyle name="Normal 24 5 4 3" xfId="12513" xr:uid="{00000000-0005-0000-0000-0000DD300000}"/>
    <cellStyle name="Normal 24 5 4 3 2" xfId="33471" xr:uid="{DE5A9BC0-79E6-4619-AF98-ECA91F37E9BB}"/>
    <cellStyle name="Normal 24 5 4 4" xfId="12514" xr:uid="{00000000-0005-0000-0000-0000DE300000}"/>
    <cellStyle name="Normal 24 5 4 4 2" xfId="33472" xr:uid="{BDE95930-1678-4237-9C83-F8FAF7C88DA7}"/>
    <cellStyle name="Normal 24 5 4 5" xfId="33469" xr:uid="{6E092065-8E93-4E8A-AA8D-E4C70015380A}"/>
    <cellStyle name="Normal 24 5 5" xfId="12515" xr:uid="{00000000-0005-0000-0000-0000DF300000}"/>
    <cellStyle name="Normal 24 5 5 2" xfId="33473" xr:uid="{A9C5DE59-5E22-4FFA-851D-441A6A174D2F}"/>
    <cellStyle name="Normal 24 5 6" xfId="12516" xr:uid="{00000000-0005-0000-0000-0000E0300000}"/>
    <cellStyle name="Normal 24 5 6 2" xfId="33474" xr:uid="{1A55DB4A-C848-4225-B920-FB45E232BCA5}"/>
    <cellStyle name="Normal 24 5 7" xfId="12517" xr:uid="{00000000-0005-0000-0000-0000E1300000}"/>
    <cellStyle name="Normal 24 5 7 2" xfId="33475" xr:uid="{86AF883C-EC95-45C6-A2CC-092EAFB1FCC6}"/>
    <cellStyle name="Normal 24 5 8" xfId="33459" xr:uid="{82ED1431-73F4-48D7-B7BF-95228F6ADD6D}"/>
    <cellStyle name="Normal 24 6" xfId="12518" xr:uid="{00000000-0005-0000-0000-0000E2300000}"/>
    <cellStyle name="Normal 24 6 2" xfId="33476" xr:uid="{6CA385E6-BCBB-4416-90FB-B9D5C418D6EB}"/>
    <cellStyle name="Normal 24 7" xfId="12519" xr:uid="{00000000-0005-0000-0000-0000E3300000}"/>
    <cellStyle name="Normal 24 7 2" xfId="33477" xr:uid="{4DB956CC-A7D2-4303-BC89-E41B83D59CB8}"/>
    <cellStyle name="Normal 24 8" xfId="12520" xr:uid="{00000000-0005-0000-0000-0000E4300000}"/>
    <cellStyle name="Normal 24 8 2" xfId="12521" xr:uid="{00000000-0005-0000-0000-0000E5300000}"/>
    <cellStyle name="Normal 24 8 2 2" xfId="33479" xr:uid="{9DF36BCE-8B03-4D42-93CC-2C16180EC882}"/>
    <cellStyle name="Normal 24 8 3" xfId="12522" xr:uid="{00000000-0005-0000-0000-0000E6300000}"/>
    <cellStyle name="Normal 24 8 3 2" xfId="33480" xr:uid="{B5D77154-51CA-4158-9DE3-FAE1A5267EBC}"/>
    <cellStyle name="Normal 24 8 4" xfId="12523" xr:uid="{00000000-0005-0000-0000-0000E7300000}"/>
    <cellStyle name="Normal 24 8 4 2" xfId="33481" xr:uid="{C39DA951-853F-4EE9-A855-17CDD5464075}"/>
    <cellStyle name="Normal 24 8 5" xfId="33478" xr:uid="{F24DE333-0880-4AAC-8CBE-9463B7C8F7AB}"/>
    <cellStyle name="Normal 24 9" xfId="33421" xr:uid="{F527351F-62D8-4747-86BC-B3E8D5783CC4}"/>
    <cellStyle name="Normal 25" xfId="12524" xr:uid="{00000000-0005-0000-0000-0000E8300000}"/>
    <cellStyle name="Normal 25 2" xfId="12525" xr:uid="{00000000-0005-0000-0000-0000E9300000}"/>
    <cellStyle name="Normal 25 2 2" xfId="12526" xr:uid="{00000000-0005-0000-0000-0000EA300000}"/>
    <cellStyle name="Normal 25 2 2 2" xfId="12527" xr:uid="{00000000-0005-0000-0000-0000EB300000}"/>
    <cellStyle name="Normal 25 2 2 2 2" xfId="33485" xr:uid="{4824E644-54D8-4625-909F-38E01EAC8895}"/>
    <cellStyle name="Normal 25 2 2 3" xfId="33484" xr:uid="{CAE4D0ED-9D7E-48D0-B0A5-619266A680A8}"/>
    <cellStyle name="Normal 25 2 3" xfId="33483" xr:uid="{57FFCB06-A6C3-4E85-B85F-BDB12C65A706}"/>
    <cellStyle name="Normal 25 3" xfId="12528" xr:uid="{00000000-0005-0000-0000-0000EC300000}"/>
    <cellStyle name="Normal 25 3 2" xfId="12529" xr:uid="{00000000-0005-0000-0000-0000ED300000}"/>
    <cellStyle name="Normal 25 3 2 2" xfId="33487" xr:uid="{23E621F0-1C37-4AF4-8347-CCAC3FA9E16E}"/>
    <cellStyle name="Normal 25 3 3" xfId="33486" xr:uid="{C745A4D1-2923-45D3-B82A-87153FD370F4}"/>
    <cellStyle name="Normal 25 4" xfId="12530" xr:uid="{00000000-0005-0000-0000-0000EE300000}"/>
    <cellStyle name="Normal 25 4 2" xfId="33488" xr:uid="{94992C20-616C-40AF-8537-E27F0161F3F8}"/>
    <cellStyle name="Normal 25 5" xfId="12531" xr:uid="{00000000-0005-0000-0000-0000EF300000}"/>
    <cellStyle name="Normal 25 5 2" xfId="12532" xr:uid="{00000000-0005-0000-0000-0000F0300000}"/>
    <cellStyle name="Normal 25 5 2 2" xfId="12533" xr:uid="{00000000-0005-0000-0000-0000F1300000}"/>
    <cellStyle name="Normal 25 5 2 2 2" xfId="12534" xr:uid="{00000000-0005-0000-0000-0000F2300000}"/>
    <cellStyle name="Normal 25 5 2 2 2 2" xfId="33492" xr:uid="{2848B2DD-BBAE-4D4C-8AF4-F0301544E0C6}"/>
    <cellStyle name="Normal 25 5 2 2 3" xfId="12535" xr:uid="{00000000-0005-0000-0000-0000F3300000}"/>
    <cellStyle name="Normal 25 5 2 2 3 2" xfId="33493" xr:uid="{20E4CBE6-4FD9-4CB2-8877-48DCE044CA4C}"/>
    <cellStyle name="Normal 25 5 2 2 4" xfId="12536" xr:uid="{00000000-0005-0000-0000-0000F4300000}"/>
    <cellStyle name="Normal 25 5 2 2 4 2" xfId="33494" xr:uid="{305A2529-2983-4FBC-B5E8-5CE87CACD9EB}"/>
    <cellStyle name="Normal 25 5 2 2 5" xfId="33491" xr:uid="{6E82374F-60F3-49B0-9437-E4D1EE71177B}"/>
    <cellStyle name="Normal 25 5 2 3" xfId="12537" xr:uid="{00000000-0005-0000-0000-0000F5300000}"/>
    <cellStyle name="Normal 25 5 2 3 2" xfId="33495" xr:uid="{2F2C6305-577E-48DA-9C8B-6635AF349C94}"/>
    <cellStyle name="Normal 25 5 2 4" xfId="12538" xr:uid="{00000000-0005-0000-0000-0000F6300000}"/>
    <cellStyle name="Normal 25 5 2 4 2" xfId="33496" xr:uid="{4015AE5E-F788-4B36-8EE5-247DD5386919}"/>
    <cellStyle name="Normal 25 5 2 5" xfId="12539" xr:uid="{00000000-0005-0000-0000-0000F7300000}"/>
    <cellStyle name="Normal 25 5 2 5 2" xfId="33497" xr:uid="{74D1D26E-0D4F-42C4-8D60-EF86D582B8EC}"/>
    <cellStyle name="Normal 25 5 2 6" xfId="33490" xr:uid="{BC391075-764F-4F6E-83C2-91A3FA4C68D2}"/>
    <cellStyle name="Normal 25 5 3" xfId="12540" xr:uid="{00000000-0005-0000-0000-0000F8300000}"/>
    <cellStyle name="Normal 25 5 3 2" xfId="12541" xr:uid="{00000000-0005-0000-0000-0000F9300000}"/>
    <cellStyle name="Normal 25 5 3 2 2" xfId="33499" xr:uid="{AA9CCF25-88ED-462D-81F0-721CE40DDC1B}"/>
    <cellStyle name="Normal 25 5 3 3" xfId="12542" xr:uid="{00000000-0005-0000-0000-0000FA300000}"/>
    <cellStyle name="Normal 25 5 3 3 2" xfId="33500" xr:uid="{11F96304-FD9B-40A2-8309-8A102401A698}"/>
    <cellStyle name="Normal 25 5 3 4" xfId="12543" xr:uid="{00000000-0005-0000-0000-0000FB300000}"/>
    <cellStyle name="Normal 25 5 3 4 2" xfId="33501" xr:uid="{219B15A2-CC0B-4CD2-8344-19DAF84B4609}"/>
    <cellStyle name="Normal 25 5 3 5" xfId="33498" xr:uid="{9EAEFC5F-9724-41CB-BA5B-90BBB79AB26C}"/>
    <cellStyle name="Normal 25 5 4" xfId="12544" xr:uid="{00000000-0005-0000-0000-0000FC300000}"/>
    <cellStyle name="Normal 25 5 4 2" xfId="33502" xr:uid="{B34EAC20-18B7-48FE-AB6B-8AE9FA96342D}"/>
    <cellStyle name="Normal 25 5 5" xfId="12545" xr:uid="{00000000-0005-0000-0000-0000FD300000}"/>
    <cellStyle name="Normal 25 5 5 2" xfId="33503" xr:uid="{742F4BB8-C3A6-4A1C-94C0-8A9BD2C9FC6E}"/>
    <cellStyle name="Normal 25 5 6" xfId="12546" xr:uid="{00000000-0005-0000-0000-0000FE300000}"/>
    <cellStyle name="Normal 25 5 6 2" xfId="33504" xr:uid="{EFEE6098-6E51-4877-9A2B-3DF71469DBCA}"/>
    <cellStyle name="Normal 25 5 7" xfId="33489" xr:uid="{B930ABF2-7D9C-405A-8C76-46F8240D2050}"/>
    <cellStyle name="Normal 25 6" xfId="12547" xr:uid="{00000000-0005-0000-0000-0000FF300000}"/>
    <cellStyle name="Normal 25 6 2" xfId="12548" xr:uid="{00000000-0005-0000-0000-000000310000}"/>
    <cellStyle name="Normal 25 6 2 2" xfId="33506" xr:uid="{F0278DFA-8503-4F5B-A927-396D5ECAD77E}"/>
    <cellStyle name="Normal 25 6 3" xfId="12549" xr:uid="{00000000-0005-0000-0000-000001310000}"/>
    <cellStyle name="Normal 25 6 3 2" xfId="33507" xr:uid="{A59C0D88-61F7-49D8-B67B-A8C93B5B44C6}"/>
    <cellStyle name="Normal 25 6 4" xfId="12550" xr:uid="{00000000-0005-0000-0000-000002310000}"/>
    <cellStyle name="Normal 25 6 4 2" xfId="33508" xr:uid="{19229977-49A1-44CD-9197-357A7E9EAA34}"/>
    <cellStyle name="Normal 25 6 5" xfId="33505" xr:uid="{5D0D88C4-5F46-4E53-8A1A-BB56BB74EF24}"/>
    <cellStyle name="Normal 25 7" xfId="33482" xr:uid="{1407CD0E-4E85-4A22-935D-FC4855803F73}"/>
    <cellStyle name="Normal 26" xfId="12551" xr:uid="{00000000-0005-0000-0000-000003310000}"/>
    <cellStyle name="Normal 26 2" xfId="12552" xr:uid="{00000000-0005-0000-0000-000004310000}"/>
    <cellStyle name="Normal 26 2 2" xfId="12553" xr:uid="{00000000-0005-0000-0000-000005310000}"/>
    <cellStyle name="Normal 26 2 2 2" xfId="12554" xr:uid="{00000000-0005-0000-0000-000006310000}"/>
    <cellStyle name="Normal 26 2 2 2 2" xfId="33512" xr:uid="{1F6CB1B0-1BD8-4AE9-AFC4-D43F92648D82}"/>
    <cellStyle name="Normal 26 2 2 3" xfId="33511" xr:uid="{A6391193-DB09-4319-BD97-C7788655567E}"/>
    <cellStyle name="Normal 26 2 3" xfId="33510" xr:uid="{616E8698-8C3E-4428-89B7-0D79F3AC8925}"/>
    <cellStyle name="Normal 26 3" xfId="12555" xr:uid="{00000000-0005-0000-0000-000007310000}"/>
    <cellStyle name="Normal 26 3 2" xfId="12556" xr:uid="{00000000-0005-0000-0000-000008310000}"/>
    <cellStyle name="Normal 26 3 2 2" xfId="33514" xr:uid="{85DEFF8B-A707-43E7-9996-91A050C28010}"/>
    <cellStyle name="Normal 26 3 3" xfId="12557" xr:uid="{00000000-0005-0000-0000-000009310000}"/>
    <cellStyle name="Normal 26 3 3 2" xfId="33515" xr:uid="{14EA4CBF-24C2-4A7F-8B74-C3202763BD60}"/>
    <cellStyle name="Normal 26 3 4" xfId="12558" xr:uid="{00000000-0005-0000-0000-00000A310000}"/>
    <cellStyle name="Normal 26 3 4 2" xfId="12559" xr:uid="{00000000-0005-0000-0000-00000B310000}"/>
    <cellStyle name="Normal 26 3 4 2 2" xfId="33517" xr:uid="{6D50A7F6-1D84-4497-9CBE-BE3860569DE0}"/>
    <cellStyle name="Normal 26 3 4 3" xfId="12560" xr:uid="{00000000-0005-0000-0000-00000C310000}"/>
    <cellStyle name="Normal 26 3 4 3 2" xfId="33518" xr:uid="{8B0B44F5-B9B8-40DA-A80D-564A76E7ADF0}"/>
    <cellStyle name="Normal 26 3 4 4" xfId="12561" xr:uid="{00000000-0005-0000-0000-00000D310000}"/>
    <cellStyle name="Normal 26 3 4 4 2" xfId="33519" xr:uid="{D5C74C78-6AD3-43A9-B5AC-D7A17CFEECED}"/>
    <cellStyle name="Normal 26 3 4 5" xfId="33516" xr:uid="{6356B0CE-28D7-47B3-BB8A-EC87A69C0764}"/>
    <cellStyle name="Normal 26 3 5" xfId="33513" xr:uid="{164A909A-5448-4DAD-9CC3-AD5DA6A4CFFB}"/>
    <cellStyle name="Normal 26 4" xfId="12562" xr:uid="{00000000-0005-0000-0000-00000E310000}"/>
    <cellStyle name="Normal 26 4 2" xfId="12563" xr:uid="{00000000-0005-0000-0000-00000F310000}"/>
    <cellStyle name="Normal 26 4 2 2" xfId="33521" xr:uid="{0D7F7E26-71F1-438F-A0BE-AF83A96DE536}"/>
    <cellStyle name="Normal 26 4 3" xfId="12564" xr:uid="{00000000-0005-0000-0000-000010310000}"/>
    <cellStyle name="Normal 26 4 3 2" xfId="12565" xr:uid="{00000000-0005-0000-0000-000011310000}"/>
    <cellStyle name="Normal 26 4 3 2 2" xfId="33523" xr:uid="{D44AB863-5BCC-461A-8087-1C671B4243F6}"/>
    <cellStyle name="Normal 26 4 3 3" xfId="12566" xr:uid="{00000000-0005-0000-0000-000012310000}"/>
    <cellStyle name="Normal 26 4 3 3 2" xfId="33524" xr:uid="{55405AC0-B177-4E66-872C-2923D3DAFECE}"/>
    <cellStyle name="Normal 26 4 3 4" xfId="12567" xr:uid="{00000000-0005-0000-0000-000013310000}"/>
    <cellStyle name="Normal 26 4 3 4 2" xfId="33525" xr:uid="{85044512-46AF-4FF1-AE5D-6F4E4C72E525}"/>
    <cellStyle name="Normal 26 4 3 5" xfId="33522" xr:uid="{31006656-4390-401F-BCEB-ACDA247ACB15}"/>
    <cellStyle name="Normal 26 4 4" xfId="33520" xr:uid="{78E99D52-CACC-414B-8076-1B3F9202C375}"/>
    <cellStyle name="Normal 26 5" xfId="12568" xr:uid="{00000000-0005-0000-0000-000014310000}"/>
    <cellStyle name="Normal 26 5 2" xfId="12569" xr:uid="{00000000-0005-0000-0000-000015310000}"/>
    <cellStyle name="Normal 26 5 2 2" xfId="12570" xr:uid="{00000000-0005-0000-0000-000016310000}"/>
    <cellStyle name="Normal 26 5 2 2 2" xfId="12571" xr:uid="{00000000-0005-0000-0000-000017310000}"/>
    <cellStyle name="Normal 26 5 2 2 2 2" xfId="33529" xr:uid="{B2E46F42-082B-45C6-8839-8E54AF7F4C07}"/>
    <cellStyle name="Normal 26 5 2 2 3" xfId="12572" xr:uid="{00000000-0005-0000-0000-000018310000}"/>
    <cellStyle name="Normal 26 5 2 2 3 2" xfId="33530" xr:uid="{78513607-DAA2-4E77-8D83-1580F8D5BF61}"/>
    <cellStyle name="Normal 26 5 2 2 4" xfId="12573" xr:uid="{00000000-0005-0000-0000-000019310000}"/>
    <cellStyle name="Normal 26 5 2 2 4 2" xfId="33531" xr:uid="{D6DD5AF3-B8E7-4F52-A0FB-58CA3426836C}"/>
    <cellStyle name="Normal 26 5 2 2 5" xfId="33528" xr:uid="{643F621C-017C-4024-BDC6-31D314202D65}"/>
    <cellStyle name="Normal 26 5 2 3" xfId="12574" xr:uid="{00000000-0005-0000-0000-00001A310000}"/>
    <cellStyle name="Normal 26 5 2 3 2" xfId="33532" xr:uid="{D79E8269-B9BF-4237-8761-8DB5E69CC7FF}"/>
    <cellStyle name="Normal 26 5 2 4" xfId="12575" xr:uid="{00000000-0005-0000-0000-00001B310000}"/>
    <cellStyle name="Normal 26 5 2 4 2" xfId="33533" xr:uid="{0E162596-9517-488F-9040-5EE78F813667}"/>
    <cellStyle name="Normal 26 5 2 5" xfId="12576" xr:uid="{00000000-0005-0000-0000-00001C310000}"/>
    <cellStyle name="Normal 26 5 2 5 2" xfId="33534" xr:uid="{2B87BCD9-5B57-4686-BA26-D6C992A75F56}"/>
    <cellStyle name="Normal 26 5 2 6" xfId="33527" xr:uid="{CE72712D-43D7-454D-A4ED-B399012CB800}"/>
    <cellStyle name="Normal 26 5 3" xfId="12577" xr:uid="{00000000-0005-0000-0000-00001D310000}"/>
    <cellStyle name="Normal 26 5 3 2" xfId="12578" xr:uid="{00000000-0005-0000-0000-00001E310000}"/>
    <cellStyle name="Normal 26 5 3 2 2" xfId="33536" xr:uid="{C9BCA44D-8FBF-4688-89D0-11D035FCEBB1}"/>
    <cellStyle name="Normal 26 5 3 3" xfId="12579" xr:uid="{00000000-0005-0000-0000-00001F310000}"/>
    <cellStyle name="Normal 26 5 3 3 2" xfId="33537" xr:uid="{4C6E58B7-E5C0-4013-A807-1F21E95B8CCE}"/>
    <cellStyle name="Normal 26 5 3 4" xfId="12580" xr:uid="{00000000-0005-0000-0000-000020310000}"/>
    <cellStyle name="Normal 26 5 3 4 2" xfId="33538" xr:uid="{0135F4D5-F508-4B89-9CE6-6DBDD821EEC7}"/>
    <cellStyle name="Normal 26 5 3 5" xfId="33535" xr:uid="{5ED7C29E-8818-4AF6-8E93-ECB5CE47BEB8}"/>
    <cellStyle name="Normal 26 5 4" xfId="12581" xr:uid="{00000000-0005-0000-0000-000021310000}"/>
    <cellStyle name="Normal 26 5 4 2" xfId="33539" xr:uid="{08F3DDD3-C199-4809-97BE-8EFD00BC2A96}"/>
    <cellStyle name="Normal 26 5 5" xfId="12582" xr:uid="{00000000-0005-0000-0000-000022310000}"/>
    <cellStyle name="Normal 26 5 5 2" xfId="33540" xr:uid="{0CE5B0AC-3930-49C3-913E-1172C794E826}"/>
    <cellStyle name="Normal 26 5 6" xfId="12583" xr:uid="{00000000-0005-0000-0000-000023310000}"/>
    <cellStyle name="Normal 26 5 6 2" xfId="33541" xr:uid="{9B8E6BD6-5F8F-4185-876F-D0FC3E6765D4}"/>
    <cellStyle name="Normal 26 5 7" xfId="33526" xr:uid="{4C67F64F-CC78-446A-9E0B-027E0541E74F}"/>
    <cellStyle name="Normal 26 6" xfId="12584" xr:uid="{00000000-0005-0000-0000-000024310000}"/>
    <cellStyle name="Normal 26 6 2" xfId="12585" xr:uid="{00000000-0005-0000-0000-000025310000}"/>
    <cellStyle name="Normal 26 6 2 2" xfId="33543" xr:uid="{48C340D6-217F-409B-9FD7-CDE8D0739390}"/>
    <cellStyle name="Normal 26 6 3" xfId="12586" xr:uid="{00000000-0005-0000-0000-000026310000}"/>
    <cellStyle name="Normal 26 6 3 2" xfId="33544" xr:uid="{E5D1D864-6B01-4297-A123-FCA2996644FE}"/>
    <cellStyle name="Normal 26 6 4" xfId="12587" xr:uid="{00000000-0005-0000-0000-000027310000}"/>
    <cellStyle name="Normal 26 6 4 2" xfId="33545" xr:uid="{87F7D0CF-98FD-4B4B-ADBE-BA378E8E25B8}"/>
    <cellStyle name="Normal 26 6 5" xfId="33542" xr:uid="{6C6B07C8-06AA-4E15-BDF8-48D00A8A1E68}"/>
    <cellStyle name="Normal 26 7" xfId="33509" xr:uid="{EBD7DED2-C998-4821-A4F1-57F62E2C7F22}"/>
    <cellStyle name="Normal 27" xfId="12588" xr:uid="{00000000-0005-0000-0000-000028310000}"/>
    <cellStyle name="Normal 27 2" xfId="12589" xr:uid="{00000000-0005-0000-0000-000029310000}"/>
    <cellStyle name="Normal 27 2 2" xfId="12590" xr:uid="{00000000-0005-0000-0000-00002A310000}"/>
    <cellStyle name="Normal 27 2 2 2" xfId="33548" xr:uid="{32F8420B-95D7-480B-BB76-D73C4D497CDE}"/>
    <cellStyle name="Normal 27 2 3" xfId="33547" xr:uid="{23D8D5AB-122A-4645-A312-33C3062E6BAE}"/>
    <cellStyle name="Normal 27 3" xfId="12591" xr:uid="{00000000-0005-0000-0000-00002B310000}"/>
    <cellStyle name="Normal 27 3 2" xfId="12592" xr:uid="{00000000-0005-0000-0000-00002C310000}"/>
    <cellStyle name="Normal 27 3 2 2" xfId="33550" xr:uid="{0858E599-C345-4C7C-9CF3-CE25A802FCA8}"/>
    <cellStyle name="Normal 27 3 3" xfId="33549" xr:uid="{7C9DC23F-A8CE-47FE-93D3-55F7CA080F45}"/>
    <cellStyle name="Normal 27 4" xfId="12593" xr:uid="{00000000-0005-0000-0000-00002D310000}"/>
    <cellStyle name="Normal 27 4 2" xfId="33551" xr:uid="{50CF1299-84AE-4B73-A629-9E69E19AB06D}"/>
    <cellStyle name="Normal 27 5" xfId="12594" xr:uid="{00000000-0005-0000-0000-00002E310000}"/>
    <cellStyle name="Normal 27 5 2" xfId="12595" xr:uid="{00000000-0005-0000-0000-00002F310000}"/>
    <cellStyle name="Normal 27 5 2 2" xfId="12596" xr:uid="{00000000-0005-0000-0000-000030310000}"/>
    <cellStyle name="Normal 27 5 2 2 2" xfId="12597" xr:uid="{00000000-0005-0000-0000-000031310000}"/>
    <cellStyle name="Normal 27 5 2 2 2 2" xfId="33555" xr:uid="{02120DE6-1DF8-4C26-B163-DDD95EFD7701}"/>
    <cellStyle name="Normal 27 5 2 2 3" xfId="12598" xr:uid="{00000000-0005-0000-0000-000032310000}"/>
    <cellStyle name="Normal 27 5 2 2 3 2" xfId="33556" xr:uid="{95FB3899-F04A-455C-92D6-E3A2F17CABD4}"/>
    <cellStyle name="Normal 27 5 2 2 4" xfId="12599" xr:uid="{00000000-0005-0000-0000-000033310000}"/>
    <cellStyle name="Normal 27 5 2 2 4 2" xfId="33557" xr:uid="{207946FA-CC17-4633-8CBD-024F81A3DAE0}"/>
    <cellStyle name="Normal 27 5 2 2 5" xfId="33554" xr:uid="{21F1D960-11ED-4F93-B5DD-3E4F0D73DD9B}"/>
    <cellStyle name="Normal 27 5 2 3" xfId="12600" xr:uid="{00000000-0005-0000-0000-000034310000}"/>
    <cellStyle name="Normal 27 5 2 3 2" xfId="33558" xr:uid="{0E2577A4-56EE-451C-A7D0-6984024EBE56}"/>
    <cellStyle name="Normal 27 5 2 4" xfId="12601" xr:uid="{00000000-0005-0000-0000-000035310000}"/>
    <cellStyle name="Normal 27 5 2 4 2" xfId="33559" xr:uid="{3E9615BF-AA8A-4521-8BC1-F9E6E64AD5BC}"/>
    <cellStyle name="Normal 27 5 2 5" xfId="12602" xr:uid="{00000000-0005-0000-0000-000036310000}"/>
    <cellStyle name="Normal 27 5 2 5 2" xfId="33560" xr:uid="{58BE16CF-C923-4C87-9828-17E197C85012}"/>
    <cellStyle name="Normal 27 5 2 6" xfId="33553" xr:uid="{8CC005F4-8F2D-4747-992A-06F459187006}"/>
    <cellStyle name="Normal 27 5 3" xfId="12603" xr:uid="{00000000-0005-0000-0000-000037310000}"/>
    <cellStyle name="Normal 27 5 3 2" xfId="12604" xr:uid="{00000000-0005-0000-0000-000038310000}"/>
    <cellStyle name="Normal 27 5 3 2 2" xfId="33562" xr:uid="{23A5F2E2-6A11-4EC7-8A1D-AAAAC23E7540}"/>
    <cellStyle name="Normal 27 5 3 3" xfId="12605" xr:uid="{00000000-0005-0000-0000-000039310000}"/>
    <cellStyle name="Normal 27 5 3 3 2" xfId="33563" xr:uid="{DC371C7D-4D8B-4E26-B9CD-CC323FB1A78F}"/>
    <cellStyle name="Normal 27 5 3 4" xfId="12606" xr:uid="{00000000-0005-0000-0000-00003A310000}"/>
    <cellStyle name="Normal 27 5 3 4 2" xfId="33564" xr:uid="{BE2F1D2C-6E24-4091-8986-08803740B7BD}"/>
    <cellStyle name="Normal 27 5 3 5" xfId="33561" xr:uid="{B02B21A2-05F0-463B-854B-A87D88D5E7D5}"/>
    <cellStyle name="Normal 27 5 4" xfId="12607" xr:uid="{00000000-0005-0000-0000-00003B310000}"/>
    <cellStyle name="Normal 27 5 4 2" xfId="33565" xr:uid="{C962835D-E20F-4166-80BC-49582E772003}"/>
    <cellStyle name="Normal 27 5 5" xfId="12608" xr:uid="{00000000-0005-0000-0000-00003C310000}"/>
    <cellStyle name="Normal 27 5 5 2" xfId="33566" xr:uid="{C5DAF8DC-FF7A-4C46-8FDE-19B404D0482B}"/>
    <cellStyle name="Normal 27 5 6" xfId="12609" xr:uid="{00000000-0005-0000-0000-00003D310000}"/>
    <cellStyle name="Normal 27 5 6 2" xfId="33567" xr:uid="{C457365C-CF71-4B8C-B41A-E02FB2CE5ADE}"/>
    <cellStyle name="Normal 27 5 7" xfId="33552" xr:uid="{D9A934A1-D3BA-4DBA-9CA8-C7055E2D6AAA}"/>
    <cellStyle name="Normal 27 6" xfId="33546" xr:uid="{5D5652D9-A475-49FE-9355-D9C6A1D37810}"/>
    <cellStyle name="Normal 28" xfId="12610" xr:uid="{00000000-0005-0000-0000-00003E310000}"/>
    <cellStyle name="Normal 28 2" xfId="12611" xr:uid="{00000000-0005-0000-0000-00003F310000}"/>
    <cellStyle name="Normal 28 2 2" xfId="12612" xr:uid="{00000000-0005-0000-0000-000040310000}"/>
    <cellStyle name="Normal 28 2 2 2" xfId="33570" xr:uid="{A1615F14-96D2-40F7-94FE-89C9CF25C0FF}"/>
    <cellStyle name="Normal 28 2 3" xfId="33569" xr:uid="{55150733-D2E0-4A46-9214-5CF70733FED5}"/>
    <cellStyle name="Normal 28 3" xfId="12613" xr:uid="{00000000-0005-0000-0000-000041310000}"/>
    <cellStyle name="Normal 28 3 2" xfId="12614" xr:uid="{00000000-0005-0000-0000-000042310000}"/>
    <cellStyle name="Normal 28 3 2 2" xfId="33572" xr:uid="{C2232397-B326-4F66-AEE2-F0DED5197243}"/>
    <cellStyle name="Normal 28 3 3" xfId="33571" xr:uid="{A1C2CC59-3764-44AC-B87E-FF9D1BCCE636}"/>
    <cellStyle name="Normal 28 4" xfId="12615" xr:uid="{00000000-0005-0000-0000-000043310000}"/>
    <cellStyle name="Normal 28 4 2" xfId="33573" xr:uid="{DDF974D6-D16E-4933-93FE-908FC0274732}"/>
    <cellStyle name="Normal 28 5" xfId="12616" xr:uid="{00000000-0005-0000-0000-000044310000}"/>
    <cellStyle name="Normal 28 5 2" xfId="12617" xr:uid="{00000000-0005-0000-0000-000045310000}"/>
    <cellStyle name="Normal 28 5 2 2" xfId="12618" xr:uid="{00000000-0005-0000-0000-000046310000}"/>
    <cellStyle name="Normal 28 5 2 2 2" xfId="12619" xr:uid="{00000000-0005-0000-0000-000047310000}"/>
    <cellStyle name="Normal 28 5 2 2 2 2" xfId="33577" xr:uid="{E85099C1-9ADC-4EAC-BCD4-E30E37D313D0}"/>
    <cellStyle name="Normal 28 5 2 2 3" xfId="12620" xr:uid="{00000000-0005-0000-0000-000048310000}"/>
    <cellStyle name="Normal 28 5 2 2 3 2" xfId="33578" xr:uid="{B119BA4F-5BF5-4BBE-87F9-61AABCE00EE0}"/>
    <cellStyle name="Normal 28 5 2 2 4" xfId="12621" xr:uid="{00000000-0005-0000-0000-000049310000}"/>
    <cellStyle name="Normal 28 5 2 2 4 2" xfId="33579" xr:uid="{B2B48926-29EF-4FD9-9D93-84AAEB14AC6F}"/>
    <cellStyle name="Normal 28 5 2 2 5" xfId="33576" xr:uid="{582CE0F6-D7EC-466B-B3BE-A9CA7770C5E6}"/>
    <cellStyle name="Normal 28 5 2 3" xfId="12622" xr:uid="{00000000-0005-0000-0000-00004A310000}"/>
    <cellStyle name="Normal 28 5 2 3 2" xfId="33580" xr:uid="{E3FDACF9-8B43-4997-9B6A-4FC6B6190EB2}"/>
    <cellStyle name="Normal 28 5 2 4" xfId="12623" xr:uid="{00000000-0005-0000-0000-00004B310000}"/>
    <cellStyle name="Normal 28 5 2 4 2" xfId="33581" xr:uid="{DAABE4E1-BB49-49CC-84FF-31DF2E815F43}"/>
    <cellStyle name="Normal 28 5 2 5" xfId="12624" xr:uid="{00000000-0005-0000-0000-00004C310000}"/>
    <cellStyle name="Normal 28 5 2 5 2" xfId="33582" xr:uid="{5F957E15-6911-46DA-8716-C19C049C27ED}"/>
    <cellStyle name="Normal 28 5 2 6" xfId="33575" xr:uid="{744020F0-77A7-4608-86EF-B716BADCD2F5}"/>
    <cellStyle name="Normal 28 5 3" xfId="12625" xr:uid="{00000000-0005-0000-0000-00004D310000}"/>
    <cellStyle name="Normal 28 5 3 2" xfId="12626" xr:uid="{00000000-0005-0000-0000-00004E310000}"/>
    <cellStyle name="Normal 28 5 3 2 2" xfId="33584" xr:uid="{6F6C3CEB-5B73-4487-A7CB-B27A433F358F}"/>
    <cellStyle name="Normal 28 5 3 3" xfId="12627" xr:uid="{00000000-0005-0000-0000-00004F310000}"/>
    <cellStyle name="Normal 28 5 3 3 2" xfId="33585" xr:uid="{4C0DC33C-8A86-4BDF-9A36-8454FC1592ED}"/>
    <cellStyle name="Normal 28 5 3 4" xfId="12628" xr:uid="{00000000-0005-0000-0000-000050310000}"/>
    <cellStyle name="Normal 28 5 3 4 2" xfId="33586" xr:uid="{D9553965-FDAC-4448-A915-56A7A7E65DB8}"/>
    <cellStyle name="Normal 28 5 3 5" xfId="33583" xr:uid="{971A0564-BCE3-48BB-A1CB-10FBD2428505}"/>
    <cellStyle name="Normal 28 5 4" xfId="12629" xr:uid="{00000000-0005-0000-0000-000051310000}"/>
    <cellStyle name="Normal 28 5 4 2" xfId="33587" xr:uid="{DC588EFA-4AE9-47C1-91D6-8C108264B81E}"/>
    <cellStyle name="Normal 28 5 5" xfId="12630" xr:uid="{00000000-0005-0000-0000-000052310000}"/>
    <cellStyle name="Normal 28 5 5 2" xfId="33588" xr:uid="{5E9A9429-8849-4338-A196-10DA6BE4E4B0}"/>
    <cellStyle name="Normal 28 5 6" xfId="12631" xr:uid="{00000000-0005-0000-0000-000053310000}"/>
    <cellStyle name="Normal 28 5 6 2" xfId="33589" xr:uid="{6A197EA4-F7CC-4CB8-BEF8-52A13925C3F6}"/>
    <cellStyle name="Normal 28 5 7" xfId="33574" xr:uid="{979AC58F-C218-438D-ABB2-D2DE40454692}"/>
    <cellStyle name="Normal 28 6" xfId="33568" xr:uid="{04BA91D8-599B-4E8B-A768-4A1F8B869009}"/>
    <cellStyle name="Normal 29" xfId="12632" xr:uid="{00000000-0005-0000-0000-000054310000}"/>
    <cellStyle name="Normal 29 10" xfId="12633" xr:uid="{00000000-0005-0000-0000-000055310000}"/>
    <cellStyle name="Normal 29 10 2" xfId="12634" xr:uid="{00000000-0005-0000-0000-000056310000}"/>
    <cellStyle name="Normal 29 10 2 2" xfId="33592" xr:uid="{DF18A915-824B-41B3-A82B-D849BBC113EA}"/>
    <cellStyle name="Normal 29 10 3" xfId="33591" xr:uid="{0F025864-F084-4992-B6B6-912A71FCC9B2}"/>
    <cellStyle name="Normal 29 11" xfId="12635" xr:uid="{00000000-0005-0000-0000-000057310000}"/>
    <cellStyle name="Normal 29 11 2" xfId="12636" xr:uid="{00000000-0005-0000-0000-000058310000}"/>
    <cellStyle name="Normal 29 11 2 2" xfId="33594" xr:uid="{6126A2CC-BC33-4A3D-82A0-72C939BBEC58}"/>
    <cellStyle name="Normal 29 11 3" xfId="33593" xr:uid="{571D118B-FCC2-4227-B486-77A616FA4CFC}"/>
    <cellStyle name="Normal 29 12" xfId="12637" xr:uid="{00000000-0005-0000-0000-000059310000}"/>
    <cellStyle name="Normal 29 12 2" xfId="12638" xr:uid="{00000000-0005-0000-0000-00005A310000}"/>
    <cellStyle name="Normal 29 12 2 2" xfId="33596" xr:uid="{F30ED142-AA4D-4E73-AADC-10C447E09C28}"/>
    <cellStyle name="Normal 29 12 3" xfId="33595" xr:uid="{BAEA2509-4EF0-43B3-9878-6E15021F0630}"/>
    <cellStyle name="Normal 29 13" xfId="12639" xr:uid="{00000000-0005-0000-0000-00005B310000}"/>
    <cellStyle name="Normal 29 13 2" xfId="12640" xr:uid="{00000000-0005-0000-0000-00005C310000}"/>
    <cellStyle name="Normal 29 13 2 2" xfId="12641" xr:uid="{00000000-0005-0000-0000-00005D310000}"/>
    <cellStyle name="Normal 29 13 2 2 2" xfId="33599" xr:uid="{886C47EB-7E37-4D3E-BDBC-070E6BFCF799}"/>
    <cellStyle name="Normal 29 13 2 3" xfId="12642" xr:uid="{00000000-0005-0000-0000-00005E310000}"/>
    <cellStyle name="Normal 29 13 2 3 2" xfId="33600" xr:uid="{B33E55E1-D331-4E63-BB39-AF5A3546C2F3}"/>
    <cellStyle name="Normal 29 13 2 4" xfId="12643" xr:uid="{00000000-0005-0000-0000-00005F310000}"/>
    <cellStyle name="Normal 29 13 2 4 2" xfId="33601" xr:uid="{8B19F3F0-FC2D-49B2-99F3-B9C8BD59BC87}"/>
    <cellStyle name="Normal 29 13 2 5" xfId="33598" xr:uid="{766EB9C6-8BEA-4AEF-BCDB-E47611D44BBB}"/>
    <cellStyle name="Normal 29 13 3" xfId="12644" xr:uid="{00000000-0005-0000-0000-000060310000}"/>
    <cellStyle name="Normal 29 13 3 2" xfId="33602" xr:uid="{A5FFCEEB-C912-4B82-B965-51A7DDDC8562}"/>
    <cellStyle name="Normal 29 13 4" xfId="12645" xr:uid="{00000000-0005-0000-0000-000061310000}"/>
    <cellStyle name="Normal 29 13 4 2" xfId="33603" xr:uid="{9BC03ED9-7BCF-483E-9B5A-B84BD7FA9EE6}"/>
    <cellStyle name="Normal 29 13 5" xfId="12646" xr:uid="{00000000-0005-0000-0000-000062310000}"/>
    <cellStyle name="Normal 29 13 5 2" xfId="33604" xr:uid="{A5359D3A-DB2A-4550-80CC-E94363CA8777}"/>
    <cellStyle name="Normal 29 13 6" xfId="33597" xr:uid="{7DDC409E-5570-4FC8-83A3-0B5B68CED910}"/>
    <cellStyle name="Normal 29 14" xfId="12647" xr:uid="{00000000-0005-0000-0000-000063310000}"/>
    <cellStyle name="Normal 29 14 2" xfId="12648" xr:uid="{00000000-0005-0000-0000-000064310000}"/>
    <cellStyle name="Normal 29 14 2 2" xfId="33606" xr:uid="{ED004441-DAFC-49E3-9139-9B69359CDE9D}"/>
    <cellStyle name="Normal 29 14 3" xfId="12649" xr:uid="{00000000-0005-0000-0000-000065310000}"/>
    <cellStyle name="Normal 29 14 3 2" xfId="33607" xr:uid="{FA1324A8-5315-4F22-B615-E16474D1F878}"/>
    <cellStyle name="Normal 29 14 4" xfId="12650" xr:uid="{00000000-0005-0000-0000-000066310000}"/>
    <cellStyle name="Normal 29 14 4 2" xfId="33608" xr:uid="{AFA98353-F7D7-428A-A7C3-96D34008D42B}"/>
    <cellStyle name="Normal 29 14 5" xfId="33605" xr:uid="{72C8091A-8138-40AA-8342-71247E0E777E}"/>
    <cellStyle name="Normal 29 15" xfId="12651" xr:uid="{00000000-0005-0000-0000-000067310000}"/>
    <cellStyle name="Normal 29 15 2" xfId="33609" xr:uid="{09F2DAFE-F031-4AED-87FB-3A541409A97F}"/>
    <cellStyle name="Normal 29 16" xfId="12652" xr:uid="{00000000-0005-0000-0000-000068310000}"/>
    <cellStyle name="Normal 29 16 2" xfId="33610" xr:uid="{53A2FB66-777F-41A0-AA3B-EF8434808A39}"/>
    <cellStyle name="Normal 29 17" xfId="12653" xr:uid="{00000000-0005-0000-0000-000069310000}"/>
    <cellStyle name="Normal 29 17 2" xfId="33611" xr:uid="{847C44BC-52F3-4E34-AFF9-E6809AA3E32F}"/>
    <cellStyle name="Normal 29 18" xfId="33590" xr:uid="{542F9104-800E-4EE3-AD55-EC7CA7AD23C0}"/>
    <cellStyle name="Normal 29 2" xfId="12654" xr:uid="{00000000-0005-0000-0000-00006A310000}"/>
    <cellStyle name="Normal 29 2 2" xfId="12655" xr:uid="{00000000-0005-0000-0000-00006B310000}"/>
    <cellStyle name="Normal 29 2 2 2" xfId="33613" xr:uid="{5E2FDDAA-23AD-4A0E-8DD1-FFDFC99D8E36}"/>
    <cellStyle name="Normal 29 2 3" xfId="33612" xr:uid="{BB23B570-1E84-4FA9-AE5B-8C63FFC611CE}"/>
    <cellStyle name="Normal 29 3" xfId="12656" xr:uid="{00000000-0005-0000-0000-00006C310000}"/>
    <cellStyle name="Normal 29 3 2" xfId="12657" xr:uid="{00000000-0005-0000-0000-00006D310000}"/>
    <cellStyle name="Normal 29 3 2 2" xfId="33615" xr:uid="{44E7D796-B601-440E-A9CF-273E835A2C6F}"/>
    <cellStyle name="Normal 29 3 3" xfId="33614" xr:uid="{574EAF4B-1DB0-423C-8949-82A14D27603D}"/>
    <cellStyle name="Normal 29 4" xfId="12658" xr:uid="{00000000-0005-0000-0000-00006E310000}"/>
    <cellStyle name="Normal 29 4 2" xfId="12659" xr:uid="{00000000-0005-0000-0000-00006F310000}"/>
    <cellStyle name="Normal 29 4 2 2" xfId="33617" xr:uid="{3BC25C2E-3D12-4E40-B82F-15BD888B5912}"/>
    <cellStyle name="Normal 29 4 3" xfId="33616" xr:uid="{91C6174D-FBB9-435C-9072-9EA56DC7331B}"/>
    <cellStyle name="Normal 29 5" xfId="12660" xr:uid="{00000000-0005-0000-0000-000070310000}"/>
    <cellStyle name="Normal 29 5 2" xfId="12661" xr:uid="{00000000-0005-0000-0000-000071310000}"/>
    <cellStyle name="Normal 29 5 2 2" xfId="33619" xr:uid="{6324B03C-4C35-4CFC-B793-F5854340DC55}"/>
    <cellStyle name="Normal 29 5 3" xfId="33618" xr:uid="{9BDE8AF4-0D3D-4188-A29A-EBCB8708439D}"/>
    <cellStyle name="Normal 29 6" xfId="12662" xr:uid="{00000000-0005-0000-0000-000072310000}"/>
    <cellStyle name="Normal 29 6 2" xfId="12663" xr:uid="{00000000-0005-0000-0000-000073310000}"/>
    <cellStyle name="Normal 29 6 2 2" xfId="33621" xr:uid="{16064E31-A030-4157-9E0D-3BF5DE126072}"/>
    <cellStyle name="Normal 29 6 3" xfId="33620" xr:uid="{A6195FDA-EAE8-440D-A75C-819F07DCA155}"/>
    <cellStyle name="Normal 29 7" xfId="12664" xr:uid="{00000000-0005-0000-0000-000074310000}"/>
    <cellStyle name="Normal 29 7 2" xfId="12665" xr:uid="{00000000-0005-0000-0000-000075310000}"/>
    <cellStyle name="Normal 29 7 2 2" xfId="33623" xr:uid="{A99AF0D6-1A88-433C-BA60-803D7544101E}"/>
    <cellStyle name="Normal 29 7 3" xfId="33622" xr:uid="{3FA9DD68-06CD-4F8F-B192-794F3B2F788F}"/>
    <cellStyle name="Normal 29 8" xfId="12666" xr:uid="{00000000-0005-0000-0000-000076310000}"/>
    <cellStyle name="Normal 29 8 2" xfId="12667" xr:uid="{00000000-0005-0000-0000-000077310000}"/>
    <cellStyle name="Normal 29 8 2 2" xfId="33625" xr:uid="{7FEB157C-A728-4F37-848E-F050B5E93741}"/>
    <cellStyle name="Normal 29 8 3" xfId="33624" xr:uid="{DFAB0674-B4DF-41EA-A807-9E3B90C44C2A}"/>
    <cellStyle name="Normal 29 9" xfId="12668" xr:uid="{00000000-0005-0000-0000-000078310000}"/>
    <cellStyle name="Normal 29 9 2" xfId="12669" xr:uid="{00000000-0005-0000-0000-000079310000}"/>
    <cellStyle name="Normal 29 9 2 2" xfId="33627" xr:uid="{63432573-58F8-4544-805C-2D327F2F8D8C}"/>
    <cellStyle name="Normal 29 9 3" xfId="33626" xr:uid="{7D23E8EF-BB28-4B06-803F-2B32DA1C6BF7}"/>
    <cellStyle name="Normal 3" xfId="12" xr:uid="{00000000-0005-0000-0000-00007A310000}"/>
    <cellStyle name="Normal 3 10" xfId="12670" xr:uid="{00000000-0005-0000-0000-00007B310000}"/>
    <cellStyle name="Normal 3 10 2" xfId="12671" xr:uid="{00000000-0005-0000-0000-00007C310000}"/>
    <cellStyle name="Normal 3 10 2 2" xfId="12672" xr:uid="{00000000-0005-0000-0000-00007D310000}"/>
    <cellStyle name="Normal 3 10 2 2 2" xfId="33631" xr:uid="{AB91F081-BEC9-4C11-BFBD-20727E4B2E73}"/>
    <cellStyle name="Normal 3 10 2 3" xfId="12673" xr:uid="{00000000-0005-0000-0000-00007E310000}"/>
    <cellStyle name="Normal 3 10 2 3 2" xfId="12674" xr:uid="{00000000-0005-0000-0000-00007F310000}"/>
    <cellStyle name="Normal 3 10 2 3 2 2" xfId="12675" xr:uid="{00000000-0005-0000-0000-000080310000}"/>
    <cellStyle name="Normal 3 10 2 3 2 2 2" xfId="33634" xr:uid="{68898F3D-9BD7-4197-BC05-BFA94A18F37B}"/>
    <cellStyle name="Normal 3 10 2 3 2 3" xfId="12676" xr:uid="{00000000-0005-0000-0000-000081310000}"/>
    <cellStyle name="Normal 3 10 2 3 2 3 2" xfId="33635" xr:uid="{1A44EA2C-2DFD-4E40-BDC2-7E6B730487AA}"/>
    <cellStyle name="Normal 3 10 2 3 2 4" xfId="12677" xr:uid="{00000000-0005-0000-0000-000082310000}"/>
    <cellStyle name="Normal 3 10 2 3 2 4 2" xfId="33636" xr:uid="{5BA2C4B9-2CCE-400A-AA99-947761459258}"/>
    <cellStyle name="Normal 3 10 2 3 2 5" xfId="33633" xr:uid="{453F103D-AC2F-4C01-B52B-793DD5A0749C}"/>
    <cellStyle name="Normal 3 10 2 3 3" xfId="12678" xr:uid="{00000000-0005-0000-0000-000083310000}"/>
    <cellStyle name="Normal 3 10 2 3 3 2" xfId="33637" xr:uid="{BFB9890C-75B2-450E-8491-27C1B320FDD8}"/>
    <cellStyle name="Normal 3 10 2 3 4" xfId="12679" xr:uid="{00000000-0005-0000-0000-000084310000}"/>
    <cellStyle name="Normal 3 10 2 3 4 2" xfId="33638" xr:uid="{9B7EA479-A9E4-45C7-AAAC-8013FFB1F8EA}"/>
    <cellStyle name="Normal 3 10 2 3 5" xfId="12680" xr:uid="{00000000-0005-0000-0000-000085310000}"/>
    <cellStyle name="Normal 3 10 2 3 5 2" xfId="33639" xr:uid="{3150CB64-B03E-4BF2-8485-2B56A9852B37}"/>
    <cellStyle name="Normal 3 10 2 3 6" xfId="33632" xr:uid="{8B613FC3-CFCE-417C-83F1-64C89E5202BA}"/>
    <cellStyle name="Normal 3 10 2 4" xfId="12681" xr:uid="{00000000-0005-0000-0000-000086310000}"/>
    <cellStyle name="Normal 3 10 2 4 2" xfId="12682" xr:uid="{00000000-0005-0000-0000-000087310000}"/>
    <cellStyle name="Normal 3 10 2 4 2 2" xfId="33641" xr:uid="{D5AD91E1-501D-493C-B1C7-18D46D98ED97}"/>
    <cellStyle name="Normal 3 10 2 4 3" xfId="12683" xr:uid="{00000000-0005-0000-0000-000088310000}"/>
    <cellStyle name="Normal 3 10 2 4 3 2" xfId="33642" xr:uid="{4D8617FC-1F21-4C49-92FF-E39D67637184}"/>
    <cellStyle name="Normal 3 10 2 4 4" xfId="12684" xr:uid="{00000000-0005-0000-0000-000089310000}"/>
    <cellStyle name="Normal 3 10 2 4 4 2" xfId="33643" xr:uid="{FCA4315E-DF8B-4568-93ED-5E84FCC56F13}"/>
    <cellStyle name="Normal 3 10 2 4 5" xfId="33640" xr:uid="{AC28FBA1-0F32-48F8-83FE-3F3FD3CB3CED}"/>
    <cellStyle name="Normal 3 10 2 5" xfId="12685" xr:uid="{00000000-0005-0000-0000-00008A310000}"/>
    <cellStyle name="Normal 3 10 2 5 2" xfId="33644" xr:uid="{6DEFC6A1-3835-4A65-9022-F1F63B3BE329}"/>
    <cellStyle name="Normal 3 10 2 6" xfId="12686" xr:uid="{00000000-0005-0000-0000-00008B310000}"/>
    <cellStyle name="Normal 3 10 2 6 2" xfId="33645" xr:uid="{2A04258F-CB30-4943-B0C7-9EDA143EFB9B}"/>
    <cellStyle name="Normal 3 10 2 7" xfId="12687" xr:uid="{00000000-0005-0000-0000-00008C310000}"/>
    <cellStyle name="Normal 3 10 2 7 2" xfId="33646" xr:uid="{279507D6-5C5F-4FF2-98B0-63E028D13D74}"/>
    <cellStyle name="Normal 3 10 2 8" xfId="33630" xr:uid="{94FFF1D1-38F6-49BD-BFCC-AB242863B8D7}"/>
    <cellStyle name="Normal 3 10 3" xfId="12688" xr:uid="{00000000-0005-0000-0000-00008D310000}"/>
    <cellStyle name="Normal 3 10 3 2" xfId="12689" xr:uid="{00000000-0005-0000-0000-00008E310000}"/>
    <cellStyle name="Normal 3 10 3 2 2" xfId="12690" xr:uid="{00000000-0005-0000-0000-00008F310000}"/>
    <cellStyle name="Normal 3 10 3 2 2 2" xfId="12691" xr:uid="{00000000-0005-0000-0000-000090310000}"/>
    <cellStyle name="Normal 3 10 3 2 2 2 2" xfId="33650" xr:uid="{D1F7587B-8DEE-4E21-BBF5-6BDA47F39C62}"/>
    <cellStyle name="Normal 3 10 3 2 2 3" xfId="12692" xr:uid="{00000000-0005-0000-0000-000091310000}"/>
    <cellStyle name="Normal 3 10 3 2 2 3 2" xfId="33651" xr:uid="{B07C6FF5-359C-43B3-8AF7-3D8D909F53BC}"/>
    <cellStyle name="Normal 3 10 3 2 2 4" xfId="12693" xr:uid="{00000000-0005-0000-0000-000092310000}"/>
    <cellStyle name="Normal 3 10 3 2 2 4 2" xfId="33652" xr:uid="{CF7BFB44-1643-4F85-9686-89B748910F21}"/>
    <cellStyle name="Normal 3 10 3 2 2 5" xfId="33649" xr:uid="{CDBA9AEC-5C9F-4802-A4A4-13A5F37CA4CC}"/>
    <cellStyle name="Normal 3 10 3 2 3" xfId="12694" xr:uid="{00000000-0005-0000-0000-000093310000}"/>
    <cellStyle name="Normal 3 10 3 2 3 2" xfId="33653" xr:uid="{9629804F-50CC-4D7E-B261-D70A33C5FEC5}"/>
    <cellStyle name="Normal 3 10 3 2 4" xfId="12695" xr:uid="{00000000-0005-0000-0000-000094310000}"/>
    <cellStyle name="Normal 3 10 3 2 4 2" xfId="33654" xr:uid="{A4A1E019-F333-4DD5-8007-9D71FF295E10}"/>
    <cellStyle name="Normal 3 10 3 2 5" xfId="12696" xr:uid="{00000000-0005-0000-0000-000095310000}"/>
    <cellStyle name="Normal 3 10 3 2 5 2" xfId="33655" xr:uid="{D6BA1EA3-F9BF-4B76-9AFF-4A6BEA489CB2}"/>
    <cellStyle name="Normal 3 10 3 2 6" xfId="33648" xr:uid="{411592B7-5A42-478E-BD07-D5FBFDCACC7D}"/>
    <cellStyle name="Normal 3 10 3 3" xfId="12697" xr:uid="{00000000-0005-0000-0000-000096310000}"/>
    <cellStyle name="Normal 3 10 3 3 2" xfId="12698" xr:uid="{00000000-0005-0000-0000-000097310000}"/>
    <cellStyle name="Normal 3 10 3 3 2 2" xfId="33657" xr:uid="{54B02B6F-DA83-426E-ADAC-BBB413C8B3B7}"/>
    <cellStyle name="Normal 3 10 3 3 3" xfId="12699" xr:uid="{00000000-0005-0000-0000-000098310000}"/>
    <cellStyle name="Normal 3 10 3 3 3 2" xfId="33658" xr:uid="{89E10790-4BD5-45BB-AD59-870C14CEC484}"/>
    <cellStyle name="Normal 3 10 3 3 4" xfId="12700" xr:uid="{00000000-0005-0000-0000-000099310000}"/>
    <cellStyle name="Normal 3 10 3 3 4 2" xfId="33659" xr:uid="{BE6D4DD6-1B59-425E-A273-0B9437145429}"/>
    <cellStyle name="Normal 3 10 3 3 5" xfId="33656" xr:uid="{B9003F61-6314-4EC1-842F-8AF2590276BA}"/>
    <cellStyle name="Normal 3 10 3 4" xfId="12701" xr:uid="{00000000-0005-0000-0000-00009A310000}"/>
    <cellStyle name="Normal 3 10 3 4 2" xfId="33660" xr:uid="{F2F5053E-E588-4F14-A8A3-3F2799E01454}"/>
    <cellStyle name="Normal 3 10 3 5" xfId="12702" xr:uid="{00000000-0005-0000-0000-00009B310000}"/>
    <cellStyle name="Normal 3 10 3 5 2" xfId="33661" xr:uid="{89622001-AD97-4D50-A96F-0C621B993D65}"/>
    <cellStyle name="Normal 3 10 3 6" xfId="12703" xr:uid="{00000000-0005-0000-0000-00009C310000}"/>
    <cellStyle name="Normal 3 10 3 6 2" xfId="33662" xr:uid="{D30787F3-3BA8-4307-B0C6-DE1C965AA71A}"/>
    <cellStyle name="Normal 3 10 3 7" xfId="33647" xr:uid="{6F1117A0-08A0-4DE8-BF60-F1AB9702C939}"/>
    <cellStyle name="Normal 3 10 4" xfId="12704" xr:uid="{00000000-0005-0000-0000-00009D310000}"/>
    <cellStyle name="Normal 3 10 4 2" xfId="33663" xr:uid="{75A015AD-C976-4053-A2E9-1D48BDDC482D}"/>
    <cellStyle name="Normal 3 10 5" xfId="12705" xr:uid="{00000000-0005-0000-0000-00009E310000}"/>
    <cellStyle name="Normal 3 10 5 2" xfId="12706" xr:uid="{00000000-0005-0000-0000-00009F310000}"/>
    <cellStyle name="Normal 3 10 5 2 2" xfId="12707" xr:uid="{00000000-0005-0000-0000-0000A0310000}"/>
    <cellStyle name="Normal 3 10 5 2 2 2" xfId="33666" xr:uid="{EF8CC3A1-F780-4C62-AE34-9B60FA3B5628}"/>
    <cellStyle name="Normal 3 10 5 2 3" xfId="12708" xr:uid="{00000000-0005-0000-0000-0000A1310000}"/>
    <cellStyle name="Normal 3 10 5 2 3 2" xfId="33667" xr:uid="{8827A37E-788F-45EC-ACC5-785C98288C3E}"/>
    <cellStyle name="Normal 3 10 5 2 4" xfId="12709" xr:uid="{00000000-0005-0000-0000-0000A2310000}"/>
    <cellStyle name="Normal 3 10 5 2 4 2" xfId="33668" xr:uid="{13239CDC-C3F8-457F-8E1C-DCA97CD724E6}"/>
    <cellStyle name="Normal 3 10 5 2 5" xfId="33665" xr:uid="{F7757C76-87B9-4127-829D-6724FA43C930}"/>
    <cellStyle name="Normal 3 10 5 3" xfId="12710" xr:uid="{00000000-0005-0000-0000-0000A3310000}"/>
    <cellStyle name="Normal 3 10 5 3 2" xfId="33669" xr:uid="{E04A754A-92F0-4286-A5A2-ED861868A611}"/>
    <cellStyle name="Normal 3 10 5 4" xfId="12711" xr:uid="{00000000-0005-0000-0000-0000A4310000}"/>
    <cellStyle name="Normal 3 10 5 4 2" xfId="33670" xr:uid="{A6564899-7253-4060-957F-721BAB51C617}"/>
    <cellStyle name="Normal 3 10 5 5" xfId="12712" xr:uid="{00000000-0005-0000-0000-0000A5310000}"/>
    <cellStyle name="Normal 3 10 5 5 2" xfId="33671" xr:uid="{12F5139F-CD04-4310-816D-E529375EE352}"/>
    <cellStyle name="Normal 3 10 5 6" xfId="33664" xr:uid="{01A46246-E38A-47B9-A8FA-8D8105E653EE}"/>
    <cellStyle name="Normal 3 10 6" xfId="12713" xr:uid="{00000000-0005-0000-0000-0000A6310000}"/>
    <cellStyle name="Normal 3 10 6 2" xfId="33672" xr:uid="{C9546F45-5035-4138-A7AA-DD1E4106DA03}"/>
    <cellStyle name="Normal 3 10 7" xfId="12714" xr:uid="{00000000-0005-0000-0000-0000A7310000}"/>
    <cellStyle name="Normal 3 10 7 2" xfId="33673" xr:uid="{3D7D698F-3958-4274-AD1D-9B99EDCFFAFB}"/>
    <cellStyle name="Normal 3 10 8" xfId="12715" xr:uid="{00000000-0005-0000-0000-0000A8310000}"/>
    <cellStyle name="Normal 3 10 8 2" xfId="33674" xr:uid="{30D7A54E-8581-4292-A048-74CDFD5C416E}"/>
    <cellStyle name="Normal 3 10 9" xfId="33629" xr:uid="{9BB6738F-24A7-48A6-AEC5-AFFB4EB7EF37}"/>
    <cellStyle name="Normal 3 11" xfId="12716" xr:uid="{00000000-0005-0000-0000-0000A9310000}"/>
    <cellStyle name="Normal 3 11 2" xfId="12717" xr:uid="{00000000-0005-0000-0000-0000AA310000}"/>
    <cellStyle name="Normal 3 11 2 2" xfId="12718" xr:uid="{00000000-0005-0000-0000-0000AB310000}"/>
    <cellStyle name="Normal 3 11 2 2 2" xfId="12719" xr:uid="{00000000-0005-0000-0000-0000AC310000}"/>
    <cellStyle name="Normal 3 11 2 2 2 2" xfId="12720" xr:uid="{00000000-0005-0000-0000-0000AD310000}"/>
    <cellStyle name="Normal 3 11 2 2 2 2 2" xfId="33679" xr:uid="{2501E42F-AD9A-4589-9C15-2D7412250E0E}"/>
    <cellStyle name="Normal 3 11 2 2 2 3" xfId="12721" xr:uid="{00000000-0005-0000-0000-0000AE310000}"/>
    <cellStyle name="Normal 3 11 2 2 2 3 2" xfId="33680" xr:uid="{13C74111-F97D-4118-92B7-D52F2092E33F}"/>
    <cellStyle name="Normal 3 11 2 2 2 4" xfId="12722" xr:uid="{00000000-0005-0000-0000-0000AF310000}"/>
    <cellStyle name="Normal 3 11 2 2 2 4 2" xfId="33681" xr:uid="{B346E629-107B-4E8A-8E41-B1D621E2C982}"/>
    <cellStyle name="Normal 3 11 2 2 2 5" xfId="33678" xr:uid="{4E857BAD-2F61-42D0-8B1D-56F05C3385A0}"/>
    <cellStyle name="Normal 3 11 2 2 3" xfId="12723" xr:uid="{00000000-0005-0000-0000-0000B0310000}"/>
    <cellStyle name="Normal 3 11 2 2 3 2" xfId="33682" xr:uid="{D4B14DEF-8D20-4073-9E3C-822E824FDA2A}"/>
    <cellStyle name="Normal 3 11 2 2 4" xfId="12724" xr:uid="{00000000-0005-0000-0000-0000B1310000}"/>
    <cellStyle name="Normal 3 11 2 2 4 2" xfId="33683" xr:uid="{6E8EFA2A-4C4E-464F-AE55-B585209AF124}"/>
    <cellStyle name="Normal 3 11 2 2 5" xfId="12725" xr:uid="{00000000-0005-0000-0000-0000B2310000}"/>
    <cellStyle name="Normal 3 11 2 2 5 2" xfId="33684" xr:uid="{3B5A35C8-0076-4FE4-AD37-9AF6C077E0E2}"/>
    <cellStyle name="Normal 3 11 2 2 6" xfId="33677" xr:uid="{A7D5DCC2-2B7E-43FC-BFF1-69A61DCDFFEF}"/>
    <cellStyle name="Normal 3 11 2 3" xfId="12726" xr:uid="{00000000-0005-0000-0000-0000B3310000}"/>
    <cellStyle name="Normal 3 11 2 3 2" xfId="12727" xr:uid="{00000000-0005-0000-0000-0000B4310000}"/>
    <cellStyle name="Normal 3 11 2 3 2 2" xfId="33686" xr:uid="{67AEE4A3-A0A7-46B0-A617-77D881C5EB47}"/>
    <cellStyle name="Normal 3 11 2 3 3" xfId="12728" xr:uid="{00000000-0005-0000-0000-0000B5310000}"/>
    <cellStyle name="Normal 3 11 2 3 3 2" xfId="33687" xr:uid="{CD380F66-CBC8-4E77-B351-0DAB797D5C99}"/>
    <cellStyle name="Normal 3 11 2 3 4" xfId="12729" xr:uid="{00000000-0005-0000-0000-0000B6310000}"/>
    <cellStyle name="Normal 3 11 2 3 4 2" xfId="33688" xr:uid="{E8BA4013-89C6-4155-AFB0-1C51D134A667}"/>
    <cellStyle name="Normal 3 11 2 3 5" xfId="33685" xr:uid="{E182DD1D-ED92-4F3F-BB25-27B077A146AD}"/>
    <cellStyle name="Normal 3 11 2 4" xfId="12730" xr:uid="{00000000-0005-0000-0000-0000B7310000}"/>
    <cellStyle name="Normal 3 11 2 4 2" xfId="33689" xr:uid="{00B54570-E1E7-47E8-B0CA-51173B6BE1B3}"/>
    <cellStyle name="Normal 3 11 2 5" xfId="12731" xr:uid="{00000000-0005-0000-0000-0000B8310000}"/>
    <cellStyle name="Normal 3 11 2 5 2" xfId="33690" xr:uid="{7516DE64-D215-4739-A043-1F323D88CF90}"/>
    <cellStyle name="Normal 3 11 2 6" xfId="12732" xr:uid="{00000000-0005-0000-0000-0000B9310000}"/>
    <cellStyle name="Normal 3 11 2 6 2" xfId="33691" xr:uid="{454B013D-658F-46B4-9DDA-EE810D555292}"/>
    <cellStyle name="Normal 3 11 2 7" xfId="33676" xr:uid="{5077C935-DB3C-4C37-9F93-A27E63F545F5}"/>
    <cellStyle name="Normal 3 11 3" xfId="12733" xr:uid="{00000000-0005-0000-0000-0000BA310000}"/>
    <cellStyle name="Normal 3 11 3 2" xfId="33692" xr:uid="{7F5E796C-C26D-4489-A210-F59D7AAC501C}"/>
    <cellStyle name="Normal 3 11 4" xfId="12734" xr:uid="{00000000-0005-0000-0000-0000BB310000}"/>
    <cellStyle name="Normal 3 11 4 2" xfId="12735" xr:uid="{00000000-0005-0000-0000-0000BC310000}"/>
    <cellStyle name="Normal 3 11 4 2 2" xfId="12736" xr:uid="{00000000-0005-0000-0000-0000BD310000}"/>
    <cellStyle name="Normal 3 11 4 2 2 2" xfId="33695" xr:uid="{93AE8026-E7CE-469D-8797-2F5ACBA4FD71}"/>
    <cellStyle name="Normal 3 11 4 2 3" xfId="12737" xr:uid="{00000000-0005-0000-0000-0000BE310000}"/>
    <cellStyle name="Normal 3 11 4 2 3 2" xfId="33696" xr:uid="{8ED5757A-5F4D-46F2-8D07-1780B4FA680C}"/>
    <cellStyle name="Normal 3 11 4 2 4" xfId="12738" xr:uid="{00000000-0005-0000-0000-0000BF310000}"/>
    <cellStyle name="Normal 3 11 4 2 4 2" xfId="33697" xr:uid="{A50DDFD3-98F5-458E-8859-761C3E19B357}"/>
    <cellStyle name="Normal 3 11 4 2 5" xfId="33694" xr:uid="{E36948A3-238A-4F30-B789-A18C586C5318}"/>
    <cellStyle name="Normal 3 11 4 3" xfId="12739" xr:uid="{00000000-0005-0000-0000-0000C0310000}"/>
    <cellStyle name="Normal 3 11 4 3 2" xfId="33698" xr:uid="{A6CACB20-E90C-4E28-8183-DC2ABE85C639}"/>
    <cellStyle name="Normal 3 11 4 4" xfId="12740" xr:uid="{00000000-0005-0000-0000-0000C1310000}"/>
    <cellStyle name="Normal 3 11 4 4 2" xfId="33699" xr:uid="{6B6302E8-324C-47F8-ABAF-0D1A08857821}"/>
    <cellStyle name="Normal 3 11 4 5" xfId="12741" xr:uid="{00000000-0005-0000-0000-0000C2310000}"/>
    <cellStyle name="Normal 3 11 4 5 2" xfId="33700" xr:uid="{1B4C0FE6-DB69-4416-AAEA-58C94E2FDB8C}"/>
    <cellStyle name="Normal 3 11 4 6" xfId="33693" xr:uid="{EC4554BF-C35C-448C-A083-71F3F0E40807}"/>
    <cellStyle name="Normal 3 11 5" xfId="12742" xr:uid="{00000000-0005-0000-0000-0000C3310000}"/>
    <cellStyle name="Normal 3 11 5 2" xfId="33701" xr:uid="{139F876A-FEBE-4FE7-9E43-42D2D5255CB8}"/>
    <cellStyle name="Normal 3 11 6" xfId="12743" xr:uid="{00000000-0005-0000-0000-0000C4310000}"/>
    <cellStyle name="Normal 3 11 6 2" xfId="33702" xr:uid="{35BC876A-0137-4266-8775-CDE555C53059}"/>
    <cellStyle name="Normal 3 11 7" xfId="12744" xr:uid="{00000000-0005-0000-0000-0000C5310000}"/>
    <cellStyle name="Normal 3 11 7 2" xfId="33703" xr:uid="{9278B75D-8131-4937-BC8B-24FAD9A50216}"/>
    <cellStyle name="Normal 3 11 8" xfId="33675" xr:uid="{607EF4C4-C24B-4C03-BF6C-4E23AEAF44E7}"/>
    <cellStyle name="Normal 3 12" xfId="12745" xr:uid="{00000000-0005-0000-0000-0000C6310000}"/>
    <cellStyle name="Normal 3 12 2" xfId="12746" xr:uid="{00000000-0005-0000-0000-0000C7310000}"/>
    <cellStyle name="Normal 3 12 2 2" xfId="12747" xr:uid="{00000000-0005-0000-0000-0000C8310000}"/>
    <cellStyle name="Normal 3 12 2 2 2" xfId="12748" xr:uid="{00000000-0005-0000-0000-0000C9310000}"/>
    <cellStyle name="Normal 3 12 2 2 2 2" xfId="33707" xr:uid="{AF296983-8248-46A4-B4AD-E300D63CE347}"/>
    <cellStyle name="Normal 3 12 2 2 3" xfId="12749" xr:uid="{00000000-0005-0000-0000-0000CA310000}"/>
    <cellStyle name="Normal 3 12 2 2 3 2" xfId="33708" xr:uid="{97290D59-0875-477F-BFD7-677577AF9EF6}"/>
    <cellStyle name="Normal 3 12 2 2 4" xfId="12750" xr:uid="{00000000-0005-0000-0000-0000CB310000}"/>
    <cellStyle name="Normal 3 12 2 2 4 2" xfId="33709" xr:uid="{2FC97C13-6917-4221-A5A9-042868276DBA}"/>
    <cellStyle name="Normal 3 12 2 2 5" xfId="33706" xr:uid="{8EAA7005-AF93-44BC-A2DC-23E9E608100C}"/>
    <cellStyle name="Normal 3 12 2 3" xfId="33705" xr:uid="{663BF721-3806-4464-8834-80728853F6D9}"/>
    <cellStyle name="Normal 3 12 3" xfId="12751" xr:uid="{00000000-0005-0000-0000-0000CC310000}"/>
    <cellStyle name="Normal 3 12 3 2" xfId="12752" xr:uid="{00000000-0005-0000-0000-0000CD310000}"/>
    <cellStyle name="Normal 3 12 3 2 2" xfId="12753" xr:uid="{00000000-0005-0000-0000-0000CE310000}"/>
    <cellStyle name="Normal 3 12 3 2 2 2" xfId="33712" xr:uid="{B0BE431B-FBF4-46D3-82BF-992F67B78FCF}"/>
    <cellStyle name="Normal 3 12 3 2 3" xfId="12754" xr:uid="{00000000-0005-0000-0000-0000CF310000}"/>
    <cellStyle name="Normal 3 12 3 2 3 2" xfId="33713" xr:uid="{6C587A4C-8C54-4C93-9FA3-9C5C1A19DF3A}"/>
    <cellStyle name="Normal 3 12 3 2 4" xfId="12755" xr:uid="{00000000-0005-0000-0000-0000D0310000}"/>
    <cellStyle name="Normal 3 12 3 2 4 2" xfId="33714" xr:uid="{85B135A3-020C-4E45-AA63-CF7DDB8F5A6E}"/>
    <cellStyle name="Normal 3 12 3 2 5" xfId="33711" xr:uid="{8C667288-0D4A-4F74-BB70-48734DC04F74}"/>
    <cellStyle name="Normal 3 12 3 3" xfId="12756" xr:uid="{00000000-0005-0000-0000-0000D1310000}"/>
    <cellStyle name="Normal 3 12 3 3 2" xfId="33715" xr:uid="{DFCA973A-35E0-4AFA-A27F-B691C999BBD5}"/>
    <cellStyle name="Normal 3 12 3 4" xfId="12757" xr:uid="{00000000-0005-0000-0000-0000D2310000}"/>
    <cellStyle name="Normal 3 12 3 4 2" xfId="33716" xr:uid="{6ADF5C55-EF91-444A-8D66-2574C05D57A8}"/>
    <cellStyle name="Normal 3 12 3 5" xfId="12758" xr:uid="{00000000-0005-0000-0000-0000D3310000}"/>
    <cellStyle name="Normal 3 12 3 5 2" xfId="33717" xr:uid="{556425FC-5F43-46A1-B2DE-7AC9D7EFF3F5}"/>
    <cellStyle name="Normal 3 12 3 6" xfId="33710" xr:uid="{8069811D-E7C5-47CD-82F2-0289CFDE5DFE}"/>
    <cellStyle name="Normal 3 12 4" xfId="12759" xr:uid="{00000000-0005-0000-0000-0000D4310000}"/>
    <cellStyle name="Normal 3 12 4 2" xfId="33718" xr:uid="{3F352E9A-C89C-40D4-B7D8-4600103E24BA}"/>
    <cellStyle name="Normal 3 12 5" xfId="12760" xr:uid="{00000000-0005-0000-0000-0000D5310000}"/>
    <cellStyle name="Normal 3 12 5 2" xfId="33719" xr:uid="{57339922-A530-4BBB-A685-F13B178D6207}"/>
    <cellStyle name="Normal 3 12 6" xfId="12761" xr:uid="{00000000-0005-0000-0000-0000D6310000}"/>
    <cellStyle name="Normal 3 12 6 2" xfId="33720" xr:uid="{6CBD4734-D661-4B2A-9FE9-97C64A59B012}"/>
    <cellStyle name="Normal 3 12 7" xfId="33704" xr:uid="{F0C50F3C-6DDC-4539-A4C0-54813718F8AC}"/>
    <cellStyle name="Normal 3 13" xfId="12762" xr:uid="{00000000-0005-0000-0000-0000D7310000}"/>
    <cellStyle name="Normal 3 13 2" xfId="12763" xr:uid="{00000000-0005-0000-0000-0000D8310000}"/>
    <cellStyle name="Normal 3 13 2 2" xfId="33722" xr:uid="{6E1A3FBF-8879-484E-ABAF-61F0D4F8DD52}"/>
    <cellStyle name="Normal 3 13 3" xfId="12764" xr:uid="{00000000-0005-0000-0000-0000D9310000}"/>
    <cellStyle name="Normal 3 13 3 2" xfId="12765" xr:uid="{00000000-0005-0000-0000-0000DA310000}"/>
    <cellStyle name="Normal 3 13 3 2 2" xfId="12766" xr:uid="{00000000-0005-0000-0000-0000DB310000}"/>
    <cellStyle name="Normal 3 13 3 2 2 2" xfId="33725" xr:uid="{3E8D368E-CF65-459A-956D-FC524D30DEFC}"/>
    <cellStyle name="Normal 3 13 3 2 3" xfId="12767" xr:uid="{00000000-0005-0000-0000-0000DC310000}"/>
    <cellStyle name="Normal 3 13 3 2 3 2" xfId="33726" xr:uid="{03A2B857-4D2E-4229-9779-99E7984D20C3}"/>
    <cellStyle name="Normal 3 13 3 2 4" xfId="12768" xr:uid="{00000000-0005-0000-0000-0000DD310000}"/>
    <cellStyle name="Normal 3 13 3 2 4 2" xfId="33727" xr:uid="{A9EAD222-C8ED-4D2B-A9B3-F1F0F70A00DF}"/>
    <cellStyle name="Normal 3 13 3 2 5" xfId="33724" xr:uid="{B8101CEC-748D-4320-A0A8-42AF453F0AF9}"/>
    <cellStyle name="Normal 3 13 3 3" xfId="12769" xr:uid="{00000000-0005-0000-0000-0000DE310000}"/>
    <cellStyle name="Normal 3 13 3 3 2" xfId="33728" xr:uid="{A29F4504-F1B6-4070-BFA6-DA0665A64419}"/>
    <cellStyle name="Normal 3 13 3 4" xfId="12770" xr:uid="{00000000-0005-0000-0000-0000DF310000}"/>
    <cellStyle name="Normal 3 13 3 4 2" xfId="33729" xr:uid="{2CDC132F-193F-40B7-B851-24EE21AA858A}"/>
    <cellStyle name="Normal 3 13 3 5" xfId="12771" xr:uid="{00000000-0005-0000-0000-0000E0310000}"/>
    <cellStyle name="Normal 3 13 3 5 2" xfId="33730" xr:uid="{4D7906B9-ECCE-4B23-9854-C355498984D1}"/>
    <cellStyle name="Normal 3 13 3 6" xfId="33723" xr:uid="{9E2BB80C-2758-47CC-B425-B4DE69544BA6}"/>
    <cellStyle name="Normal 3 13 4" xfId="12772" xr:uid="{00000000-0005-0000-0000-0000E1310000}"/>
    <cellStyle name="Normal 3 13 4 2" xfId="12773" xr:uid="{00000000-0005-0000-0000-0000E2310000}"/>
    <cellStyle name="Normal 3 13 4 2 2" xfId="33732" xr:uid="{8C303B70-C409-47F9-A5B0-98015E160821}"/>
    <cellStyle name="Normal 3 13 4 3" xfId="12774" xr:uid="{00000000-0005-0000-0000-0000E3310000}"/>
    <cellStyle name="Normal 3 13 4 3 2" xfId="33733" xr:uid="{0019E9DD-F8F4-4E0E-B7A7-CBDD6B842072}"/>
    <cellStyle name="Normal 3 13 4 4" xfId="12775" xr:uid="{00000000-0005-0000-0000-0000E4310000}"/>
    <cellStyle name="Normal 3 13 4 4 2" xfId="33734" xr:uid="{622D1AC7-74BF-4352-A45F-BAE65EAC720C}"/>
    <cellStyle name="Normal 3 13 4 5" xfId="33731" xr:uid="{27D193A1-C54B-4D88-8FA8-73DC021490CC}"/>
    <cellStyle name="Normal 3 13 5" xfId="12776" xr:uid="{00000000-0005-0000-0000-0000E5310000}"/>
    <cellStyle name="Normal 3 13 5 2" xfId="33735" xr:uid="{4BF747AC-F130-4CEF-A438-B9AA9FD9D1A3}"/>
    <cellStyle name="Normal 3 13 6" xfId="12777" xr:uid="{00000000-0005-0000-0000-0000E6310000}"/>
    <cellStyle name="Normal 3 13 6 2" xfId="33736" xr:uid="{770D70BA-45A5-4DFE-ADE2-9A3466332AD9}"/>
    <cellStyle name="Normal 3 13 7" xfId="12778" xr:uid="{00000000-0005-0000-0000-0000E7310000}"/>
    <cellStyle name="Normal 3 13 7 2" xfId="33737" xr:uid="{EA01D51B-8805-4CC3-8881-718D5ECC6F6E}"/>
    <cellStyle name="Normal 3 13 8" xfId="33721" xr:uid="{D7192B75-FF78-496D-92AC-E2CD147107F2}"/>
    <cellStyle name="Normal 3 14" xfId="12779" xr:uid="{00000000-0005-0000-0000-0000E8310000}"/>
    <cellStyle name="Normal 3 14 2" xfId="12780" xr:uid="{00000000-0005-0000-0000-0000E9310000}"/>
    <cellStyle name="Normal 3 14 2 2" xfId="33739" xr:uid="{89FF9CC8-FD4D-4C70-A381-15A4AEAEC0B6}"/>
    <cellStyle name="Normal 3 14 3" xfId="33738" xr:uid="{FB435445-BFDA-4428-AE5D-A43847EEC6C2}"/>
    <cellStyle name="Normal 3 15" xfId="12781" xr:uid="{00000000-0005-0000-0000-0000EA310000}"/>
    <cellStyle name="Normal 3 15 2" xfId="12782" xr:uid="{00000000-0005-0000-0000-0000EB310000}"/>
    <cellStyle name="Normal 3 15 2 2" xfId="33741" xr:uid="{025C8E8C-0139-4E52-92C6-8E5B0299A5FB}"/>
    <cellStyle name="Normal 3 15 3" xfId="33740" xr:uid="{EC2915EA-C1A0-4B1B-A5AA-F794BDB6C5B6}"/>
    <cellStyle name="Normal 3 16" xfId="12783" xr:uid="{00000000-0005-0000-0000-0000EC310000}"/>
    <cellStyle name="Normal 3 16 2" xfId="12784" xr:uid="{00000000-0005-0000-0000-0000ED310000}"/>
    <cellStyle name="Normal 3 16 2 2" xfId="33743" xr:uid="{F5CDE3E5-6E62-4227-8CC3-E54F00105992}"/>
    <cellStyle name="Normal 3 16 3" xfId="33742" xr:uid="{808B57D4-82D9-4549-880E-DD7241E77FB2}"/>
    <cellStyle name="Normal 3 17" xfId="12785" xr:uid="{00000000-0005-0000-0000-0000EE310000}"/>
    <cellStyle name="Normal 3 17 2" xfId="12786" xr:uid="{00000000-0005-0000-0000-0000EF310000}"/>
    <cellStyle name="Normal 3 17 2 2" xfId="33745" xr:uid="{03C7A153-9F20-422D-B82F-9DE3540E9C10}"/>
    <cellStyle name="Normal 3 17 3" xfId="33744" xr:uid="{02938681-FFAD-426F-97EA-3F7B02AF13A2}"/>
    <cellStyle name="Normal 3 18" xfId="12787" xr:uid="{00000000-0005-0000-0000-0000F0310000}"/>
    <cellStyle name="Normal 3 18 2" xfId="12788" xr:uid="{00000000-0005-0000-0000-0000F1310000}"/>
    <cellStyle name="Normal 3 18 2 2" xfId="33747" xr:uid="{1DFFC2DD-3B8D-49D6-9880-A966A95BDF12}"/>
    <cellStyle name="Normal 3 18 3" xfId="33746" xr:uid="{AC2E8ADF-8B82-4884-9A09-18DCB64DE38D}"/>
    <cellStyle name="Normal 3 19" xfId="12789" xr:uid="{00000000-0005-0000-0000-0000F2310000}"/>
    <cellStyle name="Normal 3 19 2" xfId="12790" xr:uid="{00000000-0005-0000-0000-0000F3310000}"/>
    <cellStyle name="Normal 3 19 2 2" xfId="33749" xr:uid="{A3D0D07D-1D3B-4DD7-A049-9F9DC7B79468}"/>
    <cellStyle name="Normal 3 19 3" xfId="33748" xr:uid="{D5B5E333-9D65-46D7-8B6A-31BB1F60B7D3}"/>
    <cellStyle name="Normal 3 2" xfId="12791" xr:uid="{00000000-0005-0000-0000-0000F4310000}"/>
    <cellStyle name="Normal 3 2 10" xfId="12792" xr:uid="{00000000-0005-0000-0000-0000F5310000}"/>
    <cellStyle name="Normal 3 2 10 2" xfId="12793" xr:uid="{00000000-0005-0000-0000-0000F6310000}"/>
    <cellStyle name="Normal 3 2 10 2 2" xfId="33752" xr:uid="{4BE88280-BF55-4992-80D2-8C3457D2EBB3}"/>
    <cellStyle name="Normal 3 2 10 3" xfId="12794" xr:uid="{00000000-0005-0000-0000-0000F7310000}"/>
    <cellStyle name="Normal 3 2 10 3 2" xfId="12795" xr:uid="{00000000-0005-0000-0000-0000F8310000}"/>
    <cellStyle name="Normal 3 2 10 3 2 2" xfId="12796" xr:uid="{00000000-0005-0000-0000-0000F9310000}"/>
    <cellStyle name="Normal 3 2 10 3 2 2 2" xfId="33755" xr:uid="{49C74357-CCCA-4255-8022-B4E8367243CD}"/>
    <cellStyle name="Normal 3 2 10 3 2 3" xfId="12797" xr:uid="{00000000-0005-0000-0000-0000FA310000}"/>
    <cellStyle name="Normal 3 2 10 3 2 3 2" xfId="33756" xr:uid="{9215692E-ACB7-431E-BFA6-022ACC945638}"/>
    <cellStyle name="Normal 3 2 10 3 2 4" xfId="12798" xr:uid="{00000000-0005-0000-0000-0000FB310000}"/>
    <cellStyle name="Normal 3 2 10 3 2 4 2" xfId="33757" xr:uid="{C3625579-FFD6-4B71-91A7-99635B652934}"/>
    <cellStyle name="Normal 3 2 10 3 2 5" xfId="33754" xr:uid="{B7E968C2-3B90-49A8-9B96-CA5846C274E0}"/>
    <cellStyle name="Normal 3 2 10 3 3" xfId="12799" xr:uid="{00000000-0005-0000-0000-0000FC310000}"/>
    <cellStyle name="Normal 3 2 10 3 3 2" xfId="33758" xr:uid="{C839FB60-A464-4031-BA3E-481939AEA13E}"/>
    <cellStyle name="Normal 3 2 10 3 4" xfId="12800" xr:uid="{00000000-0005-0000-0000-0000FD310000}"/>
    <cellStyle name="Normal 3 2 10 3 4 2" xfId="33759" xr:uid="{840499C4-B7EF-48CE-950D-7C5AB5123417}"/>
    <cellStyle name="Normal 3 2 10 3 5" xfId="12801" xr:uid="{00000000-0005-0000-0000-0000FE310000}"/>
    <cellStyle name="Normal 3 2 10 3 5 2" xfId="33760" xr:uid="{48271E23-FC35-4643-A289-72663A750FF1}"/>
    <cellStyle name="Normal 3 2 10 3 6" xfId="33753" xr:uid="{44614006-E5D8-4002-9EFD-163F5DA2D180}"/>
    <cellStyle name="Normal 3 2 10 4" xfId="12802" xr:uid="{00000000-0005-0000-0000-0000FF310000}"/>
    <cellStyle name="Normal 3 2 10 4 2" xfId="12803" xr:uid="{00000000-0005-0000-0000-000000320000}"/>
    <cellStyle name="Normal 3 2 10 4 2 2" xfId="33762" xr:uid="{0DF34C89-CA14-48BC-BCF0-0A6CBB3C9464}"/>
    <cellStyle name="Normal 3 2 10 4 3" xfId="12804" xr:uid="{00000000-0005-0000-0000-000001320000}"/>
    <cellStyle name="Normal 3 2 10 4 3 2" xfId="33763" xr:uid="{5DE94E1A-DE26-4E21-A64B-1990740B40F4}"/>
    <cellStyle name="Normal 3 2 10 4 4" xfId="12805" xr:uid="{00000000-0005-0000-0000-000002320000}"/>
    <cellStyle name="Normal 3 2 10 4 4 2" xfId="33764" xr:uid="{5CCB89AD-425E-4B78-81B8-417BC14407EB}"/>
    <cellStyle name="Normal 3 2 10 4 5" xfId="33761" xr:uid="{45664839-7662-4D0A-9D6B-F80DEA77DE8E}"/>
    <cellStyle name="Normal 3 2 10 5" xfId="12806" xr:uid="{00000000-0005-0000-0000-000003320000}"/>
    <cellStyle name="Normal 3 2 10 5 2" xfId="33765" xr:uid="{7646650A-7866-40E0-891D-878F7F57B655}"/>
    <cellStyle name="Normal 3 2 10 6" xfId="12807" xr:uid="{00000000-0005-0000-0000-000004320000}"/>
    <cellStyle name="Normal 3 2 10 6 2" xfId="33766" xr:uid="{AB631FAA-17EA-4962-827D-DAF305F812EA}"/>
    <cellStyle name="Normal 3 2 10 7" xfId="12808" xr:uid="{00000000-0005-0000-0000-000005320000}"/>
    <cellStyle name="Normal 3 2 10 7 2" xfId="33767" xr:uid="{2162A08B-610A-41EA-98F1-ACCF9CD4623F}"/>
    <cellStyle name="Normal 3 2 10 8" xfId="33751" xr:uid="{5C0053E8-D0B9-4118-898B-F43BD0C42984}"/>
    <cellStyle name="Normal 3 2 11" xfId="12809" xr:uid="{00000000-0005-0000-0000-000006320000}"/>
    <cellStyle name="Normal 3 2 11 2" xfId="12810" xr:uid="{00000000-0005-0000-0000-000007320000}"/>
    <cellStyle name="Normal 3 2 11 2 2" xfId="33769" xr:uid="{2B1394FD-16E9-4055-BBAE-6C02EB6E60AD}"/>
    <cellStyle name="Normal 3 2 11 3" xfId="12811" xr:uid="{00000000-0005-0000-0000-000008320000}"/>
    <cellStyle name="Normal 3 2 11 3 2" xfId="12812" xr:uid="{00000000-0005-0000-0000-000009320000}"/>
    <cellStyle name="Normal 3 2 11 3 2 2" xfId="12813" xr:uid="{00000000-0005-0000-0000-00000A320000}"/>
    <cellStyle name="Normal 3 2 11 3 2 2 2" xfId="33772" xr:uid="{E6D7B000-F330-45EE-BE70-2D11504FDF93}"/>
    <cellStyle name="Normal 3 2 11 3 2 3" xfId="12814" xr:uid="{00000000-0005-0000-0000-00000B320000}"/>
    <cellStyle name="Normal 3 2 11 3 2 3 2" xfId="33773" xr:uid="{FE413234-B91C-435F-ACE5-46E0889C29F4}"/>
    <cellStyle name="Normal 3 2 11 3 2 4" xfId="12815" xr:uid="{00000000-0005-0000-0000-00000C320000}"/>
    <cellStyle name="Normal 3 2 11 3 2 4 2" xfId="33774" xr:uid="{9383FCF1-CF3E-4D52-9D3C-D44A1146AB87}"/>
    <cellStyle name="Normal 3 2 11 3 2 5" xfId="33771" xr:uid="{F4AD1C4D-C752-4A87-8B32-1F8F252F2862}"/>
    <cellStyle name="Normal 3 2 11 3 3" xfId="12816" xr:uid="{00000000-0005-0000-0000-00000D320000}"/>
    <cellStyle name="Normal 3 2 11 3 3 2" xfId="33775" xr:uid="{3160CD65-8BAE-4B90-834B-5417511EA5FB}"/>
    <cellStyle name="Normal 3 2 11 3 4" xfId="12817" xr:uid="{00000000-0005-0000-0000-00000E320000}"/>
    <cellStyle name="Normal 3 2 11 3 4 2" xfId="33776" xr:uid="{0AFCE9CB-0D93-4D6B-84CC-E94ECD59B45E}"/>
    <cellStyle name="Normal 3 2 11 3 5" xfId="12818" xr:uid="{00000000-0005-0000-0000-00000F320000}"/>
    <cellStyle name="Normal 3 2 11 3 5 2" xfId="33777" xr:uid="{F1745129-2D8C-488B-8A8B-50FC31E820BC}"/>
    <cellStyle name="Normal 3 2 11 3 6" xfId="33770" xr:uid="{E118A2E6-092A-4E58-A64B-B853D7AC73FF}"/>
    <cellStyle name="Normal 3 2 11 4" xfId="12819" xr:uid="{00000000-0005-0000-0000-000010320000}"/>
    <cellStyle name="Normal 3 2 11 4 2" xfId="12820" xr:uid="{00000000-0005-0000-0000-000011320000}"/>
    <cellStyle name="Normal 3 2 11 4 2 2" xfId="33779" xr:uid="{9FF118AC-4CBF-411E-8C7A-792DBA4E88D0}"/>
    <cellStyle name="Normal 3 2 11 4 3" xfId="12821" xr:uid="{00000000-0005-0000-0000-000012320000}"/>
    <cellStyle name="Normal 3 2 11 4 3 2" xfId="33780" xr:uid="{D76DED71-9F15-4922-8265-AD3341AC6B07}"/>
    <cellStyle name="Normal 3 2 11 4 4" xfId="12822" xr:uid="{00000000-0005-0000-0000-000013320000}"/>
    <cellStyle name="Normal 3 2 11 4 4 2" xfId="33781" xr:uid="{3B124450-BE22-4525-8EFF-54390943ADC9}"/>
    <cellStyle name="Normal 3 2 11 4 5" xfId="33778" xr:uid="{816D4896-4F92-4600-93A7-9E423D120234}"/>
    <cellStyle name="Normal 3 2 11 5" xfId="12823" xr:uid="{00000000-0005-0000-0000-000014320000}"/>
    <cellStyle name="Normal 3 2 11 5 2" xfId="33782" xr:uid="{782136AE-CBA0-4924-A485-537321F737A9}"/>
    <cellStyle name="Normal 3 2 11 6" xfId="12824" xr:uid="{00000000-0005-0000-0000-000015320000}"/>
    <cellStyle name="Normal 3 2 11 6 2" xfId="33783" xr:uid="{6064B594-9239-44FB-9731-E100B82343AF}"/>
    <cellStyle name="Normal 3 2 11 7" xfId="12825" xr:uid="{00000000-0005-0000-0000-000016320000}"/>
    <cellStyle name="Normal 3 2 11 7 2" xfId="33784" xr:uid="{92187AAC-BDD6-419C-8769-D868676686A2}"/>
    <cellStyle name="Normal 3 2 11 8" xfId="33768" xr:uid="{4FDA3B76-7058-40BD-B74E-34ECD83EFB27}"/>
    <cellStyle name="Normal 3 2 12" xfId="12826" xr:uid="{00000000-0005-0000-0000-000017320000}"/>
    <cellStyle name="Normal 3 2 12 2" xfId="33785" xr:uid="{7EC5FF2F-3219-4D71-B766-38F4D4BB021F}"/>
    <cellStyle name="Normal 3 2 13" xfId="12827" xr:uid="{00000000-0005-0000-0000-000018320000}"/>
    <cellStyle name="Normal 3 2 13 2" xfId="33786" xr:uid="{9DA7D837-7950-4EB6-ACB4-212A1F24D40E}"/>
    <cellStyle name="Normal 3 2 14" xfId="12828" xr:uid="{00000000-0005-0000-0000-000019320000}"/>
    <cellStyle name="Normal 3 2 14 2" xfId="33787" xr:uid="{ABE26D13-B711-4BE0-B582-5C8697AF2F09}"/>
    <cellStyle name="Normal 3 2 15" xfId="12829" xr:uid="{00000000-0005-0000-0000-00001A320000}"/>
    <cellStyle name="Normal 3 2 15 2" xfId="33788" xr:uid="{97B3AE1B-7D29-412D-972E-03EF41636B0A}"/>
    <cellStyle name="Normal 3 2 16" xfId="12830" xr:uid="{00000000-0005-0000-0000-00001B320000}"/>
    <cellStyle name="Normal 3 2 16 2" xfId="33789" xr:uid="{BB5F56DE-639B-45CA-8B49-0762BCACE1DB}"/>
    <cellStyle name="Normal 3 2 17" xfId="12831" xr:uid="{00000000-0005-0000-0000-00001C320000}"/>
    <cellStyle name="Normal 3 2 17 2" xfId="12832" xr:uid="{00000000-0005-0000-0000-00001D320000}"/>
    <cellStyle name="Normal 3 2 17 2 2" xfId="33791" xr:uid="{8CE169DE-4F7F-4EC4-AB24-7C0A2AA122BE}"/>
    <cellStyle name="Normal 3 2 17 3" xfId="33790" xr:uid="{9BB7116B-69AC-42A6-88FE-B6A7963B7EBE}"/>
    <cellStyle name="Normal 3 2 18" xfId="12833" xr:uid="{00000000-0005-0000-0000-00001E320000}"/>
    <cellStyle name="Normal 3 2 18 2" xfId="12834" xr:uid="{00000000-0005-0000-0000-00001F320000}"/>
    <cellStyle name="Normal 3 2 18 2 2" xfId="33793" xr:uid="{BF6C3918-218B-4A2A-8C57-B67EFA2BB5BB}"/>
    <cellStyle name="Normal 3 2 18 3" xfId="33792" xr:uid="{25B55A9C-6B2B-4976-9113-7ED62A345AE5}"/>
    <cellStyle name="Normal 3 2 19" xfId="12835" xr:uid="{00000000-0005-0000-0000-000020320000}"/>
    <cellStyle name="Normal 3 2 19 2" xfId="12836" xr:uid="{00000000-0005-0000-0000-000021320000}"/>
    <cellStyle name="Normal 3 2 19 2 2" xfId="33795" xr:uid="{EC821A85-778F-4A4A-9526-6F5EFF233934}"/>
    <cellStyle name="Normal 3 2 19 3" xfId="33794" xr:uid="{63979754-000C-40AE-A78F-27118A4FA66C}"/>
    <cellStyle name="Normal 3 2 2" xfId="12837" xr:uid="{00000000-0005-0000-0000-000022320000}"/>
    <cellStyle name="Normal 3 2 2 10" xfId="12838" xr:uid="{00000000-0005-0000-0000-000023320000}"/>
    <cellStyle name="Normal 3 2 2 10 2" xfId="33797" xr:uid="{B2BE605E-D1FF-4D31-8493-866456F56E95}"/>
    <cellStyle name="Normal 3 2 2 11" xfId="12839" xr:uid="{00000000-0005-0000-0000-000024320000}"/>
    <cellStyle name="Normal 3 2 2 11 2" xfId="12840" xr:uid="{00000000-0005-0000-0000-000025320000}"/>
    <cellStyle name="Normal 3 2 2 11 2 2" xfId="12841" xr:uid="{00000000-0005-0000-0000-000026320000}"/>
    <cellStyle name="Normal 3 2 2 11 2 2 2" xfId="33800" xr:uid="{6F4562EF-2F21-43CD-8377-7B2293313138}"/>
    <cellStyle name="Normal 3 2 2 11 2 3" xfId="12842" xr:uid="{00000000-0005-0000-0000-000027320000}"/>
    <cellStyle name="Normal 3 2 2 11 2 3 2" xfId="33801" xr:uid="{2D6A8105-8C3F-44AD-BD76-51E1AB084A17}"/>
    <cellStyle name="Normal 3 2 2 11 2 4" xfId="12843" xr:uid="{00000000-0005-0000-0000-000028320000}"/>
    <cellStyle name="Normal 3 2 2 11 2 4 2" xfId="33802" xr:uid="{DD1EB842-D5AF-49F5-A8BC-0233099B1A14}"/>
    <cellStyle name="Normal 3 2 2 11 2 5" xfId="33799" xr:uid="{C8C6B80D-DBDE-4B7D-A8B8-533B35FF2F57}"/>
    <cellStyle name="Normal 3 2 2 11 3" xfId="12844" xr:uid="{00000000-0005-0000-0000-000029320000}"/>
    <cellStyle name="Normal 3 2 2 11 3 2" xfId="33803" xr:uid="{382E417A-321A-47F6-9973-F9DD7D1C12D4}"/>
    <cellStyle name="Normal 3 2 2 11 4" xfId="12845" xr:uid="{00000000-0005-0000-0000-00002A320000}"/>
    <cellStyle name="Normal 3 2 2 11 4 2" xfId="33804" xr:uid="{F9EBED78-4555-4F68-B822-572BF36668A1}"/>
    <cellStyle name="Normal 3 2 2 11 5" xfId="12846" xr:uid="{00000000-0005-0000-0000-00002B320000}"/>
    <cellStyle name="Normal 3 2 2 11 5 2" xfId="33805" xr:uid="{24B4C08C-6BAE-4CF1-93D4-7DF0E81740D2}"/>
    <cellStyle name="Normal 3 2 2 11 6" xfId="33798" xr:uid="{2E8A296E-E7CF-47E9-B129-9376E8DB7F3C}"/>
    <cellStyle name="Normal 3 2 2 12" xfId="12847" xr:uid="{00000000-0005-0000-0000-00002C320000}"/>
    <cellStyle name="Normal 3 2 2 12 2" xfId="12848" xr:uid="{00000000-0005-0000-0000-00002D320000}"/>
    <cellStyle name="Normal 3 2 2 12 2 2" xfId="33807" xr:uid="{DE4E2E36-6174-4E99-9EDF-1D66B67BC4B1}"/>
    <cellStyle name="Normal 3 2 2 12 3" xfId="12849" xr:uid="{00000000-0005-0000-0000-00002E320000}"/>
    <cellStyle name="Normal 3 2 2 12 3 2" xfId="33808" xr:uid="{5D5FBA9C-DA33-45E3-9343-9149EE90A536}"/>
    <cellStyle name="Normal 3 2 2 12 4" xfId="12850" xr:uid="{00000000-0005-0000-0000-00002F320000}"/>
    <cellStyle name="Normal 3 2 2 12 4 2" xfId="33809" xr:uid="{00D7BBBD-A372-4370-8BA8-AABDC19AA9D4}"/>
    <cellStyle name="Normal 3 2 2 12 5" xfId="33806" xr:uid="{65D21DB1-81F3-4BB2-8C95-0E004530A7BE}"/>
    <cellStyle name="Normal 3 2 2 13" xfId="12851" xr:uid="{00000000-0005-0000-0000-000030320000}"/>
    <cellStyle name="Normal 3 2 2 13 2" xfId="33810" xr:uid="{0CC348BB-039B-4771-84F8-71DA3F8B68EF}"/>
    <cellStyle name="Normal 3 2 2 14" xfId="12852" xr:uid="{00000000-0005-0000-0000-000031320000}"/>
    <cellStyle name="Normal 3 2 2 14 2" xfId="33811" xr:uid="{8A55175F-BA58-4C9C-B4C8-811BB0CC628D}"/>
    <cellStyle name="Normal 3 2 2 15" xfId="12853" xr:uid="{00000000-0005-0000-0000-000032320000}"/>
    <cellStyle name="Normal 3 2 2 15 2" xfId="33812" xr:uid="{E071D7E9-5CE2-4A88-9306-3F138D5CDAEC}"/>
    <cellStyle name="Normal 3 2 2 16" xfId="33796" xr:uid="{09898C51-87D5-4463-B72C-0EC4A42BB35D}"/>
    <cellStyle name="Normal 3 2 2 2" xfId="12854" xr:uid="{00000000-0005-0000-0000-000033320000}"/>
    <cellStyle name="Normal 3 2 2 2 10" xfId="12855" xr:uid="{00000000-0005-0000-0000-000034320000}"/>
    <cellStyle name="Normal 3 2 2 2 10 2" xfId="12856" xr:uid="{00000000-0005-0000-0000-000035320000}"/>
    <cellStyle name="Normal 3 2 2 2 10 2 2" xfId="12857" xr:uid="{00000000-0005-0000-0000-000036320000}"/>
    <cellStyle name="Normal 3 2 2 2 10 2 2 2" xfId="33816" xr:uid="{989EBF9F-3016-47A4-9F21-81CCC19473FA}"/>
    <cellStyle name="Normal 3 2 2 2 10 2 3" xfId="12858" xr:uid="{00000000-0005-0000-0000-000037320000}"/>
    <cellStyle name="Normal 3 2 2 2 10 2 3 2" xfId="33817" xr:uid="{DD642858-3CEE-4DFE-8365-74B1B9EB196C}"/>
    <cellStyle name="Normal 3 2 2 2 10 2 4" xfId="12859" xr:uid="{00000000-0005-0000-0000-000038320000}"/>
    <cellStyle name="Normal 3 2 2 2 10 2 4 2" xfId="33818" xr:uid="{B4D57B20-4978-4862-B635-87DB299493A9}"/>
    <cellStyle name="Normal 3 2 2 2 10 2 5" xfId="33815" xr:uid="{992E8D12-42AF-4D76-B795-3CEB8CCAA921}"/>
    <cellStyle name="Normal 3 2 2 2 10 3" xfId="12860" xr:uid="{00000000-0005-0000-0000-000039320000}"/>
    <cellStyle name="Normal 3 2 2 2 10 3 2" xfId="33819" xr:uid="{5DB8873A-CBAE-4853-A166-37074965F294}"/>
    <cellStyle name="Normal 3 2 2 2 10 4" xfId="12861" xr:uid="{00000000-0005-0000-0000-00003A320000}"/>
    <cellStyle name="Normal 3 2 2 2 10 4 2" xfId="33820" xr:uid="{E691D789-0BAE-49E5-8F5D-E8910638B96D}"/>
    <cellStyle name="Normal 3 2 2 2 10 5" xfId="12862" xr:uid="{00000000-0005-0000-0000-00003B320000}"/>
    <cellStyle name="Normal 3 2 2 2 10 5 2" xfId="33821" xr:uid="{14D7D729-6607-4AB0-BC7A-F8A1ED171A86}"/>
    <cellStyle name="Normal 3 2 2 2 10 6" xfId="33814" xr:uid="{E46001D1-4DAE-45D5-89C8-A35CC7F502EF}"/>
    <cellStyle name="Normal 3 2 2 2 11" xfId="12863" xr:uid="{00000000-0005-0000-0000-00003C320000}"/>
    <cellStyle name="Normal 3 2 2 2 11 2" xfId="12864" xr:uid="{00000000-0005-0000-0000-00003D320000}"/>
    <cellStyle name="Normal 3 2 2 2 11 2 2" xfId="33823" xr:uid="{C40D4A08-8606-4D4B-B411-482644CAED0A}"/>
    <cellStyle name="Normal 3 2 2 2 11 3" xfId="12865" xr:uid="{00000000-0005-0000-0000-00003E320000}"/>
    <cellStyle name="Normal 3 2 2 2 11 3 2" xfId="33824" xr:uid="{5E0887A7-D59D-4013-8EF6-D448B0E61A87}"/>
    <cellStyle name="Normal 3 2 2 2 11 4" xfId="12866" xr:uid="{00000000-0005-0000-0000-00003F320000}"/>
    <cellStyle name="Normal 3 2 2 2 11 4 2" xfId="33825" xr:uid="{C4AF1539-D8F5-4B6D-8BCA-80BB49E965E8}"/>
    <cellStyle name="Normal 3 2 2 2 11 5" xfId="33822" xr:uid="{555A94B9-CDD3-4A4F-9CD3-7161C0ECAB3D}"/>
    <cellStyle name="Normal 3 2 2 2 12" xfId="12867" xr:uid="{00000000-0005-0000-0000-000040320000}"/>
    <cellStyle name="Normal 3 2 2 2 12 2" xfId="33826" xr:uid="{728A756C-3A64-4C15-A860-3833CE45A4B9}"/>
    <cellStyle name="Normal 3 2 2 2 13" xfId="12868" xr:uid="{00000000-0005-0000-0000-000041320000}"/>
    <cellStyle name="Normal 3 2 2 2 13 2" xfId="33827" xr:uid="{A317E424-1E6F-44AC-9EBA-81DB19396B26}"/>
    <cellStyle name="Normal 3 2 2 2 14" xfId="12869" xr:uid="{00000000-0005-0000-0000-000042320000}"/>
    <cellStyle name="Normal 3 2 2 2 14 2" xfId="33828" xr:uid="{38DB979E-D417-4275-ACB1-2970777CFC61}"/>
    <cellStyle name="Normal 3 2 2 2 15" xfId="33813" xr:uid="{DB4AF7AB-7891-4A78-89BC-28DFF9C6EDAB}"/>
    <cellStyle name="Normal 3 2 2 2 2" xfId="12870" xr:uid="{00000000-0005-0000-0000-000043320000}"/>
    <cellStyle name="Normal 3 2 2 2 2 10" xfId="12871" xr:uid="{00000000-0005-0000-0000-000044320000}"/>
    <cellStyle name="Normal 3 2 2 2 2 10 2" xfId="33830" xr:uid="{6C381D27-169E-4744-BCD6-AEEC11E43C09}"/>
    <cellStyle name="Normal 3 2 2 2 2 11" xfId="33829" xr:uid="{976850AA-E899-4078-8581-4E1D2E00DCA8}"/>
    <cellStyle name="Normal 3 2 2 2 2 2" xfId="12872" xr:uid="{00000000-0005-0000-0000-000045320000}"/>
    <cellStyle name="Normal 3 2 2 2 2 2 2" xfId="12873" xr:uid="{00000000-0005-0000-0000-000046320000}"/>
    <cellStyle name="Normal 3 2 2 2 2 2 2 2" xfId="12874" xr:uid="{00000000-0005-0000-0000-000047320000}"/>
    <cellStyle name="Normal 3 2 2 2 2 2 2 2 2" xfId="12875" xr:uid="{00000000-0005-0000-0000-000048320000}"/>
    <cellStyle name="Normal 3 2 2 2 2 2 2 2 2 2" xfId="12876" xr:uid="{00000000-0005-0000-0000-000049320000}"/>
    <cellStyle name="Normal 3 2 2 2 2 2 2 2 2 2 2" xfId="33835" xr:uid="{230F0BB2-F960-4A23-B4D6-4CB6FC1440AF}"/>
    <cellStyle name="Normal 3 2 2 2 2 2 2 2 2 3" xfId="12877" xr:uid="{00000000-0005-0000-0000-00004A320000}"/>
    <cellStyle name="Normal 3 2 2 2 2 2 2 2 2 3 2" xfId="33836" xr:uid="{0715F8AC-D5C6-4526-ABB9-0F5808C12201}"/>
    <cellStyle name="Normal 3 2 2 2 2 2 2 2 2 4" xfId="12878" xr:uid="{00000000-0005-0000-0000-00004B320000}"/>
    <cellStyle name="Normal 3 2 2 2 2 2 2 2 2 4 2" xfId="33837" xr:uid="{FFB9B0E2-EBCB-4616-AA11-0AF5608B4618}"/>
    <cellStyle name="Normal 3 2 2 2 2 2 2 2 2 5" xfId="33834" xr:uid="{B0F7C737-135D-49F4-B82B-4C1F309E7D2C}"/>
    <cellStyle name="Normal 3 2 2 2 2 2 2 2 3" xfId="12879" xr:uid="{00000000-0005-0000-0000-00004C320000}"/>
    <cellStyle name="Normal 3 2 2 2 2 2 2 2 3 2" xfId="33838" xr:uid="{06D4F817-6C90-41A4-A3EA-E048ABE3A07B}"/>
    <cellStyle name="Normal 3 2 2 2 2 2 2 2 4" xfId="12880" xr:uid="{00000000-0005-0000-0000-00004D320000}"/>
    <cellStyle name="Normal 3 2 2 2 2 2 2 2 4 2" xfId="33839" xr:uid="{A641310B-357C-4F8B-8920-29D20C05069D}"/>
    <cellStyle name="Normal 3 2 2 2 2 2 2 2 5" xfId="12881" xr:uid="{00000000-0005-0000-0000-00004E320000}"/>
    <cellStyle name="Normal 3 2 2 2 2 2 2 2 5 2" xfId="33840" xr:uid="{A9AB3C3A-C12D-4E11-8CED-682F695F10C5}"/>
    <cellStyle name="Normal 3 2 2 2 2 2 2 2 6" xfId="33833" xr:uid="{23EABED9-FA52-4642-BB01-49A1EFCB48F0}"/>
    <cellStyle name="Normal 3 2 2 2 2 2 2 3" xfId="12882" xr:uid="{00000000-0005-0000-0000-00004F320000}"/>
    <cellStyle name="Normal 3 2 2 2 2 2 2 3 2" xfId="12883" xr:uid="{00000000-0005-0000-0000-000050320000}"/>
    <cellStyle name="Normal 3 2 2 2 2 2 2 3 2 2" xfId="33842" xr:uid="{CE4CC986-AC67-4B61-8B46-DD6DA12A4C60}"/>
    <cellStyle name="Normal 3 2 2 2 2 2 2 3 3" xfId="12884" xr:uid="{00000000-0005-0000-0000-000051320000}"/>
    <cellStyle name="Normal 3 2 2 2 2 2 2 3 3 2" xfId="33843" xr:uid="{4EF43F30-1C6B-4B1F-8D5B-26A0ACA8361B}"/>
    <cellStyle name="Normal 3 2 2 2 2 2 2 3 4" xfId="12885" xr:uid="{00000000-0005-0000-0000-000052320000}"/>
    <cellStyle name="Normal 3 2 2 2 2 2 2 3 4 2" xfId="33844" xr:uid="{D6C93600-AB30-433C-89EF-1ED1735ADCA4}"/>
    <cellStyle name="Normal 3 2 2 2 2 2 2 3 5" xfId="33841" xr:uid="{46AAC0FA-C3A4-4EA3-AE8A-A10ADEA3123B}"/>
    <cellStyle name="Normal 3 2 2 2 2 2 2 4" xfId="12886" xr:uid="{00000000-0005-0000-0000-000053320000}"/>
    <cellStyle name="Normal 3 2 2 2 2 2 2 4 2" xfId="33845" xr:uid="{F3B41B51-9BE9-471C-89E9-349B8CE45C1E}"/>
    <cellStyle name="Normal 3 2 2 2 2 2 2 5" xfId="12887" xr:uid="{00000000-0005-0000-0000-000054320000}"/>
    <cellStyle name="Normal 3 2 2 2 2 2 2 5 2" xfId="33846" xr:uid="{603C8668-3516-4F78-BA93-ADBFEAF28F85}"/>
    <cellStyle name="Normal 3 2 2 2 2 2 2 6" xfId="12888" xr:uid="{00000000-0005-0000-0000-000055320000}"/>
    <cellStyle name="Normal 3 2 2 2 2 2 2 6 2" xfId="33847" xr:uid="{E6E2116D-A506-44F7-AB49-396EC0AEB02F}"/>
    <cellStyle name="Normal 3 2 2 2 2 2 2 7" xfId="33832" xr:uid="{0C6135F3-1F21-4087-BBC1-EB6D31B28074}"/>
    <cellStyle name="Normal 3 2 2 2 2 2 3" xfId="12889" xr:uid="{00000000-0005-0000-0000-000056320000}"/>
    <cellStyle name="Normal 3 2 2 2 2 2 3 2" xfId="12890" xr:uid="{00000000-0005-0000-0000-000057320000}"/>
    <cellStyle name="Normal 3 2 2 2 2 2 3 2 2" xfId="12891" xr:uid="{00000000-0005-0000-0000-000058320000}"/>
    <cellStyle name="Normal 3 2 2 2 2 2 3 2 2 2" xfId="12892" xr:uid="{00000000-0005-0000-0000-000059320000}"/>
    <cellStyle name="Normal 3 2 2 2 2 2 3 2 2 2 2" xfId="33851" xr:uid="{407D36D8-FA19-4410-8F1B-9872A9B29BDC}"/>
    <cellStyle name="Normal 3 2 2 2 2 2 3 2 2 3" xfId="12893" xr:uid="{00000000-0005-0000-0000-00005A320000}"/>
    <cellStyle name="Normal 3 2 2 2 2 2 3 2 2 3 2" xfId="33852" xr:uid="{3FEB2715-1031-4D10-9F9D-F28AA9560553}"/>
    <cellStyle name="Normal 3 2 2 2 2 2 3 2 2 4" xfId="12894" xr:uid="{00000000-0005-0000-0000-00005B320000}"/>
    <cellStyle name="Normal 3 2 2 2 2 2 3 2 2 4 2" xfId="33853" xr:uid="{E3A60A9D-F1BD-40F7-A088-5070FCA1506D}"/>
    <cellStyle name="Normal 3 2 2 2 2 2 3 2 2 5" xfId="33850" xr:uid="{79DE2E9E-9C90-4809-A379-5F39FE3D6C33}"/>
    <cellStyle name="Normal 3 2 2 2 2 2 3 2 3" xfId="12895" xr:uid="{00000000-0005-0000-0000-00005C320000}"/>
    <cellStyle name="Normal 3 2 2 2 2 2 3 2 3 2" xfId="33854" xr:uid="{9285F81A-1FA2-41F4-8EF5-C13E42E64DC3}"/>
    <cellStyle name="Normal 3 2 2 2 2 2 3 2 4" xfId="12896" xr:uid="{00000000-0005-0000-0000-00005D320000}"/>
    <cellStyle name="Normal 3 2 2 2 2 2 3 2 4 2" xfId="33855" xr:uid="{1E232273-6C9B-4034-B735-DEEBE38E9E6A}"/>
    <cellStyle name="Normal 3 2 2 2 2 2 3 2 5" xfId="12897" xr:uid="{00000000-0005-0000-0000-00005E320000}"/>
    <cellStyle name="Normal 3 2 2 2 2 2 3 2 5 2" xfId="33856" xr:uid="{6394CBF4-C125-43BB-B8E1-1093BF2CC812}"/>
    <cellStyle name="Normal 3 2 2 2 2 2 3 2 6" xfId="33849" xr:uid="{6693DC0B-F18D-4C1A-B063-1B45DCF4E5CE}"/>
    <cellStyle name="Normal 3 2 2 2 2 2 3 3" xfId="12898" xr:uid="{00000000-0005-0000-0000-00005F320000}"/>
    <cellStyle name="Normal 3 2 2 2 2 2 3 3 2" xfId="12899" xr:uid="{00000000-0005-0000-0000-000060320000}"/>
    <cellStyle name="Normal 3 2 2 2 2 2 3 3 2 2" xfId="33858" xr:uid="{796222B8-64E7-44BB-81F6-A202D05ACB9C}"/>
    <cellStyle name="Normal 3 2 2 2 2 2 3 3 3" xfId="12900" xr:uid="{00000000-0005-0000-0000-000061320000}"/>
    <cellStyle name="Normal 3 2 2 2 2 2 3 3 3 2" xfId="33859" xr:uid="{30F59BFE-3ECB-4384-ACC0-26D4B196DD59}"/>
    <cellStyle name="Normal 3 2 2 2 2 2 3 3 4" xfId="12901" xr:uid="{00000000-0005-0000-0000-000062320000}"/>
    <cellStyle name="Normal 3 2 2 2 2 2 3 3 4 2" xfId="33860" xr:uid="{D58EAD80-0531-4BF6-B7DA-45A9CAF616B7}"/>
    <cellStyle name="Normal 3 2 2 2 2 2 3 3 5" xfId="33857" xr:uid="{708E0563-6F09-45B8-B49C-185CADE23398}"/>
    <cellStyle name="Normal 3 2 2 2 2 2 3 4" xfId="12902" xr:uid="{00000000-0005-0000-0000-000063320000}"/>
    <cellStyle name="Normal 3 2 2 2 2 2 3 4 2" xfId="33861" xr:uid="{E41ED4C3-7587-4CFC-A147-27242CDE7763}"/>
    <cellStyle name="Normal 3 2 2 2 2 2 3 5" xfId="12903" xr:uid="{00000000-0005-0000-0000-000064320000}"/>
    <cellStyle name="Normal 3 2 2 2 2 2 3 5 2" xfId="33862" xr:uid="{D414EA7B-1D01-4B03-8F86-CE956584AB2E}"/>
    <cellStyle name="Normal 3 2 2 2 2 2 3 6" xfId="12904" xr:uid="{00000000-0005-0000-0000-000065320000}"/>
    <cellStyle name="Normal 3 2 2 2 2 2 3 6 2" xfId="33863" xr:uid="{C883B8B3-2A41-43B6-B9D2-5B996896524C}"/>
    <cellStyle name="Normal 3 2 2 2 2 2 3 7" xfId="33848" xr:uid="{6BB35222-4FDD-4E3D-BC0E-250E09EE0426}"/>
    <cellStyle name="Normal 3 2 2 2 2 2 4" xfId="12905" xr:uid="{00000000-0005-0000-0000-000066320000}"/>
    <cellStyle name="Normal 3 2 2 2 2 2 4 2" xfId="12906" xr:uid="{00000000-0005-0000-0000-000067320000}"/>
    <cellStyle name="Normal 3 2 2 2 2 2 4 2 2" xfId="12907" xr:uid="{00000000-0005-0000-0000-000068320000}"/>
    <cellStyle name="Normal 3 2 2 2 2 2 4 2 2 2" xfId="33866" xr:uid="{70782357-5792-4A3F-870C-9F707CE79D06}"/>
    <cellStyle name="Normal 3 2 2 2 2 2 4 2 3" xfId="12908" xr:uid="{00000000-0005-0000-0000-000069320000}"/>
    <cellStyle name="Normal 3 2 2 2 2 2 4 2 3 2" xfId="33867" xr:uid="{9F919628-C92D-4DB8-9B66-5599AF47C07A}"/>
    <cellStyle name="Normal 3 2 2 2 2 2 4 2 4" xfId="12909" xr:uid="{00000000-0005-0000-0000-00006A320000}"/>
    <cellStyle name="Normal 3 2 2 2 2 2 4 2 4 2" xfId="33868" xr:uid="{FBDD2BA1-8A3A-43E1-BF67-C5B305DF9E53}"/>
    <cellStyle name="Normal 3 2 2 2 2 2 4 2 5" xfId="33865" xr:uid="{15B4124F-4147-4BF2-810F-16DFAD562FF3}"/>
    <cellStyle name="Normal 3 2 2 2 2 2 4 3" xfId="12910" xr:uid="{00000000-0005-0000-0000-00006B320000}"/>
    <cellStyle name="Normal 3 2 2 2 2 2 4 3 2" xfId="33869" xr:uid="{57B56246-3669-4049-9BA0-5FA1C7AAB7B6}"/>
    <cellStyle name="Normal 3 2 2 2 2 2 4 4" xfId="12911" xr:uid="{00000000-0005-0000-0000-00006C320000}"/>
    <cellStyle name="Normal 3 2 2 2 2 2 4 4 2" xfId="33870" xr:uid="{D9743E07-9434-4455-B165-2E6458C3D8E8}"/>
    <cellStyle name="Normal 3 2 2 2 2 2 4 5" xfId="12912" xr:uid="{00000000-0005-0000-0000-00006D320000}"/>
    <cellStyle name="Normal 3 2 2 2 2 2 4 5 2" xfId="33871" xr:uid="{F789453A-EE76-4DA7-85BF-A3DF1ED2F0C3}"/>
    <cellStyle name="Normal 3 2 2 2 2 2 4 6" xfId="33864" xr:uid="{182580FF-2EEE-4E95-B993-802D22F8C716}"/>
    <cellStyle name="Normal 3 2 2 2 2 2 5" xfId="12913" xr:uid="{00000000-0005-0000-0000-00006E320000}"/>
    <cellStyle name="Normal 3 2 2 2 2 2 5 2" xfId="12914" xr:uid="{00000000-0005-0000-0000-00006F320000}"/>
    <cellStyle name="Normal 3 2 2 2 2 2 5 2 2" xfId="33873" xr:uid="{E46A1E5F-160B-4697-BECC-51A90A9D9A1D}"/>
    <cellStyle name="Normal 3 2 2 2 2 2 5 3" xfId="12915" xr:uid="{00000000-0005-0000-0000-000070320000}"/>
    <cellStyle name="Normal 3 2 2 2 2 2 5 3 2" xfId="33874" xr:uid="{CC0F4934-3638-4844-82B4-EE2B86124AF5}"/>
    <cellStyle name="Normal 3 2 2 2 2 2 5 4" xfId="12916" xr:uid="{00000000-0005-0000-0000-000071320000}"/>
    <cellStyle name="Normal 3 2 2 2 2 2 5 4 2" xfId="33875" xr:uid="{6AAA3EAA-4333-4CD9-9F4F-E9EF4066A13C}"/>
    <cellStyle name="Normal 3 2 2 2 2 2 5 5" xfId="33872" xr:uid="{C16FF58A-2536-43D9-8721-52C0BD8917AD}"/>
    <cellStyle name="Normal 3 2 2 2 2 2 6" xfId="12917" xr:uid="{00000000-0005-0000-0000-000072320000}"/>
    <cellStyle name="Normal 3 2 2 2 2 2 6 2" xfId="33876" xr:uid="{5C0ECA6E-E14A-4612-B884-D6C8E5147E28}"/>
    <cellStyle name="Normal 3 2 2 2 2 2 7" xfId="12918" xr:uid="{00000000-0005-0000-0000-000073320000}"/>
    <cellStyle name="Normal 3 2 2 2 2 2 7 2" xfId="33877" xr:uid="{8FFAB5AF-A12B-4D0D-BC01-B0484B529D5E}"/>
    <cellStyle name="Normal 3 2 2 2 2 2 8" xfId="12919" xr:uid="{00000000-0005-0000-0000-000074320000}"/>
    <cellStyle name="Normal 3 2 2 2 2 2 8 2" xfId="33878" xr:uid="{9647BEC3-6AB9-45FA-B926-D1371262452A}"/>
    <cellStyle name="Normal 3 2 2 2 2 2 9" xfId="33831" xr:uid="{A9FD72EB-265E-4FC9-A3D4-32DC230F221F}"/>
    <cellStyle name="Normal 3 2 2 2 2 3" xfId="12920" xr:uid="{00000000-0005-0000-0000-000075320000}"/>
    <cellStyle name="Normal 3 2 2 2 2 3 2" xfId="12921" xr:uid="{00000000-0005-0000-0000-000076320000}"/>
    <cellStyle name="Normal 3 2 2 2 2 3 2 2" xfId="12922" xr:uid="{00000000-0005-0000-0000-000077320000}"/>
    <cellStyle name="Normal 3 2 2 2 2 3 2 2 2" xfId="12923" xr:uid="{00000000-0005-0000-0000-000078320000}"/>
    <cellStyle name="Normal 3 2 2 2 2 3 2 2 2 2" xfId="33882" xr:uid="{2763BEBD-8FD7-465F-94A6-6AEAA53EC01D}"/>
    <cellStyle name="Normal 3 2 2 2 2 3 2 2 3" xfId="12924" xr:uid="{00000000-0005-0000-0000-000079320000}"/>
    <cellStyle name="Normal 3 2 2 2 2 3 2 2 3 2" xfId="33883" xr:uid="{F5CFE2F1-0E00-4726-8145-9617BD4FE2BB}"/>
    <cellStyle name="Normal 3 2 2 2 2 3 2 2 4" xfId="12925" xr:uid="{00000000-0005-0000-0000-00007A320000}"/>
    <cellStyle name="Normal 3 2 2 2 2 3 2 2 4 2" xfId="33884" xr:uid="{562A2AFB-787B-48DB-A0ED-270A7FD6DAAA}"/>
    <cellStyle name="Normal 3 2 2 2 2 3 2 2 5" xfId="33881" xr:uid="{409BCDDF-D76B-491D-9D24-91A67E18FA04}"/>
    <cellStyle name="Normal 3 2 2 2 2 3 2 3" xfId="12926" xr:uid="{00000000-0005-0000-0000-00007B320000}"/>
    <cellStyle name="Normal 3 2 2 2 2 3 2 3 2" xfId="33885" xr:uid="{6CBF07B8-756E-4FD6-B961-F3880355941F}"/>
    <cellStyle name="Normal 3 2 2 2 2 3 2 4" xfId="12927" xr:uid="{00000000-0005-0000-0000-00007C320000}"/>
    <cellStyle name="Normal 3 2 2 2 2 3 2 4 2" xfId="33886" xr:uid="{B0DB2EAE-CF26-43FF-82D5-3E8B2F73B8EA}"/>
    <cellStyle name="Normal 3 2 2 2 2 3 2 5" xfId="12928" xr:uid="{00000000-0005-0000-0000-00007D320000}"/>
    <cellStyle name="Normal 3 2 2 2 2 3 2 5 2" xfId="33887" xr:uid="{0BB24D26-0CDC-4F88-9102-BF1A3813DC7B}"/>
    <cellStyle name="Normal 3 2 2 2 2 3 2 6" xfId="33880" xr:uid="{857FCC28-1113-48B3-8085-EAB19CC0DA69}"/>
    <cellStyle name="Normal 3 2 2 2 2 3 3" xfId="12929" xr:uid="{00000000-0005-0000-0000-00007E320000}"/>
    <cellStyle name="Normal 3 2 2 2 2 3 3 2" xfId="12930" xr:uid="{00000000-0005-0000-0000-00007F320000}"/>
    <cellStyle name="Normal 3 2 2 2 2 3 3 2 2" xfId="33889" xr:uid="{A02D2272-9E84-4711-B324-DBD3EA168340}"/>
    <cellStyle name="Normal 3 2 2 2 2 3 3 3" xfId="12931" xr:uid="{00000000-0005-0000-0000-000080320000}"/>
    <cellStyle name="Normal 3 2 2 2 2 3 3 3 2" xfId="33890" xr:uid="{8EB12329-B1FF-4B92-9876-2969DE1FE612}"/>
    <cellStyle name="Normal 3 2 2 2 2 3 3 4" xfId="12932" xr:uid="{00000000-0005-0000-0000-000081320000}"/>
    <cellStyle name="Normal 3 2 2 2 2 3 3 4 2" xfId="33891" xr:uid="{A2513F68-C329-4A4E-A8B8-91C8F5048CE5}"/>
    <cellStyle name="Normal 3 2 2 2 2 3 3 5" xfId="33888" xr:uid="{3ED1CF42-D8A5-4379-A305-EAECBDA22F14}"/>
    <cellStyle name="Normal 3 2 2 2 2 3 4" xfId="12933" xr:uid="{00000000-0005-0000-0000-000082320000}"/>
    <cellStyle name="Normal 3 2 2 2 2 3 4 2" xfId="33892" xr:uid="{E0752DC8-76B4-49F6-A5F5-37DCC9066821}"/>
    <cellStyle name="Normal 3 2 2 2 2 3 5" xfId="12934" xr:uid="{00000000-0005-0000-0000-000083320000}"/>
    <cellStyle name="Normal 3 2 2 2 2 3 5 2" xfId="33893" xr:uid="{D61F3E48-B95E-44AD-91CD-D854EBD2B66E}"/>
    <cellStyle name="Normal 3 2 2 2 2 3 6" xfId="12935" xr:uid="{00000000-0005-0000-0000-000084320000}"/>
    <cellStyle name="Normal 3 2 2 2 2 3 6 2" xfId="33894" xr:uid="{63FD2669-3E97-4E0A-B11F-8AF79441125C}"/>
    <cellStyle name="Normal 3 2 2 2 2 3 7" xfId="33879" xr:uid="{F76A4C18-2F07-498D-8B26-495403A5C2A1}"/>
    <cellStyle name="Normal 3 2 2 2 2 4" xfId="12936" xr:uid="{00000000-0005-0000-0000-000085320000}"/>
    <cellStyle name="Normal 3 2 2 2 2 4 2" xfId="12937" xr:uid="{00000000-0005-0000-0000-000086320000}"/>
    <cellStyle name="Normal 3 2 2 2 2 4 2 2" xfId="12938" xr:uid="{00000000-0005-0000-0000-000087320000}"/>
    <cellStyle name="Normal 3 2 2 2 2 4 2 2 2" xfId="12939" xr:uid="{00000000-0005-0000-0000-000088320000}"/>
    <cellStyle name="Normal 3 2 2 2 2 4 2 2 2 2" xfId="33898" xr:uid="{9726F27D-C7EB-49F1-9852-AAF3ADDFDB29}"/>
    <cellStyle name="Normal 3 2 2 2 2 4 2 2 3" xfId="12940" xr:uid="{00000000-0005-0000-0000-000089320000}"/>
    <cellStyle name="Normal 3 2 2 2 2 4 2 2 3 2" xfId="33899" xr:uid="{90DC541E-F70B-41B4-8AAE-F413281B87E6}"/>
    <cellStyle name="Normal 3 2 2 2 2 4 2 2 4" xfId="12941" xr:uid="{00000000-0005-0000-0000-00008A320000}"/>
    <cellStyle name="Normal 3 2 2 2 2 4 2 2 4 2" xfId="33900" xr:uid="{D6AF62D4-6225-485B-A07F-8890BA150FD7}"/>
    <cellStyle name="Normal 3 2 2 2 2 4 2 2 5" xfId="33897" xr:uid="{85D913B8-C949-4016-8F65-3A545F6EF4CA}"/>
    <cellStyle name="Normal 3 2 2 2 2 4 2 3" xfId="12942" xr:uid="{00000000-0005-0000-0000-00008B320000}"/>
    <cellStyle name="Normal 3 2 2 2 2 4 2 3 2" xfId="33901" xr:uid="{B67AFDFE-B4EA-419E-957A-A04D7AD7DAD0}"/>
    <cellStyle name="Normal 3 2 2 2 2 4 2 4" xfId="12943" xr:uid="{00000000-0005-0000-0000-00008C320000}"/>
    <cellStyle name="Normal 3 2 2 2 2 4 2 4 2" xfId="33902" xr:uid="{C45C2EA9-29F3-447B-8B14-01A9A5F398C4}"/>
    <cellStyle name="Normal 3 2 2 2 2 4 2 5" xfId="12944" xr:uid="{00000000-0005-0000-0000-00008D320000}"/>
    <cellStyle name="Normal 3 2 2 2 2 4 2 5 2" xfId="33903" xr:uid="{45FE6691-38E6-4D2C-A484-F164AC10F8D0}"/>
    <cellStyle name="Normal 3 2 2 2 2 4 2 6" xfId="33896" xr:uid="{F5839592-3378-4E3F-9B03-6A213A9905BA}"/>
    <cellStyle name="Normal 3 2 2 2 2 4 3" xfId="12945" xr:uid="{00000000-0005-0000-0000-00008E320000}"/>
    <cellStyle name="Normal 3 2 2 2 2 4 3 2" xfId="12946" xr:uid="{00000000-0005-0000-0000-00008F320000}"/>
    <cellStyle name="Normal 3 2 2 2 2 4 3 2 2" xfId="33905" xr:uid="{BB158716-E62F-4624-8AE8-023395BF0CEB}"/>
    <cellStyle name="Normal 3 2 2 2 2 4 3 3" xfId="12947" xr:uid="{00000000-0005-0000-0000-000090320000}"/>
    <cellStyle name="Normal 3 2 2 2 2 4 3 3 2" xfId="33906" xr:uid="{FADA2FD7-A742-4B82-8A58-C3D02B1A00E9}"/>
    <cellStyle name="Normal 3 2 2 2 2 4 3 4" xfId="12948" xr:uid="{00000000-0005-0000-0000-000091320000}"/>
    <cellStyle name="Normal 3 2 2 2 2 4 3 4 2" xfId="33907" xr:uid="{E6EF26D2-0B8D-414C-BA5A-ABF0BA194C9D}"/>
    <cellStyle name="Normal 3 2 2 2 2 4 3 5" xfId="33904" xr:uid="{55804C57-3279-4495-896B-BA8A3ABE31B9}"/>
    <cellStyle name="Normal 3 2 2 2 2 4 4" xfId="12949" xr:uid="{00000000-0005-0000-0000-000092320000}"/>
    <cellStyle name="Normal 3 2 2 2 2 4 4 2" xfId="33908" xr:uid="{4B41E158-F420-4013-95E6-DE34DA644197}"/>
    <cellStyle name="Normal 3 2 2 2 2 4 5" xfId="12950" xr:uid="{00000000-0005-0000-0000-000093320000}"/>
    <cellStyle name="Normal 3 2 2 2 2 4 5 2" xfId="33909" xr:uid="{92AB3282-9E88-48C1-AC7C-567E4A6DCF86}"/>
    <cellStyle name="Normal 3 2 2 2 2 4 6" xfId="12951" xr:uid="{00000000-0005-0000-0000-000094320000}"/>
    <cellStyle name="Normal 3 2 2 2 2 4 6 2" xfId="33910" xr:uid="{F224593F-00CA-4B28-BF0B-A494642B8CCE}"/>
    <cellStyle name="Normal 3 2 2 2 2 4 7" xfId="33895" xr:uid="{A99465F3-BBC7-477C-88A6-7C7DBDA85C9F}"/>
    <cellStyle name="Normal 3 2 2 2 2 5" xfId="12952" xr:uid="{00000000-0005-0000-0000-000095320000}"/>
    <cellStyle name="Normal 3 2 2 2 2 5 2" xfId="33911" xr:uid="{AFD85C40-A924-41EC-8B87-3859D74EDA5A}"/>
    <cellStyle name="Normal 3 2 2 2 2 6" xfId="12953" xr:uid="{00000000-0005-0000-0000-000096320000}"/>
    <cellStyle name="Normal 3 2 2 2 2 6 2" xfId="12954" xr:uid="{00000000-0005-0000-0000-000097320000}"/>
    <cellStyle name="Normal 3 2 2 2 2 6 2 2" xfId="12955" xr:uid="{00000000-0005-0000-0000-000098320000}"/>
    <cellStyle name="Normal 3 2 2 2 2 6 2 2 2" xfId="33914" xr:uid="{3683A330-B333-4B8F-A91F-25E97B8A4CA6}"/>
    <cellStyle name="Normal 3 2 2 2 2 6 2 3" xfId="12956" xr:uid="{00000000-0005-0000-0000-000099320000}"/>
    <cellStyle name="Normal 3 2 2 2 2 6 2 3 2" xfId="33915" xr:uid="{11FFBD8C-EF50-41B8-8D0F-90B64D496507}"/>
    <cellStyle name="Normal 3 2 2 2 2 6 2 4" xfId="12957" xr:uid="{00000000-0005-0000-0000-00009A320000}"/>
    <cellStyle name="Normal 3 2 2 2 2 6 2 4 2" xfId="33916" xr:uid="{6B40B3A9-4B4E-4AD8-8C47-3880E061F07C}"/>
    <cellStyle name="Normal 3 2 2 2 2 6 2 5" xfId="33913" xr:uid="{081E29FC-6012-4E7E-A76D-4F730AB57F88}"/>
    <cellStyle name="Normal 3 2 2 2 2 6 3" xfId="12958" xr:uid="{00000000-0005-0000-0000-00009B320000}"/>
    <cellStyle name="Normal 3 2 2 2 2 6 3 2" xfId="33917" xr:uid="{F23D2720-5A26-4E9A-9FA5-8971F1231D6F}"/>
    <cellStyle name="Normal 3 2 2 2 2 6 4" xfId="12959" xr:uid="{00000000-0005-0000-0000-00009C320000}"/>
    <cellStyle name="Normal 3 2 2 2 2 6 4 2" xfId="33918" xr:uid="{D06088C6-A4CB-4C9C-8045-F2B0E3B6E563}"/>
    <cellStyle name="Normal 3 2 2 2 2 6 5" xfId="12960" xr:uid="{00000000-0005-0000-0000-00009D320000}"/>
    <cellStyle name="Normal 3 2 2 2 2 6 5 2" xfId="33919" xr:uid="{A5A08705-0CCE-4998-B443-E070DE5715BD}"/>
    <cellStyle name="Normal 3 2 2 2 2 6 6" xfId="33912" xr:uid="{431774E2-EEA1-4CDF-9394-F0EAB5C0B572}"/>
    <cellStyle name="Normal 3 2 2 2 2 7" xfId="12961" xr:uid="{00000000-0005-0000-0000-00009E320000}"/>
    <cellStyle name="Normal 3 2 2 2 2 7 2" xfId="12962" xr:uid="{00000000-0005-0000-0000-00009F320000}"/>
    <cellStyle name="Normal 3 2 2 2 2 7 2 2" xfId="33921" xr:uid="{FA04B677-634D-47AF-B568-745CA7509FCC}"/>
    <cellStyle name="Normal 3 2 2 2 2 7 3" xfId="12963" xr:uid="{00000000-0005-0000-0000-0000A0320000}"/>
    <cellStyle name="Normal 3 2 2 2 2 7 3 2" xfId="33922" xr:uid="{3A5F6E11-8D7F-46AD-8B7A-7F372FE127AF}"/>
    <cellStyle name="Normal 3 2 2 2 2 7 4" xfId="12964" xr:uid="{00000000-0005-0000-0000-0000A1320000}"/>
    <cellStyle name="Normal 3 2 2 2 2 7 4 2" xfId="33923" xr:uid="{C02F0929-CB2A-429E-B56F-DAD365BE6156}"/>
    <cellStyle name="Normal 3 2 2 2 2 7 5" xfId="33920" xr:uid="{7B742DF2-1FCF-4707-8504-19A15D3F3F1E}"/>
    <cellStyle name="Normal 3 2 2 2 2 8" xfId="12965" xr:uid="{00000000-0005-0000-0000-0000A2320000}"/>
    <cellStyle name="Normal 3 2 2 2 2 8 2" xfId="33924" xr:uid="{09C6B428-61A2-4068-81A9-47952FBABAD0}"/>
    <cellStyle name="Normal 3 2 2 2 2 9" xfId="12966" xr:uid="{00000000-0005-0000-0000-0000A3320000}"/>
    <cellStyle name="Normal 3 2 2 2 2 9 2" xfId="33925" xr:uid="{BA146D09-F40F-4A16-A749-5C044B3C17CF}"/>
    <cellStyle name="Normal 3 2 2 2 3" xfId="12967" xr:uid="{00000000-0005-0000-0000-0000A4320000}"/>
    <cellStyle name="Normal 3 2 2 2 3 10" xfId="33926" xr:uid="{0F6108C8-CF08-4901-9DF8-B00E51188F7F}"/>
    <cellStyle name="Normal 3 2 2 2 3 2" xfId="12968" xr:uid="{00000000-0005-0000-0000-0000A5320000}"/>
    <cellStyle name="Normal 3 2 2 2 3 2 2" xfId="12969" xr:uid="{00000000-0005-0000-0000-0000A6320000}"/>
    <cellStyle name="Normal 3 2 2 2 3 2 2 2" xfId="12970" xr:uid="{00000000-0005-0000-0000-0000A7320000}"/>
    <cellStyle name="Normal 3 2 2 2 3 2 2 2 2" xfId="12971" xr:uid="{00000000-0005-0000-0000-0000A8320000}"/>
    <cellStyle name="Normal 3 2 2 2 3 2 2 2 2 2" xfId="12972" xr:uid="{00000000-0005-0000-0000-0000A9320000}"/>
    <cellStyle name="Normal 3 2 2 2 3 2 2 2 2 2 2" xfId="33931" xr:uid="{14EC82A1-8489-4910-829E-BD5D02682100}"/>
    <cellStyle name="Normal 3 2 2 2 3 2 2 2 2 3" xfId="12973" xr:uid="{00000000-0005-0000-0000-0000AA320000}"/>
    <cellStyle name="Normal 3 2 2 2 3 2 2 2 2 3 2" xfId="33932" xr:uid="{56126EF8-4618-4596-B8FC-11AFAD3ACCE7}"/>
    <cellStyle name="Normal 3 2 2 2 3 2 2 2 2 4" xfId="12974" xr:uid="{00000000-0005-0000-0000-0000AB320000}"/>
    <cellStyle name="Normal 3 2 2 2 3 2 2 2 2 4 2" xfId="33933" xr:uid="{DFE0EAE2-BCEC-4997-B672-38FE4E87CB66}"/>
    <cellStyle name="Normal 3 2 2 2 3 2 2 2 2 5" xfId="33930" xr:uid="{E19AE0E6-1414-4711-B1C1-0A7D1601C611}"/>
    <cellStyle name="Normal 3 2 2 2 3 2 2 2 3" xfId="12975" xr:uid="{00000000-0005-0000-0000-0000AC320000}"/>
    <cellStyle name="Normal 3 2 2 2 3 2 2 2 3 2" xfId="33934" xr:uid="{47AC509A-A23E-47F4-BC45-2909BC36346E}"/>
    <cellStyle name="Normal 3 2 2 2 3 2 2 2 4" xfId="12976" xr:uid="{00000000-0005-0000-0000-0000AD320000}"/>
    <cellStyle name="Normal 3 2 2 2 3 2 2 2 4 2" xfId="33935" xr:uid="{221B61E4-F0ED-462E-9904-90EF24CFFADE}"/>
    <cellStyle name="Normal 3 2 2 2 3 2 2 2 5" xfId="12977" xr:uid="{00000000-0005-0000-0000-0000AE320000}"/>
    <cellStyle name="Normal 3 2 2 2 3 2 2 2 5 2" xfId="33936" xr:uid="{C4345306-3FA3-4198-A29C-CAEB33D08440}"/>
    <cellStyle name="Normal 3 2 2 2 3 2 2 2 6" xfId="33929" xr:uid="{512066CA-9E25-4599-A14C-3FA2C018E230}"/>
    <cellStyle name="Normal 3 2 2 2 3 2 2 3" xfId="12978" xr:uid="{00000000-0005-0000-0000-0000AF320000}"/>
    <cellStyle name="Normal 3 2 2 2 3 2 2 3 2" xfId="12979" xr:uid="{00000000-0005-0000-0000-0000B0320000}"/>
    <cellStyle name="Normal 3 2 2 2 3 2 2 3 2 2" xfId="33938" xr:uid="{DD88F4DD-954A-47DB-AB0B-28BC760D944B}"/>
    <cellStyle name="Normal 3 2 2 2 3 2 2 3 3" xfId="12980" xr:uid="{00000000-0005-0000-0000-0000B1320000}"/>
    <cellStyle name="Normal 3 2 2 2 3 2 2 3 3 2" xfId="33939" xr:uid="{BFAC84FC-F8A4-4C57-8F6B-7E218E9C22B6}"/>
    <cellStyle name="Normal 3 2 2 2 3 2 2 3 4" xfId="12981" xr:uid="{00000000-0005-0000-0000-0000B2320000}"/>
    <cellStyle name="Normal 3 2 2 2 3 2 2 3 4 2" xfId="33940" xr:uid="{B87B48D8-5AF7-4452-8C8A-29E1E0DD4E14}"/>
    <cellStyle name="Normal 3 2 2 2 3 2 2 3 5" xfId="33937" xr:uid="{28888607-FA55-4347-A0CD-CE89129113D4}"/>
    <cellStyle name="Normal 3 2 2 2 3 2 2 4" xfId="12982" xr:uid="{00000000-0005-0000-0000-0000B3320000}"/>
    <cellStyle name="Normal 3 2 2 2 3 2 2 4 2" xfId="33941" xr:uid="{1F894F1F-F85C-464D-A8E6-76D364E0B6D6}"/>
    <cellStyle name="Normal 3 2 2 2 3 2 2 5" xfId="12983" xr:uid="{00000000-0005-0000-0000-0000B4320000}"/>
    <cellStyle name="Normal 3 2 2 2 3 2 2 5 2" xfId="33942" xr:uid="{715A1198-0D77-47EA-A627-70C8A63E3627}"/>
    <cellStyle name="Normal 3 2 2 2 3 2 2 6" xfId="12984" xr:uid="{00000000-0005-0000-0000-0000B5320000}"/>
    <cellStyle name="Normal 3 2 2 2 3 2 2 6 2" xfId="33943" xr:uid="{DB930846-0B50-4099-A792-3A8D756B3D0C}"/>
    <cellStyle name="Normal 3 2 2 2 3 2 2 7" xfId="33928" xr:uid="{218CB7BE-A8B0-42EA-8720-AC1A7954961A}"/>
    <cellStyle name="Normal 3 2 2 2 3 2 3" xfId="12985" xr:uid="{00000000-0005-0000-0000-0000B6320000}"/>
    <cellStyle name="Normal 3 2 2 2 3 2 3 2" xfId="12986" xr:uid="{00000000-0005-0000-0000-0000B7320000}"/>
    <cellStyle name="Normal 3 2 2 2 3 2 3 2 2" xfId="12987" xr:uid="{00000000-0005-0000-0000-0000B8320000}"/>
    <cellStyle name="Normal 3 2 2 2 3 2 3 2 2 2" xfId="12988" xr:uid="{00000000-0005-0000-0000-0000B9320000}"/>
    <cellStyle name="Normal 3 2 2 2 3 2 3 2 2 2 2" xfId="33947" xr:uid="{5D3D8DF0-3360-4435-9972-AE66F755CF4D}"/>
    <cellStyle name="Normal 3 2 2 2 3 2 3 2 2 3" xfId="12989" xr:uid="{00000000-0005-0000-0000-0000BA320000}"/>
    <cellStyle name="Normal 3 2 2 2 3 2 3 2 2 3 2" xfId="33948" xr:uid="{707A47B4-8A0B-496D-8657-458E9CDEAE56}"/>
    <cellStyle name="Normal 3 2 2 2 3 2 3 2 2 4" xfId="12990" xr:uid="{00000000-0005-0000-0000-0000BB320000}"/>
    <cellStyle name="Normal 3 2 2 2 3 2 3 2 2 4 2" xfId="33949" xr:uid="{E828B466-DD39-4CBF-9D4E-433042B3BF1F}"/>
    <cellStyle name="Normal 3 2 2 2 3 2 3 2 2 5" xfId="33946" xr:uid="{A5BC135D-224C-4440-8D87-6866CD848803}"/>
    <cellStyle name="Normal 3 2 2 2 3 2 3 2 3" xfId="12991" xr:uid="{00000000-0005-0000-0000-0000BC320000}"/>
    <cellStyle name="Normal 3 2 2 2 3 2 3 2 3 2" xfId="33950" xr:uid="{EDA024EB-5030-48A6-BD7A-77205AA33DD7}"/>
    <cellStyle name="Normal 3 2 2 2 3 2 3 2 4" xfId="12992" xr:uid="{00000000-0005-0000-0000-0000BD320000}"/>
    <cellStyle name="Normal 3 2 2 2 3 2 3 2 4 2" xfId="33951" xr:uid="{44ED0FBF-F325-4CBC-B501-72C41F444EC7}"/>
    <cellStyle name="Normal 3 2 2 2 3 2 3 2 5" xfId="12993" xr:uid="{00000000-0005-0000-0000-0000BE320000}"/>
    <cellStyle name="Normal 3 2 2 2 3 2 3 2 5 2" xfId="33952" xr:uid="{6E104BBD-1CF3-4AAC-8FC0-E2DB3590D2BC}"/>
    <cellStyle name="Normal 3 2 2 2 3 2 3 2 6" xfId="33945" xr:uid="{820EE4E1-864B-4EBE-9F72-EE9A8C6989EE}"/>
    <cellStyle name="Normal 3 2 2 2 3 2 3 3" xfId="12994" xr:uid="{00000000-0005-0000-0000-0000BF320000}"/>
    <cellStyle name="Normal 3 2 2 2 3 2 3 3 2" xfId="12995" xr:uid="{00000000-0005-0000-0000-0000C0320000}"/>
    <cellStyle name="Normal 3 2 2 2 3 2 3 3 2 2" xfId="33954" xr:uid="{95270328-B540-4331-AF9C-CD0663842FD9}"/>
    <cellStyle name="Normal 3 2 2 2 3 2 3 3 3" xfId="12996" xr:uid="{00000000-0005-0000-0000-0000C1320000}"/>
    <cellStyle name="Normal 3 2 2 2 3 2 3 3 3 2" xfId="33955" xr:uid="{7B38B43C-7C35-4561-AE5D-273FBE90D1B9}"/>
    <cellStyle name="Normal 3 2 2 2 3 2 3 3 4" xfId="12997" xr:uid="{00000000-0005-0000-0000-0000C2320000}"/>
    <cellStyle name="Normal 3 2 2 2 3 2 3 3 4 2" xfId="33956" xr:uid="{44179E20-D686-48F2-A7C6-109C32B904F5}"/>
    <cellStyle name="Normal 3 2 2 2 3 2 3 3 5" xfId="33953" xr:uid="{9368F0F3-167D-44CB-8A25-258563343386}"/>
    <cellStyle name="Normal 3 2 2 2 3 2 3 4" xfId="12998" xr:uid="{00000000-0005-0000-0000-0000C3320000}"/>
    <cellStyle name="Normal 3 2 2 2 3 2 3 4 2" xfId="33957" xr:uid="{8217F52E-83BB-43DF-8E01-7C507A12646C}"/>
    <cellStyle name="Normal 3 2 2 2 3 2 3 5" xfId="12999" xr:uid="{00000000-0005-0000-0000-0000C4320000}"/>
    <cellStyle name="Normal 3 2 2 2 3 2 3 5 2" xfId="33958" xr:uid="{0864AA79-A959-45D7-84FD-B0B6B1A414E7}"/>
    <cellStyle name="Normal 3 2 2 2 3 2 3 6" xfId="13000" xr:uid="{00000000-0005-0000-0000-0000C5320000}"/>
    <cellStyle name="Normal 3 2 2 2 3 2 3 6 2" xfId="33959" xr:uid="{3EF254A8-2EA1-4297-AF54-28844BA07C32}"/>
    <cellStyle name="Normal 3 2 2 2 3 2 3 7" xfId="33944" xr:uid="{88BCA482-4E6F-4C1F-97C8-F65EAAB41CD3}"/>
    <cellStyle name="Normal 3 2 2 2 3 2 4" xfId="13001" xr:uid="{00000000-0005-0000-0000-0000C6320000}"/>
    <cellStyle name="Normal 3 2 2 2 3 2 4 2" xfId="13002" xr:uid="{00000000-0005-0000-0000-0000C7320000}"/>
    <cellStyle name="Normal 3 2 2 2 3 2 4 2 2" xfId="13003" xr:uid="{00000000-0005-0000-0000-0000C8320000}"/>
    <cellStyle name="Normal 3 2 2 2 3 2 4 2 2 2" xfId="33962" xr:uid="{95192422-8F67-4E47-A1CA-3F78AA44DFFD}"/>
    <cellStyle name="Normal 3 2 2 2 3 2 4 2 3" xfId="13004" xr:uid="{00000000-0005-0000-0000-0000C9320000}"/>
    <cellStyle name="Normal 3 2 2 2 3 2 4 2 3 2" xfId="33963" xr:uid="{1DB3E788-F5CF-4C44-9150-7A37EE8453C9}"/>
    <cellStyle name="Normal 3 2 2 2 3 2 4 2 4" xfId="13005" xr:uid="{00000000-0005-0000-0000-0000CA320000}"/>
    <cellStyle name="Normal 3 2 2 2 3 2 4 2 4 2" xfId="33964" xr:uid="{A71E1E7E-4B9F-44E8-91A8-C6563B61DE04}"/>
    <cellStyle name="Normal 3 2 2 2 3 2 4 2 5" xfId="33961" xr:uid="{763C5AA4-D86D-4CFA-ABBE-0CCAA48A3B35}"/>
    <cellStyle name="Normal 3 2 2 2 3 2 4 3" xfId="13006" xr:uid="{00000000-0005-0000-0000-0000CB320000}"/>
    <cellStyle name="Normal 3 2 2 2 3 2 4 3 2" xfId="33965" xr:uid="{17F869A5-B92B-461A-B643-26F0633CAEBF}"/>
    <cellStyle name="Normal 3 2 2 2 3 2 4 4" xfId="13007" xr:uid="{00000000-0005-0000-0000-0000CC320000}"/>
    <cellStyle name="Normal 3 2 2 2 3 2 4 4 2" xfId="33966" xr:uid="{BCFB9766-6117-415B-B337-A4D7EEF4AFD7}"/>
    <cellStyle name="Normal 3 2 2 2 3 2 4 5" xfId="13008" xr:uid="{00000000-0005-0000-0000-0000CD320000}"/>
    <cellStyle name="Normal 3 2 2 2 3 2 4 5 2" xfId="33967" xr:uid="{C6298286-5C6E-4ECA-8A61-205231920B9D}"/>
    <cellStyle name="Normal 3 2 2 2 3 2 4 6" xfId="33960" xr:uid="{AAE690AB-DA05-49D7-9EDD-BB069DC9A3BE}"/>
    <cellStyle name="Normal 3 2 2 2 3 2 5" xfId="13009" xr:uid="{00000000-0005-0000-0000-0000CE320000}"/>
    <cellStyle name="Normal 3 2 2 2 3 2 5 2" xfId="13010" xr:uid="{00000000-0005-0000-0000-0000CF320000}"/>
    <cellStyle name="Normal 3 2 2 2 3 2 5 2 2" xfId="33969" xr:uid="{B4A14CEA-5CA0-43A6-9364-1CC2CA826821}"/>
    <cellStyle name="Normal 3 2 2 2 3 2 5 3" xfId="13011" xr:uid="{00000000-0005-0000-0000-0000D0320000}"/>
    <cellStyle name="Normal 3 2 2 2 3 2 5 3 2" xfId="33970" xr:uid="{83C5B7E6-2398-4F93-9EB4-2D40ACBAE774}"/>
    <cellStyle name="Normal 3 2 2 2 3 2 5 4" xfId="13012" xr:uid="{00000000-0005-0000-0000-0000D1320000}"/>
    <cellStyle name="Normal 3 2 2 2 3 2 5 4 2" xfId="33971" xr:uid="{6591D30E-34B5-4264-A209-5411B435C066}"/>
    <cellStyle name="Normal 3 2 2 2 3 2 5 5" xfId="33968" xr:uid="{4FF6E989-4B19-4403-B081-AF4D353842B7}"/>
    <cellStyle name="Normal 3 2 2 2 3 2 6" xfId="13013" xr:uid="{00000000-0005-0000-0000-0000D2320000}"/>
    <cellStyle name="Normal 3 2 2 2 3 2 6 2" xfId="33972" xr:uid="{66112AAE-C3A7-4F4D-9285-6D0BBCF81B66}"/>
    <cellStyle name="Normal 3 2 2 2 3 2 7" xfId="13014" xr:uid="{00000000-0005-0000-0000-0000D3320000}"/>
    <cellStyle name="Normal 3 2 2 2 3 2 7 2" xfId="33973" xr:uid="{7B37731B-DC36-4447-A475-870D97A46FEC}"/>
    <cellStyle name="Normal 3 2 2 2 3 2 8" xfId="13015" xr:uid="{00000000-0005-0000-0000-0000D4320000}"/>
    <cellStyle name="Normal 3 2 2 2 3 2 8 2" xfId="33974" xr:uid="{833D2D87-F7BB-4E1D-BD87-98D58AB7DAE7}"/>
    <cellStyle name="Normal 3 2 2 2 3 2 9" xfId="33927" xr:uid="{8EC4A773-F8F0-4682-A8D7-D6BF9C8C9D86}"/>
    <cellStyle name="Normal 3 2 2 2 3 3" xfId="13016" xr:uid="{00000000-0005-0000-0000-0000D5320000}"/>
    <cellStyle name="Normal 3 2 2 2 3 3 2" xfId="13017" xr:uid="{00000000-0005-0000-0000-0000D6320000}"/>
    <cellStyle name="Normal 3 2 2 2 3 3 2 2" xfId="13018" xr:uid="{00000000-0005-0000-0000-0000D7320000}"/>
    <cellStyle name="Normal 3 2 2 2 3 3 2 2 2" xfId="13019" xr:uid="{00000000-0005-0000-0000-0000D8320000}"/>
    <cellStyle name="Normal 3 2 2 2 3 3 2 2 2 2" xfId="33978" xr:uid="{754D0360-FC3A-4D7E-A0F4-4ADFE78EA600}"/>
    <cellStyle name="Normal 3 2 2 2 3 3 2 2 3" xfId="13020" xr:uid="{00000000-0005-0000-0000-0000D9320000}"/>
    <cellStyle name="Normal 3 2 2 2 3 3 2 2 3 2" xfId="33979" xr:uid="{69609C22-C486-4159-93D6-3FA92AEC0D9B}"/>
    <cellStyle name="Normal 3 2 2 2 3 3 2 2 4" xfId="13021" xr:uid="{00000000-0005-0000-0000-0000DA320000}"/>
    <cellStyle name="Normal 3 2 2 2 3 3 2 2 4 2" xfId="33980" xr:uid="{6B3477B2-A336-47EF-9BFA-085E65CE6C20}"/>
    <cellStyle name="Normal 3 2 2 2 3 3 2 2 5" xfId="33977" xr:uid="{FD476894-AC90-4762-90D2-F13F6ED5A3E4}"/>
    <cellStyle name="Normal 3 2 2 2 3 3 2 3" xfId="13022" xr:uid="{00000000-0005-0000-0000-0000DB320000}"/>
    <cellStyle name="Normal 3 2 2 2 3 3 2 3 2" xfId="33981" xr:uid="{EABFEB92-E584-4948-B5EC-9628AE9F2F51}"/>
    <cellStyle name="Normal 3 2 2 2 3 3 2 4" xfId="13023" xr:uid="{00000000-0005-0000-0000-0000DC320000}"/>
    <cellStyle name="Normal 3 2 2 2 3 3 2 4 2" xfId="33982" xr:uid="{1001E714-894A-4662-8D5B-B80764664B99}"/>
    <cellStyle name="Normal 3 2 2 2 3 3 2 5" xfId="13024" xr:uid="{00000000-0005-0000-0000-0000DD320000}"/>
    <cellStyle name="Normal 3 2 2 2 3 3 2 5 2" xfId="33983" xr:uid="{720D9EC0-928F-4AA6-8A4D-F7FE9763E8BD}"/>
    <cellStyle name="Normal 3 2 2 2 3 3 2 6" xfId="33976" xr:uid="{FBD85CA8-1940-4853-AA7C-A76EB9AA8A5D}"/>
    <cellStyle name="Normal 3 2 2 2 3 3 3" xfId="13025" xr:uid="{00000000-0005-0000-0000-0000DE320000}"/>
    <cellStyle name="Normal 3 2 2 2 3 3 3 2" xfId="13026" xr:uid="{00000000-0005-0000-0000-0000DF320000}"/>
    <cellStyle name="Normal 3 2 2 2 3 3 3 2 2" xfId="33985" xr:uid="{4CDEA08E-7C54-4B57-9A93-D7D25D3A8F4D}"/>
    <cellStyle name="Normal 3 2 2 2 3 3 3 3" xfId="13027" xr:uid="{00000000-0005-0000-0000-0000E0320000}"/>
    <cellStyle name="Normal 3 2 2 2 3 3 3 3 2" xfId="33986" xr:uid="{6B441838-5B3F-422C-BBAB-3E9CBA2597F0}"/>
    <cellStyle name="Normal 3 2 2 2 3 3 3 4" xfId="13028" xr:uid="{00000000-0005-0000-0000-0000E1320000}"/>
    <cellStyle name="Normal 3 2 2 2 3 3 3 4 2" xfId="33987" xr:uid="{CB1648F1-131B-42BE-9A1D-2D8211EFBA7E}"/>
    <cellStyle name="Normal 3 2 2 2 3 3 3 5" xfId="33984" xr:uid="{ECF7F1F9-25F8-4033-B0F2-1CC275E68A69}"/>
    <cellStyle name="Normal 3 2 2 2 3 3 4" xfId="13029" xr:uid="{00000000-0005-0000-0000-0000E2320000}"/>
    <cellStyle name="Normal 3 2 2 2 3 3 4 2" xfId="33988" xr:uid="{5EADAC45-CCDD-4924-8AAC-E4A7581C3EA3}"/>
    <cellStyle name="Normal 3 2 2 2 3 3 5" xfId="13030" xr:uid="{00000000-0005-0000-0000-0000E3320000}"/>
    <cellStyle name="Normal 3 2 2 2 3 3 5 2" xfId="33989" xr:uid="{3C8A82BD-8E19-4115-8ADC-0FA838C5E90D}"/>
    <cellStyle name="Normal 3 2 2 2 3 3 6" xfId="13031" xr:uid="{00000000-0005-0000-0000-0000E4320000}"/>
    <cellStyle name="Normal 3 2 2 2 3 3 6 2" xfId="33990" xr:uid="{BEE39D0C-97FB-4BCD-9F09-32C2F60DF0BD}"/>
    <cellStyle name="Normal 3 2 2 2 3 3 7" xfId="33975" xr:uid="{28046C70-45DA-458F-BC88-B3B47B342776}"/>
    <cellStyle name="Normal 3 2 2 2 3 4" xfId="13032" xr:uid="{00000000-0005-0000-0000-0000E5320000}"/>
    <cellStyle name="Normal 3 2 2 2 3 4 2" xfId="13033" xr:uid="{00000000-0005-0000-0000-0000E6320000}"/>
    <cellStyle name="Normal 3 2 2 2 3 4 2 2" xfId="13034" xr:uid="{00000000-0005-0000-0000-0000E7320000}"/>
    <cellStyle name="Normal 3 2 2 2 3 4 2 2 2" xfId="13035" xr:uid="{00000000-0005-0000-0000-0000E8320000}"/>
    <cellStyle name="Normal 3 2 2 2 3 4 2 2 2 2" xfId="33994" xr:uid="{3755E13C-2D92-426D-9AA5-4CB0CEEFCAD6}"/>
    <cellStyle name="Normal 3 2 2 2 3 4 2 2 3" xfId="13036" xr:uid="{00000000-0005-0000-0000-0000E9320000}"/>
    <cellStyle name="Normal 3 2 2 2 3 4 2 2 3 2" xfId="33995" xr:uid="{10F5D528-83C3-4C05-9209-A11D5AB52206}"/>
    <cellStyle name="Normal 3 2 2 2 3 4 2 2 4" xfId="13037" xr:uid="{00000000-0005-0000-0000-0000EA320000}"/>
    <cellStyle name="Normal 3 2 2 2 3 4 2 2 4 2" xfId="33996" xr:uid="{27CBB2B6-0C4C-4E2D-92E5-C41E6935EFDC}"/>
    <cellStyle name="Normal 3 2 2 2 3 4 2 2 5" xfId="33993" xr:uid="{7BBA84A7-C3B0-430C-84AC-9843FEFFEF55}"/>
    <cellStyle name="Normal 3 2 2 2 3 4 2 3" xfId="13038" xr:uid="{00000000-0005-0000-0000-0000EB320000}"/>
    <cellStyle name="Normal 3 2 2 2 3 4 2 3 2" xfId="33997" xr:uid="{DD041C22-32A6-4659-A8C3-0CF432C64520}"/>
    <cellStyle name="Normal 3 2 2 2 3 4 2 4" xfId="13039" xr:uid="{00000000-0005-0000-0000-0000EC320000}"/>
    <cellStyle name="Normal 3 2 2 2 3 4 2 4 2" xfId="33998" xr:uid="{E53F5498-920E-4210-9E80-5F6237F6443E}"/>
    <cellStyle name="Normal 3 2 2 2 3 4 2 5" xfId="13040" xr:uid="{00000000-0005-0000-0000-0000ED320000}"/>
    <cellStyle name="Normal 3 2 2 2 3 4 2 5 2" xfId="33999" xr:uid="{560D3E82-0F19-4F34-AAC5-99B212FED950}"/>
    <cellStyle name="Normal 3 2 2 2 3 4 2 6" xfId="33992" xr:uid="{643D3199-E5A6-409F-AE14-0AD9AC421A68}"/>
    <cellStyle name="Normal 3 2 2 2 3 4 3" xfId="13041" xr:uid="{00000000-0005-0000-0000-0000EE320000}"/>
    <cellStyle name="Normal 3 2 2 2 3 4 3 2" xfId="13042" xr:uid="{00000000-0005-0000-0000-0000EF320000}"/>
    <cellStyle name="Normal 3 2 2 2 3 4 3 2 2" xfId="34001" xr:uid="{D61D9683-6740-449B-9A43-F1AA766841F8}"/>
    <cellStyle name="Normal 3 2 2 2 3 4 3 3" xfId="13043" xr:uid="{00000000-0005-0000-0000-0000F0320000}"/>
    <cellStyle name="Normal 3 2 2 2 3 4 3 3 2" xfId="34002" xr:uid="{A8E479A7-168F-4FA2-9407-8C52E8EFD3CB}"/>
    <cellStyle name="Normal 3 2 2 2 3 4 3 4" xfId="13044" xr:uid="{00000000-0005-0000-0000-0000F1320000}"/>
    <cellStyle name="Normal 3 2 2 2 3 4 3 4 2" xfId="34003" xr:uid="{47E7BB7C-CBA2-4896-8F70-6D2FC821AEE8}"/>
    <cellStyle name="Normal 3 2 2 2 3 4 3 5" xfId="34000" xr:uid="{0471C611-8F8C-4D88-AB70-8B3C9185A271}"/>
    <cellStyle name="Normal 3 2 2 2 3 4 4" xfId="13045" xr:uid="{00000000-0005-0000-0000-0000F2320000}"/>
    <cellStyle name="Normal 3 2 2 2 3 4 4 2" xfId="34004" xr:uid="{A8A9384B-96BE-474D-A8E1-4376D22343C7}"/>
    <cellStyle name="Normal 3 2 2 2 3 4 5" xfId="13046" xr:uid="{00000000-0005-0000-0000-0000F3320000}"/>
    <cellStyle name="Normal 3 2 2 2 3 4 5 2" xfId="34005" xr:uid="{E995F5C8-BDD6-48E2-B497-E93088BD9997}"/>
    <cellStyle name="Normal 3 2 2 2 3 4 6" xfId="13047" xr:uid="{00000000-0005-0000-0000-0000F4320000}"/>
    <cellStyle name="Normal 3 2 2 2 3 4 6 2" xfId="34006" xr:uid="{DE250452-4FD5-4785-9492-AFD65ED22AC6}"/>
    <cellStyle name="Normal 3 2 2 2 3 4 7" xfId="33991" xr:uid="{7EADD308-A9B7-49E5-AC43-B0305CD116C0}"/>
    <cellStyle name="Normal 3 2 2 2 3 5" xfId="13048" xr:uid="{00000000-0005-0000-0000-0000F5320000}"/>
    <cellStyle name="Normal 3 2 2 2 3 5 2" xfId="13049" xr:uid="{00000000-0005-0000-0000-0000F6320000}"/>
    <cellStyle name="Normal 3 2 2 2 3 5 2 2" xfId="13050" xr:uid="{00000000-0005-0000-0000-0000F7320000}"/>
    <cellStyle name="Normal 3 2 2 2 3 5 2 2 2" xfId="34009" xr:uid="{B76717E3-D107-42FE-8FB6-3A0E159F7345}"/>
    <cellStyle name="Normal 3 2 2 2 3 5 2 3" xfId="13051" xr:uid="{00000000-0005-0000-0000-0000F8320000}"/>
    <cellStyle name="Normal 3 2 2 2 3 5 2 3 2" xfId="34010" xr:uid="{606200FE-D890-4965-AA42-D07EDDFCD84C}"/>
    <cellStyle name="Normal 3 2 2 2 3 5 2 4" xfId="13052" xr:uid="{00000000-0005-0000-0000-0000F9320000}"/>
    <cellStyle name="Normal 3 2 2 2 3 5 2 4 2" xfId="34011" xr:uid="{B7A343F4-9215-44FB-958C-9A2590E702F5}"/>
    <cellStyle name="Normal 3 2 2 2 3 5 2 5" xfId="34008" xr:uid="{FC973337-98EF-4D3F-A8DA-BFC3F607B115}"/>
    <cellStyle name="Normal 3 2 2 2 3 5 3" xfId="13053" xr:uid="{00000000-0005-0000-0000-0000FA320000}"/>
    <cellStyle name="Normal 3 2 2 2 3 5 3 2" xfId="34012" xr:uid="{1598482B-CEF6-4BBF-8DB9-624EF1C1B31B}"/>
    <cellStyle name="Normal 3 2 2 2 3 5 4" xfId="13054" xr:uid="{00000000-0005-0000-0000-0000FB320000}"/>
    <cellStyle name="Normal 3 2 2 2 3 5 4 2" xfId="34013" xr:uid="{ED987D93-2969-4905-AC8C-BD1AB9E2EDEE}"/>
    <cellStyle name="Normal 3 2 2 2 3 5 5" xfId="13055" xr:uid="{00000000-0005-0000-0000-0000FC320000}"/>
    <cellStyle name="Normal 3 2 2 2 3 5 5 2" xfId="34014" xr:uid="{E8E4E61D-CCB3-456A-BE14-D1B3E3D9DC41}"/>
    <cellStyle name="Normal 3 2 2 2 3 5 6" xfId="34007" xr:uid="{FA0782C6-FE00-4AFD-8E4E-01D2BA719B08}"/>
    <cellStyle name="Normal 3 2 2 2 3 6" xfId="13056" xr:uid="{00000000-0005-0000-0000-0000FD320000}"/>
    <cellStyle name="Normal 3 2 2 2 3 6 2" xfId="13057" xr:uid="{00000000-0005-0000-0000-0000FE320000}"/>
    <cellStyle name="Normal 3 2 2 2 3 6 2 2" xfId="34016" xr:uid="{C12AB065-8190-429F-91AD-3B014944D216}"/>
    <cellStyle name="Normal 3 2 2 2 3 6 3" xfId="13058" xr:uid="{00000000-0005-0000-0000-0000FF320000}"/>
    <cellStyle name="Normal 3 2 2 2 3 6 3 2" xfId="34017" xr:uid="{E986B14D-366C-4ED5-AC34-C29CB171FFDA}"/>
    <cellStyle name="Normal 3 2 2 2 3 6 4" xfId="13059" xr:uid="{00000000-0005-0000-0000-000000330000}"/>
    <cellStyle name="Normal 3 2 2 2 3 6 4 2" xfId="34018" xr:uid="{0B3F44B4-9856-4EB5-ADB3-B96ECF449CF7}"/>
    <cellStyle name="Normal 3 2 2 2 3 6 5" xfId="34015" xr:uid="{04DF658F-5136-4CFB-90A5-47626502F08B}"/>
    <cellStyle name="Normal 3 2 2 2 3 7" xfId="13060" xr:uid="{00000000-0005-0000-0000-000001330000}"/>
    <cellStyle name="Normal 3 2 2 2 3 7 2" xfId="34019" xr:uid="{C5A42DB6-01D4-41B5-BEB1-E7EF0CD10C21}"/>
    <cellStyle name="Normal 3 2 2 2 3 8" xfId="13061" xr:uid="{00000000-0005-0000-0000-000002330000}"/>
    <cellStyle name="Normal 3 2 2 2 3 8 2" xfId="34020" xr:uid="{03B99BCF-0733-4238-ABE2-AA1033D69E0E}"/>
    <cellStyle name="Normal 3 2 2 2 3 9" xfId="13062" xr:uid="{00000000-0005-0000-0000-000003330000}"/>
    <cellStyle name="Normal 3 2 2 2 3 9 2" xfId="34021" xr:uid="{F62DAF59-6FBA-4E85-8F79-D7F6BD4F2B90}"/>
    <cellStyle name="Normal 3 2 2 2 4" xfId="13063" xr:uid="{00000000-0005-0000-0000-000004330000}"/>
    <cellStyle name="Normal 3 2 2 2 4 10" xfId="34022" xr:uid="{97DC1E34-E37C-44F4-86A2-8259D3BB760A}"/>
    <cellStyle name="Normal 3 2 2 2 4 2" xfId="13064" xr:uid="{00000000-0005-0000-0000-000005330000}"/>
    <cellStyle name="Normal 3 2 2 2 4 2 2" xfId="13065" xr:uid="{00000000-0005-0000-0000-000006330000}"/>
    <cellStyle name="Normal 3 2 2 2 4 2 2 2" xfId="13066" xr:uid="{00000000-0005-0000-0000-000007330000}"/>
    <cellStyle name="Normal 3 2 2 2 4 2 2 2 2" xfId="13067" xr:uid="{00000000-0005-0000-0000-000008330000}"/>
    <cellStyle name="Normal 3 2 2 2 4 2 2 2 2 2" xfId="13068" xr:uid="{00000000-0005-0000-0000-000009330000}"/>
    <cellStyle name="Normal 3 2 2 2 4 2 2 2 2 2 2" xfId="34027" xr:uid="{75E336EF-C381-4839-A16F-EA090BA6F1DA}"/>
    <cellStyle name="Normal 3 2 2 2 4 2 2 2 2 3" xfId="13069" xr:uid="{00000000-0005-0000-0000-00000A330000}"/>
    <cellStyle name="Normal 3 2 2 2 4 2 2 2 2 3 2" xfId="34028" xr:uid="{0D3667CE-3815-4946-A6AF-0E0691B5C46E}"/>
    <cellStyle name="Normal 3 2 2 2 4 2 2 2 2 4" xfId="13070" xr:uid="{00000000-0005-0000-0000-00000B330000}"/>
    <cellStyle name="Normal 3 2 2 2 4 2 2 2 2 4 2" xfId="34029" xr:uid="{30DA1304-B157-4374-B282-8F162293F910}"/>
    <cellStyle name="Normal 3 2 2 2 4 2 2 2 2 5" xfId="34026" xr:uid="{05C6B5F1-267C-4BCB-886C-878612DF15D8}"/>
    <cellStyle name="Normal 3 2 2 2 4 2 2 2 3" xfId="13071" xr:uid="{00000000-0005-0000-0000-00000C330000}"/>
    <cellStyle name="Normal 3 2 2 2 4 2 2 2 3 2" xfId="34030" xr:uid="{6448B694-AB4F-40D8-A474-12C405D8AA22}"/>
    <cellStyle name="Normal 3 2 2 2 4 2 2 2 4" xfId="13072" xr:uid="{00000000-0005-0000-0000-00000D330000}"/>
    <cellStyle name="Normal 3 2 2 2 4 2 2 2 4 2" xfId="34031" xr:uid="{D6674EBB-58AC-4CB5-AA7A-BCD105EA50FF}"/>
    <cellStyle name="Normal 3 2 2 2 4 2 2 2 5" xfId="13073" xr:uid="{00000000-0005-0000-0000-00000E330000}"/>
    <cellStyle name="Normal 3 2 2 2 4 2 2 2 5 2" xfId="34032" xr:uid="{6B565A24-DE2E-4375-B1FA-A20B243BB457}"/>
    <cellStyle name="Normal 3 2 2 2 4 2 2 2 6" xfId="34025" xr:uid="{700B6EF4-DACC-41E2-81E7-36843E53534C}"/>
    <cellStyle name="Normal 3 2 2 2 4 2 2 3" xfId="13074" xr:uid="{00000000-0005-0000-0000-00000F330000}"/>
    <cellStyle name="Normal 3 2 2 2 4 2 2 3 2" xfId="13075" xr:uid="{00000000-0005-0000-0000-000010330000}"/>
    <cellStyle name="Normal 3 2 2 2 4 2 2 3 2 2" xfId="34034" xr:uid="{5FB4E78D-9961-4F85-8DC6-B148C789C594}"/>
    <cellStyle name="Normal 3 2 2 2 4 2 2 3 3" xfId="13076" xr:uid="{00000000-0005-0000-0000-000011330000}"/>
    <cellStyle name="Normal 3 2 2 2 4 2 2 3 3 2" xfId="34035" xr:uid="{86B3EA0C-5CA6-4F23-B8C2-8BD5D93976FF}"/>
    <cellStyle name="Normal 3 2 2 2 4 2 2 3 4" xfId="13077" xr:uid="{00000000-0005-0000-0000-000012330000}"/>
    <cellStyle name="Normal 3 2 2 2 4 2 2 3 4 2" xfId="34036" xr:uid="{78447C5F-6213-45BB-930A-C27DC59FE9B5}"/>
    <cellStyle name="Normal 3 2 2 2 4 2 2 3 5" xfId="34033" xr:uid="{1F50D353-40DD-4EAC-82AF-B1C46E2255DF}"/>
    <cellStyle name="Normal 3 2 2 2 4 2 2 4" xfId="13078" xr:uid="{00000000-0005-0000-0000-000013330000}"/>
    <cellStyle name="Normal 3 2 2 2 4 2 2 4 2" xfId="34037" xr:uid="{8EFB0EFA-2F99-4A77-8603-3AB11ECA0200}"/>
    <cellStyle name="Normal 3 2 2 2 4 2 2 5" xfId="13079" xr:uid="{00000000-0005-0000-0000-000014330000}"/>
    <cellStyle name="Normal 3 2 2 2 4 2 2 5 2" xfId="34038" xr:uid="{17D2C712-A5B6-49C6-AB7D-037174243D2C}"/>
    <cellStyle name="Normal 3 2 2 2 4 2 2 6" xfId="13080" xr:uid="{00000000-0005-0000-0000-000015330000}"/>
    <cellStyle name="Normal 3 2 2 2 4 2 2 6 2" xfId="34039" xr:uid="{C1659942-4B91-4909-8A99-828A4B38CF4B}"/>
    <cellStyle name="Normal 3 2 2 2 4 2 2 7" xfId="34024" xr:uid="{DA8BDE08-4432-4098-823F-ACE3497DA7F2}"/>
    <cellStyle name="Normal 3 2 2 2 4 2 3" xfId="13081" xr:uid="{00000000-0005-0000-0000-000016330000}"/>
    <cellStyle name="Normal 3 2 2 2 4 2 3 2" xfId="13082" xr:uid="{00000000-0005-0000-0000-000017330000}"/>
    <cellStyle name="Normal 3 2 2 2 4 2 3 2 2" xfId="13083" xr:uid="{00000000-0005-0000-0000-000018330000}"/>
    <cellStyle name="Normal 3 2 2 2 4 2 3 2 2 2" xfId="13084" xr:uid="{00000000-0005-0000-0000-000019330000}"/>
    <cellStyle name="Normal 3 2 2 2 4 2 3 2 2 2 2" xfId="34043" xr:uid="{D04DF790-F9C5-4AD4-B73F-608A24DED049}"/>
    <cellStyle name="Normal 3 2 2 2 4 2 3 2 2 3" xfId="13085" xr:uid="{00000000-0005-0000-0000-00001A330000}"/>
    <cellStyle name="Normal 3 2 2 2 4 2 3 2 2 3 2" xfId="34044" xr:uid="{104A5172-C4EA-46E4-B7C7-CAAF4425D5A9}"/>
    <cellStyle name="Normal 3 2 2 2 4 2 3 2 2 4" xfId="13086" xr:uid="{00000000-0005-0000-0000-00001B330000}"/>
    <cellStyle name="Normal 3 2 2 2 4 2 3 2 2 4 2" xfId="34045" xr:uid="{06013548-8454-483E-9354-8C91071D30A1}"/>
    <cellStyle name="Normal 3 2 2 2 4 2 3 2 2 5" xfId="34042" xr:uid="{BCF2107A-4287-40DA-9874-2487F4DA0D84}"/>
    <cellStyle name="Normal 3 2 2 2 4 2 3 2 3" xfId="13087" xr:uid="{00000000-0005-0000-0000-00001C330000}"/>
    <cellStyle name="Normal 3 2 2 2 4 2 3 2 3 2" xfId="34046" xr:uid="{47573B64-5A85-437B-97F1-7E35D4E25330}"/>
    <cellStyle name="Normal 3 2 2 2 4 2 3 2 4" xfId="13088" xr:uid="{00000000-0005-0000-0000-00001D330000}"/>
    <cellStyle name="Normal 3 2 2 2 4 2 3 2 4 2" xfId="34047" xr:uid="{08A05CAC-E7F4-4DE8-B268-41456E6CCD5D}"/>
    <cellStyle name="Normal 3 2 2 2 4 2 3 2 5" xfId="13089" xr:uid="{00000000-0005-0000-0000-00001E330000}"/>
    <cellStyle name="Normal 3 2 2 2 4 2 3 2 5 2" xfId="34048" xr:uid="{B4A04483-4E12-419A-AED7-C2E500F2C01F}"/>
    <cellStyle name="Normal 3 2 2 2 4 2 3 2 6" xfId="34041" xr:uid="{A7CC161E-834F-4AAA-A4F7-5EE0D57CFA0D}"/>
    <cellStyle name="Normal 3 2 2 2 4 2 3 3" xfId="13090" xr:uid="{00000000-0005-0000-0000-00001F330000}"/>
    <cellStyle name="Normal 3 2 2 2 4 2 3 3 2" xfId="13091" xr:uid="{00000000-0005-0000-0000-000020330000}"/>
    <cellStyle name="Normal 3 2 2 2 4 2 3 3 2 2" xfId="34050" xr:uid="{08141BAA-1487-4F0A-957F-1F1DA501652F}"/>
    <cellStyle name="Normal 3 2 2 2 4 2 3 3 3" xfId="13092" xr:uid="{00000000-0005-0000-0000-000021330000}"/>
    <cellStyle name="Normal 3 2 2 2 4 2 3 3 3 2" xfId="34051" xr:uid="{EFD0CA77-56CD-4A33-8D4F-14792C6F0151}"/>
    <cellStyle name="Normal 3 2 2 2 4 2 3 3 4" xfId="13093" xr:uid="{00000000-0005-0000-0000-000022330000}"/>
    <cellStyle name="Normal 3 2 2 2 4 2 3 3 4 2" xfId="34052" xr:uid="{FCF60474-CC8C-4FA0-8200-DE53C9BCD3AE}"/>
    <cellStyle name="Normal 3 2 2 2 4 2 3 3 5" xfId="34049" xr:uid="{C21CE8CD-9F8B-49CF-903E-45D6D3D20B0C}"/>
    <cellStyle name="Normal 3 2 2 2 4 2 3 4" xfId="13094" xr:uid="{00000000-0005-0000-0000-000023330000}"/>
    <cellStyle name="Normal 3 2 2 2 4 2 3 4 2" xfId="34053" xr:uid="{F925141D-E63E-4E69-B598-BE52FC4D845B}"/>
    <cellStyle name="Normal 3 2 2 2 4 2 3 5" xfId="13095" xr:uid="{00000000-0005-0000-0000-000024330000}"/>
    <cellStyle name="Normal 3 2 2 2 4 2 3 5 2" xfId="34054" xr:uid="{D917B173-02C5-4011-BBC6-2DEF2D5DBC40}"/>
    <cellStyle name="Normal 3 2 2 2 4 2 3 6" xfId="13096" xr:uid="{00000000-0005-0000-0000-000025330000}"/>
    <cellStyle name="Normal 3 2 2 2 4 2 3 6 2" xfId="34055" xr:uid="{B65A9CE6-388D-4974-8506-7F92722FCC07}"/>
    <cellStyle name="Normal 3 2 2 2 4 2 3 7" xfId="34040" xr:uid="{3D7700CF-719A-414A-B4D5-3DB7C450D547}"/>
    <cellStyle name="Normal 3 2 2 2 4 2 4" xfId="13097" xr:uid="{00000000-0005-0000-0000-000026330000}"/>
    <cellStyle name="Normal 3 2 2 2 4 2 4 2" xfId="13098" xr:uid="{00000000-0005-0000-0000-000027330000}"/>
    <cellStyle name="Normal 3 2 2 2 4 2 4 2 2" xfId="13099" xr:uid="{00000000-0005-0000-0000-000028330000}"/>
    <cellStyle name="Normal 3 2 2 2 4 2 4 2 2 2" xfId="34058" xr:uid="{02ADB80A-84F6-4E46-90FF-8B591EF5F00A}"/>
    <cellStyle name="Normal 3 2 2 2 4 2 4 2 3" xfId="13100" xr:uid="{00000000-0005-0000-0000-000029330000}"/>
    <cellStyle name="Normal 3 2 2 2 4 2 4 2 3 2" xfId="34059" xr:uid="{4DBE442E-3303-451F-85AA-5426C1DEBCBE}"/>
    <cellStyle name="Normal 3 2 2 2 4 2 4 2 4" xfId="13101" xr:uid="{00000000-0005-0000-0000-00002A330000}"/>
    <cellStyle name="Normal 3 2 2 2 4 2 4 2 4 2" xfId="34060" xr:uid="{47F440F7-7033-4175-8130-C4990A12E2D5}"/>
    <cellStyle name="Normal 3 2 2 2 4 2 4 2 5" xfId="34057" xr:uid="{B18A51C2-56C8-4437-9B74-87BE9968F3C1}"/>
    <cellStyle name="Normal 3 2 2 2 4 2 4 3" xfId="13102" xr:uid="{00000000-0005-0000-0000-00002B330000}"/>
    <cellStyle name="Normal 3 2 2 2 4 2 4 3 2" xfId="34061" xr:uid="{221F914D-69BB-46EB-B46A-2676E49DF27E}"/>
    <cellStyle name="Normal 3 2 2 2 4 2 4 4" xfId="13103" xr:uid="{00000000-0005-0000-0000-00002C330000}"/>
    <cellStyle name="Normal 3 2 2 2 4 2 4 4 2" xfId="34062" xr:uid="{06899DCC-8AA5-4171-A931-3970472E30F4}"/>
    <cellStyle name="Normal 3 2 2 2 4 2 4 5" xfId="13104" xr:uid="{00000000-0005-0000-0000-00002D330000}"/>
    <cellStyle name="Normal 3 2 2 2 4 2 4 5 2" xfId="34063" xr:uid="{488AA841-E625-4EB1-A5F9-B3866F8A7100}"/>
    <cellStyle name="Normal 3 2 2 2 4 2 4 6" xfId="34056" xr:uid="{3E05FE26-1B13-4165-98F7-97E10EC0F1F8}"/>
    <cellStyle name="Normal 3 2 2 2 4 2 5" xfId="13105" xr:uid="{00000000-0005-0000-0000-00002E330000}"/>
    <cellStyle name="Normal 3 2 2 2 4 2 5 2" xfId="13106" xr:uid="{00000000-0005-0000-0000-00002F330000}"/>
    <cellStyle name="Normal 3 2 2 2 4 2 5 2 2" xfId="34065" xr:uid="{6D30DC1C-C89A-4346-BEFA-62D9DCCE47B9}"/>
    <cellStyle name="Normal 3 2 2 2 4 2 5 3" xfId="13107" xr:uid="{00000000-0005-0000-0000-000030330000}"/>
    <cellStyle name="Normal 3 2 2 2 4 2 5 3 2" xfId="34066" xr:uid="{EBC5D023-859E-4FE2-8561-1DCA214FBA19}"/>
    <cellStyle name="Normal 3 2 2 2 4 2 5 4" xfId="13108" xr:uid="{00000000-0005-0000-0000-000031330000}"/>
    <cellStyle name="Normal 3 2 2 2 4 2 5 4 2" xfId="34067" xr:uid="{5A014488-AFEA-49EB-B4AD-7B65F8FE7974}"/>
    <cellStyle name="Normal 3 2 2 2 4 2 5 5" xfId="34064" xr:uid="{A4091FC9-1538-40C6-BE2D-6DFDA048C307}"/>
    <cellStyle name="Normal 3 2 2 2 4 2 6" xfId="13109" xr:uid="{00000000-0005-0000-0000-000032330000}"/>
    <cellStyle name="Normal 3 2 2 2 4 2 6 2" xfId="34068" xr:uid="{33BFCBB7-0F81-4B31-8FC8-E59A43107441}"/>
    <cellStyle name="Normal 3 2 2 2 4 2 7" xfId="13110" xr:uid="{00000000-0005-0000-0000-000033330000}"/>
    <cellStyle name="Normal 3 2 2 2 4 2 7 2" xfId="34069" xr:uid="{C687495F-89DB-496F-BACE-4DFF9E67F896}"/>
    <cellStyle name="Normal 3 2 2 2 4 2 8" xfId="13111" xr:uid="{00000000-0005-0000-0000-000034330000}"/>
    <cellStyle name="Normal 3 2 2 2 4 2 8 2" xfId="34070" xr:uid="{C9BFFD30-556A-4B6C-9117-5326790C6FF0}"/>
    <cellStyle name="Normal 3 2 2 2 4 2 9" xfId="34023" xr:uid="{4B6F9642-4DE3-49CE-984D-7B0C4D96AF04}"/>
    <cellStyle name="Normal 3 2 2 2 4 3" xfId="13112" xr:uid="{00000000-0005-0000-0000-000035330000}"/>
    <cellStyle name="Normal 3 2 2 2 4 3 2" xfId="13113" xr:uid="{00000000-0005-0000-0000-000036330000}"/>
    <cellStyle name="Normal 3 2 2 2 4 3 2 2" xfId="13114" xr:uid="{00000000-0005-0000-0000-000037330000}"/>
    <cellStyle name="Normal 3 2 2 2 4 3 2 2 2" xfId="13115" xr:uid="{00000000-0005-0000-0000-000038330000}"/>
    <cellStyle name="Normal 3 2 2 2 4 3 2 2 2 2" xfId="34074" xr:uid="{3A72E365-B3A9-4F10-9C90-EA0676AE52A1}"/>
    <cellStyle name="Normal 3 2 2 2 4 3 2 2 3" xfId="13116" xr:uid="{00000000-0005-0000-0000-000039330000}"/>
    <cellStyle name="Normal 3 2 2 2 4 3 2 2 3 2" xfId="34075" xr:uid="{05E537E0-7FD6-4740-9B94-9DFBCCDB3471}"/>
    <cellStyle name="Normal 3 2 2 2 4 3 2 2 4" xfId="13117" xr:uid="{00000000-0005-0000-0000-00003A330000}"/>
    <cellStyle name="Normal 3 2 2 2 4 3 2 2 4 2" xfId="34076" xr:uid="{4C9E194C-2EE1-4042-9487-983CCD2ED9AC}"/>
    <cellStyle name="Normal 3 2 2 2 4 3 2 2 5" xfId="34073" xr:uid="{CFC4C887-9705-41CC-99DD-5FCDAFD84AEB}"/>
    <cellStyle name="Normal 3 2 2 2 4 3 2 3" xfId="13118" xr:uid="{00000000-0005-0000-0000-00003B330000}"/>
    <cellStyle name="Normal 3 2 2 2 4 3 2 3 2" xfId="34077" xr:uid="{BA15358E-E0E3-401B-8A58-A7699F8244DE}"/>
    <cellStyle name="Normal 3 2 2 2 4 3 2 4" xfId="13119" xr:uid="{00000000-0005-0000-0000-00003C330000}"/>
    <cellStyle name="Normal 3 2 2 2 4 3 2 4 2" xfId="34078" xr:uid="{018A4071-AF01-475F-ACC8-65624074C917}"/>
    <cellStyle name="Normal 3 2 2 2 4 3 2 5" xfId="13120" xr:uid="{00000000-0005-0000-0000-00003D330000}"/>
    <cellStyle name="Normal 3 2 2 2 4 3 2 5 2" xfId="34079" xr:uid="{F6268E1F-DBAB-4688-9641-A46FEDA1AD86}"/>
    <cellStyle name="Normal 3 2 2 2 4 3 2 6" xfId="34072" xr:uid="{98079794-9AED-4745-AC83-383598E276F2}"/>
    <cellStyle name="Normal 3 2 2 2 4 3 3" xfId="13121" xr:uid="{00000000-0005-0000-0000-00003E330000}"/>
    <cellStyle name="Normal 3 2 2 2 4 3 3 2" xfId="13122" xr:uid="{00000000-0005-0000-0000-00003F330000}"/>
    <cellStyle name="Normal 3 2 2 2 4 3 3 2 2" xfId="34081" xr:uid="{561DE15E-B731-4D24-A0D1-D081F0AA6070}"/>
    <cellStyle name="Normal 3 2 2 2 4 3 3 3" xfId="13123" xr:uid="{00000000-0005-0000-0000-000040330000}"/>
    <cellStyle name="Normal 3 2 2 2 4 3 3 3 2" xfId="34082" xr:uid="{53390B54-E203-46F9-85B2-0112C0C99F96}"/>
    <cellStyle name="Normal 3 2 2 2 4 3 3 4" xfId="13124" xr:uid="{00000000-0005-0000-0000-000041330000}"/>
    <cellStyle name="Normal 3 2 2 2 4 3 3 4 2" xfId="34083" xr:uid="{9E07D0DC-760B-43EC-B47F-C0BAAF467178}"/>
    <cellStyle name="Normal 3 2 2 2 4 3 3 5" xfId="34080" xr:uid="{AB5374D2-6E9F-415E-8D9E-CC2FCCB9CEA8}"/>
    <cellStyle name="Normal 3 2 2 2 4 3 4" xfId="13125" xr:uid="{00000000-0005-0000-0000-000042330000}"/>
    <cellStyle name="Normal 3 2 2 2 4 3 4 2" xfId="34084" xr:uid="{3A6F0057-F8B1-4F19-B206-16F92E4C589E}"/>
    <cellStyle name="Normal 3 2 2 2 4 3 5" xfId="13126" xr:uid="{00000000-0005-0000-0000-000043330000}"/>
    <cellStyle name="Normal 3 2 2 2 4 3 5 2" xfId="34085" xr:uid="{96537925-9EE9-40B9-A8FD-A719D6DFBE2E}"/>
    <cellStyle name="Normal 3 2 2 2 4 3 6" xfId="13127" xr:uid="{00000000-0005-0000-0000-000044330000}"/>
    <cellStyle name="Normal 3 2 2 2 4 3 6 2" xfId="34086" xr:uid="{4097DDC7-114B-4825-B5FE-20553F87F75E}"/>
    <cellStyle name="Normal 3 2 2 2 4 3 7" xfId="34071" xr:uid="{AA2B20D5-7034-4C8B-897C-D98C33931D3E}"/>
    <cellStyle name="Normal 3 2 2 2 4 4" xfId="13128" xr:uid="{00000000-0005-0000-0000-000045330000}"/>
    <cellStyle name="Normal 3 2 2 2 4 4 2" xfId="13129" xr:uid="{00000000-0005-0000-0000-000046330000}"/>
    <cellStyle name="Normal 3 2 2 2 4 4 2 2" xfId="13130" xr:uid="{00000000-0005-0000-0000-000047330000}"/>
    <cellStyle name="Normal 3 2 2 2 4 4 2 2 2" xfId="13131" xr:uid="{00000000-0005-0000-0000-000048330000}"/>
    <cellStyle name="Normal 3 2 2 2 4 4 2 2 2 2" xfId="34090" xr:uid="{4688B195-B813-49F6-9569-0DB250D16910}"/>
    <cellStyle name="Normal 3 2 2 2 4 4 2 2 3" xfId="13132" xr:uid="{00000000-0005-0000-0000-000049330000}"/>
    <cellStyle name="Normal 3 2 2 2 4 4 2 2 3 2" xfId="34091" xr:uid="{BC2B4935-4C30-47A7-8474-2D720786C21C}"/>
    <cellStyle name="Normal 3 2 2 2 4 4 2 2 4" xfId="13133" xr:uid="{00000000-0005-0000-0000-00004A330000}"/>
    <cellStyle name="Normal 3 2 2 2 4 4 2 2 4 2" xfId="34092" xr:uid="{03D4D5AE-C247-4BB9-994F-C818E00497C3}"/>
    <cellStyle name="Normal 3 2 2 2 4 4 2 2 5" xfId="34089" xr:uid="{6677C8E0-879F-4830-9D8E-1B2555D679E3}"/>
    <cellStyle name="Normal 3 2 2 2 4 4 2 3" xfId="13134" xr:uid="{00000000-0005-0000-0000-00004B330000}"/>
    <cellStyle name="Normal 3 2 2 2 4 4 2 3 2" xfId="34093" xr:uid="{EFB5C81D-CC01-4DDA-83D7-EDA522CAFB22}"/>
    <cellStyle name="Normal 3 2 2 2 4 4 2 4" xfId="13135" xr:uid="{00000000-0005-0000-0000-00004C330000}"/>
    <cellStyle name="Normal 3 2 2 2 4 4 2 4 2" xfId="34094" xr:uid="{B117F30F-B5B6-49CB-91FA-207F21FA94DB}"/>
    <cellStyle name="Normal 3 2 2 2 4 4 2 5" xfId="13136" xr:uid="{00000000-0005-0000-0000-00004D330000}"/>
    <cellStyle name="Normal 3 2 2 2 4 4 2 5 2" xfId="34095" xr:uid="{AA6BEF68-785B-43E1-9EE6-83C5A16327E2}"/>
    <cellStyle name="Normal 3 2 2 2 4 4 2 6" xfId="34088" xr:uid="{A44A97F1-DBA0-4710-A5C3-9B9CF81451AC}"/>
    <cellStyle name="Normal 3 2 2 2 4 4 3" xfId="13137" xr:uid="{00000000-0005-0000-0000-00004E330000}"/>
    <cellStyle name="Normal 3 2 2 2 4 4 3 2" xfId="13138" xr:uid="{00000000-0005-0000-0000-00004F330000}"/>
    <cellStyle name="Normal 3 2 2 2 4 4 3 2 2" xfId="34097" xr:uid="{9F84EBBB-24EB-4EF0-85F3-EAF934D08883}"/>
    <cellStyle name="Normal 3 2 2 2 4 4 3 3" xfId="13139" xr:uid="{00000000-0005-0000-0000-000050330000}"/>
    <cellStyle name="Normal 3 2 2 2 4 4 3 3 2" xfId="34098" xr:uid="{587B1179-2DB2-47CE-83AA-8BF8503C4D07}"/>
    <cellStyle name="Normal 3 2 2 2 4 4 3 4" xfId="13140" xr:uid="{00000000-0005-0000-0000-000051330000}"/>
    <cellStyle name="Normal 3 2 2 2 4 4 3 4 2" xfId="34099" xr:uid="{4E601844-A11F-475E-BE02-21BB97936778}"/>
    <cellStyle name="Normal 3 2 2 2 4 4 3 5" xfId="34096" xr:uid="{05561265-CDCA-4F10-B1DB-7865F2E43F50}"/>
    <cellStyle name="Normal 3 2 2 2 4 4 4" xfId="13141" xr:uid="{00000000-0005-0000-0000-000052330000}"/>
    <cellStyle name="Normal 3 2 2 2 4 4 4 2" xfId="34100" xr:uid="{2EB70A0C-F9B5-45BE-BE04-3813CE16FA4F}"/>
    <cellStyle name="Normal 3 2 2 2 4 4 5" xfId="13142" xr:uid="{00000000-0005-0000-0000-000053330000}"/>
    <cellStyle name="Normal 3 2 2 2 4 4 5 2" xfId="34101" xr:uid="{EF12E968-979F-47E8-A469-B57DD33F9811}"/>
    <cellStyle name="Normal 3 2 2 2 4 4 6" xfId="13143" xr:uid="{00000000-0005-0000-0000-000054330000}"/>
    <cellStyle name="Normal 3 2 2 2 4 4 6 2" xfId="34102" xr:uid="{53D27FA3-73E3-4558-A997-3DEBB916844E}"/>
    <cellStyle name="Normal 3 2 2 2 4 4 7" xfId="34087" xr:uid="{D5373494-4311-4179-AEAE-3E6D231C09A8}"/>
    <cellStyle name="Normal 3 2 2 2 4 5" xfId="13144" xr:uid="{00000000-0005-0000-0000-000055330000}"/>
    <cellStyle name="Normal 3 2 2 2 4 5 2" xfId="13145" xr:uid="{00000000-0005-0000-0000-000056330000}"/>
    <cellStyle name="Normal 3 2 2 2 4 5 2 2" xfId="13146" xr:uid="{00000000-0005-0000-0000-000057330000}"/>
    <cellStyle name="Normal 3 2 2 2 4 5 2 2 2" xfId="34105" xr:uid="{C884F284-ED56-47AD-8EED-B2EDCCC68E1E}"/>
    <cellStyle name="Normal 3 2 2 2 4 5 2 3" xfId="13147" xr:uid="{00000000-0005-0000-0000-000058330000}"/>
    <cellStyle name="Normal 3 2 2 2 4 5 2 3 2" xfId="34106" xr:uid="{288A6D3F-C05C-4CC9-8A36-0F14ED40146F}"/>
    <cellStyle name="Normal 3 2 2 2 4 5 2 4" xfId="13148" xr:uid="{00000000-0005-0000-0000-000059330000}"/>
    <cellStyle name="Normal 3 2 2 2 4 5 2 4 2" xfId="34107" xr:uid="{72B14A70-EAB6-42E0-B99B-DDF87EAF94DA}"/>
    <cellStyle name="Normal 3 2 2 2 4 5 2 5" xfId="34104" xr:uid="{8A779D8F-F141-4C17-A8F0-2EDA534DB8DF}"/>
    <cellStyle name="Normal 3 2 2 2 4 5 3" xfId="13149" xr:uid="{00000000-0005-0000-0000-00005A330000}"/>
    <cellStyle name="Normal 3 2 2 2 4 5 3 2" xfId="34108" xr:uid="{836A6F5E-7C56-43FE-8191-8A6B671DF458}"/>
    <cellStyle name="Normal 3 2 2 2 4 5 4" xfId="13150" xr:uid="{00000000-0005-0000-0000-00005B330000}"/>
    <cellStyle name="Normal 3 2 2 2 4 5 4 2" xfId="34109" xr:uid="{1762FB25-FD3A-47BA-9930-4F673C94D2B2}"/>
    <cellStyle name="Normal 3 2 2 2 4 5 5" xfId="13151" xr:uid="{00000000-0005-0000-0000-00005C330000}"/>
    <cellStyle name="Normal 3 2 2 2 4 5 5 2" xfId="34110" xr:uid="{26219FEF-EBB3-4168-BAA5-AA2B6445E149}"/>
    <cellStyle name="Normal 3 2 2 2 4 5 6" xfId="34103" xr:uid="{AAAE3619-81D7-445B-91F6-831BD2D7557B}"/>
    <cellStyle name="Normal 3 2 2 2 4 6" xfId="13152" xr:uid="{00000000-0005-0000-0000-00005D330000}"/>
    <cellStyle name="Normal 3 2 2 2 4 6 2" xfId="13153" xr:uid="{00000000-0005-0000-0000-00005E330000}"/>
    <cellStyle name="Normal 3 2 2 2 4 6 2 2" xfId="34112" xr:uid="{6E98509A-CFF7-44B0-9E44-CF35B8FBE4C8}"/>
    <cellStyle name="Normal 3 2 2 2 4 6 3" xfId="13154" xr:uid="{00000000-0005-0000-0000-00005F330000}"/>
    <cellStyle name="Normal 3 2 2 2 4 6 3 2" xfId="34113" xr:uid="{2AB46765-2F81-4A6B-9CF7-21B1EFC0DFDB}"/>
    <cellStyle name="Normal 3 2 2 2 4 6 4" xfId="13155" xr:uid="{00000000-0005-0000-0000-000060330000}"/>
    <cellStyle name="Normal 3 2 2 2 4 6 4 2" xfId="34114" xr:uid="{8BD28B83-4A43-4D78-BEC1-135A3069E9A4}"/>
    <cellStyle name="Normal 3 2 2 2 4 6 5" xfId="34111" xr:uid="{CBC8F627-C769-45BF-AA2F-2E930D339495}"/>
    <cellStyle name="Normal 3 2 2 2 4 7" xfId="13156" xr:uid="{00000000-0005-0000-0000-000061330000}"/>
    <cellStyle name="Normal 3 2 2 2 4 7 2" xfId="34115" xr:uid="{D846E3D7-DAF5-4D57-91E3-51914FE47491}"/>
    <cellStyle name="Normal 3 2 2 2 4 8" xfId="13157" xr:uid="{00000000-0005-0000-0000-000062330000}"/>
    <cellStyle name="Normal 3 2 2 2 4 8 2" xfId="34116" xr:uid="{61F75151-59EE-4E90-8968-4473879B3FD7}"/>
    <cellStyle name="Normal 3 2 2 2 4 9" xfId="13158" xr:uid="{00000000-0005-0000-0000-000063330000}"/>
    <cellStyle name="Normal 3 2 2 2 4 9 2" xfId="34117" xr:uid="{7CAE79E3-D628-405F-A56E-95584697015B}"/>
    <cellStyle name="Normal 3 2 2 2 5" xfId="13159" xr:uid="{00000000-0005-0000-0000-000064330000}"/>
    <cellStyle name="Normal 3 2 2 2 5 2" xfId="13160" xr:uid="{00000000-0005-0000-0000-000065330000}"/>
    <cellStyle name="Normal 3 2 2 2 5 2 2" xfId="13161" xr:uid="{00000000-0005-0000-0000-000066330000}"/>
    <cellStyle name="Normal 3 2 2 2 5 2 2 2" xfId="13162" xr:uid="{00000000-0005-0000-0000-000067330000}"/>
    <cellStyle name="Normal 3 2 2 2 5 2 2 2 2" xfId="13163" xr:uid="{00000000-0005-0000-0000-000068330000}"/>
    <cellStyle name="Normal 3 2 2 2 5 2 2 2 2 2" xfId="34122" xr:uid="{4594D214-1EE0-45F7-9267-CCE8964197AF}"/>
    <cellStyle name="Normal 3 2 2 2 5 2 2 2 3" xfId="13164" xr:uid="{00000000-0005-0000-0000-000069330000}"/>
    <cellStyle name="Normal 3 2 2 2 5 2 2 2 3 2" xfId="34123" xr:uid="{582612C2-5036-4208-958C-63F69F3BAE84}"/>
    <cellStyle name="Normal 3 2 2 2 5 2 2 2 4" xfId="13165" xr:uid="{00000000-0005-0000-0000-00006A330000}"/>
    <cellStyle name="Normal 3 2 2 2 5 2 2 2 4 2" xfId="34124" xr:uid="{CCBA928F-9D55-484A-9372-8D0786BE5E75}"/>
    <cellStyle name="Normal 3 2 2 2 5 2 2 2 5" xfId="34121" xr:uid="{8ED79CED-BCAF-4EEF-B1F6-DD993B2582C5}"/>
    <cellStyle name="Normal 3 2 2 2 5 2 2 3" xfId="13166" xr:uid="{00000000-0005-0000-0000-00006B330000}"/>
    <cellStyle name="Normal 3 2 2 2 5 2 2 3 2" xfId="34125" xr:uid="{FDA6BE96-7644-48D0-A621-97F79B28D164}"/>
    <cellStyle name="Normal 3 2 2 2 5 2 2 4" xfId="13167" xr:uid="{00000000-0005-0000-0000-00006C330000}"/>
    <cellStyle name="Normal 3 2 2 2 5 2 2 4 2" xfId="34126" xr:uid="{85C0284B-48D5-49D6-89A5-C093A8F928D1}"/>
    <cellStyle name="Normal 3 2 2 2 5 2 2 5" xfId="13168" xr:uid="{00000000-0005-0000-0000-00006D330000}"/>
    <cellStyle name="Normal 3 2 2 2 5 2 2 5 2" xfId="34127" xr:uid="{7AAD831E-3BDA-4581-A9A9-8F0DF059D651}"/>
    <cellStyle name="Normal 3 2 2 2 5 2 2 6" xfId="34120" xr:uid="{6F6241BC-5FCB-4CA4-A8F4-C06F68C91E98}"/>
    <cellStyle name="Normal 3 2 2 2 5 2 3" xfId="13169" xr:uid="{00000000-0005-0000-0000-00006E330000}"/>
    <cellStyle name="Normal 3 2 2 2 5 2 3 2" xfId="13170" xr:uid="{00000000-0005-0000-0000-00006F330000}"/>
    <cellStyle name="Normal 3 2 2 2 5 2 3 2 2" xfId="34129" xr:uid="{DC8137E0-952C-4DCB-A0A4-DDD5393FBF59}"/>
    <cellStyle name="Normal 3 2 2 2 5 2 3 3" xfId="13171" xr:uid="{00000000-0005-0000-0000-000070330000}"/>
    <cellStyle name="Normal 3 2 2 2 5 2 3 3 2" xfId="34130" xr:uid="{3D9A108B-0DDD-4542-8B08-E6C2B83B0AFD}"/>
    <cellStyle name="Normal 3 2 2 2 5 2 3 4" xfId="13172" xr:uid="{00000000-0005-0000-0000-000071330000}"/>
    <cellStyle name="Normal 3 2 2 2 5 2 3 4 2" xfId="34131" xr:uid="{CA2AC7EB-1B35-4C24-ABCA-97BF58924288}"/>
    <cellStyle name="Normal 3 2 2 2 5 2 3 5" xfId="34128" xr:uid="{AC339CFC-7AB2-45FE-B220-EF3809ABD5EC}"/>
    <cellStyle name="Normal 3 2 2 2 5 2 4" xfId="13173" xr:uid="{00000000-0005-0000-0000-000072330000}"/>
    <cellStyle name="Normal 3 2 2 2 5 2 4 2" xfId="34132" xr:uid="{B42784F3-53D3-43BD-B4D9-B1E826C1848B}"/>
    <cellStyle name="Normal 3 2 2 2 5 2 5" xfId="13174" xr:uid="{00000000-0005-0000-0000-000073330000}"/>
    <cellStyle name="Normal 3 2 2 2 5 2 5 2" xfId="34133" xr:uid="{FC1EFF54-C651-4253-89CD-88B5F6C3F522}"/>
    <cellStyle name="Normal 3 2 2 2 5 2 6" xfId="13175" xr:uid="{00000000-0005-0000-0000-000074330000}"/>
    <cellStyle name="Normal 3 2 2 2 5 2 6 2" xfId="34134" xr:uid="{EFFCBBEC-6687-4CC6-A72E-086C9A1478F5}"/>
    <cellStyle name="Normal 3 2 2 2 5 2 7" xfId="34119" xr:uid="{59DD69DB-3BE6-4877-90AE-472351E2448A}"/>
    <cellStyle name="Normal 3 2 2 2 5 3" xfId="13176" xr:uid="{00000000-0005-0000-0000-000075330000}"/>
    <cellStyle name="Normal 3 2 2 2 5 3 2" xfId="13177" xr:uid="{00000000-0005-0000-0000-000076330000}"/>
    <cellStyle name="Normal 3 2 2 2 5 3 2 2" xfId="13178" xr:uid="{00000000-0005-0000-0000-000077330000}"/>
    <cellStyle name="Normal 3 2 2 2 5 3 2 2 2" xfId="13179" xr:uid="{00000000-0005-0000-0000-000078330000}"/>
    <cellStyle name="Normal 3 2 2 2 5 3 2 2 2 2" xfId="34138" xr:uid="{87C676AB-A131-492C-B982-9B2DEEDB9706}"/>
    <cellStyle name="Normal 3 2 2 2 5 3 2 2 3" xfId="13180" xr:uid="{00000000-0005-0000-0000-000079330000}"/>
    <cellStyle name="Normal 3 2 2 2 5 3 2 2 3 2" xfId="34139" xr:uid="{CDB756AE-7E73-4C0C-BE11-35209C9E344B}"/>
    <cellStyle name="Normal 3 2 2 2 5 3 2 2 4" xfId="13181" xr:uid="{00000000-0005-0000-0000-00007A330000}"/>
    <cellStyle name="Normal 3 2 2 2 5 3 2 2 4 2" xfId="34140" xr:uid="{32803DFB-C0BC-4EE8-AD3B-4B65A4A02C72}"/>
    <cellStyle name="Normal 3 2 2 2 5 3 2 2 5" xfId="34137" xr:uid="{32340AEA-A700-45A0-8A17-1C07CD31D20A}"/>
    <cellStyle name="Normal 3 2 2 2 5 3 2 3" xfId="13182" xr:uid="{00000000-0005-0000-0000-00007B330000}"/>
    <cellStyle name="Normal 3 2 2 2 5 3 2 3 2" xfId="34141" xr:uid="{44EA04ED-5F06-4D9B-BF5E-55C72C981382}"/>
    <cellStyle name="Normal 3 2 2 2 5 3 2 4" xfId="13183" xr:uid="{00000000-0005-0000-0000-00007C330000}"/>
    <cellStyle name="Normal 3 2 2 2 5 3 2 4 2" xfId="34142" xr:uid="{3E3E60C6-E1C7-4ABD-8629-83D169BA0490}"/>
    <cellStyle name="Normal 3 2 2 2 5 3 2 5" xfId="13184" xr:uid="{00000000-0005-0000-0000-00007D330000}"/>
    <cellStyle name="Normal 3 2 2 2 5 3 2 5 2" xfId="34143" xr:uid="{7A40C7C6-06F6-4090-B546-31973CE85F20}"/>
    <cellStyle name="Normal 3 2 2 2 5 3 2 6" xfId="34136" xr:uid="{C787FEF6-6148-4EB3-8C2E-A8334183A6E4}"/>
    <cellStyle name="Normal 3 2 2 2 5 3 3" xfId="13185" xr:uid="{00000000-0005-0000-0000-00007E330000}"/>
    <cellStyle name="Normal 3 2 2 2 5 3 3 2" xfId="13186" xr:uid="{00000000-0005-0000-0000-00007F330000}"/>
    <cellStyle name="Normal 3 2 2 2 5 3 3 2 2" xfId="34145" xr:uid="{4D1B130B-78D6-4C8D-9716-E6DEAD6AB3DA}"/>
    <cellStyle name="Normal 3 2 2 2 5 3 3 3" xfId="13187" xr:uid="{00000000-0005-0000-0000-000080330000}"/>
    <cellStyle name="Normal 3 2 2 2 5 3 3 3 2" xfId="34146" xr:uid="{60E3CF7B-2F3A-4A2E-A8E1-B3FC6918AD27}"/>
    <cellStyle name="Normal 3 2 2 2 5 3 3 4" xfId="13188" xr:uid="{00000000-0005-0000-0000-000081330000}"/>
    <cellStyle name="Normal 3 2 2 2 5 3 3 4 2" xfId="34147" xr:uid="{65BB3BD7-EA26-404D-8263-4B379B502215}"/>
    <cellStyle name="Normal 3 2 2 2 5 3 3 5" xfId="34144" xr:uid="{43A5C454-1307-4EDE-8954-9D3403943CCE}"/>
    <cellStyle name="Normal 3 2 2 2 5 3 4" xfId="13189" xr:uid="{00000000-0005-0000-0000-000082330000}"/>
    <cellStyle name="Normal 3 2 2 2 5 3 4 2" xfId="34148" xr:uid="{14C9871C-DD91-45CA-8550-B2D2582FC3AD}"/>
    <cellStyle name="Normal 3 2 2 2 5 3 5" xfId="13190" xr:uid="{00000000-0005-0000-0000-000083330000}"/>
    <cellStyle name="Normal 3 2 2 2 5 3 5 2" xfId="34149" xr:uid="{E7C210ED-71DE-40BD-A143-95DF1FBB65F0}"/>
    <cellStyle name="Normal 3 2 2 2 5 3 6" xfId="13191" xr:uid="{00000000-0005-0000-0000-000084330000}"/>
    <cellStyle name="Normal 3 2 2 2 5 3 6 2" xfId="34150" xr:uid="{8208213B-23A3-4826-949A-C894D14AA912}"/>
    <cellStyle name="Normal 3 2 2 2 5 3 7" xfId="34135" xr:uid="{4C20831D-5ED7-414C-BF11-18BCCA739E43}"/>
    <cellStyle name="Normal 3 2 2 2 5 4" xfId="13192" xr:uid="{00000000-0005-0000-0000-000085330000}"/>
    <cellStyle name="Normal 3 2 2 2 5 4 2" xfId="13193" xr:uid="{00000000-0005-0000-0000-000086330000}"/>
    <cellStyle name="Normal 3 2 2 2 5 4 2 2" xfId="13194" xr:uid="{00000000-0005-0000-0000-000087330000}"/>
    <cellStyle name="Normal 3 2 2 2 5 4 2 2 2" xfId="34153" xr:uid="{CD647720-4CDA-49A0-B017-5AE6F58E3453}"/>
    <cellStyle name="Normal 3 2 2 2 5 4 2 3" xfId="13195" xr:uid="{00000000-0005-0000-0000-000088330000}"/>
    <cellStyle name="Normal 3 2 2 2 5 4 2 3 2" xfId="34154" xr:uid="{8E73AAD8-9F94-42E4-8BC6-F3F5E74C282C}"/>
    <cellStyle name="Normal 3 2 2 2 5 4 2 4" xfId="13196" xr:uid="{00000000-0005-0000-0000-000089330000}"/>
    <cellStyle name="Normal 3 2 2 2 5 4 2 4 2" xfId="34155" xr:uid="{4DE60837-8B65-4312-9159-7B7962CD70F4}"/>
    <cellStyle name="Normal 3 2 2 2 5 4 2 5" xfId="34152" xr:uid="{69275DFA-29FC-4D95-BA6D-E36111D81037}"/>
    <cellStyle name="Normal 3 2 2 2 5 4 3" xfId="13197" xr:uid="{00000000-0005-0000-0000-00008A330000}"/>
    <cellStyle name="Normal 3 2 2 2 5 4 3 2" xfId="34156" xr:uid="{4196E57A-011A-4551-A661-1AF3CD8CF080}"/>
    <cellStyle name="Normal 3 2 2 2 5 4 4" xfId="13198" xr:uid="{00000000-0005-0000-0000-00008B330000}"/>
    <cellStyle name="Normal 3 2 2 2 5 4 4 2" xfId="34157" xr:uid="{57564EE4-7573-4006-933D-58255498BC0D}"/>
    <cellStyle name="Normal 3 2 2 2 5 4 5" xfId="13199" xr:uid="{00000000-0005-0000-0000-00008C330000}"/>
    <cellStyle name="Normal 3 2 2 2 5 4 5 2" xfId="34158" xr:uid="{09205236-9978-48E7-80AF-9F6CB0862FDD}"/>
    <cellStyle name="Normal 3 2 2 2 5 4 6" xfId="34151" xr:uid="{CD52B5F2-175E-4398-B10E-9A6787BE1F2F}"/>
    <cellStyle name="Normal 3 2 2 2 5 5" xfId="13200" xr:uid="{00000000-0005-0000-0000-00008D330000}"/>
    <cellStyle name="Normal 3 2 2 2 5 5 2" xfId="13201" xr:uid="{00000000-0005-0000-0000-00008E330000}"/>
    <cellStyle name="Normal 3 2 2 2 5 5 2 2" xfId="34160" xr:uid="{F351B5C0-44AB-482D-831D-D6BC1812A035}"/>
    <cellStyle name="Normal 3 2 2 2 5 5 3" xfId="13202" xr:uid="{00000000-0005-0000-0000-00008F330000}"/>
    <cellStyle name="Normal 3 2 2 2 5 5 3 2" xfId="34161" xr:uid="{275F0E63-FF2A-4F44-8FF2-C2517425D888}"/>
    <cellStyle name="Normal 3 2 2 2 5 5 4" xfId="13203" xr:uid="{00000000-0005-0000-0000-000090330000}"/>
    <cellStyle name="Normal 3 2 2 2 5 5 4 2" xfId="34162" xr:uid="{3365CAFC-4EAB-498D-9196-F1B0B42013BA}"/>
    <cellStyle name="Normal 3 2 2 2 5 5 5" xfId="34159" xr:uid="{A79FFCF7-0A7D-447F-A740-AB7C51EBCB75}"/>
    <cellStyle name="Normal 3 2 2 2 5 6" xfId="13204" xr:uid="{00000000-0005-0000-0000-000091330000}"/>
    <cellStyle name="Normal 3 2 2 2 5 6 2" xfId="34163" xr:uid="{45747D91-9DC0-458D-AB89-1C9CC8879B40}"/>
    <cellStyle name="Normal 3 2 2 2 5 7" xfId="13205" xr:uid="{00000000-0005-0000-0000-000092330000}"/>
    <cellStyle name="Normal 3 2 2 2 5 7 2" xfId="34164" xr:uid="{65403ED8-D454-4420-86F4-498F32F2B83E}"/>
    <cellStyle name="Normal 3 2 2 2 5 8" xfId="13206" xr:uid="{00000000-0005-0000-0000-000093330000}"/>
    <cellStyle name="Normal 3 2 2 2 5 8 2" xfId="34165" xr:uid="{50A3E437-5E17-42DB-96D6-BE9334C9CBBC}"/>
    <cellStyle name="Normal 3 2 2 2 5 9" xfId="34118" xr:uid="{5E8A67C7-2794-4EA0-9589-CDBF3160F19A}"/>
    <cellStyle name="Normal 3 2 2 2 6" xfId="13207" xr:uid="{00000000-0005-0000-0000-000094330000}"/>
    <cellStyle name="Normal 3 2 2 2 6 2" xfId="13208" xr:uid="{00000000-0005-0000-0000-000095330000}"/>
    <cellStyle name="Normal 3 2 2 2 6 2 2" xfId="13209" xr:uid="{00000000-0005-0000-0000-000096330000}"/>
    <cellStyle name="Normal 3 2 2 2 6 2 2 2" xfId="13210" xr:uid="{00000000-0005-0000-0000-000097330000}"/>
    <cellStyle name="Normal 3 2 2 2 6 2 2 2 2" xfId="13211" xr:uid="{00000000-0005-0000-0000-000098330000}"/>
    <cellStyle name="Normal 3 2 2 2 6 2 2 2 2 2" xfId="34170" xr:uid="{4D1A591D-FB9E-424F-BD75-8E6005690793}"/>
    <cellStyle name="Normal 3 2 2 2 6 2 2 2 3" xfId="13212" xr:uid="{00000000-0005-0000-0000-000099330000}"/>
    <cellStyle name="Normal 3 2 2 2 6 2 2 2 3 2" xfId="34171" xr:uid="{62DC8E9E-992B-44D0-85C4-EEC763A371F9}"/>
    <cellStyle name="Normal 3 2 2 2 6 2 2 2 4" xfId="13213" xr:uid="{00000000-0005-0000-0000-00009A330000}"/>
    <cellStyle name="Normal 3 2 2 2 6 2 2 2 4 2" xfId="34172" xr:uid="{A8144C3D-F046-49E0-87D0-5DB8F6FF70A5}"/>
    <cellStyle name="Normal 3 2 2 2 6 2 2 2 5" xfId="34169" xr:uid="{9FB9D629-8BE3-4458-AC20-C22524248CA2}"/>
    <cellStyle name="Normal 3 2 2 2 6 2 2 3" xfId="13214" xr:uid="{00000000-0005-0000-0000-00009B330000}"/>
    <cellStyle name="Normal 3 2 2 2 6 2 2 3 2" xfId="34173" xr:uid="{1B9D53AE-EB60-4D69-BBB0-E455EFE2FD4B}"/>
    <cellStyle name="Normal 3 2 2 2 6 2 2 4" xfId="13215" xr:uid="{00000000-0005-0000-0000-00009C330000}"/>
    <cellStyle name="Normal 3 2 2 2 6 2 2 4 2" xfId="34174" xr:uid="{211FC050-5629-43D5-9CD0-2971C95FDDD6}"/>
    <cellStyle name="Normal 3 2 2 2 6 2 2 5" xfId="13216" xr:uid="{00000000-0005-0000-0000-00009D330000}"/>
    <cellStyle name="Normal 3 2 2 2 6 2 2 5 2" xfId="34175" xr:uid="{94676449-EDFE-4533-8145-C74562AAB1DA}"/>
    <cellStyle name="Normal 3 2 2 2 6 2 2 6" xfId="34168" xr:uid="{B582E40F-3D82-47F1-9E0D-29BFD9578C2C}"/>
    <cellStyle name="Normal 3 2 2 2 6 2 3" xfId="13217" xr:uid="{00000000-0005-0000-0000-00009E330000}"/>
    <cellStyle name="Normal 3 2 2 2 6 2 3 2" xfId="13218" xr:uid="{00000000-0005-0000-0000-00009F330000}"/>
    <cellStyle name="Normal 3 2 2 2 6 2 3 2 2" xfId="34177" xr:uid="{8744C80C-A88E-4553-9F1E-95A88D7992B3}"/>
    <cellStyle name="Normal 3 2 2 2 6 2 3 3" xfId="13219" xr:uid="{00000000-0005-0000-0000-0000A0330000}"/>
    <cellStyle name="Normal 3 2 2 2 6 2 3 3 2" xfId="34178" xr:uid="{5356F277-25B6-48D6-9210-6FCD103FBF2B}"/>
    <cellStyle name="Normal 3 2 2 2 6 2 3 4" xfId="13220" xr:uid="{00000000-0005-0000-0000-0000A1330000}"/>
    <cellStyle name="Normal 3 2 2 2 6 2 3 4 2" xfId="34179" xr:uid="{15D2419E-0E48-470F-B4B5-42171DE45E86}"/>
    <cellStyle name="Normal 3 2 2 2 6 2 3 5" xfId="34176" xr:uid="{1C149946-0FB9-4BEB-8C52-8CD1E316ADB6}"/>
    <cellStyle name="Normal 3 2 2 2 6 2 4" xfId="13221" xr:uid="{00000000-0005-0000-0000-0000A2330000}"/>
    <cellStyle name="Normal 3 2 2 2 6 2 4 2" xfId="34180" xr:uid="{FBDAE416-978C-4D18-A46F-7FD9882C2F2C}"/>
    <cellStyle name="Normal 3 2 2 2 6 2 5" xfId="13222" xr:uid="{00000000-0005-0000-0000-0000A3330000}"/>
    <cellStyle name="Normal 3 2 2 2 6 2 5 2" xfId="34181" xr:uid="{004AD47A-30D0-4842-8F33-21724C3B2B02}"/>
    <cellStyle name="Normal 3 2 2 2 6 2 6" xfId="13223" xr:uid="{00000000-0005-0000-0000-0000A4330000}"/>
    <cellStyle name="Normal 3 2 2 2 6 2 6 2" xfId="34182" xr:uid="{C6167404-01FD-44C5-B263-39368A734CEF}"/>
    <cellStyle name="Normal 3 2 2 2 6 2 7" xfId="34167" xr:uid="{01916B8D-D03A-414F-A1B3-62CA956D07C8}"/>
    <cellStyle name="Normal 3 2 2 2 6 3" xfId="13224" xr:uid="{00000000-0005-0000-0000-0000A5330000}"/>
    <cellStyle name="Normal 3 2 2 2 6 3 2" xfId="13225" xr:uid="{00000000-0005-0000-0000-0000A6330000}"/>
    <cellStyle name="Normal 3 2 2 2 6 3 2 2" xfId="13226" xr:uid="{00000000-0005-0000-0000-0000A7330000}"/>
    <cellStyle name="Normal 3 2 2 2 6 3 2 2 2" xfId="13227" xr:uid="{00000000-0005-0000-0000-0000A8330000}"/>
    <cellStyle name="Normal 3 2 2 2 6 3 2 2 2 2" xfId="34186" xr:uid="{279FD276-E652-47BF-95E5-F88438A1A418}"/>
    <cellStyle name="Normal 3 2 2 2 6 3 2 2 3" xfId="13228" xr:uid="{00000000-0005-0000-0000-0000A9330000}"/>
    <cellStyle name="Normal 3 2 2 2 6 3 2 2 3 2" xfId="34187" xr:uid="{1DE0DBC9-6C45-4FC6-A03C-622D9344CDD5}"/>
    <cellStyle name="Normal 3 2 2 2 6 3 2 2 4" xfId="13229" xr:uid="{00000000-0005-0000-0000-0000AA330000}"/>
    <cellStyle name="Normal 3 2 2 2 6 3 2 2 4 2" xfId="34188" xr:uid="{3E6E4FDB-C0B8-4075-8649-FF664CDE83DD}"/>
    <cellStyle name="Normal 3 2 2 2 6 3 2 2 5" xfId="34185" xr:uid="{12C09D0C-D41E-4F43-B82C-CDAF6D2B4354}"/>
    <cellStyle name="Normal 3 2 2 2 6 3 2 3" xfId="13230" xr:uid="{00000000-0005-0000-0000-0000AB330000}"/>
    <cellStyle name="Normal 3 2 2 2 6 3 2 3 2" xfId="34189" xr:uid="{770C7158-FB84-43F1-836F-782C2D0DCACF}"/>
    <cellStyle name="Normal 3 2 2 2 6 3 2 4" xfId="13231" xr:uid="{00000000-0005-0000-0000-0000AC330000}"/>
    <cellStyle name="Normal 3 2 2 2 6 3 2 4 2" xfId="34190" xr:uid="{DA2A4787-9679-4FD2-8E6F-A163329B5FAB}"/>
    <cellStyle name="Normal 3 2 2 2 6 3 2 5" xfId="13232" xr:uid="{00000000-0005-0000-0000-0000AD330000}"/>
    <cellStyle name="Normal 3 2 2 2 6 3 2 5 2" xfId="34191" xr:uid="{50C1F1FF-0340-47FD-962B-5C546853B3DC}"/>
    <cellStyle name="Normal 3 2 2 2 6 3 2 6" xfId="34184" xr:uid="{1FA7400C-3DDC-441C-8583-9192B5E3B864}"/>
    <cellStyle name="Normal 3 2 2 2 6 3 3" xfId="13233" xr:uid="{00000000-0005-0000-0000-0000AE330000}"/>
    <cellStyle name="Normal 3 2 2 2 6 3 3 2" xfId="13234" xr:uid="{00000000-0005-0000-0000-0000AF330000}"/>
    <cellStyle name="Normal 3 2 2 2 6 3 3 2 2" xfId="34193" xr:uid="{DDE8D7F3-43C5-4A00-BF2B-13A5017C2365}"/>
    <cellStyle name="Normal 3 2 2 2 6 3 3 3" xfId="13235" xr:uid="{00000000-0005-0000-0000-0000B0330000}"/>
    <cellStyle name="Normal 3 2 2 2 6 3 3 3 2" xfId="34194" xr:uid="{EB703848-C36F-4ABF-B792-2A0F9EA160B9}"/>
    <cellStyle name="Normal 3 2 2 2 6 3 3 4" xfId="13236" xr:uid="{00000000-0005-0000-0000-0000B1330000}"/>
    <cellStyle name="Normal 3 2 2 2 6 3 3 4 2" xfId="34195" xr:uid="{BCC4C02F-77F6-48B7-86B2-3919FC2CA66F}"/>
    <cellStyle name="Normal 3 2 2 2 6 3 3 5" xfId="34192" xr:uid="{018042CC-06F1-4246-85F7-3248D9A6229E}"/>
    <cellStyle name="Normal 3 2 2 2 6 3 4" xfId="13237" xr:uid="{00000000-0005-0000-0000-0000B2330000}"/>
    <cellStyle name="Normal 3 2 2 2 6 3 4 2" xfId="34196" xr:uid="{49AF86EF-6724-4C3B-B7E1-CCE9982E05D3}"/>
    <cellStyle name="Normal 3 2 2 2 6 3 5" xfId="13238" xr:uid="{00000000-0005-0000-0000-0000B3330000}"/>
    <cellStyle name="Normal 3 2 2 2 6 3 5 2" xfId="34197" xr:uid="{D5A9D3D2-5886-492E-8546-FE23A95EC8C3}"/>
    <cellStyle name="Normal 3 2 2 2 6 3 6" xfId="13239" xr:uid="{00000000-0005-0000-0000-0000B4330000}"/>
    <cellStyle name="Normal 3 2 2 2 6 3 6 2" xfId="34198" xr:uid="{999133F2-0C62-4B6D-BD44-D4385918930F}"/>
    <cellStyle name="Normal 3 2 2 2 6 3 7" xfId="34183" xr:uid="{224DB839-F104-4721-8299-22B9CF648913}"/>
    <cellStyle name="Normal 3 2 2 2 6 4" xfId="13240" xr:uid="{00000000-0005-0000-0000-0000B5330000}"/>
    <cellStyle name="Normal 3 2 2 2 6 4 2" xfId="13241" xr:uid="{00000000-0005-0000-0000-0000B6330000}"/>
    <cellStyle name="Normal 3 2 2 2 6 4 2 2" xfId="13242" xr:uid="{00000000-0005-0000-0000-0000B7330000}"/>
    <cellStyle name="Normal 3 2 2 2 6 4 2 2 2" xfId="34201" xr:uid="{095443FB-8AD6-491C-9B3E-F1641D87FF23}"/>
    <cellStyle name="Normal 3 2 2 2 6 4 2 3" xfId="13243" xr:uid="{00000000-0005-0000-0000-0000B8330000}"/>
    <cellStyle name="Normal 3 2 2 2 6 4 2 3 2" xfId="34202" xr:uid="{A9EE3D3E-9FFD-4A30-B087-8361CD3B7B72}"/>
    <cellStyle name="Normal 3 2 2 2 6 4 2 4" xfId="13244" xr:uid="{00000000-0005-0000-0000-0000B9330000}"/>
    <cellStyle name="Normal 3 2 2 2 6 4 2 4 2" xfId="34203" xr:uid="{64D88884-9494-4DBF-9E2E-863AEFA8D2BD}"/>
    <cellStyle name="Normal 3 2 2 2 6 4 2 5" xfId="34200" xr:uid="{2455F40F-981B-4AFB-80DF-2DA1CE3A82D6}"/>
    <cellStyle name="Normal 3 2 2 2 6 4 3" xfId="13245" xr:uid="{00000000-0005-0000-0000-0000BA330000}"/>
    <cellStyle name="Normal 3 2 2 2 6 4 3 2" xfId="34204" xr:uid="{A5D60F32-5D1B-406D-A740-060135E9F6F2}"/>
    <cellStyle name="Normal 3 2 2 2 6 4 4" xfId="13246" xr:uid="{00000000-0005-0000-0000-0000BB330000}"/>
    <cellStyle name="Normal 3 2 2 2 6 4 4 2" xfId="34205" xr:uid="{9D1D571B-F014-47D9-A5D3-429E39DC3DD6}"/>
    <cellStyle name="Normal 3 2 2 2 6 4 5" xfId="13247" xr:uid="{00000000-0005-0000-0000-0000BC330000}"/>
    <cellStyle name="Normal 3 2 2 2 6 4 5 2" xfId="34206" xr:uid="{362FF23C-9A3F-4359-A811-9A04E6D8DECF}"/>
    <cellStyle name="Normal 3 2 2 2 6 4 6" xfId="34199" xr:uid="{522696F3-332F-4076-A365-9C5EE32DE213}"/>
    <cellStyle name="Normal 3 2 2 2 6 5" xfId="13248" xr:uid="{00000000-0005-0000-0000-0000BD330000}"/>
    <cellStyle name="Normal 3 2 2 2 6 5 2" xfId="13249" xr:uid="{00000000-0005-0000-0000-0000BE330000}"/>
    <cellStyle name="Normal 3 2 2 2 6 5 2 2" xfId="34208" xr:uid="{624BD437-584B-47C5-BB7D-F50DF2E537AB}"/>
    <cellStyle name="Normal 3 2 2 2 6 5 3" xfId="13250" xr:uid="{00000000-0005-0000-0000-0000BF330000}"/>
    <cellStyle name="Normal 3 2 2 2 6 5 3 2" xfId="34209" xr:uid="{B2569AC5-100F-46F5-A332-4083932DFE86}"/>
    <cellStyle name="Normal 3 2 2 2 6 5 4" xfId="13251" xr:uid="{00000000-0005-0000-0000-0000C0330000}"/>
    <cellStyle name="Normal 3 2 2 2 6 5 4 2" xfId="34210" xr:uid="{4294B43D-F059-46FC-842F-0CC9C5A1ED11}"/>
    <cellStyle name="Normal 3 2 2 2 6 5 5" xfId="34207" xr:uid="{FD7E39BA-8E62-4D2A-8AC5-D7C0178533CB}"/>
    <cellStyle name="Normal 3 2 2 2 6 6" xfId="13252" xr:uid="{00000000-0005-0000-0000-0000C1330000}"/>
    <cellStyle name="Normal 3 2 2 2 6 6 2" xfId="34211" xr:uid="{FB895F43-028B-48FE-AD39-4AEEFDC77166}"/>
    <cellStyle name="Normal 3 2 2 2 6 7" xfId="13253" xr:uid="{00000000-0005-0000-0000-0000C2330000}"/>
    <cellStyle name="Normal 3 2 2 2 6 7 2" xfId="34212" xr:uid="{B57F893D-6972-456D-8888-B7A7AC56DBAC}"/>
    <cellStyle name="Normal 3 2 2 2 6 8" xfId="13254" xr:uid="{00000000-0005-0000-0000-0000C3330000}"/>
    <cellStyle name="Normal 3 2 2 2 6 8 2" xfId="34213" xr:uid="{D00E5823-2457-47D1-91F3-1AA25741DC50}"/>
    <cellStyle name="Normal 3 2 2 2 6 9" xfId="34166" xr:uid="{75A7DBB8-1124-4539-A3BC-EE2210393726}"/>
    <cellStyle name="Normal 3 2 2 2 7" xfId="13255" xr:uid="{00000000-0005-0000-0000-0000C4330000}"/>
    <cellStyle name="Normal 3 2 2 2 7 2" xfId="13256" xr:uid="{00000000-0005-0000-0000-0000C5330000}"/>
    <cellStyle name="Normal 3 2 2 2 7 2 2" xfId="13257" xr:uid="{00000000-0005-0000-0000-0000C6330000}"/>
    <cellStyle name="Normal 3 2 2 2 7 2 2 2" xfId="13258" xr:uid="{00000000-0005-0000-0000-0000C7330000}"/>
    <cellStyle name="Normal 3 2 2 2 7 2 2 2 2" xfId="34217" xr:uid="{4BCB5E0C-FD7A-462C-893E-934AE834C6A7}"/>
    <cellStyle name="Normal 3 2 2 2 7 2 2 3" xfId="13259" xr:uid="{00000000-0005-0000-0000-0000C8330000}"/>
    <cellStyle name="Normal 3 2 2 2 7 2 2 3 2" xfId="34218" xr:uid="{7BD04879-2579-4ECD-B821-EC512A768C8F}"/>
    <cellStyle name="Normal 3 2 2 2 7 2 2 4" xfId="13260" xr:uid="{00000000-0005-0000-0000-0000C9330000}"/>
    <cellStyle name="Normal 3 2 2 2 7 2 2 4 2" xfId="34219" xr:uid="{E2E91DBE-CC0B-4DA4-A02E-67267DBDAF6F}"/>
    <cellStyle name="Normal 3 2 2 2 7 2 2 5" xfId="34216" xr:uid="{D9B1E034-2F0F-448F-9A04-A99C5A5230D5}"/>
    <cellStyle name="Normal 3 2 2 2 7 2 3" xfId="13261" xr:uid="{00000000-0005-0000-0000-0000CA330000}"/>
    <cellStyle name="Normal 3 2 2 2 7 2 3 2" xfId="34220" xr:uid="{AC4383A8-A9EB-4BF0-AF3A-146B162B9967}"/>
    <cellStyle name="Normal 3 2 2 2 7 2 4" xfId="13262" xr:uid="{00000000-0005-0000-0000-0000CB330000}"/>
    <cellStyle name="Normal 3 2 2 2 7 2 4 2" xfId="34221" xr:uid="{C4AAE2CD-C58A-4B9C-8A0F-73F24223E2C8}"/>
    <cellStyle name="Normal 3 2 2 2 7 2 5" xfId="13263" xr:uid="{00000000-0005-0000-0000-0000CC330000}"/>
    <cellStyle name="Normal 3 2 2 2 7 2 5 2" xfId="34222" xr:uid="{BCC62899-E03B-454F-8FC2-55D28D29B4BD}"/>
    <cellStyle name="Normal 3 2 2 2 7 2 6" xfId="34215" xr:uid="{58699BBB-B8EE-41AA-A448-53A2DBDE5C0F}"/>
    <cellStyle name="Normal 3 2 2 2 7 3" xfId="13264" xr:uid="{00000000-0005-0000-0000-0000CD330000}"/>
    <cellStyle name="Normal 3 2 2 2 7 3 2" xfId="13265" xr:uid="{00000000-0005-0000-0000-0000CE330000}"/>
    <cellStyle name="Normal 3 2 2 2 7 3 2 2" xfId="34224" xr:uid="{7FD54AA9-A920-46F0-B4AC-06A98C4845F7}"/>
    <cellStyle name="Normal 3 2 2 2 7 3 3" xfId="13266" xr:uid="{00000000-0005-0000-0000-0000CF330000}"/>
    <cellStyle name="Normal 3 2 2 2 7 3 3 2" xfId="34225" xr:uid="{77250F70-906F-4575-A9FB-25C7AB4255B2}"/>
    <cellStyle name="Normal 3 2 2 2 7 3 4" xfId="13267" xr:uid="{00000000-0005-0000-0000-0000D0330000}"/>
    <cellStyle name="Normal 3 2 2 2 7 3 4 2" xfId="34226" xr:uid="{43620EEA-FCE8-43A1-8BA6-39E47F0B9947}"/>
    <cellStyle name="Normal 3 2 2 2 7 3 5" xfId="34223" xr:uid="{15A84E79-8A9B-4D7C-9448-0D51291E6216}"/>
    <cellStyle name="Normal 3 2 2 2 7 4" xfId="13268" xr:uid="{00000000-0005-0000-0000-0000D1330000}"/>
    <cellStyle name="Normal 3 2 2 2 7 4 2" xfId="34227" xr:uid="{EBA38A3B-55DC-4C23-B86E-062BB7B5007E}"/>
    <cellStyle name="Normal 3 2 2 2 7 5" xfId="13269" xr:uid="{00000000-0005-0000-0000-0000D2330000}"/>
    <cellStyle name="Normal 3 2 2 2 7 5 2" xfId="34228" xr:uid="{8E2D651E-8CD2-4050-ADB4-E9DDB8D2161A}"/>
    <cellStyle name="Normal 3 2 2 2 7 6" xfId="13270" xr:uid="{00000000-0005-0000-0000-0000D3330000}"/>
    <cellStyle name="Normal 3 2 2 2 7 6 2" xfId="34229" xr:uid="{7524FC53-EA5A-40BC-9D25-48EE7AE72A3F}"/>
    <cellStyle name="Normal 3 2 2 2 7 7" xfId="34214" xr:uid="{0FB38D79-8763-4A5E-A56D-02F64AD27E45}"/>
    <cellStyle name="Normal 3 2 2 2 8" xfId="13271" xr:uid="{00000000-0005-0000-0000-0000D4330000}"/>
    <cellStyle name="Normal 3 2 2 2 8 2" xfId="13272" xr:uid="{00000000-0005-0000-0000-0000D5330000}"/>
    <cellStyle name="Normal 3 2 2 2 8 2 2" xfId="13273" xr:uid="{00000000-0005-0000-0000-0000D6330000}"/>
    <cellStyle name="Normal 3 2 2 2 8 2 2 2" xfId="13274" xr:uid="{00000000-0005-0000-0000-0000D7330000}"/>
    <cellStyle name="Normal 3 2 2 2 8 2 2 2 2" xfId="34233" xr:uid="{CE3B1FA6-9431-4D58-82FC-3411B7C56CA1}"/>
    <cellStyle name="Normal 3 2 2 2 8 2 2 3" xfId="13275" xr:uid="{00000000-0005-0000-0000-0000D8330000}"/>
    <cellStyle name="Normal 3 2 2 2 8 2 2 3 2" xfId="34234" xr:uid="{6A7C6073-73F6-42D4-8078-4019B71EAE22}"/>
    <cellStyle name="Normal 3 2 2 2 8 2 2 4" xfId="13276" xr:uid="{00000000-0005-0000-0000-0000D9330000}"/>
    <cellStyle name="Normal 3 2 2 2 8 2 2 4 2" xfId="34235" xr:uid="{88F9E643-F384-45F7-9A67-BD4581127377}"/>
    <cellStyle name="Normal 3 2 2 2 8 2 2 5" xfId="34232" xr:uid="{11D0E0B0-41F9-40AD-9A4A-B144D3F88512}"/>
    <cellStyle name="Normal 3 2 2 2 8 2 3" xfId="13277" xr:uid="{00000000-0005-0000-0000-0000DA330000}"/>
    <cellStyle name="Normal 3 2 2 2 8 2 3 2" xfId="34236" xr:uid="{50E40F7E-8371-4245-889E-21D2FB615212}"/>
    <cellStyle name="Normal 3 2 2 2 8 2 4" xfId="13278" xr:uid="{00000000-0005-0000-0000-0000DB330000}"/>
    <cellStyle name="Normal 3 2 2 2 8 2 4 2" xfId="34237" xr:uid="{9B6F1670-1E33-45E6-A844-51D6031746E6}"/>
    <cellStyle name="Normal 3 2 2 2 8 2 5" xfId="13279" xr:uid="{00000000-0005-0000-0000-0000DC330000}"/>
    <cellStyle name="Normal 3 2 2 2 8 2 5 2" xfId="34238" xr:uid="{55191219-8F18-4991-9E73-12FF7DB395D7}"/>
    <cellStyle name="Normal 3 2 2 2 8 2 6" xfId="34231" xr:uid="{46E26AF7-9861-480E-BE8F-5CA08CD4E457}"/>
    <cellStyle name="Normal 3 2 2 2 8 3" xfId="13280" xr:uid="{00000000-0005-0000-0000-0000DD330000}"/>
    <cellStyle name="Normal 3 2 2 2 8 3 2" xfId="13281" xr:uid="{00000000-0005-0000-0000-0000DE330000}"/>
    <cellStyle name="Normal 3 2 2 2 8 3 2 2" xfId="34240" xr:uid="{C7EE8221-FD67-444B-8C09-64186F70094F}"/>
    <cellStyle name="Normal 3 2 2 2 8 3 3" xfId="13282" xr:uid="{00000000-0005-0000-0000-0000DF330000}"/>
    <cellStyle name="Normal 3 2 2 2 8 3 3 2" xfId="34241" xr:uid="{E6DDDDF7-DE11-43BE-89A7-F189AD3090CA}"/>
    <cellStyle name="Normal 3 2 2 2 8 3 4" xfId="13283" xr:uid="{00000000-0005-0000-0000-0000E0330000}"/>
    <cellStyle name="Normal 3 2 2 2 8 3 4 2" xfId="34242" xr:uid="{25B602D5-520A-4762-A04F-A66BE7B3BF58}"/>
    <cellStyle name="Normal 3 2 2 2 8 3 5" xfId="34239" xr:uid="{6E7FB959-68E2-421D-8078-1491066A68DD}"/>
    <cellStyle name="Normal 3 2 2 2 8 4" xfId="13284" xr:uid="{00000000-0005-0000-0000-0000E1330000}"/>
    <cellStyle name="Normal 3 2 2 2 8 4 2" xfId="34243" xr:uid="{DA01163F-CD43-4124-9354-16F9AD323CE3}"/>
    <cellStyle name="Normal 3 2 2 2 8 5" xfId="13285" xr:uid="{00000000-0005-0000-0000-0000E2330000}"/>
    <cellStyle name="Normal 3 2 2 2 8 5 2" xfId="34244" xr:uid="{1AD0E08E-4D9F-498D-85BA-E367C8987682}"/>
    <cellStyle name="Normal 3 2 2 2 8 6" xfId="13286" xr:uid="{00000000-0005-0000-0000-0000E3330000}"/>
    <cellStyle name="Normal 3 2 2 2 8 6 2" xfId="34245" xr:uid="{BD38B4D6-FBD9-43B0-BB1D-A5980057201D}"/>
    <cellStyle name="Normal 3 2 2 2 8 7" xfId="34230" xr:uid="{55BC9A07-A55A-4AAE-97AE-9C1B198FC8C2}"/>
    <cellStyle name="Normal 3 2 2 2 9" xfId="13287" xr:uid="{00000000-0005-0000-0000-0000E4330000}"/>
    <cellStyle name="Normal 3 2 2 2 9 2" xfId="34246" xr:uid="{D74CB589-EA46-4272-A44E-49BC7E0E2547}"/>
    <cellStyle name="Normal 3 2 2 3" xfId="13288" xr:uid="{00000000-0005-0000-0000-0000E5330000}"/>
    <cellStyle name="Normal 3 2 2 3 10" xfId="13289" xr:uid="{00000000-0005-0000-0000-0000E6330000}"/>
    <cellStyle name="Normal 3 2 2 3 10 2" xfId="34248" xr:uid="{ADF3AA14-DC93-4466-864E-62029EF5700B}"/>
    <cellStyle name="Normal 3 2 2 3 11" xfId="13290" xr:uid="{00000000-0005-0000-0000-0000E7330000}"/>
    <cellStyle name="Normal 3 2 2 3 11 2" xfId="34249" xr:uid="{1B3BF5D2-4BA9-4DC5-B204-E26DE46F3AD7}"/>
    <cellStyle name="Normal 3 2 2 3 12" xfId="34247" xr:uid="{3CC3F6B9-B5B7-4AF5-A792-11D12ED0255A}"/>
    <cellStyle name="Normal 3 2 2 3 2" xfId="13291" xr:uid="{00000000-0005-0000-0000-0000E8330000}"/>
    <cellStyle name="Normal 3 2 2 3 2 2" xfId="13292" xr:uid="{00000000-0005-0000-0000-0000E9330000}"/>
    <cellStyle name="Normal 3 2 2 3 2 2 2" xfId="13293" xr:uid="{00000000-0005-0000-0000-0000EA330000}"/>
    <cellStyle name="Normal 3 2 2 3 2 2 2 2" xfId="13294" xr:uid="{00000000-0005-0000-0000-0000EB330000}"/>
    <cellStyle name="Normal 3 2 2 3 2 2 2 2 2" xfId="13295" xr:uid="{00000000-0005-0000-0000-0000EC330000}"/>
    <cellStyle name="Normal 3 2 2 3 2 2 2 2 2 2" xfId="34254" xr:uid="{16787657-71F8-4769-8DF0-EE53C3976014}"/>
    <cellStyle name="Normal 3 2 2 3 2 2 2 2 3" xfId="13296" xr:uid="{00000000-0005-0000-0000-0000ED330000}"/>
    <cellStyle name="Normal 3 2 2 3 2 2 2 2 3 2" xfId="34255" xr:uid="{9E82681E-9906-4390-A2C5-374F58D4466C}"/>
    <cellStyle name="Normal 3 2 2 3 2 2 2 2 4" xfId="13297" xr:uid="{00000000-0005-0000-0000-0000EE330000}"/>
    <cellStyle name="Normal 3 2 2 3 2 2 2 2 4 2" xfId="34256" xr:uid="{38AF9A3B-AA17-4275-9B99-D01A497007BE}"/>
    <cellStyle name="Normal 3 2 2 3 2 2 2 2 5" xfId="34253" xr:uid="{ABC46EB7-DDB6-47A1-ACAE-6F6ED0053561}"/>
    <cellStyle name="Normal 3 2 2 3 2 2 2 3" xfId="13298" xr:uid="{00000000-0005-0000-0000-0000EF330000}"/>
    <cellStyle name="Normal 3 2 2 3 2 2 2 3 2" xfId="34257" xr:uid="{B9EA9DA1-11BF-4F8B-B72B-120E84FAC19B}"/>
    <cellStyle name="Normal 3 2 2 3 2 2 2 4" xfId="13299" xr:uid="{00000000-0005-0000-0000-0000F0330000}"/>
    <cellStyle name="Normal 3 2 2 3 2 2 2 4 2" xfId="34258" xr:uid="{4F406D71-B171-47CC-AAA2-0CE7B92DC403}"/>
    <cellStyle name="Normal 3 2 2 3 2 2 2 5" xfId="13300" xr:uid="{00000000-0005-0000-0000-0000F1330000}"/>
    <cellStyle name="Normal 3 2 2 3 2 2 2 5 2" xfId="34259" xr:uid="{899F848C-1015-45D8-B992-054A51DEDA99}"/>
    <cellStyle name="Normal 3 2 2 3 2 2 2 6" xfId="34252" xr:uid="{D4029EB4-87BF-4CFC-B8CD-FE939436B59F}"/>
    <cellStyle name="Normal 3 2 2 3 2 2 3" xfId="13301" xr:uid="{00000000-0005-0000-0000-0000F2330000}"/>
    <cellStyle name="Normal 3 2 2 3 2 2 3 2" xfId="13302" xr:uid="{00000000-0005-0000-0000-0000F3330000}"/>
    <cellStyle name="Normal 3 2 2 3 2 2 3 2 2" xfId="34261" xr:uid="{A2AF5EBE-C6C7-46D0-A583-FFD3BF71F90A}"/>
    <cellStyle name="Normal 3 2 2 3 2 2 3 3" xfId="13303" xr:uid="{00000000-0005-0000-0000-0000F4330000}"/>
    <cellStyle name="Normal 3 2 2 3 2 2 3 3 2" xfId="34262" xr:uid="{BA1F45EC-8FD1-420E-83E6-84A5E03F17EB}"/>
    <cellStyle name="Normal 3 2 2 3 2 2 3 4" xfId="13304" xr:uid="{00000000-0005-0000-0000-0000F5330000}"/>
    <cellStyle name="Normal 3 2 2 3 2 2 3 4 2" xfId="34263" xr:uid="{4D4842BB-ED8F-48B3-BBEA-3A321E793295}"/>
    <cellStyle name="Normal 3 2 2 3 2 2 3 5" xfId="34260" xr:uid="{11463757-46D7-4E66-BB21-74B686AB6FB4}"/>
    <cellStyle name="Normal 3 2 2 3 2 2 4" xfId="13305" xr:uid="{00000000-0005-0000-0000-0000F6330000}"/>
    <cellStyle name="Normal 3 2 2 3 2 2 4 2" xfId="34264" xr:uid="{8E6E2699-7AB2-43EB-8CDA-717C25A8D8C3}"/>
    <cellStyle name="Normal 3 2 2 3 2 2 5" xfId="13306" xr:uid="{00000000-0005-0000-0000-0000F7330000}"/>
    <cellStyle name="Normal 3 2 2 3 2 2 5 2" xfId="34265" xr:uid="{494A3DA2-85B8-4B4B-9917-FF287276B860}"/>
    <cellStyle name="Normal 3 2 2 3 2 2 6" xfId="13307" xr:uid="{00000000-0005-0000-0000-0000F8330000}"/>
    <cellStyle name="Normal 3 2 2 3 2 2 6 2" xfId="34266" xr:uid="{966E4575-0D08-42AC-B68E-7090F863D00B}"/>
    <cellStyle name="Normal 3 2 2 3 2 2 7" xfId="34251" xr:uid="{3D5AC628-6986-4EE0-A475-35F5AFC247FE}"/>
    <cellStyle name="Normal 3 2 2 3 2 3" xfId="13308" xr:uid="{00000000-0005-0000-0000-0000F9330000}"/>
    <cellStyle name="Normal 3 2 2 3 2 3 2" xfId="13309" xr:uid="{00000000-0005-0000-0000-0000FA330000}"/>
    <cellStyle name="Normal 3 2 2 3 2 3 2 2" xfId="13310" xr:uid="{00000000-0005-0000-0000-0000FB330000}"/>
    <cellStyle name="Normal 3 2 2 3 2 3 2 2 2" xfId="13311" xr:uid="{00000000-0005-0000-0000-0000FC330000}"/>
    <cellStyle name="Normal 3 2 2 3 2 3 2 2 2 2" xfId="34270" xr:uid="{674A0064-45C8-43EB-AD21-148ECB40E10D}"/>
    <cellStyle name="Normal 3 2 2 3 2 3 2 2 3" xfId="13312" xr:uid="{00000000-0005-0000-0000-0000FD330000}"/>
    <cellStyle name="Normal 3 2 2 3 2 3 2 2 3 2" xfId="34271" xr:uid="{EC2FB6A5-5AAC-47B0-AC82-70F38AC99534}"/>
    <cellStyle name="Normal 3 2 2 3 2 3 2 2 4" xfId="13313" xr:uid="{00000000-0005-0000-0000-0000FE330000}"/>
    <cellStyle name="Normal 3 2 2 3 2 3 2 2 4 2" xfId="34272" xr:uid="{6F54C6A8-F67E-4B6A-BB50-0E6C43D0DA31}"/>
    <cellStyle name="Normal 3 2 2 3 2 3 2 2 5" xfId="34269" xr:uid="{9DA184E0-EB06-4381-AC81-04F742FA8F6F}"/>
    <cellStyle name="Normal 3 2 2 3 2 3 2 3" xfId="13314" xr:uid="{00000000-0005-0000-0000-0000FF330000}"/>
    <cellStyle name="Normal 3 2 2 3 2 3 2 3 2" xfId="34273" xr:uid="{F4DBC5BC-B075-4C31-AB65-A9666D7F04F7}"/>
    <cellStyle name="Normal 3 2 2 3 2 3 2 4" xfId="13315" xr:uid="{00000000-0005-0000-0000-000000340000}"/>
    <cellStyle name="Normal 3 2 2 3 2 3 2 4 2" xfId="34274" xr:uid="{3EA515CF-39D0-42B1-AD7B-874DE755ED9F}"/>
    <cellStyle name="Normal 3 2 2 3 2 3 2 5" xfId="13316" xr:uid="{00000000-0005-0000-0000-000001340000}"/>
    <cellStyle name="Normal 3 2 2 3 2 3 2 5 2" xfId="34275" xr:uid="{774EFDBE-ECF0-48DC-8F90-ECA9D054D29F}"/>
    <cellStyle name="Normal 3 2 2 3 2 3 2 6" xfId="34268" xr:uid="{6F41BE7A-6C7C-42B6-802B-4174C8261D8F}"/>
    <cellStyle name="Normal 3 2 2 3 2 3 3" xfId="13317" xr:uid="{00000000-0005-0000-0000-000002340000}"/>
    <cellStyle name="Normal 3 2 2 3 2 3 3 2" xfId="13318" xr:uid="{00000000-0005-0000-0000-000003340000}"/>
    <cellStyle name="Normal 3 2 2 3 2 3 3 2 2" xfId="34277" xr:uid="{2CB8F967-F58B-4A5D-ABC8-888915E694C3}"/>
    <cellStyle name="Normal 3 2 2 3 2 3 3 3" xfId="13319" xr:uid="{00000000-0005-0000-0000-000004340000}"/>
    <cellStyle name="Normal 3 2 2 3 2 3 3 3 2" xfId="34278" xr:uid="{FE680117-DEE7-44A5-BF85-E3C665EFA960}"/>
    <cellStyle name="Normal 3 2 2 3 2 3 3 4" xfId="13320" xr:uid="{00000000-0005-0000-0000-000005340000}"/>
    <cellStyle name="Normal 3 2 2 3 2 3 3 4 2" xfId="34279" xr:uid="{7DA22E6A-92DD-4102-B183-420221DDB1F7}"/>
    <cellStyle name="Normal 3 2 2 3 2 3 3 5" xfId="34276" xr:uid="{29C0AC77-5EFA-4703-9DE5-B4B0954F2284}"/>
    <cellStyle name="Normal 3 2 2 3 2 3 4" xfId="13321" xr:uid="{00000000-0005-0000-0000-000006340000}"/>
    <cellStyle name="Normal 3 2 2 3 2 3 4 2" xfId="34280" xr:uid="{7FE995FE-4175-4081-B338-078DB6053675}"/>
    <cellStyle name="Normal 3 2 2 3 2 3 5" xfId="13322" xr:uid="{00000000-0005-0000-0000-000007340000}"/>
    <cellStyle name="Normal 3 2 2 3 2 3 5 2" xfId="34281" xr:uid="{32CE376D-9C41-496D-8252-27B1A6446CFB}"/>
    <cellStyle name="Normal 3 2 2 3 2 3 6" xfId="13323" xr:uid="{00000000-0005-0000-0000-000008340000}"/>
    <cellStyle name="Normal 3 2 2 3 2 3 6 2" xfId="34282" xr:uid="{67E9D6E3-459B-41B3-98D2-A0D366D8AFF7}"/>
    <cellStyle name="Normal 3 2 2 3 2 3 7" xfId="34267" xr:uid="{923DCB41-D9E9-4746-BC51-CEE799B8C096}"/>
    <cellStyle name="Normal 3 2 2 3 2 4" xfId="13324" xr:uid="{00000000-0005-0000-0000-000009340000}"/>
    <cellStyle name="Normal 3 2 2 3 2 4 2" xfId="13325" xr:uid="{00000000-0005-0000-0000-00000A340000}"/>
    <cellStyle name="Normal 3 2 2 3 2 4 2 2" xfId="13326" xr:uid="{00000000-0005-0000-0000-00000B340000}"/>
    <cellStyle name="Normal 3 2 2 3 2 4 2 2 2" xfId="34285" xr:uid="{C188A389-0C8E-4F7B-8A61-008F0F6EB25E}"/>
    <cellStyle name="Normal 3 2 2 3 2 4 2 3" xfId="13327" xr:uid="{00000000-0005-0000-0000-00000C340000}"/>
    <cellStyle name="Normal 3 2 2 3 2 4 2 3 2" xfId="34286" xr:uid="{4DB86C8C-4EA7-475B-800A-37074DB8B600}"/>
    <cellStyle name="Normal 3 2 2 3 2 4 2 4" xfId="13328" xr:uid="{00000000-0005-0000-0000-00000D340000}"/>
    <cellStyle name="Normal 3 2 2 3 2 4 2 4 2" xfId="34287" xr:uid="{B61A7A75-4B39-48FB-BB49-C07E6B2F5090}"/>
    <cellStyle name="Normal 3 2 2 3 2 4 2 5" xfId="34284" xr:uid="{17418CAB-6AB1-4A00-99AC-36DCD7DF8E41}"/>
    <cellStyle name="Normal 3 2 2 3 2 4 3" xfId="13329" xr:uid="{00000000-0005-0000-0000-00000E340000}"/>
    <cellStyle name="Normal 3 2 2 3 2 4 3 2" xfId="34288" xr:uid="{E9E3849B-022A-47C5-A245-C401691B7EFD}"/>
    <cellStyle name="Normal 3 2 2 3 2 4 4" xfId="13330" xr:uid="{00000000-0005-0000-0000-00000F340000}"/>
    <cellStyle name="Normal 3 2 2 3 2 4 4 2" xfId="34289" xr:uid="{B7666C28-063D-45E1-8F26-2D87C6A4FB4C}"/>
    <cellStyle name="Normal 3 2 2 3 2 4 5" xfId="13331" xr:uid="{00000000-0005-0000-0000-000010340000}"/>
    <cellStyle name="Normal 3 2 2 3 2 4 5 2" xfId="34290" xr:uid="{EB5BD6B5-DFD8-4020-A82C-4FAD2CD1356B}"/>
    <cellStyle name="Normal 3 2 2 3 2 4 6" xfId="34283" xr:uid="{843686EF-E145-43FB-B38F-D084522AA4A0}"/>
    <cellStyle name="Normal 3 2 2 3 2 5" xfId="13332" xr:uid="{00000000-0005-0000-0000-000011340000}"/>
    <cellStyle name="Normal 3 2 2 3 2 5 2" xfId="13333" xr:uid="{00000000-0005-0000-0000-000012340000}"/>
    <cellStyle name="Normal 3 2 2 3 2 5 2 2" xfId="34292" xr:uid="{F984771D-311E-4DB2-B05E-C35B552208C0}"/>
    <cellStyle name="Normal 3 2 2 3 2 5 3" xfId="13334" xr:uid="{00000000-0005-0000-0000-000013340000}"/>
    <cellStyle name="Normal 3 2 2 3 2 5 3 2" xfId="34293" xr:uid="{E325EAA0-27A4-498C-8F0E-B6558FB34623}"/>
    <cellStyle name="Normal 3 2 2 3 2 5 4" xfId="13335" xr:uid="{00000000-0005-0000-0000-000014340000}"/>
    <cellStyle name="Normal 3 2 2 3 2 5 4 2" xfId="34294" xr:uid="{82E43BA1-AEDA-4808-85F1-157BA8110A71}"/>
    <cellStyle name="Normal 3 2 2 3 2 5 5" xfId="34291" xr:uid="{DCFA0C76-22B8-4BCB-AE86-2195960541B0}"/>
    <cellStyle name="Normal 3 2 2 3 2 6" xfId="13336" xr:uid="{00000000-0005-0000-0000-000015340000}"/>
    <cellStyle name="Normal 3 2 2 3 2 6 2" xfId="34295" xr:uid="{4F754A18-0674-465B-9BA6-F08201D6A472}"/>
    <cellStyle name="Normal 3 2 2 3 2 7" xfId="13337" xr:uid="{00000000-0005-0000-0000-000016340000}"/>
    <cellStyle name="Normal 3 2 2 3 2 7 2" xfId="34296" xr:uid="{1CEBAE32-30E3-45F9-99E2-C053F59FC2FC}"/>
    <cellStyle name="Normal 3 2 2 3 2 8" xfId="13338" xr:uid="{00000000-0005-0000-0000-000017340000}"/>
    <cellStyle name="Normal 3 2 2 3 2 8 2" xfId="34297" xr:uid="{F6F14433-727F-4840-9D9E-261750A7A39C}"/>
    <cellStyle name="Normal 3 2 2 3 2 9" xfId="34250" xr:uid="{70A857A2-A9E7-4A97-95F3-72A47E422950}"/>
    <cellStyle name="Normal 3 2 2 3 3" xfId="13339" xr:uid="{00000000-0005-0000-0000-000018340000}"/>
    <cellStyle name="Normal 3 2 2 3 3 2" xfId="13340" xr:uid="{00000000-0005-0000-0000-000019340000}"/>
    <cellStyle name="Normal 3 2 2 3 3 2 2" xfId="13341" xr:uid="{00000000-0005-0000-0000-00001A340000}"/>
    <cellStyle name="Normal 3 2 2 3 3 2 2 2" xfId="13342" xr:uid="{00000000-0005-0000-0000-00001B340000}"/>
    <cellStyle name="Normal 3 2 2 3 3 2 2 2 2" xfId="34301" xr:uid="{91DCDF30-9EE4-4FDC-B31E-B7868390E85A}"/>
    <cellStyle name="Normal 3 2 2 3 3 2 2 3" xfId="13343" xr:uid="{00000000-0005-0000-0000-00001C340000}"/>
    <cellStyle name="Normal 3 2 2 3 3 2 2 3 2" xfId="34302" xr:uid="{738AC51D-D1C6-4179-8F2F-C6A4B656981A}"/>
    <cellStyle name="Normal 3 2 2 3 3 2 2 4" xfId="13344" xr:uid="{00000000-0005-0000-0000-00001D340000}"/>
    <cellStyle name="Normal 3 2 2 3 3 2 2 4 2" xfId="34303" xr:uid="{26999288-4163-4E22-8BB7-4E7DA25E182C}"/>
    <cellStyle name="Normal 3 2 2 3 3 2 2 5" xfId="34300" xr:uid="{E607E7CE-E7B5-4600-851F-989A07EC4461}"/>
    <cellStyle name="Normal 3 2 2 3 3 2 3" xfId="13345" xr:uid="{00000000-0005-0000-0000-00001E340000}"/>
    <cellStyle name="Normal 3 2 2 3 3 2 3 2" xfId="34304" xr:uid="{AC327BCE-388E-48EF-B205-AC7CE8A2462B}"/>
    <cellStyle name="Normal 3 2 2 3 3 2 4" xfId="13346" xr:uid="{00000000-0005-0000-0000-00001F340000}"/>
    <cellStyle name="Normal 3 2 2 3 3 2 4 2" xfId="34305" xr:uid="{7F9E4BB2-E913-4738-9FA1-CD4BF617B549}"/>
    <cellStyle name="Normal 3 2 2 3 3 2 5" xfId="13347" xr:uid="{00000000-0005-0000-0000-000020340000}"/>
    <cellStyle name="Normal 3 2 2 3 3 2 5 2" xfId="34306" xr:uid="{7F034599-3A12-486D-8A83-7F7A27468CBE}"/>
    <cellStyle name="Normal 3 2 2 3 3 2 6" xfId="34299" xr:uid="{0B871062-9ACF-436E-86F5-164C069C491F}"/>
    <cellStyle name="Normal 3 2 2 3 3 3" xfId="13348" xr:uid="{00000000-0005-0000-0000-000021340000}"/>
    <cellStyle name="Normal 3 2 2 3 3 3 2" xfId="13349" xr:uid="{00000000-0005-0000-0000-000022340000}"/>
    <cellStyle name="Normal 3 2 2 3 3 3 2 2" xfId="34308" xr:uid="{D93BCAF3-18F1-44B3-9F7A-B1FF26C7EE11}"/>
    <cellStyle name="Normal 3 2 2 3 3 3 3" xfId="13350" xr:uid="{00000000-0005-0000-0000-000023340000}"/>
    <cellStyle name="Normal 3 2 2 3 3 3 3 2" xfId="34309" xr:uid="{D1C3A967-8DBA-4286-9CCA-744B08C36ABA}"/>
    <cellStyle name="Normal 3 2 2 3 3 3 4" xfId="13351" xr:uid="{00000000-0005-0000-0000-000024340000}"/>
    <cellStyle name="Normal 3 2 2 3 3 3 4 2" xfId="34310" xr:uid="{13C70C54-2728-42F9-85ED-82C34882465E}"/>
    <cellStyle name="Normal 3 2 2 3 3 3 5" xfId="34307" xr:uid="{D5646DB3-C68A-4C49-8986-B3B13BA367B1}"/>
    <cellStyle name="Normal 3 2 2 3 3 4" xfId="13352" xr:uid="{00000000-0005-0000-0000-000025340000}"/>
    <cellStyle name="Normal 3 2 2 3 3 4 2" xfId="34311" xr:uid="{94FA61EC-0328-4210-9728-0CDE1D849824}"/>
    <cellStyle name="Normal 3 2 2 3 3 5" xfId="13353" xr:uid="{00000000-0005-0000-0000-000026340000}"/>
    <cellStyle name="Normal 3 2 2 3 3 5 2" xfId="34312" xr:uid="{5DD34B6A-D80C-49A1-91BB-4E420D40F5F4}"/>
    <cellStyle name="Normal 3 2 2 3 3 6" xfId="13354" xr:uid="{00000000-0005-0000-0000-000027340000}"/>
    <cellStyle name="Normal 3 2 2 3 3 6 2" xfId="34313" xr:uid="{CE1D1064-B2E2-4DB1-90F1-27102A069FC5}"/>
    <cellStyle name="Normal 3 2 2 3 3 7" xfId="34298" xr:uid="{215EFE3C-BFDD-45A3-A839-B436BE5308CD}"/>
    <cellStyle name="Normal 3 2 2 3 4" xfId="13355" xr:uid="{00000000-0005-0000-0000-000028340000}"/>
    <cellStyle name="Normal 3 2 2 3 4 2" xfId="13356" xr:uid="{00000000-0005-0000-0000-000029340000}"/>
    <cellStyle name="Normal 3 2 2 3 4 2 2" xfId="13357" xr:uid="{00000000-0005-0000-0000-00002A340000}"/>
    <cellStyle name="Normal 3 2 2 3 4 2 2 2" xfId="13358" xr:uid="{00000000-0005-0000-0000-00002B340000}"/>
    <cellStyle name="Normal 3 2 2 3 4 2 2 2 2" xfId="34317" xr:uid="{8932AFA3-2A79-461D-AA18-4124AB99C0DB}"/>
    <cellStyle name="Normal 3 2 2 3 4 2 2 3" xfId="13359" xr:uid="{00000000-0005-0000-0000-00002C340000}"/>
    <cellStyle name="Normal 3 2 2 3 4 2 2 3 2" xfId="34318" xr:uid="{8F0AA02D-7CA1-4B60-A787-E2F1D3BC1D83}"/>
    <cellStyle name="Normal 3 2 2 3 4 2 2 4" xfId="13360" xr:uid="{00000000-0005-0000-0000-00002D340000}"/>
    <cellStyle name="Normal 3 2 2 3 4 2 2 4 2" xfId="34319" xr:uid="{FF3B0B3C-FBE9-4A54-A976-F9F206BE28C1}"/>
    <cellStyle name="Normal 3 2 2 3 4 2 2 5" xfId="34316" xr:uid="{E5DB7883-4114-4FF6-90BC-81A6B4AA59E3}"/>
    <cellStyle name="Normal 3 2 2 3 4 2 3" xfId="13361" xr:uid="{00000000-0005-0000-0000-00002E340000}"/>
    <cellStyle name="Normal 3 2 2 3 4 2 3 2" xfId="34320" xr:uid="{B19A0E25-916D-4928-9D0F-38EA3608AE96}"/>
    <cellStyle name="Normal 3 2 2 3 4 2 4" xfId="13362" xr:uid="{00000000-0005-0000-0000-00002F340000}"/>
    <cellStyle name="Normal 3 2 2 3 4 2 4 2" xfId="34321" xr:uid="{84FE3077-233A-4995-B18A-A87EEC934E9C}"/>
    <cellStyle name="Normal 3 2 2 3 4 2 5" xfId="13363" xr:uid="{00000000-0005-0000-0000-000030340000}"/>
    <cellStyle name="Normal 3 2 2 3 4 2 5 2" xfId="34322" xr:uid="{599EC33B-9D63-4384-8723-0C452E321CEE}"/>
    <cellStyle name="Normal 3 2 2 3 4 2 6" xfId="34315" xr:uid="{01762241-ECB8-47B7-AEB3-ACD2D45E9838}"/>
    <cellStyle name="Normal 3 2 2 3 4 3" xfId="13364" xr:uid="{00000000-0005-0000-0000-000031340000}"/>
    <cellStyle name="Normal 3 2 2 3 4 3 2" xfId="13365" xr:uid="{00000000-0005-0000-0000-000032340000}"/>
    <cellStyle name="Normal 3 2 2 3 4 3 2 2" xfId="34324" xr:uid="{534C9BE2-C12C-4A00-BE76-5AEE1BBA4336}"/>
    <cellStyle name="Normal 3 2 2 3 4 3 3" xfId="13366" xr:uid="{00000000-0005-0000-0000-000033340000}"/>
    <cellStyle name="Normal 3 2 2 3 4 3 3 2" xfId="34325" xr:uid="{5897D98D-B022-4E44-9893-7E22B73CDCDE}"/>
    <cellStyle name="Normal 3 2 2 3 4 3 4" xfId="13367" xr:uid="{00000000-0005-0000-0000-000034340000}"/>
    <cellStyle name="Normal 3 2 2 3 4 3 4 2" xfId="34326" xr:uid="{364FB94F-2942-4F57-9369-18C40F530E12}"/>
    <cellStyle name="Normal 3 2 2 3 4 3 5" xfId="34323" xr:uid="{EFAC1F6C-1393-4EB9-AB7A-7F5EFD23CDD1}"/>
    <cellStyle name="Normal 3 2 2 3 4 4" xfId="13368" xr:uid="{00000000-0005-0000-0000-000035340000}"/>
    <cellStyle name="Normal 3 2 2 3 4 4 2" xfId="34327" xr:uid="{1C049008-6942-460F-8911-D6AF1AA563A2}"/>
    <cellStyle name="Normal 3 2 2 3 4 5" xfId="13369" xr:uid="{00000000-0005-0000-0000-000036340000}"/>
    <cellStyle name="Normal 3 2 2 3 4 5 2" xfId="34328" xr:uid="{6E01FB67-D9F0-42ED-8973-D88EA84CAEDF}"/>
    <cellStyle name="Normal 3 2 2 3 4 6" xfId="13370" xr:uid="{00000000-0005-0000-0000-000037340000}"/>
    <cellStyle name="Normal 3 2 2 3 4 6 2" xfId="34329" xr:uid="{1333D961-063F-493E-A89F-04383F994C4B}"/>
    <cellStyle name="Normal 3 2 2 3 4 7" xfId="34314" xr:uid="{52B83CBE-47CC-46AF-A9C5-72E10485CE89}"/>
    <cellStyle name="Normal 3 2 2 3 5" xfId="13371" xr:uid="{00000000-0005-0000-0000-000038340000}"/>
    <cellStyle name="Normal 3 2 2 3 5 2" xfId="34330" xr:uid="{B4A9D71B-8931-4C10-BECE-D642F25E5A9C}"/>
    <cellStyle name="Normal 3 2 2 3 6" xfId="13372" xr:uid="{00000000-0005-0000-0000-000039340000}"/>
    <cellStyle name="Normal 3 2 2 3 6 2" xfId="13373" xr:uid="{00000000-0005-0000-0000-00003A340000}"/>
    <cellStyle name="Normal 3 2 2 3 6 2 2" xfId="13374" xr:uid="{00000000-0005-0000-0000-00003B340000}"/>
    <cellStyle name="Normal 3 2 2 3 6 2 2 2" xfId="34333" xr:uid="{C868A420-ACAD-469C-83E7-00D704EB349D}"/>
    <cellStyle name="Normal 3 2 2 3 6 2 3" xfId="13375" xr:uid="{00000000-0005-0000-0000-00003C340000}"/>
    <cellStyle name="Normal 3 2 2 3 6 2 3 2" xfId="34334" xr:uid="{52B4D192-0A87-4298-92BA-16F5C4330C3D}"/>
    <cellStyle name="Normal 3 2 2 3 6 2 4" xfId="13376" xr:uid="{00000000-0005-0000-0000-00003D340000}"/>
    <cellStyle name="Normal 3 2 2 3 6 2 4 2" xfId="34335" xr:uid="{4226370D-CCDC-44D2-8F7B-E11CBAC0F625}"/>
    <cellStyle name="Normal 3 2 2 3 6 2 5" xfId="34332" xr:uid="{9E1CC5D1-355A-4D86-9D5A-FC73902932ED}"/>
    <cellStyle name="Normal 3 2 2 3 6 3" xfId="13377" xr:uid="{00000000-0005-0000-0000-00003E340000}"/>
    <cellStyle name="Normal 3 2 2 3 6 3 2" xfId="34336" xr:uid="{6DE31151-40FD-48DB-900F-ADB0FD61E149}"/>
    <cellStyle name="Normal 3 2 2 3 6 4" xfId="13378" xr:uid="{00000000-0005-0000-0000-00003F340000}"/>
    <cellStyle name="Normal 3 2 2 3 6 4 2" xfId="34337" xr:uid="{90EA9A6E-71E8-4809-A9C7-F616BD70FF01}"/>
    <cellStyle name="Normal 3 2 2 3 6 5" xfId="13379" xr:uid="{00000000-0005-0000-0000-000040340000}"/>
    <cellStyle name="Normal 3 2 2 3 6 5 2" xfId="34338" xr:uid="{CDC451C9-C0BB-4F0A-A2B6-40B09270E7C6}"/>
    <cellStyle name="Normal 3 2 2 3 6 6" xfId="34331" xr:uid="{D4F0FFA9-FFA6-466B-ACCC-90BAEF1FBBE1}"/>
    <cellStyle name="Normal 3 2 2 3 7" xfId="13380" xr:uid="{00000000-0005-0000-0000-000041340000}"/>
    <cellStyle name="Normal 3 2 2 3 7 2" xfId="34339" xr:uid="{BE672715-B04B-43D9-B283-B65653887B19}"/>
    <cellStyle name="Normal 3 2 2 3 8" xfId="13381" xr:uid="{00000000-0005-0000-0000-000042340000}"/>
    <cellStyle name="Normal 3 2 2 3 8 2" xfId="13382" xr:uid="{00000000-0005-0000-0000-000043340000}"/>
    <cellStyle name="Normal 3 2 2 3 8 2 2" xfId="34341" xr:uid="{C7608490-BCD0-4646-8496-8F480CE7585A}"/>
    <cellStyle name="Normal 3 2 2 3 8 3" xfId="13383" xr:uid="{00000000-0005-0000-0000-000044340000}"/>
    <cellStyle name="Normal 3 2 2 3 8 3 2" xfId="34342" xr:uid="{B792C687-753E-40C5-8CFA-1A143BAD0AA6}"/>
    <cellStyle name="Normal 3 2 2 3 8 4" xfId="13384" xr:uid="{00000000-0005-0000-0000-000045340000}"/>
    <cellStyle name="Normal 3 2 2 3 8 4 2" xfId="34343" xr:uid="{0DC3047C-86FB-4D04-9A51-68056C62C683}"/>
    <cellStyle name="Normal 3 2 2 3 8 5" xfId="34340" xr:uid="{76A4ACE3-378E-4D3E-B2E6-958D0DC71CFE}"/>
    <cellStyle name="Normal 3 2 2 3 9" xfId="13385" xr:uid="{00000000-0005-0000-0000-000046340000}"/>
    <cellStyle name="Normal 3 2 2 3 9 2" xfId="34344" xr:uid="{5B2B2F09-FC4B-4D2D-8A16-2913AC5549BE}"/>
    <cellStyle name="Normal 3 2 2 4" xfId="13386" xr:uid="{00000000-0005-0000-0000-000047340000}"/>
    <cellStyle name="Normal 3 2 2 4 10" xfId="13387" xr:uid="{00000000-0005-0000-0000-000048340000}"/>
    <cellStyle name="Normal 3 2 2 4 10 2" xfId="34346" xr:uid="{D30FD186-8B3A-45C9-8650-82DC05E6F2FC}"/>
    <cellStyle name="Normal 3 2 2 4 11" xfId="34345" xr:uid="{E9D0F041-FDDD-447A-8CCD-5992F6DF1F04}"/>
    <cellStyle name="Normal 3 2 2 4 2" xfId="13388" xr:uid="{00000000-0005-0000-0000-000049340000}"/>
    <cellStyle name="Normal 3 2 2 4 2 2" xfId="13389" xr:uid="{00000000-0005-0000-0000-00004A340000}"/>
    <cellStyle name="Normal 3 2 2 4 2 2 2" xfId="13390" xr:uid="{00000000-0005-0000-0000-00004B340000}"/>
    <cellStyle name="Normal 3 2 2 4 2 2 2 2" xfId="13391" xr:uid="{00000000-0005-0000-0000-00004C340000}"/>
    <cellStyle name="Normal 3 2 2 4 2 2 2 2 2" xfId="13392" xr:uid="{00000000-0005-0000-0000-00004D340000}"/>
    <cellStyle name="Normal 3 2 2 4 2 2 2 2 2 2" xfId="34351" xr:uid="{CF34DDE2-F84D-49BC-8718-C3C99B15EE53}"/>
    <cellStyle name="Normal 3 2 2 4 2 2 2 2 3" xfId="13393" xr:uid="{00000000-0005-0000-0000-00004E340000}"/>
    <cellStyle name="Normal 3 2 2 4 2 2 2 2 3 2" xfId="34352" xr:uid="{A772471C-D2FB-4B4E-94EB-6FA59792E7E6}"/>
    <cellStyle name="Normal 3 2 2 4 2 2 2 2 4" xfId="13394" xr:uid="{00000000-0005-0000-0000-00004F340000}"/>
    <cellStyle name="Normal 3 2 2 4 2 2 2 2 4 2" xfId="34353" xr:uid="{7C53D346-48E3-42A1-AB33-6ED79576446F}"/>
    <cellStyle name="Normal 3 2 2 4 2 2 2 2 5" xfId="34350" xr:uid="{C607751C-CB72-4BD9-ACBE-2736EA383DC1}"/>
    <cellStyle name="Normal 3 2 2 4 2 2 2 3" xfId="13395" xr:uid="{00000000-0005-0000-0000-000050340000}"/>
    <cellStyle name="Normal 3 2 2 4 2 2 2 3 2" xfId="34354" xr:uid="{9A41A803-80E3-4B0B-9E06-660345D6AE2A}"/>
    <cellStyle name="Normal 3 2 2 4 2 2 2 4" xfId="13396" xr:uid="{00000000-0005-0000-0000-000051340000}"/>
    <cellStyle name="Normal 3 2 2 4 2 2 2 4 2" xfId="34355" xr:uid="{7DB8917E-7C1C-4C70-ACB3-65879849E95B}"/>
    <cellStyle name="Normal 3 2 2 4 2 2 2 5" xfId="13397" xr:uid="{00000000-0005-0000-0000-000052340000}"/>
    <cellStyle name="Normal 3 2 2 4 2 2 2 5 2" xfId="34356" xr:uid="{FBBD0CB6-BE35-4CFF-B959-A8B204E94CBE}"/>
    <cellStyle name="Normal 3 2 2 4 2 2 2 6" xfId="34349" xr:uid="{16736B28-AFA4-483F-A1FF-4B5BCD54A5AE}"/>
    <cellStyle name="Normal 3 2 2 4 2 2 3" xfId="13398" xr:uid="{00000000-0005-0000-0000-000053340000}"/>
    <cellStyle name="Normal 3 2 2 4 2 2 3 2" xfId="13399" xr:uid="{00000000-0005-0000-0000-000054340000}"/>
    <cellStyle name="Normal 3 2 2 4 2 2 3 2 2" xfId="34358" xr:uid="{C8750A47-0802-4C48-B919-EB80AC1C2217}"/>
    <cellStyle name="Normal 3 2 2 4 2 2 3 3" xfId="13400" xr:uid="{00000000-0005-0000-0000-000055340000}"/>
    <cellStyle name="Normal 3 2 2 4 2 2 3 3 2" xfId="34359" xr:uid="{BF493CA4-B0A8-4424-8733-5BE4912D3316}"/>
    <cellStyle name="Normal 3 2 2 4 2 2 3 4" xfId="13401" xr:uid="{00000000-0005-0000-0000-000056340000}"/>
    <cellStyle name="Normal 3 2 2 4 2 2 3 4 2" xfId="34360" xr:uid="{7CCCBE6A-EBE9-47A3-8275-5DC664FDDB72}"/>
    <cellStyle name="Normal 3 2 2 4 2 2 3 5" xfId="34357" xr:uid="{0F7166C5-905F-4ADD-8117-26ABC0D87359}"/>
    <cellStyle name="Normal 3 2 2 4 2 2 4" xfId="13402" xr:uid="{00000000-0005-0000-0000-000057340000}"/>
    <cellStyle name="Normal 3 2 2 4 2 2 4 2" xfId="34361" xr:uid="{BC85A373-13CD-4B05-BFE5-AE2652941866}"/>
    <cellStyle name="Normal 3 2 2 4 2 2 5" xfId="13403" xr:uid="{00000000-0005-0000-0000-000058340000}"/>
    <cellStyle name="Normal 3 2 2 4 2 2 5 2" xfId="34362" xr:uid="{39F5A843-B24F-4AC9-A700-DDBD88C8273B}"/>
    <cellStyle name="Normal 3 2 2 4 2 2 6" xfId="13404" xr:uid="{00000000-0005-0000-0000-000059340000}"/>
    <cellStyle name="Normal 3 2 2 4 2 2 6 2" xfId="34363" xr:uid="{84A578BB-8AC9-4C78-8BC8-0F88A8B751C7}"/>
    <cellStyle name="Normal 3 2 2 4 2 2 7" xfId="34348" xr:uid="{1A05AF32-0B15-4BA4-95F4-146E89A2F008}"/>
    <cellStyle name="Normal 3 2 2 4 2 3" xfId="13405" xr:uid="{00000000-0005-0000-0000-00005A340000}"/>
    <cellStyle name="Normal 3 2 2 4 2 3 2" xfId="13406" xr:uid="{00000000-0005-0000-0000-00005B340000}"/>
    <cellStyle name="Normal 3 2 2 4 2 3 2 2" xfId="13407" xr:uid="{00000000-0005-0000-0000-00005C340000}"/>
    <cellStyle name="Normal 3 2 2 4 2 3 2 2 2" xfId="13408" xr:uid="{00000000-0005-0000-0000-00005D340000}"/>
    <cellStyle name="Normal 3 2 2 4 2 3 2 2 2 2" xfId="34367" xr:uid="{560B2131-4649-41A1-B436-0CAEADDBEF23}"/>
    <cellStyle name="Normal 3 2 2 4 2 3 2 2 3" xfId="13409" xr:uid="{00000000-0005-0000-0000-00005E340000}"/>
    <cellStyle name="Normal 3 2 2 4 2 3 2 2 3 2" xfId="34368" xr:uid="{FA1F9D85-BC00-4492-8EE6-026F6B4E152C}"/>
    <cellStyle name="Normal 3 2 2 4 2 3 2 2 4" xfId="13410" xr:uid="{00000000-0005-0000-0000-00005F340000}"/>
    <cellStyle name="Normal 3 2 2 4 2 3 2 2 4 2" xfId="34369" xr:uid="{45DF33AE-B6C3-4038-9EED-7C8CEFB41649}"/>
    <cellStyle name="Normal 3 2 2 4 2 3 2 2 5" xfId="34366" xr:uid="{4DBA40FA-7081-4005-A3D8-2B0D7893C23C}"/>
    <cellStyle name="Normal 3 2 2 4 2 3 2 3" xfId="13411" xr:uid="{00000000-0005-0000-0000-000060340000}"/>
    <cellStyle name="Normal 3 2 2 4 2 3 2 3 2" xfId="34370" xr:uid="{762CD7FB-AB42-4154-8694-EA24FA5F87B0}"/>
    <cellStyle name="Normal 3 2 2 4 2 3 2 4" xfId="13412" xr:uid="{00000000-0005-0000-0000-000061340000}"/>
    <cellStyle name="Normal 3 2 2 4 2 3 2 4 2" xfId="34371" xr:uid="{61532FF8-5FFD-40A1-B0B2-3439C17B8F8D}"/>
    <cellStyle name="Normal 3 2 2 4 2 3 2 5" xfId="13413" xr:uid="{00000000-0005-0000-0000-000062340000}"/>
    <cellStyle name="Normal 3 2 2 4 2 3 2 5 2" xfId="34372" xr:uid="{8839DE5B-2E19-40CD-9C93-5675ADDD3755}"/>
    <cellStyle name="Normal 3 2 2 4 2 3 2 6" xfId="34365" xr:uid="{BFB54694-65A9-40B1-A99D-7C5B64476279}"/>
    <cellStyle name="Normal 3 2 2 4 2 3 3" xfId="13414" xr:uid="{00000000-0005-0000-0000-000063340000}"/>
    <cellStyle name="Normal 3 2 2 4 2 3 3 2" xfId="13415" xr:uid="{00000000-0005-0000-0000-000064340000}"/>
    <cellStyle name="Normal 3 2 2 4 2 3 3 2 2" xfId="34374" xr:uid="{4682636D-9B2C-437D-8F39-442E29D27C42}"/>
    <cellStyle name="Normal 3 2 2 4 2 3 3 3" xfId="13416" xr:uid="{00000000-0005-0000-0000-000065340000}"/>
    <cellStyle name="Normal 3 2 2 4 2 3 3 3 2" xfId="34375" xr:uid="{DC00EA53-881D-4C2C-8ABD-A2C649E8704C}"/>
    <cellStyle name="Normal 3 2 2 4 2 3 3 4" xfId="13417" xr:uid="{00000000-0005-0000-0000-000066340000}"/>
    <cellStyle name="Normal 3 2 2 4 2 3 3 4 2" xfId="34376" xr:uid="{658B74A4-A797-483D-94B0-F9D8DDF9C95C}"/>
    <cellStyle name="Normal 3 2 2 4 2 3 3 5" xfId="34373" xr:uid="{53E6B21A-3AD2-4BBC-9CE5-1C37E1FDC499}"/>
    <cellStyle name="Normal 3 2 2 4 2 3 4" xfId="13418" xr:uid="{00000000-0005-0000-0000-000067340000}"/>
    <cellStyle name="Normal 3 2 2 4 2 3 4 2" xfId="34377" xr:uid="{B684EDE6-235B-4562-BCDC-5102E62E1347}"/>
    <cellStyle name="Normal 3 2 2 4 2 3 5" xfId="13419" xr:uid="{00000000-0005-0000-0000-000068340000}"/>
    <cellStyle name="Normal 3 2 2 4 2 3 5 2" xfId="34378" xr:uid="{38CAC196-2539-4EE8-962A-BC50B1F799B6}"/>
    <cellStyle name="Normal 3 2 2 4 2 3 6" xfId="13420" xr:uid="{00000000-0005-0000-0000-000069340000}"/>
    <cellStyle name="Normal 3 2 2 4 2 3 6 2" xfId="34379" xr:uid="{A3F9F0EF-CA25-4536-B677-BD2A7D9E7E67}"/>
    <cellStyle name="Normal 3 2 2 4 2 3 7" xfId="34364" xr:uid="{1E189033-6EB1-4F4A-83CD-D7F26F2DA29D}"/>
    <cellStyle name="Normal 3 2 2 4 2 4" xfId="13421" xr:uid="{00000000-0005-0000-0000-00006A340000}"/>
    <cellStyle name="Normal 3 2 2 4 2 4 2" xfId="13422" xr:uid="{00000000-0005-0000-0000-00006B340000}"/>
    <cellStyle name="Normal 3 2 2 4 2 4 2 2" xfId="13423" xr:uid="{00000000-0005-0000-0000-00006C340000}"/>
    <cellStyle name="Normal 3 2 2 4 2 4 2 2 2" xfId="34382" xr:uid="{96F01392-BE88-46B4-83CC-C86A390EA354}"/>
    <cellStyle name="Normal 3 2 2 4 2 4 2 3" xfId="13424" xr:uid="{00000000-0005-0000-0000-00006D340000}"/>
    <cellStyle name="Normal 3 2 2 4 2 4 2 3 2" xfId="34383" xr:uid="{FE227E91-67B0-4E84-84D1-17A585729B34}"/>
    <cellStyle name="Normal 3 2 2 4 2 4 2 4" xfId="13425" xr:uid="{00000000-0005-0000-0000-00006E340000}"/>
    <cellStyle name="Normal 3 2 2 4 2 4 2 4 2" xfId="34384" xr:uid="{EC648EB6-EAA1-49B8-A4D6-7ADE3F8ACD4F}"/>
    <cellStyle name="Normal 3 2 2 4 2 4 2 5" xfId="34381" xr:uid="{1F2C0364-A141-4981-A2F1-A33678EA40CE}"/>
    <cellStyle name="Normal 3 2 2 4 2 4 3" xfId="13426" xr:uid="{00000000-0005-0000-0000-00006F340000}"/>
    <cellStyle name="Normal 3 2 2 4 2 4 3 2" xfId="34385" xr:uid="{AC72F6BB-8670-4513-8272-9A4489A1DAE7}"/>
    <cellStyle name="Normal 3 2 2 4 2 4 4" xfId="13427" xr:uid="{00000000-0005-0000-0000-000070340000}"/>
    <cellStyle name="Normal 3 2 2 4 2 4 4 2" xfId="34386" xr:uid="{242F9A95-13C1-44ED-9F37-6620A0731A68}"/>
    <cellStyle name="Normal 3 2 2 4 2 4 5" xfId="13428" xr:uid="{00000000-0005-0000-0000-000071340000}"/>
    <cellStyle name="Normal 3 2 2 4 2 4 5 2" xfId="34387" xr:uid="{0D735327-10EE-4C24-A07F-E5723FBED244}"/>
    <cellStyle name="Normal 3 2 2 4 2 4 6" xfId="34380" xr:uid="{3A1D7E32-824F-4114-A41A-ED24237453C7}"/>
    <cellStyle name="Normal 3 2 2 4 2 5" xfId="13429" xr:uid="{00000000-0005-0000-0000-000072340000}"/>
    <cellStyle name="Normal 3 2 2 4 2 5 2" xfId="13430" xr:uid="{00000000-0005-0000-0000-000073340000}"/>
    <cellStyle name="Normal 3 2 2 4 2 5 2 2" xfId="34389" xr:uid="{DD7D8BA5-1954-4BC2-975E-96C8FE9F979B}"/>
    <cellStyle name="Normal 3 2 2 4 2 5 3" xfId="13431" xr:uid="{00000000-0005-0000-0000-000074340000}"/>
    <cellStyle name="Normal 3 2 2 4 2 5 3 2" xfId="34390" xr:uid="{6B4A724C-31E6-4590-831C-48ECF414FA8D}"/>
    <cellStyle name="Normal 3 2 2 4 2 5 4" xfId="13432" xr:uid="{00000000-0005-0000-0000-000075340000}"/>
    <cellStyle name="Normal 3 2 2 4 2 5 4 2" xfId="34391" xr:uid="{42AF3506-A4EE-40C4-A3B7-4D952A4CF851}"/>
    <cellStyle name="Normal 3 2 2 4 2 5 5" xfId="34388" xr:uid="{F3D2BACD-54BF-43B1-8806-396C25AC0AEF}"/>
    <cellStyle name="Normal 3 2 2 4 2 6" xfId="13433" xr:uid="{00000000-0005-0000-0000-000076340000}"/>
    <cellStyle name="Normal 3 2 2 4 2 6 2" xfId="34392" xr:uid="{D3358949-7F7E-4A3A-A2E2-515036E9BEAB}"/>
    <cellStyle name="Normal 3 2 2 4 2 7" xfId="13434" xr:uid="{00000000-0005-0000-0000-000077340000}"/>
    <cellStyle name="Normal 3 2 2 4 2 7 2" xfId="34393" xr:uid="{54BBB702-66AA-4823-8326-A2594D959591}"/>
    <cellStyle name="Normal 3 2 2 4 2 8" xfId="13435" xr:uid="{00000000-0005-0000-0000-000078340000}"/>
    <cellStyle name="Normal 3 2 2 4 2 8 2" xfId="34394" xr:uid="{2B557B18-57B1-45EF-9B18-74F4E20D7128}"/>
    <cellStyle name="Normal 3 2 2 4 2 9" xfId="34347" xr:uid="{197EC589-F6FC-4431-9659-D3E2E326F524}"/>
    <cellStyle name="Normal 3 2 2 4 3" xfId="13436" xr:uid="{00000000-0005-0000-0000-000079340000}"/>
    <cellStyle name="Normal 3 2 2 4 3 2" xfId="13437" xr:uid="{00000000-0005-0000-0000-00007A340000}"/>
    <cellStyle name="Normal 3 2 2 4 3 2 2" xfId="13438" xr:uid="{00000000-0005-0000-0000-00007B340000}"/>
    <cellStyle name="Normal 3 2 2 4 3 2 2 2" xfId="13439" xr:uid="{00000000-0005-0000-0000-00007C340000}"/>
    <cellStyle name="Normal 3 2 2 4 3 2 2 2 2" xfId="34398" xr:uid="{7BFE4C25-F7A3-4722-A1FA-0C4AB2B6384C}"/>
    <cellStyle name="Normal 3 2 2 4 3 2 2 3" xfId="13440" xr:uid="{00000000-0005-0000-0000-00007D340000}"/>
    <cellStyle name="Normal 3 2 2 4 3 2 2 3 2" xfId="34399" xr:uid="{5C5A7315-832A-43F2-AB3B-5E430DD5BDC2}"/>
    <cellStyle name="Normal 3 2 2 4 3 2 2 4" xfId="13441" xr:uid="{00000000-0005-0000-0000-00007E340000}"/>
    <cellStyle name="Normal 3 2 2 4 3 2 2 4 2" xfId="34400" xr:uid="{ADC404E9-0EE0-4F00-8B7F-AC8158CF3857}"/>
    <cellStyle name="Normal 3 2 2 4 3 2 2 5" xfId="34397" xr:uid="{5C8DF94A-6A36-4289-8EE6-30A8B10CA7A2}"/>
    <cellStyle name="Normal 3 2 2 4 3 2 3" xfId="13442" xr:uid="{00000000-0005-0000-0000-00007F340000}"/>
    <cellStyle name="Normal 3 2 2 4 3 2 3 2" xfId="34401" xr:uid="{B0979DDC-12A2-4876-BB86-E7EC418636DD}"/>
    <cellStyle name="Normal 3 2 2 4 3 2 4" xfId="13443" xr:uid="{00000000-0005-0000-0000-000080340000}"/>
    <cellStyle name="Normal 3 2 2 4 3 2 4 2" xfId="34402" xr:uid="{113D49F8-781D-4FCA-B171-42DFB2286E21}"/>
    <cellStyle name="Normal 3 2 2 4 3 2 5" xfId="13444" xr:uid="{00000000-0005-0000-0000-000081340000}"/>
    <cellStyle name="Normal 3 2 2 4 3 2 5 2" xfId="34403" xr:uid="{EC579814-E31F-4DD1-90E3-F39B7E711DD5}"/>
    <cellStyle name="Normal 3 2 2 4 3 2 6" xfId="34396" xr:uid="{987F72EA-1B07-47B0-B9F1-177A7C33360A}"/>
    <cellStyle name="Normal 3 2 2 4 3 3" xfId="13445" xr:uid="{00000000-0005-0000-0000-000082340000}"/>
    <cellStyle name="Normal 3 2 2 4 3 3 2" xfId="13446" xr:uid="{00000000-0005-0000-0000-000083340000}"/>
    <cellStyle name="Normal 3 2 2 4 3 3 2 2" xfId="34405" xr:uid="{EDDD02E0-9669-4125-993F-20D34F044AE3}"/>
    <cellStyle name="Normal 3 2 2 4 3 3 3" xfId="13447" xr:uid="{00000000-0005-0000-0000-000084340000}"/>
    <cellStyle name="Normal 3 2 2 4 3 3 3 2" xfId="34406" xr:uid="{7398FDD2-11D5-4A30-AAB1-961E88479AEA}"/>
    <cellStyle name="Normal 3 2 2 4 3 3 4" xfId="13448" xr:uid="{00000000-0005-0000-0000-000085340000}"/>
    <cellStyle name="Normal 3 2 2 4 3 3 4 2" xfId="34407" xr:uid="{DFC29A6F-0603-4433-A6DF-0D13B7921954}"/>
    <cellStyle name="Normal 3 2 2 4 3 3 5" xfId="34404" xr:uid="{6D1C8BFF-A118-4AB3-85BB-92AAE59D688B}"/>
    <cellStyle name="Normal 3 2 2 4 3 4" xfId="13449" xr:uid="{00000000-0005-0000-0000-000086340000}"/>
    <cellStyle name="Normal 3 2 2 4 3 4 2" xfId="34408" xr:uid="{ACC17E7A-5003-4B19-9B17-2AD158B14ED2}"/>
    <cellStyle name="Normal 3 2 2 4 3 5" xfId="13450" xr:uid="{00000000-0005-0000-0000-000087340000}"/>
    <cellStyle name="Normal 3 2 2 4 3 5 2" xfId="34409" xr:uid="{FDB49C8A-6A72-4E78-B86B-069B6EB6AA11}"/>
    <cellStyle name="Normal 3 2 2 4 3 6" xfId="13451" xr:uid="{00000000-0005-0000-0000-000088340000}"/>
    <cellStyle name="Normal 3 2 2 4 3 6 2" xfId="34410" xr:uid="{BAA973F3-95A9-4B2A-B908-E5450B1A1E67}"/>
    <cellStyle name="Normal 3 2 2 4 3 7" xfId="34395" xr:uid="{9AF7963E-2500-4E4A-B523-739C54EA729A}"/>
    <cellStyle name="Normal 3 2 2 4 4" xfId="13452" xr:uid="{00000000-0005-0000-0000-000089340000}"/>
    <cellStyle name="Normal 3 2 2 4 4 2" xfId="13453" xr:uid="{00000000-0005-0000-0000-00008A340000}"/>
    <cellStyle name="Normal 3 2 2 4 4 2 2" xfId="13454" xr:uid="{00000000-0005-0000-0000-00008B340000}"/>
    <cellStyle name="Normal 3 2 2 4 4 2 2 2" xfId="13455" xr:uid="{00000000-0005-0000-0000-00008C340000}"/>
    <cellStyle name="Normal 3 2 2 4 4 2 2 2 2" xfId="34414" xr:uid="{7F9C2F85-6D16-458A-ACBE-2C2817FA95AD}"/>
    <cellStyle name="Normal 3 2 2 4 4 2 2 3" xfId="13456" xr:uid="{00000000-0005-0000-0000-00008D340000}"/>
    <cellStyle name="Normal 3 2 2 4 4 2 2 3 2" xfId="34415" xr:uid="{03AC07F5-64B5-4811-A1FD-038DAF85A667}"/>
    <cellStyle name="Normal 3 2 2 4 4 2 2 4" xfId="13457" xr:uid="{00000000-0005-0000-0000-00008E340000}"/>
    <cellStyle name="Normal 3 2 2 4 4 2 2 4 2" xfId="34416" xr:uid="{C7CE19AD-75F4-444B-AF4B-E3CF474C8783}"/>
    <cellStyle name="Normal 3 2 2 4 4 2 2 5" xfId="34413" xr:uid="{9E195ACB-6B08-4947-8E99-BB9209A5B880}"/>
    <cellStyle name="Normal 3 2 2 4 4 2 3" xfId="13458" xr:uid="{00000000-0005-0000-0000-00008F340000}"/>
    <cellStyle name="Normal 3 2 2 4 4 2 3 2" xfId="34417" xr:uid="{233C5521-82E9-4179-8110-8449B208E7E7}"/>
    <cellStyle name="Normal 3 2 2 4 4 2 4" xfId="13459" xr:uid="{00000000-0005-0000-0000-000090340000}"/>
    <cellStyle name="Normal 3 2 2 4 4 2 4 2" xfId="34418" xr:uid="{4019FB13-2E80-4B73-BB51-226A153B3D9A}"/>
    <cellStyle name="Normal 3 2 2 4 4 2 5" xfId="13460" xr:uid="{00000000-0005-0000-0000-000091340000}"/>
    <cellStyle name="Normal 3 2 2 4 4 2 5 2" xfId="34419" xr:uid="{AA816584-CC6C-440C-9CE9-75ADE9D5406A}"/>
    <cellStyle name="Normal 3 2 2 4 4 2 6" xfId="34412" xr:uid="{28FC3C30-96C7-438C-B5D4-AE950C7351AE}"/>
    <cellStyle name="Normal 3 2 2 4 4 3" xfId="13461" xr:uid="{00000000-0005-0000-0000-000092340000}"/>
    <cellStyle name="Normal 3 2 2 4 4 3 2" xfId="13462" xr:uid="{00000000-0005-0000-0000-000093340000}"/>
    <cellStyle name="Normal 3 2 2 4 4 3 2 2" xfId="34421" xr:uid="{6F30D656-2DC4-4DB4-BDDD-D02D12176623}"/>
    <cellStyle name="Normal 3 2 2 4 4 3 3" xfId="13463" xr:uid="{00000000-0005-0000-0000-000094340000}"/>
    <cellStyle name="Normal 3 2 2 4 4 3 3 2" xfId="34422" xr:uid="{6EECFE30-3FF5-4077-ABFB-5782DAF30BA9}"/>
    <cellStyle name="Normal 3 2 2 4 4 3 4" xfId="13464" xr:uid="{00000000-0005-0000-0000-000095340000}"/>
    <cellStyle name="Normal 3 2 2 4 4 3 4 2" xfId="34423" xr:uid="{EC29215F-FD15-433A-BF05-A9646D0E0FC6}"/>
    <cellStyle name="Normal 3 2 2 4 4 3 5" xfId="34420" xr:uid="{8C45C0E0-D89E-435D-A517-913CB3F9548D}"/>
    <cellStyle name="Normal 3 2 2 4 4 4" xfId="13465" xr:uid="{00000000-0005-0000-0000-000096340000}"/>
    <cellStyle name="Normal 3 2 2 4 4 4 2" xfId="34424" xr:uid="{BB1E03FE-A5A7-4611-8D1A-3CC4F1E96174}"/>
    <cellStyle name="Normal 3 2 2 4 4 5" xfId="13466" xr:uid="{00000000-0005-0000-0000-000097340000}"/>
    <cellStyle name="Normal 3 2 2 4 4 5 2" xfId="34425" xr:uid="{A4469F5E-DCD2-4EEA-92C6-3AD01633C604}"/>
    <cellStyle name="Normal 3 2 2 4 4 6" xfId="13467" xr:uid="{00000000-0005-0000-0000-000098340000}"/>
    <cellStyle name="Normal 3 2 2 4 4 6 2" xfId="34426" xr:uid="{ECB0663D-0023-4411-9627-F33509CE83E9}"/>
    <cellStyle name="Normal 3 2 2 4 4 7" xfId="34411" xr:uid="{6E8CDFA5-A9A5-4175-ADD1-2A16C1DA5432}"/>
    <cellStyle name="Normal 3 2 2 4 5" xfId="13468" xr:uid="{00000000-0005-0000-0000-000099340000}"/>
    <cellStyle name="Normal 3 2 2 4 5 2" xfId="34427" xr:uid="{848C6673-2006-4B8E-AD31-46431D524342}"/>
    <cellStyle name="Normal 3 2 2 4 6" xfId="13469" xr:uid="{00000000-0005-0000-0000-00009A340000}"/>
    <cellStyle name="Normal 3 2 2 4 6 2" xfId="13470" xr:uid="{00000000-0005-0000-0000-00009B340000}"/>
    <cellStyle name="Normal 3 2 2 4 6 2 2" xfId="13471" xr:uid="{00000000-0005-0000-0000-00009C340000}"/>
    <cellStyle name="Normal 3 2 2 4 6 2 2 2" xfId="34430" xr:uid="{A7252723-93BE-405A-969E-38B2BB0248BE}"/>
    <cellStyle name="Normal 3 2 2 4 6 2 3" xfId="13472" xr:uid="{00000000-0005-0000-0000-00009D340000}"/>
    <cellStyle name="Normal 3 2 2 4 6 2 3 2" xfId="34431" xr:uid="{CDA451B9-29E1-4C7B-8D40-76FC21F124BE}"/>
    <cellStyle name="Normal 3 2 2 4 6 2 4" xfId="13473" xr:uid="{00000000-0005-0000-0000-00009E340000}"/>
    <cellStyle name="Normal 3 2 2 4 6 2 4 2" xfId="34432" xr:uid="{35B8A369-DD66-4484-8BB2-6ACAF5F58AAD}"/>
    <cellStyle name="Normal 3 2 2 4 6 2 5" xfId="34429" xr:uid="{608A7951-3FF6-4F47-9A05-EF29E4F313FF}"/>
    <cellStyle name="Normal 3 2 2 4 6 3" xfId="13474" xr:uid="{00000000-0005-0000-0000-00009F340000}"/>
    <cellStyle name="Normal 3 2 2 4 6 3 2" xfId="34433" xr:uid="{1350C98B-713C-4500-B739-A3A4EEA6EFDF}"/>
    <cellStyle name="Normal 3 2 2 4 6 4" xfId="13475" xr:uid="{00000000-0005-0000-0000-0000A0340000}"/>
    <cellStyle name="Normal 3 2 2 4 6 4 2" xfId="34434" xr:uid="{D6A2891C-5921-4E77-93B9-4E1F602D37C1}"/>
    <cellStyle name="Normal 3 2 2 4 6 5" xfId="13476" xr:uid="{00000000-0005-0000-0000-0000A1340000}"/>
    <cellStyle name="Normal 3 2 2 4 6 5 2" xfId="34435" xr:uid="{F626408F-EDD1-4924-998D-4DE4BC39697B}"/>
    <cellStyle name="Normal 3 2 2 4 6 6" xfId="34428" xr:uid="{E7EBD94A-D258-44D9-8AC7-5E7B563D8E2D}"/>
    <cellStyle name="Normal 3 2 2 4 7" xfId="13477" xr:uid="{00000000-0005-0000-0000-0000A2340000}"/>
    <cellStyle name="Normal 3 2 2 4 7 2" xfId="13478" xr:uid="{00000000-0005-0000-0000-0000A3340000}"/>
    <cellStyle name="Normal 3 2 2 4 7 2 2" xfId="34437" xr:uid="{88B98D8D-B6E4-4282-914E-2D93E6199684}"/>
    <cellStyle name="Normal 3 2 2 4 7 3" xfId="13479" xr:uid="{00000000-0005-0000-0000-0000A4340000}"/>
    <cellStyle name="Normal 3 2 2 4 7 3 2" xfId="34438" xr:uid="{183564C3-E11E-401B-B0FF-F44C510F641D}"/>
    <cellStyle name="Normal 3 2 2 4 7 4" xfId="13480" xr:uid="{00000000-0005-0000-0000-0000A5340000}"/>
    <cellStyle name="Normal 3 2 2 4 7 4 2" xfId="34439" xr:uid="{DC54B0C8-C6F5-4ABE-9B9C-1447240D5FC8}"/>
    <cellStyle name="Normal 3 2 2 4 7 5" xfId="34436" xr:uid="{C8DA1D0E-BAAD-4048-B259-D2CD5E3DEAF8}"/>
    <cellStyle name="Normal 3 2 2 4 8" xfId="13481" xr:uid="{00000000-0005-0000-0000-0000A6340000}"/>
    <cellStyle name="Normal 3 2 2 4 8 2" xfId="34440" xr:uid="{40B1AB05-8A22-4C87-881E-18DE322CD8D8}"/>
    <cellStyle name="Normal 3 2 2 4 9" xfId="13482" xr:uid="{00000000-0005-0000-0000-0000A7340000}"/>
    <cellStyle name="Normal 3 2 2 4 9 2" xfId="34441" xr:uid="{511B6294-6D89-4328-A7EF-FDBBFC4735C1}"/>
    <cellStyle name="Normal 3 2 2 5" xfId="13483" xr:uid="{00000000-0005-0000-0000-0000A8340000}"/>
    <cellStyle name="Normal 3 2 2 5 10" xfId="13484" xr:uid="{00000000-0005-0000-0000-0000A9340000}"/>
    <cellStyle name="Normal 3 2 2 5 10 2" xfId="34443" xr:uid="{D310D0B1-F358-4D6A-B60E-532FC4647142}"/>
    <cellStyle name="Normal 3 2 2 5 11" xfId="13485" xr:uid="{00000000-0005-0000-0000-0000AA340000}"/>
    <cellStyle name="Normal 3 2 2 5 11 2" xfId="34444" xr:uid="{67BCC773-504A-4F38-8163-7B6EC036A4B9}"/>
    <cellStyle name="Normal 3 2 2 5 12" xfId="34442" xr:uid="{89B2EAA6-0796-4944-ADAA-FB84AD31D157}"/>
    <cellStyle name="Normal 3 2 2 5 2" xfId="13486" xr:uid="{00000000-0005-0000-0000-0000AB340000}"/>
    <cellStyle name="Normal 3 2 2 5 2 2" xfId="13487" xr:uid="{00000000-0005-0000-0000-0000AC340000}"/>
    <cellStyle name="Normal 3 2 2 5 2 2 2" xfId="13488" xr:uid="{00000000-0005-0000-0000-0000AD340000}"/>
    <cellStyle name="Normal 3 2 2 5 2 2 2 2" xfId="13489" xr:uid="{00000000-0005-0000-0000-0000AE340000}"/>
    <cellStyle name="Normal 3 2 2 5 2 2 2 2 2" xfId="13490" xr:uid="{00000000-0005-0000-0000-0000AF340000}"/>
    <cellStyle name="Normal 3 2 2 5 2 2 2 2 2 2" xfId="34449" xr:uid="{92E16BFE-3181-4758-AB13-DD64EDFE2E97}"/>
    <cellStyle name="Normal 3 2 2 5 2 2 2 2 3" xfId="13491" xr:uid="{00000000-0005-0000-0000-0000B0340000}"/>
    <cellStyle name="Normal 3 2 2 5 2 2 2 2 3 2" xfId="34450" xr:uid="{539593A2-391A-4585-B71C-9B864CF1BA56}"/>
    <cellStyle name="Normal 3 2 2 5 2 2 2 2 4" xfId="13492" xr:uid="{00000000-0005-0000-0000-0000B1340000}"/>
    <cellStyle name="Normal 3 2 2 5 2 2 2 2 4 2" xfId="34451" xr:uid="{7726EAFD-AF55-44A1-BD42-EF5944AF52CF}"/>
    <cellStyle name="Normal 3 2 2 5 2 2 2 2 5" xfId="34448" xr:uid="{84911752-4597-4AEA-9BF1-D07D10B6193E}"/>
    <cellStyle name="Normal 3 2 2 5 2 2 2 3" xfId="13493" xr:uid="{00000000-0005-0000-0000-0000B2340000}"/>
    <cellStyle name="Normal 3 2 2 5 2 2 2 3 2" xfId="34452" xr:uid="{9AF3EF99-8A30-4FA5-BE5A-7FFA9AD1B51C}"/>
    <cellStyle name="Normal 3 2 2 5 2 2 2 4" xfId="13494" xr:uid="{00000000-0005-0000-0000-0000B3340000}"/>
    <cellStyle name="Normal 3 2 2 5 2 2 2 4 2" xfId="34453" xr:uid="{D2F03CB9-52B8-4195-88E9-1E9D399DF629}"/>
    <cellStyle name="Normal 3 2 2 5 2 2 2 5" xfId="13495" xr:uid="{00000000-0005-0000-0000-0000B4340000}"/>
    <cellStyle name="Normal 3 2 2 5 2 2 2 5 2" xfId="34454" xr:uid="{B16E1255-5FF7-43DA-A4F7-DF591776D880}"/>
    <cellStyle name="Normal 3 2 2 5 2 2 2 6" xfId="34447" xr:uid="{3EFDFD2F-2F93-4CB9-98E2-53A5DA777F07}"/>
    <cellStyle name="Normal 3 2 2 5 2 2 3" xfId="13496" xr:uid="{00000000-0005-0000-0000-0000B5340000}"/>
    <cellStyle name="Normal 3 2 2 5 2 2 3 2" xfId="13497" xr:uid="{00000000-0005-0000-0000-0000B6340000}"/>
    <cellStyle name="Normal 3 2 2 5 2 2 3 2 2" xfId="34456" xr:uid="{4C1403B3-5E37-40F3-B151-FE33E22FC618}"/>
    <cellStyle name="Normal 3 2 2 5 2 2 3 3" xfId="13498" xr:uid="{00000000-0005-0000-0000-0000B7340000}"/>
    <cellStyle name="Normal 3 2 2 5 2 2 3 3 2" xfId="34457" xr:uid="{F1DA3FB8-76ED-43B4-8ADE-D1443F433E62}"/>
    <cellStyle name="Normal 3 2 2 5 2 2 3 4" xfId="13499" xr:uid="{00000000-0005-0000-0000-0000B8340000}"/>
    <cellStyle name="Normal 3 2 2 5 2 2 3 4 2" xfId="34458" xr:uid="{2666F2B2-F3C7-4121-AE5C-756D92A75D16}"/>
    <cellStyle name="Normal 3 2 2 5 2 2 3 5" xfId="34455" xr:uid="{ED0176CA-215F-4940-9854-F04EEBA4EA46}"/>
    <cellStyle name="Normal 3 2 2 5 2 2 4" xfId="13500" xr:uid="{00000000-0005-0000-0000-0000B9340000}"/>
    <cellStyle name="Normal 3 2 2 5 2 2 4 2" xfId="34459" xr:uid="{D56A05A7-183F-486E-89A6-99890CB6C995}"/>
    <cellStyle name="Normal 3 2 2 5 2 2 5" xfId="13501" xr:uid="{00000000-0005-0000-0000-0000BA340000}"/>
    <cellStyle name="Normal 3 2 2 5 2 2 5 2" xfId="34460" xr:uid="{6853EBAE-E72E-44B8-ACC0-99A792AC6FDD}"/>
    <cellStyle name="Normal 3 2 2 5 2 2 6" xfId="13502" xr:uid="{00000000-0005-0000-0000-0000BB340000}"/>
    <cellStyle name="Normal 3 2 2 5 2 2 6 2" xfId="34461" xr:uid="{2F10B995-CC1F-4B8F-B130-04CA546C43C3}"/>
    <cellStyle name="Normal 3 2 2 5 2 2 7" xfId="34446" xr:uid="{3B9E94FA-304E-4E51-AD8C-370EFEB8CD00}"/>
    <cellStyle name="Normal 3 2 2 5 2 3" xfId="13503" xr:uid="{00000000-0005-0000-0000-0000BC340000}"/>
    <cellStyle name="Normal 3 2 2 5 2 3 2" xfId="13504" xr:uid="{00000000-0005-0000-0000-0000BD340000}"/>
    <cellStyle name="Normal 3 2 2 5 2 3 2 2" xfId="13505" xr:uid="{00000000-0005-0000-0000-0000BE340000}"/>
    <cellStyle name="Normal 3 2 2 5 2 3 2 2 2" xfId="13506" xr:uid="{00000000-0005-0000-0000-0000BF340000}"/>
    <cellStyle name="Normal 3 2 2 5 2 3 2 2 2 2" xfId="34465" xr:uid="{34AFC518-B360-44F5-9A2C-8AF3101F072F}"/>
    <cellStyle name="Normal 3 2 2 5 2 3 2 2 3" xfId="13507" xr:uid="{00000000-0005-0000-0000-0000C0340000}"/>
    <cellStyle name="Normal 3 2 2 5 2 3 2 2 3 2" xfId="34466" xr:uid="{12FF3530-D546-45AD-AFDC-4E3F8A1FF813}"/>
    <cellStyle name="Normal 3 2 2 5 2 3 2 2 4" xfId="13508" xr:uid="{00000000-0005-0000-0000-0000C1340000}"/>
    <cellStyle name="Normal 3 2 2 5 2 3 2 2 4 2" xfId="34467" xr:uid="{78E9137F-D6CE-450D-870E-8D2CA245C1D9}"/>
    <cellStyle name="Normal 3 2 2 5 2 3 2 2 5" xfId="34464" xr:uid="{FE49B5CD-9E53-4584-93BE-2A80E55D7F3A}"/>
    <cellStyle name="Normal 3 2 2 5 2 3 2 3" xfId="13509" xr:uid="{00000000-0005-0000-0000-0000C2340000}"/>
    <cellStyle name="Normal 3 2 2 5 2 3 2 3 2" xfId="34468" xr:uid="{46B08733-5C41-4CEB-A4B9-3FDBC325D898}"/>
    <cellStyle name="Normal 3 2 2 5 2 3 2 4" xfId="13510" xr:uid="{00000000-0005-0000-0000-0000C3340000}"/>
    <cellStyle name="Normal 3 2 2 5 2 3 2 4 2" xfId="34469" xr:uid="{3C940A98-18CD-46BC-98D6-EA50075A3BBE}"/>
    <cellStyle name="Normal 3 2 2 5 2 3 2 5" xfId="13511" xr:uid="{00000000-0005-0000-0000-0000C4340000}"/>
    <cellStyle name="Normal 3 2 2 5 2 3 2 5 2" xfId="34470" xr:uid="{384332ED-B65F-4BDA-A1F1-3E626A4BDF42}"/>
    <cellStyle name="Normal 3 2 2 5 2 3 2 6" xfId="34463" xr:uid="{FBA8A3F8-93CC-45E3-91FB-578D11BE142F}"/>
    <cellStyle name="Normal 3 2 2 5 2 3 3" xfId="13512" xr:uid="{00000000-0005-0000-0000-0000C5340000}"/>
    <cellStyle name="Normal 3 2 2 5 2 3 3 2" xfId="13513" xr:uid="{00000000-0005-0000-0000-0000C6340000}"/>
    <cellStyle name="Normal 3 2 2 5 2 3 3 2 2" xfId="34472" xr:uid="{55CF2061-26C9-45BB-9C4E-62C64E4D03EF}"/>
    <cellStyle name="Normal 3 2 2 5 2 3 3 3" xfId="13514" xr:uid="{00000000-0005-0000-0000-0000C7340000}"/>
    <cellStyle name="Normal 3 2 2 5 2 3 3 3 2" xfId="34473" xr:uid="{99E496D6-3AB3-4548-9B24-905D47911248}"/>
    <cellStyle name="Normal 3 2 2 5 2 3 3 4" xfId="13515" xr:uid="{00000000-0005-0000-0000-0000C8340000}"/>
    <cellStyle name="Normal 3 2 2 5 2 3 3 4 2" xfId="34474" xr:uid="{55719D1A-6D29-4C95-A258-6E52ADCE44DD}"/>
    <cellStyle name="Normal 3 2 2 5 2 3 3 5" xfId="34471" xr:uid="{4CEE90C6-E4CA-401B-BBD4-DF71DD54433C}"/>
    <cellStyle name="Normal 3 2 2 5 2 3 4" xfId="13516" xr:uid="{00000000-0005-0000-0000-0000C9340000}"/>
    <cellStyle name="Normal 3 2 2 5 2 3 4 2" xfId="34475" xr:uid="{4A048F7C-F9A7-47C2-ADBF-43D42144A589}"/>
    <cellStyle name="Normal 3 2 2 5 2 3 5" xfId="13517" xr:uid="{00000000-0005-0000-0000-0000CA340000}"/>
    <cellStyle name="Normal 3 2 2 5 2 3 5 2" xfId="34476" xr:uid="{6F199779-AB61-4592-A9F1-B94AC7203F25}"/>
    <cellStyle name="Normal 3 2 2 5 2 3 6" xfId="13518" xr:uid="{00000000-0005-0000-0000-0000CB340000}"/>
    <cellStyle name="Normal 3 2 2 5 2 3 6 2" xfId="34477" xr:uid="{069D9165-F22F-4AC9-AFC6-71B6485B1EC8}"/>
    <cellStyle name="Normal 3 2 2 5 2 3 7" xfId="34462" xr:uid="{3FC63C35-D252-4FAE-9176-826E38D47F08}"/>
    <cellStyle name="Normal 3 2 2 5 2 4" xfId="13519" xr:uid="{00000000-0005-0000-0000-0000CC340000}"/>
    <cellStyle name="Normal 3 2 2 5 2 4 2" xfId="13520" xr:uid="{00000000-0005-0000-0000-0000CD340000}"/>
    <cellStyle name="Normal 3 2 2 5 2 4 2 2" xfId="13521" xr:uid="{00000000-0005-0000-0000-0000CE340000}"/>
    <cellStyle name="Normal 3 2 2 5 2 4 2 2 2" xfId="34480" xr:uid="{47DE761A-EE3D-45E7-AAED-BDC8DE8FD620}"/>
    <cellStyle name="Normal 3 2 2 5 2 4 2 3" xfId="13522" xr:uid="{00000000-0005-0000-0000-0000CF340000}"/>
    <cellStyle name="Normal 3 2 2 5 2 4 2 3 2" xfId="34481" xr:uid="{C37EEA06-D173-477F-B64D-099EB0A90456}"/>
    <cellStyle name="Normal 3 2 2 5 2 4 2 4" xfId="13523" xr:uid="{00000000-0005-0000-0000-0000D0340000}"/>
    <cellStyle name="Normal 3 2 2 5 2 4 2 4 2" xfId="34482" xr:uid="{07694DE7-2878-4963-9A61-744AE7BB38CE}"/>
    <cellStyle name="Normal 3 2 2 5 2 4 2 5" xfId="34479" xr:uid="{45B26C91-AFEC-403C-A471-50ACAD653CB2}"/>
    <cellStyle name="Normal 3 2 2 5 2 4 3" xfId="13524" xr:uid="{00000000-0005-0000-0000-0000D1340000}"/>
    <cellStyle name="Normal 3 2 2 5 2 4 3 2" xfId="34483" xr:uid="{5577F33D-71E3-4953-88F8-1DDFC7A45229}"/>
    <cellStyle name="Normal 3 2 2 5 2 4 4" xfId="13525" xr:uid="{00000000-0005-0000-0000-0000D2340000}"/>
    <cellStyle name="Normal 3 2 2 5 2 4 4 2" xfId="34484" xr:uid="{040BF8FB-F599-48B6-9BC2-EBF624812680}"/>
    <cellStyle name="Normal 3 2 2 5 2 4 5" xfId="13526" xr:uid="{00000000-0005-0000-0000-0000D3340000}"/>
    <cellStyle name="Normal 3 2 2 5 2 4 5 2" xfId="34485" xr:uid="{0131BED6-1D07-4DF9-AE74-7BB6D6C8798F}"/>
    <cellStyle name="Normal 3 2 2 5 2 4 6" xfId="34478" xr:uid="{73C48E36-5C79-4F97-9FC8-DF14263C0E9E}"/>
    <cellStyle name="Normal 3 2 2 5 2 5" xfId="13527" xr:uid="{00000000-0005-0000-0000-0000D4340000}"/>
    <cellStyle name="Normal 3 2 2 5 2 5 2" xfId="13528" xr:uid="{00000000-0005-0000-0000-0000D5340000}"/>
    <cellStyle name="Normal 3 2 2 5 2 5 2 2" xfId="34487" xr:uid="{DA17D464-F6D8-48F7-8A57-FAF9D0F7DE40}"/>
    <cellStyle name="Normal 3 2 2 5 2 5 3" xfId="13529" xr:uid="{00000000-0005-0000-0000-0000D6340000}"/>
    <cellStyle name="Normal 3 2 2 5 2 5 3 2" xfId="34488" xr:uid="{FED1ED59-5F58-4324-ADFF-0E80AC846C2F}"/>
    <cellStyle name="Normal 3 2 2 5 2 5 4" xfId="13530" xr:uid="{00000000-0005-0000-0000-0000D7340000}"/>
    <cellStyle name="Normal 3 2 2 5 2 5 4 2" xfId="34489" xr:uid="{88F2F25F-6E51-4ABE-A707-1486AFDBB146}"/>
    <cellStyle name="Normal 3 2 2 5 2 5 5" xfId="34486" xr:uid="{C61AACCC-B12F-482E-91DA-732BB900FAB5}"/>
    <cellStyle name="Normal 3 2 2 5 2 6" xfId="13531" xr:uid="{00000000-0005-0000-0000-0000D8340000}"/>
    <cellStyle name="Normal 3 2 2 5 2 6 2" xfId="34490" xr:uid="{825C1AD1-39FA-49DD-A32B-6AAA26D69E06}"/>
    <cellStyle name="Normal 3 2 2 5 2 7" xfId="13532" xr:uid="{00000000-0005-0000-0000-0000D9340000}"/>
    <cellStyle name="Normal 3 2 2 5 2 7 2" xfId="34491" xr:uid="{A4EE014A-3F2B-4975-AF9A-C402564E4063}"/>
    <cellStyle name="Normal 3 2 2 5 2 8" xfId="13533" xr:uid="{00000000-0005-0000-0000-0000DA340000}"/>
    <cellStyle name="Normal 3 2 2 5 2 8 2" xfId="34492" xr:uid="{FE63822E-1B4B-4238-BD82-D27A94B7658D}"/>
    <cellStyle name="Normal 3 2 2 5 2 9" xfId="34445" xr:uid="{04E83D63-D97C-4360-BA9D-AA8804EC0DA5}"/>
    <cellStyle name="Normal 3 2 2 5 3" xfId="13534" xr:uid="{00000000-0005-0000-0000-0000DB340000}"/>
    <cellStyle name="Normal 3 2 2 5 3 2" xfId="13535" xr:uid="{00000000-0005-0000-0000-0000DC340000}"/>
    <cellStyle name="Normal 3 2 2 5 3 2 2" xfId="13536" xr:uid="{00000000-0005-0000-0000-0000DD340000}"/>
    <cellStyle name="Normal 3 2 2 5 3 2 2 2" xfId="13537" xr:uid="{00000000-0005-0000-0000-0000DE340000}"/>
    <cellStyle name="Normal 3 2 2 5 3 2 2 2 2" xfId="34496" xr:uid="{A80195F0-13D5-4967-8385-8ACB76F10000}"/>
    <cellStyle name="Normal 3 2 2 5 3 2 2 3" xfId="13538" xr:uid="{00000000-0005-0000-0000-0000DF340000}"/>
    <cellStyle name="Normal 3 2 2 5 3 2 2 3 2" xfId="34497" xr:uid="{4301EEFB-5B42-40FD-AEF9-BE642F38D311}"/>
    <cellStyle name="Normal 3 2 2 5 3 2 2 4" xfId="13539" xr:uid="{00000000-0005-0000-0000-0000E0340000}"/>
    <cellStyle name="Normal 3 2 2 5 3 2 2 4 2" xfId="34498" xr:uid="{B2280504-EC83-406A-BA45-FDCC0AB38648}"/>
    <cellStyle name="Normal 3 2 2 5 3 2 2 5" xfId="34495" xr:uid="{596B232C-CC34-4822-A336-16462A33795F}"/>
    <cellStyle name="Normal 3 2 2 5 3 2 3" xfId="13540" xr:uid="{00000000-0005-0000-0000-0000E1340000}"/>
    <cellStyle name="Normal 3 2 2 5 3 2 3 2" xfId="34499" xr:uid="{C2AF00E3-975E-433F-97E7-ABCEBA723AD4}"/>
    <cellStyle name="Normal 3 2 2 5 3 2 4" xfId="13541" xr:uid="{00000000-0005-0000-0000-0000E2340000}"/>
    <cellStyle name="Normal 3 2 2 5 3 2 4 2" xfId="34500" xr:uid="{9A5C72F4-32FC-4BC4-9258-6D924823A622}"/>
    <cellStyle name="Normal 3 2 2 5 3 2 5" xfId="13542" xr:uid="{00000000-0005-0000-0000-0000E3340000}"/>
    <cellStyle name="Normal 3 2 2 5 3 2 5 2" xfId="34501" xr:uid="{A866BFD4-049D-4E56-AF37-2385A25BFC03}"/>
    <cellStyle name="Normal 3 2 2 5 3 2 6" xfId="34494" xr:uid="{65661BF7-8014-4C5A-BC0C-DB444ECAAA7A}"/>
    <cellStyle name="Normal 3 2 2 5 3 3" xfId="13543" xr:uid="{00000000-0005-0000-0000-0000E4340000}"/>
    <cellStyle name="Normal 3 2 2 5 3 3 2" xfId="13544" xr:uid="{00000000-0005-0000-0000-0000E5340000}"/>
    <cellStyle name="Normal 3 2 2 5 3 3 2 2" xfId="34503" xr:uid="{4A758E8A-7740-4D53-942E-240EFEEC1DED}"/>
    <cellStyle name="Normal 3 2 2 5 3 3 3" xfId="13545" xr:uid="{00000000-0005-0000-0000-0000E6340000}"/>
    <cellStyle name="Normal 3 2 2 5 3 3 3 2" xfId="34504" xr:uid="{E867B443-4852-47C5-92A8-F547EF46B173}"/>
    <cellStyle name="Normal 3 2 2 5 3 3 4" xfId="13546" xr:uid="{00000000-0005-0000-0000-0000E7340000}"/>
    <cellStyle name="Normal 3 2 2 5 3 3 4 2" xfId="34505" xr:uid="{331FA69D-353E-4500-A68A-1F5B968EF2AA}"/>
    <cellStyle name="Normal 3 2 2 5 3 3 5" xfId="34502" xr:uid="{6D0059CE-1C7E-46E1-9734-43A7F4B57BF9}"/>
    <cellStyle name="Normal 3 2 2 5 3 4" xfId="13547" xr:uid="{00000000-0005-0000-0000-0000E8340000}"/>
    <cellStyle name="Normal 3 2 2 5 3 4 2" xfId="34506" xr:uid="{B7FBF97A-0157-4581-B1C5-89CFD34830D3}"/>
    <cellStyle name="Normal 3 2 2 5 3 5" xfId="13548" xr:uid="{00000000-0005-0000-0000-0000E9340000}"/>
    <cellStyle name="Normal 3 2 2 5 3 5 2" xfId="34507" xr:uid="{7FE985DC-8254-467F-9D26-2358271B35E0}"/>
    <cellStyle name="Normal 3 2 2 5 3 6" xfId="13549" xr:uid="{00000000-0005-0000-0000-0000EA340000}"/>
    <cellStyle name="Normal 3 2 2 5 3 6 2" xfId="34508" xr:uid="{4CC45E2B-9B1A-46EA-BB09-1C380C386B45}"/>
    <cellStyle name="Normal 3 2 2 5 3 7" xfId="34493" xr:uid="{E9B450E9-9BDA-47CF-BC58-253849D22404}"/>
    <cellStyle name="Normal 3 2 2 5 4" xfId="13550" xr:uid="{00000000-0005-0000-0000-0000EB340000}"/>
    <cellStyle name="Normal 3 2 2 5 4 2" xfId="13551" xr:uid="{00000000-0005-0000-0000-0000EC340000}"/>
    <cellStyle name="Normal 3 2 2 5 4 2 2" xfId="13552" xr:uid="{00000000-0005-0000-0000-0000ED340000}"/>
    <cellStyle name="Normal 3 2 2 5 4 2 2 2" xfId="13553" xr:uid="{00000000-0005-0000-0000-0000EE340000}"/>
    <cellStyle name="Normal 3 2 2 5 4 2 2 2 2" xfId="34512" xr:uid="{6321C43E-F31D-41AE-BAE0-0FD7A0DA4F77}"/>
    <cellStyle name="Normal 3 2 2 5 4 2 2 3" xfId="13554" xr:uid="{00000000-0005-0000-0000-0000EF340000}"/>
    <cellStyle name="Normal 3 2 2 5 4 2 2 3 2" xfId="34513" xr:uid="{659BBCA8-6806-4CA3-ACE0-2FE4C70C9838}"/>
    <cellStyle name="Normal 3 2 2 5 4 2 2 4" xfId="13555" xr:uid="{00000000-0005-0000-0000-0000F0340000}"/>
    <cellStyle name="Normal 3 2 2 5 4 2 2 4 2" xfId="34514" xr:uid="{753B6E4C-4897-4359-9CF6-7A70C1CD6ED8}"/>
    <cellStyle name="Normal 3 2 2 5 4 2 2 5" xfId="34511" xr:uid="{CA947D1F-5A20-47C1-85DB-D22C1ACD61F7}"/>
    <cellStyle name="Normal 3 2 2 5 4 2 3" xfId="13556" xr:uid="{00000000-0005-0000-0000-0000F1340000}"/>
    <cellStyle name="Normal 3 2 2 5 4 2 3 2" xfId="34515" xr:uid="{6063166C-5EA6-4875-8EA2-1BF4D5A10E65}"/>
    <cellStyle name="Normal 3 2 2 5 4 2 4" xfId="13557" xr:uid="{00000000-0005-0000-0000-0000F2340000}"/>
    <cellStyle name="Normal 3 2 2 5 4 2 4 2" xfId="34516" xr:uid="{282DAF04-A928-4ADF-A636-621123B92D08}"/>
    <cellStyle name="Normal 3 2 2 5 4 2 5" xfId="13558" xr:uid="{00000000-0005-0000-0000-0000F3340000}"/>
    <cellStyle name="Normal 3 2 2 5 4 2 5 2" xfId="34517" xr:uid="{5166D589-6E0F-4F56-AC4C-F3E14D8C8BE4}"/>
    <cellStyle name="Normal 3 2 2 5 4 2 6" xfId="34510" xr:uid="{AFBFE457-54EC-4CD2-B447-825798C1D716}"/>
    <cellStyle name="Normal 3 2 2 5 4 3" xfId="13559" xr:uid="{00000000-0005-0000-0000-0000F4340000}"/>
    <cellStyle name="Normal 3 2 2 5 4 3 2" xfId="13560" xr:uid="{00000000-0005-0000-0000-0000F5340000}"/>
    <cellStyle name="Normal 3 2 2 5 4 3 2 2" xfId="34519" xr:uid="{6830F80B-A261-4D8D-9A5A-8F74251275BE}"/>
    <cellStyle name="Normal 3 2 2 5 4 3 3" xfId="13561" xr:uid="{00000000-0005-0000-0000-0000F6340000}"/>
    <cellStyle name="Normal 3 2 2 5 4 3 3 2" xfId="34520" xr:uid="{3F8B08DC-A3B0-4B46-8290-54E41C9F9A91}"/>
    <cellStyle name="Normal 3 2 2 5 4 3 4" xfId="13562" xr:uid="{00000000-0005-0000-0000-0000F7340000}"/>
    <cellStyle name="Normal 3 2 2 5 4 3 4 2" xfId="34521" xr:uid="{A0E35404-F8A7-4FE7-9650-BA52AF2310AF}"/>
    <cellStyle name="Normal 3 2 2 5 4 3 5" xfId="34518" xr:uid="{5ED68A84-70B7-44FC-BAB9-AEBDA8C7C819}"/>
    <cellStyle name="Normal 3 2 2 5 4 4" xfId="13563" xr:uid="{00000000-0005-0000-0000-0000F8340000}"/>
    <cellStyle name="Normal 3 2 2 5 4 4 2" xfId="34522" xr:uid="{F589A006-B04E-4F1D-8DC9-C4A0645DAB4E}"/>
    <cellStyle name="Normal 3 2 2 5 4 5" xfId="13564" xr:uid="{00000000-0005-0000-0000-0000F9340000}"/>
    <cellStyle name="Normal 3 2 2 5 4 5 2" xfId="34523" xr:uid="{B2287CD9-11B5-443D-B611-63ACFA7F7DFC}"/>
    <cellStyle name="Normal 3 2 2 5 4 6" xfId="13565" xr:uid="{00000000-0005-0000-0000-0000FA340000}"/>
    <cellStyle name="Normal 3 2 2 5 4 6 2" xfId="34524" xr:uid="{05DB6224-B991-4FFC-B637-DDEDDA7306D4}"/>
    <cellStyle name="Normal 3 2 2 5 4 7" xfId="34509" xr:uid="{1CC65497-2863-4EF4-9C0B-8FB1A27ACEB5}"/>
    <cellStyle name="Normal 3 2 2 5 5" xfId="13566" xr:uid="{00000000-0005-0000-0000-0000FB340000}"/>
    <cellStyle name="Normal 3 2 2 5 5 2" xfId="34525" xr:uid="{D1A25780-B5FA-48BA-8812-DC71056A87AE}"/>
    <cellStyle name="Normal 3 2 2 5 6" xfId="13567" xr:uid="{00000000-0005-0000-0000-0000FC340000}"/>
    <cellStyle name="Normal 3 2 2 5 6 2" xfId="13568" xr:uid="{00000000-0005-0000-0000-0000FD340000}"/>
    <cellStyle name="Normal 3 2 2 5 6 2 2" xfId="13569" xr:uid="{00000000-0005-0000-0000-0000FE340000}"/>
    <cellStyle name="Normal 3 2 2 5 6 2 2 2" xfId="34528" xr:uid="{1806F33D-3AD8-4485-93CC-39ED38AA5C0A}"/>
    <cellStyle name="Normal 3 2 2 5 6 2 3" xfId="13570" xr:uid="{00000000-0005-0000-0000-0000FF340000}"/>
    <cellStyle name="Normal 3 2 2 5 6 2 3 2" xfId="34529" xr:uid="{784E4794-D750-416E-BB66-F0D97CB1448B}"/>
    <cellStyle name="Normal 3 2 2 5 6 2 4" xfId="13571" xr:uid="{00000000-0005-0000-0000-000000350000}"/>
    <cellStyle name="Normal 3 2 2 5 6 2 4 2" xfId="34530" xr:uid="{BA3ABFBC-6BCD-4B1F-A481-769B3378BFBC}"/>
    <cellStyle name="Normal 3 2 2 5 6 2 5" xfId="34527" xr:uid="{7A96A138-4802-439E-87BE-6795F9CCD84B}"/>
    <cellStyle name="Normal 3 2 2 5 6 3" xfId="13572" xr:uid="{00000000-0005-0000-0000-000001350000}"/>
    <cellStyle name="Normal 3 2 2 5 6 3 2" xfId="34531" xr:uid="{1AB2FAFA-FCCF-4C0A-A33C-09031B75B61C}"/>
    <cellStyle name="Normal 3 2 2 5 6 4" xfId="13573" xr:uid="{00000000-0005-0000-0000-000002350000}"/>
    <cellStyle name="Normal 3 2 2 5 6 4 2" xfId="34532" xr:uid="{01600527-0534-494B-8F5B-4EBB28786E96}"/>
    <cellStyle name="Normal 3 2 2 5 6 5" xfId="13574" xr:uid="{00000000-0005-0000-0000-000003350000}"/>
    <cellStyle name="Normal 3 2 2 5 6 5 2" xfId="34533" xr:uid="{5F749AA7-3EF9-4572-AB22-5067F169B5FB}"/>
    <cellStyle name="Normal 3 2 2 5 6 6" xfId="34526" xr:uid="{48737628-1FB8-456A-B04A-F25A3A38CAD1}"/>
    <cellStyle name="Normal 3 2 2 5 7" xfId="13575" xr:uid="{00000000-0005-0000-0000-000004350000}"/>
    <cellStyle name="Normal 3 2 2 5 7 2" xfId="34534" xr:uid="{528AAAA8-EBA6-40D5-B99A-D2D33689C869}"/>
    <cellStyle name="Normal 3 2 2 5 8" xfId="13576" xr:uid="{00000000-0005-0000-0000-000005350000}"/>
    <cellStyle name="Normal 3 2 2 5 8 2" xfId="13577" xr:uid="{00000000-0005-0000-0000-000006350000}"/>
    <cellStyle name="Normal 3 2 2 5 8 2 2" xfId="34536" xr:uid="{D6CD1859-B39D-40D5-B024-E73927F35A46}"/>
    <cellStyle name="Normal 3 2 2 5 8 3" xfId="13578" xr:uid="{00000000-0005-0000-0000-000007350000}"/>
    <cellStyle name="Normal 3 2 2 5 8 3 2" xfId="34537" xr:uid="{5DD94D17-42C7-4225-B516-8214AA5B2752}"/>
    <cellStyle name="Normal 3 2 2 5 8 4" xfId="13579" xr:uid="{00000000-0005-0000-0000-000008350000}"/>
    <cellStyle name="Normal 3 2 2 5 8 4 2" xfId="34538" xr:uid="{1E72C4D7-66C5-479A-B154-BA7736E24707}"/>
    <cellStyle name="Normal 3 2 2 5 8 5" xfId="34535" xr:uid="{B6A38B60-4FAF-40BA-911E-84E6B2213079}"/>
    <cellStyle name="Normal 3 2 2 5 9" xfId="13580" xr:uid="{00000000-0005-0000-0000-000009350000}"/>
    <cellStyle name="Normal 3 2 2 5 9 2" xfId="34539" xr:uid="{21B425C9-72DB-45B5-9EDF-6FB4F0584BF6}"/>
    <cellStyle name="Normal 3 2 2 6" xfId="13581" xr:uid="{00000000-0005-0000-0000-00000A350000}"/>
    <cellStyle name="Normal 3 2 2 6 10" xfId="34540" xr:uid="{40C3308D-0E6B-4A8E-8372-2187044FA4C0}"/>
    <cellStyle name="Normal 3 2 2 6 2" xfId="13582" xr:uid="{00000000-0005-0000-0000-00000B350000}"/>
    <cellStyle name="Normal 3 2 2 6 2 2" xfId="13583" xr:uid="{00000000-0005-0000-0000-00000C350000}"/>
    <cellStyle name="Normal 3 2 2 6 2 2 2" xfId="13584" xr:uid="{00000000-0005-0000-0000-00000D350000}"/>
    <cellStyle name="Normal 3 2 2 6 2 2 2 2" xfId="13585" xr:uid="{00000000-0005-0000-0000-00000E350000}"/>
    <cellStyle name="Normal 3 2 2 6 2 2 2 2 2" xfId="34544" xr:uid="{C91B8028-417E-40F5-BECB-34277A0DA8CC}"/>
    <cellStyle name="Normal 3 2 2 6 2 2 2 3" xfId="13586" xr:uid="{00000000-0005-0000-0000-00000F350000}"/>
    <cellStyle name="Normal 3 2 2 6 2 2 2 3 2" xfId="34545" xr:uid="{2F8E84E3-6B2C-4ABC-9D83-A48F718CBF9B}"/>
    <cellStyle name="Normal 3 2 2 6 2 2 2 4" xfId="13587" xr:uid="{00000000-0005-0000-0000-000010350000}"/>
    <cellStyle name="Normal 3 2 2 6 2 2 2 4 2" xfId="34546" xr:uid="{ADDE14BF-31CB-466D-906D-7840F6BD8D8A}"/>
    <cellStyle name="Normal 3 2 2 6 2 2 2 5" xfId="34543" xr:uid="{167969B6-5530-48F1-BCD8-F28AA04914F7}"/>
    <cellStyle name="Normal 3 2 2 6 2 2 3" xfId="13588" xr:uid="{00000000-0005-0000-0000-000011350000}"/>
    <cellStyle name="Normal 3 2 2 6 2 2 3 2" xfId="34547" xr:uid="{6D7D3BA6-76A3-483B-956B-B8092C52D971}"/>
    <cellStyle name="Normal 3 2 2 6 2 2 4" xfId="13589" xr:uid="{00000000-0005-0000-0000-000012350000}"/>
    <cellStyle name="Normal 3 2 2 6 2 2 4 2" xfId="34548" xr:uid="{7D8E99C2-4B85-4296-8264-6ABEF071B63C}"/>
    <cellStyle name="Normal 3 2 2 6 2 2 5" xfId="13590" xr:uid="{00000000-0005-0000-0000-000013350000}"/>
    <cellStyle name="Normal 3 2 2 6 2 2 5 2" xfId="34549" xr:uid="{D9F44238-D39B-4C19-927E-3E7BD890793B}"/>
    <cellStyle name="Normal 3 2 2 6 2 2 6" xfId="34542" xr:uid="{018A8E20-5A75-487F-BC9E-02D62E974483}"/>
    <cellStyle name="Normal 3 2 2 6 2 3" xfId="13591" xr:uid="{00000000-0005-0000-0000-000014350000}"/>
    <cellStyle name="Normal 3 2 2 6 2 3 2" xfId="13592" xr:uid="{00000000-0005-0000-0000-000015350000}"/>
    <cellStyle name="Normal 3 2 2 6 2 3 2 2" xfId="34551" xr:uid="{7A48FB6D-4AEC-4430-9CF6-318F6AC055FC}"/>
    <cellStyle name="Normal 3 2 2 6 2 3 3" xfId="13593" xr:uid="{00000000-0005-0000-0000-000016350000}"/>
    <cellStyle name="Normal 3 2 2 6 2 3 3 2" xfId="34552" xr:uid="{4ACA675C-7103-44EE-8EF1-B863B2331372}"/>
    <cellStyle name="Normal 3 2 2 6 2 3 4" xfId="13594" xr:uid="{00000000-0005-0000-0000-000017350000}"/>
    <cellStyle name="Normal 3 2 2 6 2 3 4 2" xfId="34553" xr:uid="{11CBD3A8-5E65-4842-9F03-31AEF3622D1D}"/>
    <cellStyle name="Normal 3 2 2 6 2 3 5" xfId="34550" xr:uid="{DFE000AC-6A0B-4089-9510-336149466DE2}"/>
    <cellStyle name="Normal 3 2 2 6 2 4" xfId="13595" xr:uid="{00000000-0005-0000-0000-000018350000}"/>
    <cellStyle name="Normal 3 2 2 6 2 4 2" xfId="34554" xr:uid="{C4EEA669-5270-4A1F-B4FF-72BFDDB53646}"/>
    <cellStyle name="Normal 3 2 2 6 2 5" xfId="13596" xr:uid="{00000000-0005-0000-0000-000019350000}"/>
    <cellStyle name="Normal 3 2 2 6 2 5 2" xfId="34555" xr:uid="{FDC350CC-47DC-40F4-9E68-0BE9901F9619}"/>
    <cellStyle name="Normal 3 2 2 6 2 6" xfId="13597" xr:uid="{00000000-0005-0000-0000-00001A350000}"/>
    <cellStyle name="Normal 3 2 2 6 2 6 2" xfId="34556" xr:uid="{F52CC7E4-89A6-4876-9B45-93334D6371FA}"/>
    <cellStyle name="Normal 3 2 2 6 2 7" xfId="34541" xr:uid="{ED63A850-9444-4049-8FEF-D5ABEF3E06CA}"/>
    <cellStyle name="Normal 3 2 2 6 3" xfId="13598" xr:uid="{00000000-0005-0000-0000-00001B350000}"/>
    <cellStyle name="Normal 3 2 2 6 3 2" xfId="13599" xr:uid="{00000000-0005-0000-0000-00001C350000}"/>
    <cellStyle name="Normal 3 2 2 6 3 2 2" xfId="13600" xr:uid="{00000000-0005-0000-0000-00001D350000}"/>
    <cellStyle name="Normal 3 2 2 6 3 2 2 2" xfId="13601" xr:uid="{00000000-0005-0000-0000-00001E350000}"/>
    <cellStyle name="Normal 3 2 2 6 3 2 2 2 2" xfId="34560" xr:uid="{228DA6B2-0A12-40AD-A77B-212402DCFCAD}"/>
    <cellStyle name="Normal 3 2 2 6 3 2 2 3" xfId="13602" xr:uid="{00000000-0005-0000-0000-00001F350000}"/>
    <cellStyle name="Normal 3 2 2 6 3 2 2 3 2" xfId="34561" xr:uid="{75815600-B5D3-49D3-8957-DF27A99001D9}"/>
    <cellStyle name="Normal 3 2 2 6 3 2 2 4" xfId="13603" xr:uid="{00000000-0005-0000-0000-000020350000}"/>
    <cellStyle name="Normal 3 2 2 6 3 2 2 4 2" xfId="34562" xr:uid="{8A8D1EDA-1D72-4A81-934D-5EBCB99D1985}"/>
    <cellStyle name="Normal 3 2 2 6 3 2 2 5" xfId="34559" xr:uid="{344FD76C-7A2A-48B0-8583-80C82E237E68}"/>
    <cellStyle name="Normal 3 2 2 6 3 2 3" xfId="13604" xr:uid="{00000000-0005-0000-0000-000021350000}"/>
    <cellStyle name="Normal 3 2 2 6 3 2 3 2" xfId="34563" xr:uid="{C2D6D016-A069-49E3-9524-DEAD1C7DCE23}"/>
    <cellStyle name="Normal 3 2 2 6 3 2 4" xfId="13605" xr:uid="{00000000-0005-0000-0000-000022350000}"/>
    <cellStyle name="Normal 3 2 2 6 3 2 4 2" xfId="34564" xr:uid="{BC2B01FA-61B4-43E6-B4A9-F6AC4C9C0E06}"/>
    <cellStyle name="Normal 3 2 2 6 3 2 5" xfId="13606" xr:uid="{00000000-0005-0000-0000-000023350000}"/>
    <cellStyle name="Normal 3 2 2 6 3 2 5 2" xfId="34565" xr:uid="{EB632012-A7F4-48FE-A821-05CD68C16316}"/>
    <cellStyle name="Normal 3 2 2 6 3 2 6" xfId="34558" xr:uid="{25967507-F714-4879-B259-D590919B6E0B}"/>
    <cellStyle name="Normal 3 2 2 6 3 3" xfId="13607" xr:uid="{00000000-0005-0000-0000-000024350000}"/>
    <cellStyle name="Normal 3 2 2 6 3 3 2" xfId="13608" xr:uid="{00000000-0005-0000-0000-000025350000}"/>
    <cellStyle name="Normal 3 2 2 6 3 3 2 2" xfId="34567" xr:uid="{382E631E-6D9A-4E39-8C74-62B0E3D52507}"/>
    <cellStyle name="Normal 3 2 2 6 3 3 3" xfId="13609" xr:uid="{00000000-0005-0000-0000-000026350000}"/>
    <cellStyle name="Normal 3 2 2 6 3 3 3 2" xfId="34568" xr:uid="{3AE7A970-DD07-435A-AB4A-81913AD61B54}"/>
    <cellStyle name="Normal 3 2 2 6 3 3 4" xfId="13610" xr:uid="{00000000-0005-0000-0000-000027350000}"/>
    <cellStyle name="Normal 3 2 2 6 3 3 4 2" xfId="34569" xr:uid="{EE30C0AB-66F3-4787-8ED8-CDB5AD245278}"/>
    <cellStyle name="Normal 3 2 2 6 3 3 5" xfId="34566" xr:uid="{F3DF8BA6-2F47-458C-8298-B8AF1B4D0A98}"/>
    <cellStyle name="Normal 3 2 2 6 3 4" xfId="13611" xr:uid="{00000000-0005-0000-0000-000028350000}"/>
    <cellStyle name="Normal 3 2 2 6 3 4 2" xfId="34570" xr:uid="{C5330AF2-C8B8-4452-9DD6-196CCD1736F6}"/>
    <cellStyle name="Normal 3 2 2 6 3 5" xfId="13612" xr:uid="{00000000-0005-0000-0000-000029350000}"/>
    <cellStyle name="Normal 3 2 2 6 3 5 2" xfId="34571" xr:uid="{8FC0FAE2-36BE-42DB-8DDB-A9CE489373F9}"/>
    <cellStyle name="Normal 3 2 2 6 3 6" xfId="13613" xr:uid="{00000000-0005-0000-0000-00002A350000}"/>
    <cellStyle name="Normal 3 2 2 6 3 6 2" xfId="34572" xr:uid="{C34E1351-8C65-4DB0-8C4C-91F2FC8216A5}"/>
    <cellStyle name="Normal 3 2 2 6 3 7" xfId="34557" xr:uid="{0452F397-A714-417C-BB49-222E39813F0B}"/>
    <cellStyle name="Normal 3 2 2 6 4" xfId="13614" xr:uid="{00000000-0005-0000-0000-00002B350000}"/>
    <cellStyle name="Normal 3 2 2 6 4 2" xfId="34573" xr:uid="{19E8A6E4-0199-4726-9E32-879A4F126D14}"/>
    <cellStyle name="Normal 3 2 2 6 5" xfId="13615" xr:uid="{00000000-0005-0000-0000-00002C350000}"/>
    <cellStyle name="Normal 3 2 2 6 5 2" xfId="13616" xr:uid="{00000000-0005-0000-0000-00002D350000}"/>
    <cellStyle name="Normal 3 2 2 6 5 2 2" xfId="13617" xr:uid="{00000000-0005-0000-0000-00002E350000}"/>
    <cellStyle name="Normal 3 2 2 6 5 2 2 2" xfId="34576" xr:uid="{23FA32F3-3546-4F36-8AEC-25BF9AD6270E}"/>
    <cellStyle name="Normal 3 2 2 6 5 2 3" xfId="13618" xr:uid="{00000000-0005-0000-0000-00002F350000}"/>
    <cellStyle name="Normal 3 2 2 6 5 2 3 2" xfId="34577" xr:uid="{20642A05-1CAF-417A-A5E2-C6ED8E5FF65E}"/>
    <cellStyle name="Normal 3 2 2 6 5 2 4" xfId="13619" xr:uid="{00000000-0005-0000-0000-000030350000}"/>
    <cellStyle name="Normal 3 2 2 6 5 2 4 2" xfId="34578" xr:uid="{0552A56B-2718-46D9-8413-EC5E5F2F28FD}"/>
    <cellStyle name="Normal 3 2 2 6 5 2 5" xfId="34575" xr:uid="{160D7174-3D8F-4DE1-99A9-BCEC9A9D491B}"/>
    <cellStyle name="Normal 3 2 2 6 5 3" xfId="13620" xr:uid="{00000000-0005-0000-0000-000031350000}"/>
    <cellStyle name="Normal 3 2 2 6 5 3 2" xfId="34579" xr:uid="{359C88FA-C210-4420-B21F-0B721ADD275E}"/>
    <cellStyle name="Normal 3 2 2 6 5 4" xfId="13621" xr:uid="{00000000-0005-0000-0000-000032350000}"/>
    <cellStyle name="Normal 3 2 2 6 5 4 2" xfId="34580" xr:uid="{77B1C6F4-2D8A-4ACF-97C5-8ADB4D3549E4}"/>
    <cellStyle name="Normal 3 2 2 6 5 5" xfId="13622" xr:uid="{00000000-0005-0000-0000-000033350000}"/>
    <cellStyle name="Normal 3 2 2 6 5 5 2" xfId="34581" xr:uid="{914B96E9-CE2C-4E15-9462-3BEE6C0E217B}"/>
    <cellStyle name="Normal 3 2 2 6 5 6" xfId="34574" xr:uid="{DD163B3B-1160-438D-B30F-2EEEC83AC177}"/>
    <cellStyle name="Normal 3 2 2 6 6" xfId="13623" xr:uid="{00000000-0005-0000-0000-000034350000}"/>
    <cellStyle name="Normal 3 2 2 6 6 2" xfId="13624" xr:uid="{00000000-0005-0000-0000-000035350000}"/>
    <cellStyle name="Normal 3 2 2 6 6 2 2" xfId="34583" xr:uid="{30382A54-6CA3-4FB3-B7B4-CB537ED8059D}"/>
    <cellStyle name="Normal 3 2 2 6 6 3" xfId="13625" xr:uid="{00000000-0005-0000-0000-000036350000}"/>
    <cellStyle name="Normal 3 2 2 6 6 3 2" xfId="34584" xr:uid="{AC02CE39-DC55-43F9-8215-9B6F41519810}"/>
    <cellStyle name="Normal 3 2 2 6 6 4" xfId="13626" xr:uid="{00000000-0005-0000-0000-000037350000}"/>
    <cellStyle name="Normal 3 2 2 6 6 4 2" xfId="34585" xr:uid="{B3E4D2FB-81F4-4DFD-9779-8D1D2D714A67}"/>
    <cellStyle name="Normal 3 2 2 6 6 5" xfId="34582" xr:uid="{73062A56-6E03-4EF7-AE58-EBAB7268AA63}"/>
    <cellStyle name="Normal 3 2 2 6 7" xfId="13627" xr:uid="{00000000-0005-0000-0000-000038350000}"/>
    <cellStyle name="Normal 3 2 2 6 7 2" xfId="34586" xr:uid="{B8A650BD-575A-4D1E-8EF5-E465F7C1019E}"/>
    <cellStyle name="Normal 3 2 2 6 8" xfId="13628" xr:uid="{00000000-0005-0000-0000-000039350000}"/>
    <cellStyle name="Normal 3 2 2 6 8 2" xfId="34587" xr:uid="{9E6ED8B5-A68D-497A-B865-CCA933C577EB}"/>
    <cellStyle name="Normal 3 2 2 6 9" xfId="13629" xr:uid="{00000000-0005-0000-0000-00003A350000}"/>
    <cellStyle name="Normal 3 2 2 6 9 2" xfId="34588" xr:uid="{6EF9A30F-06F9-4E9C-8A1D-CC6DBB8B57F6}"/>
    <cellStyle name="Normal 3 2 2 7" xfId="13630" xr:uid="{00000000-0005-0000-0000-00003B350000}"/>
    <cellStyle name="Normal 3 2 2 7 10" xfId="34589" xr:uid="{58BBFA7A-18DD-44B6-82C8-6177654A0780}"/>
    <cellStyle name="Normal 3 2 2 7 2" xfId="13631" xr:uid="{00000000-0005-0000-0000-00003C350000}"/>
    <cellStyle name="Normal 3 2 2 7 2 2" xfId="13632" xr:uid="{00000000-0005-0000-0000-00003D350000}"/>
    <cellStyle name="Normal 3 2 2 7 2 2 2" xfId="13633" xr:uid="{00000000-0005-0000-0000-00003E350000}"/>
    <cellStyle name="Normal 3 2 2 7 2 2 2 2" xfId="13634" xr:uid="{00000000-0005-0000-0000-00003F350000}"/>
    <cellStyle name="Normal 3 2 2 7 2 2 2 2 2" xfId="34593" xr:uid="{1F17960A-AD81-49F0-B248-45E972F42394}"/>
    <cellStyle name="Normal 3 2 2 7 2 2 2 3" xfId="13635" xr:uid="{00000000-0005-0000-0000-000040350000}"/>
    <cellStyle name="Normal 3 2 2 7 2 2 2 3 2" xfId="34594" xr:uid="{F540817F-81E5-4C45-A1B1-EFB6214D0C22}"/>
    <cellStyle name="Normal 3 2 2 7 2 2 2 4" xfId="13636" xr:uid="{00000000-0005-0000-0000-000041350000}"/>
    <cellStyle name="Normal 3 2 2 7 2 2 2 4 2" xfId="34595" xr:uid="{0C555966-2BD4-4970-8D5F-DDEC7EF748A7}"/>
    <cellStyle name="Normal 3 2 2 7 2 2 2 5" xfId="34592" xr:uid="{7884A291-0DDE-44EF-B212-EA214FC11248}"/>
    <cellStyle name="Normal 3 2 2 7 2 2 3" xfId="13637" xr:uid="{00000000-0005-0000-0000-000042350000}"/>
    <cellStyle name="Normal 3 2 2 7 2 2 3 2" xfId="34596" xr:uid="{9444615A-B1B6-4EE3-899A-4BF35DBD1F07}"/>
    <cellStyle name="Normal 3 2 2 7 2 2 4" xfId="13638" xr:uid="{00000000-0005-0000-0000-000043350000}"/>
    <cellStyle name="Normal 3 2 2 7 2 2 4 2" xfId="34597" xr:uid="{DB7F9D4B-6321-4D4E-9058-D8B6A2D00291}"/>
    <cellStyle name="Normal 3 2 2 7 2 2 5" xfId="13639" xr:uid="{00000000-0005-0000-0000-000044350000}"/>
    <cellStyle name="Normal 3 2 2 7 2 2 5 2" xfId="34598" xr:uid="{BA524478-C394-429D-AD28-5C633733D82A}"/>
    <cellStyle name="Normal 3 2 2 7 2 2 6" xfId="34591" xr:uid="{AAEC457E-7DD3-4284-A9D1-090D99DFD8C9}"/>
    <cellStyle name="Normal 3 2 2 7 2 3" xfId="13640" xr:uid="{00000000-0005-0000-0000-000045350000}"/>
    <cellStyle name="Normal 3 2 2 7 2 3 2" xfId="13641" xr:uid="{00000000-0005-0000-0000-000046350000}"/>
    <cellStyle name="Normal 3 2 2 7 2 3 2 2" xfId="34600" xr:uid="{8C149332-5737-4C6A-ACB6-60F071F25B3E}"/>
    <cellStyle name="Normal 3 2 2 7 2 3 3" xfId="13642" xr:uid="{00000000-0005-0000-0000-000047350000}"/>
    <cellStyle name="Normal 3 2 2 7 2 3 3 2" xfId="34601" xr:uid="{0CC915E1-AA22-47B0-B5C8-390E4C44EFB2}"/>
    <cellStyle name="Normal 3 2 2 7 2 3 4" xfId="13643" xr:uid="{00000000-0005-0000-0000-000048350000}"/>
    <cellStyle name="Normal 3 2 2 7 2 3 4 2" xfId="34602" xr:uid="{6293921C-1483-4B51-973D-8D5720FB95BE}"/>
    <cellStyle name="Normal 3 2 2 7 2 3 5" xfId="34599" xr:uid="{B6755ABE-09BE-4393-9888-BDAC973E9F4B}"/>
    <cellStyle name="Normal 3 2 2 7 2 4" xfId="13644" xr:uid="{00000000-0005-0000-0000-000049350000}"/>
    <cellStyle name="Normal 3 2 2 7 2 4 2" xfId="34603" xr:uid="{9C067168-4064-419E-ADEE-35BB1CBA1A31}"/>
    <cellStyle name="Normal 3 2 2 7 2 5" xfId="13645" xr:uid="{00000000-0005-0000-0000-00004A350000}"/>
    <cellStyle name="Normal 3 2 2 7 2 5 2" xfId="34604" xr:uid="{E09DB354-397E-448D-8907-414416529138}"/>
    <cellStyle name="Normal 3 2 2 7 2 6" xfId="13646" xr:uid="{00000000-0005-0000-0000-00004B350000}"/>
    <cellStyle name="Normal 3 2 2 7 2 6 2" xfId="34605" xr:uid="{6260069B-683D-48D0-9306-27B8587C4544}"/>
    <cellStyle name="Normal 3 2 2 7 2 7" xfId="34590" xr:uid="{E07678F6-54B5-45B8-8222-1BE647FF9F3C}"/>
    <cellStyle name="Normal 3 2 2 7 3" xfId="13647" xr:uid="{00000000-0005-0000-0000-00004C350000}"/>
    <cellStyle name="Normal 3 2 2 7 3 2" xfId="13648" xr:uid="{00000000-0005-0000-0000-00004D350000}"/>
    <cellStyle name="Normal 3 2 2 7 3 2 2" xfId="13649" xr:uid="{00000000-0005-0000-0000-00004E350000}"/>
    <cellStyle name="Normal 3 2 2 7 3 2 2 2" xfId="13650" xr:uid="{00000000-0005-0000-0000-00004F350000}"/>
    <cellStyle name="Normal 3 2 2 7 3 2 2 2 2" xfId="34609" xr:uid="{8B91DCA7-3F75-4102-8855-2A2A06E107CF}"/>
    <cellStyle name="Normal 3 2 2 7 3 2 2 3" xfId="13651" xr:uid="{00000000-0005-0000-0000-000050350000}"/>
    <cellStyle name="Normal 3 2 2 7 3 2 2 3 2" xfId="34610" xr:uid="{52452E16-444E-4CFB-850F-4269020B72BC}"/>
    <cellStyle name="Normal 3 2 2 7 3 2 2 4" xfId="13652" xr:uid="{00000000-0005-0000-0000-000051350000}"/>
    <cellStyle name="Normal 3 2 2 7 3 2 2 4 2" xfId="34611" xr:uid="{1BA3FB1D-AAC7-4213-B790-5FE2D43990DD}"/>
    <cellStyle name="Normal 3 2 2 7 3 2 2 5" xfId="34608" xr:uid="{46B46840-AD0C-4F89-AEDD-E73641263F1F}"/>
    <cellStyle name="Normal 3 2 2 7 3 2 3" xfId="13653" xr:uid="{00000000-0005-0000-0000-000052350000}"/>
    <cellStyle name="Normal 3 2 2 7 3 2 3 2" xfId="34612" xr:uid="{76565E77-7E37-43A9-A7F9-8B206D0DB49D}"/>
    <cellStyle name="Normal 3 2 2 7 3 2 4" xfId="13654" xr:uid="{00000000-0005-0000-0000-000053350000}"/>
    <cellStyle name="Normal 3 2 2 7 3 2 4 2" xfId="34613" xr:uid="{1052F528-3FBE-4E9E-8702-A2813A1C7CE5}"/>
    <cellStyle name="Normal 3 2 2 7 3 2 5" xfId="13655" xr:uid="{00000000-0005-0000-0000-000054350000}"/>
    <cellStyle name="Normal 3 2 2 7 3 2 5 2" xfId="34614" xr:uid="{E280E617-6C4A-4CED-A60D-5A22D0E42F60}"/>
    <cellStyle name="Normal 3 2 2 7 3 2 6" xfId="34607" xr:uid="{38DAD5EA-2108-4168-8876-6AC02568AC1E}"/>
    <cellStyle name="Normal 3 2 2 7 3 3" xfId="13656" xr:uid="{00000000-0005-0000-0000-000055350000}"/>
    <cellStyle name="Normal 3 2 2 7 3 3 2" xfId="13657" xr:uid="{00000000-0005-0000-0000-000056350000}"/>
    <cellStyle name="Normal 3 2 2 7 3 3 2 2" xfId="34616" xr:uid="{4D9E9136-F6C8-4FB1-81CC-D8E08BE74786}"/>
    <cellStyle name="Normal 3 2 2 7 3 3 3" xfId="13658" xr:uid="{00000000-0005-0000-0000-000057350000}"/>
    <cellStyle name="Normal 3 2 2 7 3 3 3 2" xfId="34617" xr:uid="{BFBE9945-5FDD-4F7D-AC7A-780D285B5A9D}"/>
    <cellStyle name="Normal 3 2 2 7 3 3 4" xfId="13659" xr:uid="{00000000-0005-0000-0000-000058350000}"/>
    <cellStyle name="Normal 3 2 2 7 3 3 4 2" xfId="34618" xr:uid="{6129C2D8-C3A5-4685-9E09-BC99ECFDD5BD}"/>
    <cellStyle name="Normal 3 2 2 7 3 3 5" xfId="34615" xr:uid="{0BB191F8-898F-4AE9-8928-276E66ED80CA}"/>
    <cellStyle name="Normal 3 2 2 7 3 4" xfId="13660" xr:uid="{00000000-0005-0000-0000-000059350000}"/>
    <cellStyle name="Normal 3 2 2 7 3 4 2" xfId="34619" xr:uid="{A4447B64-B23B-479F-9CC7-6BD409C6FED1}"/>
    <cellStyle name="Normal 3 2 2 7 3 5" xfId="13661" xr:uid="{00000000-0005-0000-0000-00005A350000}"/>
    <cellStyle name="Normal 3 2 2 7 3 5 2" xfId="34620" xr:uid="{32C020D5-B311-4C40-8DBA-DBDE672044DB}"/>
    <cellStyle name="Normal 3 2 2 7 3 6" xfId="13662" xr:uid="{00000000-0005-0000-0000-00005B350000}"/>
    <cellStyle name="Normal 3 2 2 7 3 6 2" xfId="34621" xr:uid="{4D005CF9-BA98-4641-B0F4-A0E0C810A477}"/>
    <cellStyle name="Normal 3 2 2 7 3 7" xfId="34606" xr:uid="{A6EE32CC-2AE4-44B0-A24C-730995B78D66}"/>
    <cellStyle name="Normal 3 2 2 7 4" xfId="13663" xr:uid="{00000000-0005-0000-0000-00005C350000}"/>
    <cellStyle name="Normal 3 2 2 7 4 2" xfId="34622" xr:uid="{B3753EC6-BC4D-463E-A50D-F70098B64DF6}"/>
    <cellStyle name="Normal 3 2 2 7 5" xfId="13664" xr:uid="{00000000-0005-0000-0000-00005D350000}"/>
    <cellStyle name="Normal 3 2 2 7 5 2" xfId="13665" xr:uid="{00000000-0005-0000-0000-00005E350000}"/>
    <cellStyle name="Normal 3 2 2 7 5 2 2" xfId="13666" xr:uid="{00000000-0005-0000-0000-00005F350000}"/>
    <cellStyle name="Normal 3 2 2 7 5 2 2 2" xfId="34625" xr:uid="{33A34754-E7D7-45D0-A483-F1EC7EB00DCB}"/>
    <cellStyle name="Normal 3 2 2 7 5 2 3" xfId="13667" xr:uid="{00000000-0005-0000-0000-000060350000}"/>
    <cellStyle name="Normal 3 2 2 7 5 2 3 2" xfId="34626" xr:uid="{B01346FD-3932-496C-A746-419824D35ECC}"/>
    <cellStyle name="Normal 3 2 2 7 5 2 4" xfId="13668" xr:uid="{00000000-0005-0000-0000-000061350000}"/>
    <cellStyle name="Normal 3 2 2 7 5 2 4 2" xfId="34627" xr:uid="{DE924A42-C1C0-4DDA-8907-034EF3C729EA}"/>
    <cellStyle name="Normal 3 2 2 7 5 2 5" xfId="34624" xr:uid="{5EA45DD2-3527-4E62-8898-9108E0950B9C}"/>
    <cellStyle name="Normal 3 2 2 7 5 3" xfId="13669" xr:uid="{00000000-0005-0000-0000-000062350000}"/>
    <cellStyle name="Normal 3 2 2 7 5 3 2" xfId="34628" xr:uid="{8EF36EF9-66C1-4900-90D0-0A1E5A9DA27F}"/>
    <cellStyle name="Normal 3 2 2 7 5 4" xfId="13670" xr:uid="{00000000-0005-0000-0000-000063350000}"/>
    <cellStyle name="Normal 3 2 2 7 5 4 2" xfId="34629" xr:uid="{E8678843-5260-4815-B469-6457E1D4E34D}"/>
    <cellStyle name="Normal 3 2 2 7 5 5" xfId="13671" xr:uid="{00000000-0005-0000-0000-000064350000}"/>
    <cellStyle name="Normal 3 2 2 7 5 5 2" xfId="34630" xr:uid="{49EF9CF6-6426-4B90-B04E-79DA6F924641}"/>
    <cellStyle name="Normal 3 2 2 7 5 6" xfId="34623" xr:uid="{7D36E4EA-9DE2-4B40-AC3D-0C9013ECE72C}"/>
    <cellStyle name="Normal 3 2 2 7 6" xfId="13672" xr:uid="{00000000-0005-0000-0000-000065350000}"/>
    <cellStyle name="Normal 3 2 2 7 6 2" xfId="13673" xr:uid="{00000000-0005-0000-0000-000066350000}"/>
    <cellStyle name="Normal 3 2 2 7 6 2 2" xfId="34632" xr:uid="{E330F904-1FD4-46E5-BAAC-7824C0CCD189}"/>
    <cellStyle name="Normal 3 2 2 7 6 3" xfId="13674" xr:uid="{00000000-0005-0000-0000-000067350000}"/>
    <cellStyle name="Normal 3 2 2 7 6 3 2" xfId="34633" xr:uid="{0322F8C8-4861-4A3F-807F-609AAD79CC89}"/>
    <cellStyle name="Normal 3 2 2 7 6 4" xfId="13675" xr:uid="{00000000-0005-0000-0000-000068350000}"/>
    <cellStyle name="Normal 3 2 2 7 6 4 2" xfId="34634" xr:uid="{B636C988-CF4B-4136-930C-012B43F42B8B}"/>
    <cellStyle name="Normal 3 2 2 7 6 5" xfId="34631" xr:uid="{6F5ED65E-143A-4036-AD64-7A032777E1BF}"/>
    <cellStyle name="Normal 3 2 2 7 7" xfId="13676" xr:uid="{00000000-0005-0000-0000-000069350000}"/>
    <cellStyle name="Normal 3 2 2 7 7 2" xfId="34635" xr:uid="{06443B4E-78FD-4946-8F86-4C79B1765E5A}"/>
    <cellStyle name="Normal 3 2 2 7 8" xfId="13677" xr:uid="{00000000-0005-0000-0000-00006A350000}"/>
    <cellStyle name="Normal 3 2 2 7 8 2" xfId="34636" xr:uid="{AB190CF3-AE25-4100-A6A4-1FDD58B50DD7}"/>
    <cellStyle name="Normal 3 2 2 7 9" xfId="13678" xr:uid="{00000000-0005-0000-0000-00006B350000}"/>
    <cellStyle name="Normal 3 2 2 7 9 2" xfId="34637" xr:uid="{1D27B856-B8D7-4D9C-A737-A08A3D715416}"/>
    <cellStyle name="Normal 3 2 2 8" xfId="13679" xr:uid="{00000000-0005-0000-0000-00006C350000}"/>
    <cellStyle name="Normal 3 2 2 8 2" xfId="13680" xr:uid="{00000000-0005-0000-0000-00006D350000}"/>
    <cellStyle name="Normal 3 2 2 8 2 2" xfId="13681" xr:uid="{00000000-0005-0000-0000-00006E350000}"/>
    <cellStyle name="Normal 3 2 2 8 2 2 2" xfId="13682" xr:uid="{00000000-0005-0000-0000-00006F350000}"/>
    <cellStyle name="Normal 3 2 2 8 2 2 2 2" xfId="34641" xr:uid="{0099B0BA-4171-4FE8-81AB-577BE0594AC9}"/>
    <cellStyle name="Normal 3 2 2 8 2 2 3" xfId="13683" xr:uid="{00000000-0005-0000-0000-000070350000}"/>
    <cellStyle name="Normal 3 2 2 8 2 2 3 2" xfId="34642" xr:uid="{32F895E1-6E1E-4A6E-AF96-F376B2820A3A}"/>
    <cellStyle name="Normal 3 2 2 8 2 2 4" xfId="13684" xr:uid="{00000000-0005-0000-0000-000071350000}"/>
    <cellStyle name="Normal 3 2 2 8 2 2 4 2" xfId="34643" xr:uid="{7FE7BEEF-9736-4DF2-B89F-B725CE72CCD5}"/>
    <cellStyle name="Normal 3 2 2 8 2 2 5" xfId="34640" xr:uid="{A2FBAC94-EA4A-4CCE-A7E7-F5555AC13424}"/>
    <cellStyle name="Normal 3 2 2 8 2 3" xfId="13685" xr:uid="{00000000-0005-0000-0000-000072350000}"/>
    <cellStyle name="Normal 3 2 2 8 2 3 2" xfId="34644" xr:uid="{D65E7929-3E45-4290-8658-C0AE05B58B49}"/>
    <cellStyle name="Normal 3 2 2 8 2 4" xfId="13686" xr:uid="{00000000-0005-0000-0000-000073350000}"/>
    <cellStyle name="Normal 3 2 2 8 2 4 2" xfId="34645" xr:uid="{C2E951EB-7959-42FE-A8DA-E25A0BAF1499}"/>
    <cellStyle name="Normal 3 2 2 8 2 5" xfId="13687" xr:uid="{00000000-0005-0000-0000-000074350000}"/>
    <cellStyle name="Normal 3 2 2 8 2 5 2" xfId="34646" xr:uid="{BF48FF36-8E3F-4180-9A76-9DAD3C8B92A2}"/>
    <cellStyle name="Normal 3 2 2 8 2 6" xfId="34639" xr:uid="{596215F2-39FD-4C93-BC58-14FCE3D70884}"/>
    <cellStyle name="Normal 3 2 2 8 3" xfId="13688" xr:uid="{00000000-0005-0000-0000-000075350000}"/>
    <cellStyle name="Normal 3 2 2 8 3 2" xfId="13689" xr:uid="{00000000-0005-0000-0000-000076350000}"/>
    <cellStyle name="Normal 3 2 2 8 3 2 2" xfId="34648" xr:uid="{07EF06C3-FBC2-492D-8160-E59341CCBF47}"/>
    <cellStyle name="Normal 3 2 2 8 3 3" xfId="13690" xr:uid="{00000000-0005-0000-0000-000077350000}"/>
    <cellStyle name="Normal 3 2 2 8 3 3 2" xfId="34649" xr:uid="{98FA5D44-A668-4CD2-9FDB-BF13FF3D3CD3}"/>
    <cellStyle name="Normal 3 2 2 8 3 4" xfId="13691" xr:uid="{00000000-0005-0000-0000-000078350000}"/>
    <cellStyle name="Normal 3 2 2 8 3 4 2" xfId="34650" xr:uid="{93F68ECD-52B3-4442-A5CD-C440C89FC21F}"/>
    <cellStyle name="Normal 3 2 2 8 3 5" xfId="34647" xr:uid="{93D44980-1520-404D-B5A4-F31129E1EB5B}"/>
    <cellStyle name="Normal 3 2 2 8 4" xfId="13692" xr:uid="{00000000-0005-0000-0000-000079350000}"/>
    <cellStyle name="Normal 3 2 2 8 4 2" xfId="34651" xr:uid="{2712AC5E-A935-4371-8FF4-E1928BF9FA8A}"/>
    <cellStyle name="Normal 3 2 2 8 5" xfId="13693" xr:uid="{00000000-0005-0000-0000-00007A350000}"/>
    <cellStyle name="Normal 3 2 2 8 5 2" xfId="34652" xr:uid="{781C422D-174B-4ACD-AB09-9312BA5C5824}"/>
    <cellStyle name="Normal 3 2 2 8 6" xfId="13694" xr:uid="{00000000-0005-0000-0000-00007B350000}"/>
    <cellStyle name="Normal 3 2 2 8 6 2" xfId="34653" xr:uid="{4EE61B6A-BC05-4AB4-AABD-7860BB81F3CB}"/>
    <cellStyle name="Normal 3 2 2 8 7" xfId="34638" xr:uid="{9E043BB2-D2F3-413E-B14C-3A0306BE8CF9}"/>
    <cellStyle name="Normal 3 2 2 9" xfId="13695" xr:uid="{00000000-0005-0000-0000-00007C350000}"/>
    <cellStyle name="Normal 3 2 2 9 2" xfId="13696" xr:uid="{00000000-0005-0000-0000-00007D350000}"/>
    <cellStyle name="Normal 3 2 2 9 2 2" xfId="13697" xr:uid="{00000000-0005-0000-0000-00007E350000}"/>
    <cellStyle name="Normal 3 2 2 9 2 2 2" xfId="13698" xr:uid="{00000000-0005-0000-0000-00007F350000}"/>
    <cellStyle name="Normal 3 2 2 9 2 2 2 2" xfId="34657" xr:uid="{F8BA30DD-88AA-451F-8996-5F8FBE61B60B}"/>
    <cellStyle name="Normal 3 2 2 9 2 2 3" xfId="13699" xr:uid="{00000000-0005-0000-0000-000080350000}"/>
    <cellStyle name="Normal 3 2 2 9 2 2 3 2" xfId="34658" xr:uid="{6047E7BC-2083-4833-820E-D8E4940CC151}"/>
    <cellStyle name="Normal 3 2 2 9 2 2 4" xfId="13700" xr:uid="{00000000-0005-0000-0000-000081350000}"/>
    <cellStyle name="Normal 3 2 2 9 2 2 4 2" xfId="34659" xr:uid="{A341BA34-4BD8-4601-A4AA-0E8BF792CFC6}"/>
    <cellStyle name="Normal 3 2 2 9 2 2 5" xfId="34656" xr:uid="{890C61ED-E3CE-46CF-9E7C-02F442C81010}"/>
    <cellStyle name="Normal 3 2 2 9 2 3" xfId="13701" xr:uid="{00000000-0005-0000-0000-000082350000}"/>
    <cellStyle name="Normal 3 2 2 9 2 3 2" xfId="34660" xr:uid="{D679635B-F243-4672-8D48-1CF59E72F5E9}"/>
    <cellStyle name="Normal 3 2 2 9 2 4" xfId="13702" xr:uid="{00000000-0005-0000-0000-000083350000}"/>
    <cellStyle name="Normal 3 2 2 9 2 4 2" xfId="34661" xr:uid="{EF5545B1-4B14-4363-9992-883FA12FD45B}"/>
    <cellStyle name="Normal 3 2 2 9 2 5" xfId="13703" xr:uid="{00000000-0005-0000-0000-000084350000}"/>
    <cellStyle name="Normal 3 2 2 9 2 5 2" xfId="34662" xr:uid="{2C731E02-883E-42F2-941C-2C6FCC9F4BD3}"/>
    <cellStyle name="Normal 3 2 2 9 2 6" xfId="34655" xr:uid="{40E5E895-4409-4D4A-8E29-F7F05CBA5D8A}"/>
    <cellStyle name="Normal 3 2 2 9 3" xfId="13704" xr:uid="{00000000-0005-0000-0000-000085350000}"/>
    <cellStyle name="Normal 3 2 2 9 3 2" xfId="13705" xr:uid="{00000000-0005-0000-0000-000086350000}"/>
    <cellStyle name="Normal 3 2 2 9 3 2 2" xfId="34664" xr:uid="{C2C51481-F19F-446F-ACE4-4451CBB33E38}"/>
    <cellStyle name="Normal 3 2 2 9 3 3" xfId="13706" xr:uid="{00000000-0005-0000-0000-000087350000}"/>
    <cellStyle name="Normal 3 2 2 9 3 3 2" xfId="34665" xr:uid="{5731E2BC-1AF3-4C27-B3E2-AF5D0716C2FF}"/>
    <cellStyle name="Normal 3 2 2 9 3 4" xfId="13707" xr:uid="{00000000-0005-0000-0000-000088350000}"/>
    <cellStyle name="Normal 3 2 2 9 3 4 2" xfId="34666" xr:uid="{D6FE8BD4-5BE5-4994-99F2-5C0EBDE5BD75}"/>
    <cellStyle name="Normal 3 2 2 9 3 5" xfId="34663" xr:uid="{E5134C1C-1836-4730-AE26-C32455DBD65A}"/>
    <cellStyle name="Normal 3 2 2 9 4" xfId="13708" xr:uid="{00000000-0005-0000-0000-000089350000}"/>
    <cellStyle name="Normal 3 2 2 9 4 2" xfId="34667" xr:uid="{BC227D25-7572-4A11-88CA-1DB6A8160680}"/>
    <cellStyle name="Normal 3 2 2 9 5" xfId="13709" xr:uid="{00000000-0005-0000-0000-00008A350000}"/>
    <cellStyle name="Normal 3 2 2 9 5 2" xfId="34668" xr:uid="{47E30EA5-98AF-47AA-A6E4-A5AD025D3435}"/>
    <cellStyle name="Normal 3 2 2 9 6" xfId="13710" xr:uid="{00000000-0005-0000-0000-00008B350000}"/>
    <cellStyle name="Normal 3 2 2 9 6 2" xfId="34669" xr:uid="{68378D30-E1C3-48AF-ACF2-5BB01E052F51}"/>
    <cellStyle name="Normal 3 2 2 9 7" xfId="34654" xr:uid="{3982ADBB-43C0-4507-912A-F4E9A6A710BE}"/>
    <cellStyle name="Normal 3 2 20" xfId="13711" xr:uid="{00000000-0005-0000-0000-00008C350000}"/>
    <cellStyle name="Normal 3 2 20 2" xfId="13712" xr:uid="{00000000-0005-0000-0000-00008D350000}"/>
    <cellStyle name="Normal 3 2 20 2 2" xfId="13713" xr:uid="{00000000-0005-0000-0000-00008E350000}"/>
    <cellStyle name="Normal 3 2 20 2 2 2" xfId="13714" xr:uid="{00000000-0005-0000-0000-00008F350000}"/>
    <cellStyle name="Normal 3 2 20 2 2 2 2" xfId="34673" xr:uid="{94E865EE-0D38-4426-A4A8-35C36EF38DCC}"/>
    <cellStyle name="Normal 3 2 20 2 2 3" xfId="13715" xr:uid="{00000000-0005-0000-0000-000090350000}"/>
    <cellStyle name="Normal 3 2 20 2 2 3 2" xfId="34674" xr:uid="{012541A7-53BB-4D8E-9343-EAC2D8C5F982}"/>
    <cellStyle name="Normal 3 2 20 2 2 4" xfId="13716" xr:uid="{00000000-0005-0000-0000-000091350000}"/>
    <cellStyle name="Normal 3 2 20 2 2 4 2" xfId="34675" xr:uid="{5E2AEE65-472A-48AD-B3D1-BF97195CC5D4}"/>
    <cellStyle name="Normal 3 2 20 2 2 5" xfId="34672" xr:uid="{A073D22B-95CD-487E-A39D-85F1130E45B5}"/>
    <cellStyle name="Normal 3 2 20 2 3" xfId="13717" xr:uid="{00000000-0005-0000-0000-000092350000}"/>
    <cellStyle name="Normal 3 2 20 2 3 2" xfId="34676" xr:uid="{DEE41808-58DC-45B5-B1F7-328C57133C8D}"/>
    <cellStyle name="Normal 3 2 20 2 4" xfId="13718" xr:uid="{00000000-0005-0000-0000-000093350000}"/>
    <cellStyle name="Normal 3 2 20 2 4 2" xfId="34677" xr:uid="{E8F23916-B7EF-4743-A1C0-346D4D682F89}"/>
    <cellStyle name="Normal 3 2 20 2 5" xfId="13719" xr:uid="{00000000-0005-0000-0000-000094350000}"/>
    <cellStyle name="Normal 3 2 20 2 5 2" xfId="34678" xr:uid="{D336E23C-D486-42A9-B406-9D1FB98AA2AD}"/>
    <cellStyle name="Normal 3 2 20 2 6" xfId="34671" xr:uid="{444E5A39-4529-4C11-90C1-3812485232EA}"/>
    <cellStyle name="Normal 3 2 20 3" xfId="13720" xr:uid="{00000000-0005-0000-0000-000095350000}"/>
    <cellStyle name="Normal 3 2 20 3 2" xfId="34679" xr:uid="{492A96F6-1076-4AA5-9516-6A0DB03F0E30}"/>
    <cellStyle name="Normal 3 2 20 4" xfId="13721" xr:uid="{00000000-0005-0000-0000-000096350000}"/>
    <cellStyle name="Normal 3 2 20 4 2" xfId="13722" xr:uid="{00000000-0005-0000-0000-000097350000}"/>
    <cellStyle name="Normal 3 2 20 4 2 2" xfId="34681" xr:uid="{325825A4-C015-4C58-AA3F-057C7030870E}"/>
    <cellStyle name="Normal 3 2 20 4 3" xfId="13723" xr:uid="{00000000-0005-0000-0000-000098350000}"/>
    <cellStyle name="Normal 3 2 20 4 3 2" xfId="34682" xr:uid="{047B9CAC-0B8C-4CDA-BFA8-AB7CF6EDF9B5}"/>
    <cellStyle name="Normal 3 2 20 4 4" xfId="13724" xr:uid="{00000000-0005-0000-0000-000099350000}"/>
    <cellStyle name="Normal 3 2 20 4 4 2" xfId="34683" xr:uid="{AC34DB94-BB18-4869-AC14-72ACB3190A88}"/>
    <cellStyle name="Normal 3 2 20 4 5" xfId="34680" xr:uid="{BE285335-6A59-4AC0-B7E7-980EE1609842}"/>
    <cellStyle name="Normal 3 2 20 5" xfId="13725" xr:uid="{00000000-0005-0000-0000-00009A350000}"/>
    <cellStyle name="Normal 3 2 20 5 2" xfId="34684" xr:uid="{2A0EDBFE-DAEB-4704-8DB1-CC1FADEC4D29}"/>
    <cellStyle name="Normal 3 2 20 6" xfId="13726" xr:uid="{00000000-0005-0000-0000-00009B350000}"/>
    <cellStyle name="Normal 3 2 20 6 2" xfId="34685" xr:uid="{3D6935D0-1B20-4333-B8D1-C4E795F19F4A}"/>
    <cellStyle name="Normal 3 2 20 7" xfId="13727" xr:uid="{00000000-0005-0000-0000-00009C350000}"/>
    <cellStyle name="Normal 3 2 20 7 2" xfId="34686" xr:uid="{4785BA5A-4739-4659-9DBA-FE00C2220936}"/>
    <cellStyle name="Normal 3 2 20 8" xfId="34670" xr:uid="{D02BA735-6370-42ED-9BD3-F2C82CE3911B}"/>
    <cellStyle name="Normal 3 2 21" xfId="13728" xr:uid="{00000000-0005-0000-0000-00009D350000}"/>
    <cellStyle name="Normal 3 2 21 2" xfId="13729" xr:uid="{00000000-0005-0000-0000-00009E350000}"/>
    <cellStyle name="Normal 3 2 21 2 2" xfId="34688" xr:uid="{F0D3CF5E-38F5-4C28-A9A9-0008C444938F}"/>
    <cellStyle name="Normal 3 2 21 3" xfId="13730" xr:uid="{00000000-0005-0000-0000-00009F350000}"/>
    <cellStyle name="Normal 3 2 21 3 2" xfId="13731" xr:uid="{00000000-0005-0000-0000-0000A0350000}"/>
    <cellStyle name="Normal 3 2 21 3 2 2" xfId="34690" xr:uid="{AB278020-5FC0-4557-BF01-89EA02BC37DF}"/>
    <cellStyle name="Normal 3 2 21 3 3" xfId="13732" xr:uid="{00000000-0005-0000-0000-0000A1350000}"/>
    <cellStyle name="Normal 3 2 21 3 3 2" xfId="34691" xr:uid="{60AE49AF-28CF-4E45-ADCE-046AA5EA50C7}"/>
    <cellStyle name="Normal 3 2 21 3 4" xfId="13733" xr:uid="{00000000-0005-0000-0000-0000A2350000}"/>
    <cellStyle name="Normal 3 2 21 3 4 2" xfId="34692" xr:uid="{46DBC1A8-5C72-4470-A7FC-2BC211345424}"/>
    <cellStyle name="Normal 3 2 21 3 5" xfId="34689" xr:uid="{561C740B-AE54-45F5-B5F3-DE050213831A}"/>
    <cellStyle name="Normal 3 2 21 4" xfId="13734" xr:uid="{00000000-0005-0000-0000-0000A3350000}"/>
    <cellStyle name="Normal 3 2 21 4 2" xfId="34693" xr:uid="{F92A0FF5-B365-441D-8607-A3A69ACE34C4}"/>
    <cellStyle name="Normal 3 2 21 5" xfId="13735" xr:uid="{00000000-0005-0000-0000-0000A4350000}"/>
    <cellStyle name="Normal 3 2 21 5 2" xfId="34694" xr:uid="{70A60858-D126-49F5-882C-313DFA026210}"/>
    <cellStyle name="Normal 3 2 21 6" xfId="13736" xr:uid="{00000000-0005-0000-0000-0000A5350000}"/>
    <cellStyle name="Normal 3 2 21 6 2" xfId="34695" xr:uid="{EF71D2F3-FDFF-489C-9B49-44483AD6EAB6}"/>
    <cellStyle name="Normal 3 2 21 7" xfId="34687" xr:uid="{F5385684-28A1-443F-BF26-8EBA0C80CFDC}"/>
    <cellStyle name="Normal 3 2 22" xfId="13737" xr:uid="{00000000-0005-0000-0000-0000A6350000}"/>
    <cellStyle name="Normal 3 2 22 2" xfId="13738" xr:uid="{00000000-0005-0000-0000-0000A7350000}"/>
    <cellStyle name="Normal 3 2 22 2 2" xfId="34697" xr:uid="{F6432963-7116-49B9-BA13-CCDCE806AE49}"/>
    <cellStyle name="Normal 3 2 22 3" xfId="13739" xr:uid="{00000000-0005-0000-0000-0000A8350000}"/>
    <cellStyle name="Normal 3 2 22 3 2" xfId="34698" xr:uid="{68639ACA-B9B5-4CC2-B2F4-D3BDE3957713}"/>
    <cellStyle name="Normal 3 2 22 4" xfId="13740" xr:uid="{00000000-0005-0000-0000-0000A9350000}"/>
    <cellStyle name="Normal 3 2 22 4 2" xfId="34699" xr:uid="{175D3BF9-789D-4A56-87DC-2460797846AD}"/>
    <cellStyle name="Normal 3 2 22 5" xfId="34696" xr:uid="{A8FE6426-009F-4FEB-AE1F-F6DCAA342BFA}"/>
    <cellStyle name="Normal 3 2 23" xfId="13741" xr:uid="{00000000-0005-0000-0000-0000AA350000}"/>
    <cellStyle name="Normal 3 2 23 2" xfId="34700" xr:uid="{2ECD7B3A-174F-4B59-BCC0-AD7B786FDCB9}"/>
    <cellStyle name="Normal 3 2 24" xfId="13742" xr:uid="{00000000-0005-0000-0000-0000AB350000}"/>
    <cellStyle name="Normal 3 2 24 2" xfId="34701" xr:uid="{B7C80F77-C904-4058-911B-8535FB875FCA}"/>
    <cellStyle name="Normal 3 2 25" xfId="13743" xr:uid="{00000000-0005-0000-0000-0000AC350000}"/>
    <cellStyle name="Normal 3 2 25 2" xfId="34702" xr:uid="{A0BAC6AA-F699-407B-A6A3-A070438D35B4}"/>
    <cellStyle name="Normal 3 2 26" xfId="33750" xr:uid="{45D44B83-111C-43B8-8159-71D606EB518A}"/>
    <cellStyle name="Normal 3 2 3" xfId="13744" xr:uid="{00000000-0005-0000-0000-0000AD350000}"/>
    <cellStyle name="Normal 3 2 3 10" xfId="13745" xr:uid="{00000000-0005-0000-0000-0000AE350000}"/>
    <cellStyle name="Normal 3 2 3 10 2" xfId="13746" xr:uid="{00000000-0005-0000-0000-0000AF350000}"/>
    <cellStyle name="Normal 3 2 3 10 2 2" xfId="13747" xr:uid="{00000000-0005-0000-0000-0000B0350000}"/>
    <cellStyle name="Normal 3 2 3 10 2 2 2" xfId="34706" xr:uid="{865F0000-025E-4999-9395-CF290243B050}"/>
    <cellStyle name="Normal 3 2 3 10 2 3" xfId="13748" xr:uid="{00000000-0005-0000-0000-0000B1350000}"/>
    <cellStyle name="Normal 3 2 3 10 2 3 2" xfId="34707" xr:uid="{8332A42A-A08D-483E-8DA0-18A9FBCAA3DD}"/>
    <cellStyle name="Normal 3 2 3 10 2 4" xfId="13749" xr:uid="{00000000-0005-0000-0000-0000B2350000}"/>
    <cellStyle name="Normal 3 2 3 10 2 4 2" xfId="34708" xr:uid="{9A9FF2C7-28CD-4196-B152-F1ABC1DDEFB4}"/>
    <cellStyle name="Normal 3 2 3 10 2 5" xfId="34705" xr:uid="{974A81BE-6061-4A04-ABC9-845D64E553BB}"/>
    <cellStyle name="Normal 3 2 3 10 3" xfId="13750" xr:uid="{00000000-0005-0000-0000-0000B3350000}"/>
    <cellStyle name="Normal 3 2 3 10 3 2" xfId="34709" xr:uid="{1B203DA0-D855-48B3-8B64-4AB82FCA753A}"/>
    <cellStyle name="Normal 3 2 3 10 4" xfId="13751" xr:uid="{00000000-0005-0000-0000-0000B4350000}"/>
    <cellStyle name="Normal 3 2 3 10 4 2" xfId="34710" xr:uid="{99854934-582B-4FFA-A276-560E4272129B}"/>
    <cellStyle name="Normal 3 2 3 10 5" xfId="13752" xr:uid="{00000000-0005-0000-0000-0000B5350000}"/>
    <cellStyle name="Normal 3 2 3 10 5 2" xfId="34711" xr:uid="{F562EF11-088B-46AB-A8E8-A2FB06E84C77}"/>
    <cellStyle name="Normal 3 2 3 10 6" xfId="34704" xr:uid="{E510A237-69BF-413C-AD10-657955BD0DCD}"/>
    <cellStyle name="Normal 3 2 3 11" xfId="13753" xr:uid="{00000000-0005-0000-0000-0000B6350000}"/>
    <cellStyle name="Normal 3 2 3 11 2" xfId="13754" xr:uid="{00000000-0005-0000-0000-0000B7350000}"/>
    <cellStyle name="Normal 3 2 3 11 2 2" xfId="34713" xr:uid="{C5AEBCE5-EC38-407C-A7E9-2D33D62AEC9C}"/>
    <cellStyle name="Normal 3 2 3 11 3" xfId="13755" xr:uid="{00000000-0005-0000-0000-0000B8350000}"/>
    <cellStyle name="Normal 3 2 3 11 3 2" xfId="34714" xr:uid="{FDE079EB-5F94-41D3-B771-D058198378D0}"/>
    <cellStyle name="Normal 3 2 3 11 4" xfId="13756" xr:uid="{00000000-0005-0000-0000-0000B9350000}"/>
    <cellStyle name="Normal 3 2 3 11 4 2" xfId="34715" xr:uid="{A49DA345-B65C-44F1-B37A-CDD052F6DCEA}"/>
    <cellStyle name="Normal 3 2 3 11 5" xfId="34712" xr:uid="{00239F6F-F2E3-4A43-B374-A2CD95E83853}"/>
    <cellStyle name="Normal 3 2 3 12" xfId="13757" xr:uid="{00000000-0005-0000-0000-0000BA350000}"/>
    <cellStyle name="Normal 3 2 3 12 2" xfId="34716" xr:uid="{2B37F0C9-5894-491E-BFD8-5A2FD40A6A50}"/>
    <cellStyle name="Normal 3 2 3 13" xfId="13758" xr:uid="{00000000-0005-0000-0000-0000BB350000}"/>
    <cellStyle name="Normal 3 2 3 13 2" xfId="34717" xr:uid="{D797FA33-A0C9-4E44-A86F-3DCCFB94BFDB}"/>
    <cellStyle name="Normal 3 2 3 14" xfId="13759" xr:uid="{00000000-0005-0000-0000-0000BC350000}"/>
    <cellStyle name="Normal 3 2 3 14 2" xfId="34718" xr:uid="{4F873C3E-0CDA-4B08-89A1-1B76FEC0CEF0}"/>
    <cellStyle name="Normal 3 2 3 15" xfId="34703" xr:uid="{E6E36558-AD89-490B-9801-4A241D25F611}"/>
    <cellStyle name="Normal 3 2 3 2" xfId="13760" xr:uid="{00000000-0005-0000-0000-0000BD350000}"/>
    <cellStyle name="Normal 3 2 3 2 10" xfId="13761" xr:uid="{00000000-0005-0000-0000-0000BE350000}"/>
    <cellStyle name="Normal 3 2 3 2 10 2" xfId="34720" xr:uid="{F9F614A1-39BA-4163-AAE5-B0C7DACBD316}"/>
    <cellStyle name="Normal 3 2 3 2 11" xfId="34719" xr:uid="{1F9B3B8A-E66F-42E5-A6F1-74750A182DE8}"/>
    <cellStyle name="Normal 3 2 3 2 2" xfId="13762" xr:uid="{00000000-0005-0000-0000-0000BF350000}"/>
    <cellStyle name="Normal 3 2 3 2 2 10" xfId="34721" xr:uid="{A5F50407-5B10-40E8-B685-7F257BCD4B77}"/>
    <cellStyle name="Normal 3 2 3 2 2 2" xfId="13763" xr:uid="{00000000-0005-0000-0000-0000C0350000}"/>
    <cellStyle name="Normal 3 2 3 2 2 2 2" xfId="13764" xr:uid="{00000000-0005-0000-0000-0000C1350000}"/>
    <cellStyle name="Normal 3 2 3 2 2 2 2 2" xfId="13765" xr:uid="{00000000-0005-0000-0000-0000C2350000}"/>
    <cellStyle name="Normal 3 2 3 2 2 2 2 2 2" xfId="13766" xr:uid="{00000000-0005-0000-0000-0000C3350000}"/>
    <cellStyle name="Normal 3 2 3 2 2 2 2 2 2 2" xfId="34725" xr:uid="{BCAA466D-7ECF-4319-81B8-C05B386D59EF}"/>
    <cellStyle name="Normal 3 2 3 2 2 2 2 2 3" xfId="13767" xr:uid="{00000000-0005-0000-0000-0000C4350000}"/>
    <cellStyle name="Normal 3 2 3 2 2 2 2 2 3 2" xfId="34726" xr:uid="{3BA760C9-1A37-4675-BB16-8E46314750D9}"/>
    <cellStyle name="Normal 3 2 3 2 2 2 2 2 4" xfId="13768" xr:uid="{00000000-0005-0000-0000-0000C5350000}"/>
    <cellStyle name="Normal 3 2 3 2 2 2 2 2 4 2" xfId="34727" xr:uid="{F00AD2DC-467A-4675-9B24-689F551A23DF}"/>
    <cellStyle name="Normal 3 2 3 2 2 2 2 2 5" xfId="34724" xr:uid="{921FAA3E-1ADF-4DF1-A1D6-29BF5563EBF9}"/>
    <cellStyle name="Normal 3 2 3 2 2 2 2 3" xfId="13769" xr:uid="{00000000-0005-0000-0000-0000C6350000}"/>
    <cellStyle name="Normal 3 2 3 2 2 2 2 3 2" xfId="34728" xr:uid="{21F111EA-91BE-4D09-92AD-CE6096CBDCB9}"/>
    <cellStyle name="Normal 3 2 3 2 2 2 2 4" xfId="13770" xr:uid="{00000000-0005-0000-0000-0000C7350000}"/>
    <cellStyle name="Normal 3 2 3 2 2 2 2 4 2" xfId="34729" xr:uid="{4E5CA742-5F5D-49A2-AF21-4674308BA125}"/>
    <cellStyle name="Normal 3 2 3 2 2 2 2 5" xfId="13771" xr:uid="{00000000-0005-0000-0000-0000C8350000}"/>
    <cellStyle name="Normal 3 2 3 2 2 2 2 5 2" xfId="34730" xr:uid="{B4A6BF60-F521-4C74-8B89-9E3A3729F07F}"/>
    <cellStyle name="Normal 3 2 3 2 2 2 2 6" xfId="34723" xr:uid="{12926D67-029C-4F8B-9064-77D917C4275A}"/>
    <cellStyle name="Normal 3 2 3 2 2 2 3" xfId="13772" xr:uid="{00000000-0005-0000-0000-0000C9350000}"/>
    <cellStyle name="Normal 3 2 3 2 2 2 3 2" xfId="13773" xr:uid="{00000000-0005-0000-0000-0000CA350000}"/>
    <cellStyle name="Normal 3 2 3 2 2 2 3 2 2" xfId="34732" xr:uid="{9C4FA735-D6C9-419C-B598-C0109BE00397}"/>
    <cellStyle name="Normal 3 2 3 2 2 2 3 3" xfId="13774" xr:uid="{00000000-0005-0000-0000-0000CB350000}"/>
    <cellStyle name="Normal 3 2 3 2 2 2 3 3 2" xfId="34733" xr:uid="{06AA0768-5690-4DD2-A06D-AB55178D59F1}"/>
    <cellStyle name="Normal 3 2 3 2 2 2 3 4" xfId="13775" xr:uid="{00000000-0005-0000-0000-0000CC350000}"/>
    <cellStyle name="Normal 3 2 3 2 2 2 3 4 2" xfId="34734" xr:uid="{8F72AA5C-9A15-4CFC-B4E8-83A63B74D8B9}"/>
    <cellStyle name="Normal 3 2 3 2 2 2 3 5" xfId="34731" xr:uid="{44D117D1-EAB5-431A-B8D0-588E7F9ABF23}"/>
    <cellStyle name="Normal 3 2 3 2 2 2 4" xfId="13776" xr:uid="{00000000-0005-0000-0000-0000CD350000}"/>
    <cellStyle name="Normal 3 2 3 2 2 2 4 2" xfId="34735" xr:uid="{1077C5CC-6049-497E-BBA5-32143330ED58}"/>
    <cellStyle name="Normal 3 2 3 2 2 2 5" xfId="13777" xr:uid="{00000000-0005-0000-0000-0000CE350000}"/>
    <cellStyle name="Normal 3 2 3 2 2 2 5 2" xfId="34736" xr:uid="{A54D37E1-24EC-4584-9B83-4772CEFF45A4}"/>
    <cellStyle name="Normal 3 2 3 2 2 2 6" xfId="13778" xr:uid="{00000000-0005-0000-0000-0000CF350000}"/>
    <cellStyle name="Normal 3 2 3 2 2 2 6 2" xfId="34737" xr:uid="{A5E7CADB-E7E6-45A5-9402-075181E377AE}"/>
    <cellStyle name="Normal 3 2 3 2 2 2 7" xfId="34722" xr:uid="{F8CEBF63-FCCB-4E1F-84A9-B43AF7091AED}"/>
    <cellStyle name="Normal 3 2 3 2 2 3" xfId="13779" xr:uid="{00000000-0005-0000-0000-0000D0350000}"/>
    <cellStyle name="Normal 3 2 3 2 2 3 2" xfId="13780" xr:uid="{00000000-0005-0000-0000-0000D1350000}"/>
    <cellStyle name="Normal 3 2 3 2 2 3 2 2" xfId="13781" xr:uid="{00000000-0005-0000-0000-0000D2350000}"/>
    <cellStyle name="Normal 3 2 3 2 2 3 2 2 2" xfId="13782" xr:uid="{00000000-0005-0000-0000-0000D3350000}"/>
    <cellStyle name="Normal 3 2 3 2 2 3 2 2 2 2" xfId="34741" xr:uid="{5FA95928-43D5-4445-AF36-AEA9DD1644B3}"/>
    <cellStyle name="Normal 3 2 3 2 2 3 2 2 3" xfId="13783" xr:uid="{00000000-0005-0000-0000-0000D4350000}"/>
    <cellStyle name="Normal 3 2 3 2 2 3 2 2 3 2" xfId="34742" xr:uid="{412CFBAA-D3E5-45BF-8512-83C34D1D2084}"/>
    <cellStyle name="Normal 3 2 3 2 2 3 2 2 4" xfId="13784" xr:uid="{00000000-0005-0000-0000-0000D5350000}"/>
    <cellStyle name="Normal 3 2 3 2 2 3 2 2 4 2" xfId="34743" xr:uid="{EB3FCBCC-FABC-44D5-84AB-5DA1E4E15DE5}"/>
    <cellStyle name="Normal 3 2 3 2 2 3 2 2 5" xfId="34740" xr:uid="{4FE2631A-3BC9-44C3-8232-71598C3982B2}"/>
    <cellStyle name="Normal 3 2 3 2 2 3 2 3" xfId="13785" xr:uid="{00000000-0005-0000-0000-0000D6350000}"/>
    <cellStyle name="Normal 3 2 3 2 2 3 2 3 2" xfId="34744" xr:uid="{66C976EE-CA5E-4AD5-8C8D-F5F30EFCB148}"/>
    <cellStyle name="Normal 3 2 3 2 2 3 2 4" xfId="13786" xr:uid="{00000000-0005-0000-0000-0000D7350000}"/>
    <cellStyle name="Normal 3 2 3 2 2 3 2 4 2" xfId="34745" xr:uid="{3573439A-C196-4F56-AC50-C7F142C2F24C}"/>
    <cellStyle name="Normal 3 2 3 2 2 3 2 5" xfId="13787" xr:uid="{00000000-0005-0000-0000-0000D8350000}"/>
    <cellStyle name="Normal 3 2 3 2 2 3 2 5 2" xfId="34746" xr:uid="{A65E3ABC-3416-4525-AC91-E26EF2E05935}"/>
    <cellStyle name="Normal 3 2 3 2 2 3 2 6" xfId="34739" xr:uid="{4D4D05FD-0F7F-484B-A0CB-805C282A1E8D}"/>
    <cellStyle name="Normal 3 2 3 2 2 3 3" xfId="13788" xr:uid="{00000000-0005-0000-0000-0000D9350000}"/>
    <cellStyle name="Normal 3 2 3 2 2 3 3 2" xfId="13789" xr:uid="{00000000-0005-0000-0000-0000DA350000}"/>
    <cellStyle name="Normal 3 2 3 2 2 3 3 2 2" xfId="34748" xr:uid="{9D62EF9F-1DD1-419F-AF0C-E001285D79AC}"/>
    <cellStyle name="Normal 3 2 3 2 2 3 3 3" xfId="13790" xr:uid="{00000000-0005-0000-0000-0000DB350000}"/>
    <cellStyle name="Normal 3 2 3 2 2 3 3 3 2" xfId="34749" xr:uid="{D9EF5501-FD6B-4DB9-BB37-B5B7E65E5D36}"/>
    <cellStyle name="Normal 3 2 3 2 2 3 3 4" xfId="13791" xr:uid="{00000000-0005-0000-0000-0000DC350000}"/>
    <cellStyle name="Normal 3 2 3 2 2 3 3 4 2" xfId="34750" xr:uid="{A002B0E3-B5B5-4365-85CD-B94B69A935E6}"/>
    <cellStyle name="Normal 3 2 3 2 2 3 3 5" xfId="34747" xr:uid="{1A7D4967-7286-40F0-8415-BBC80E9A6338}"/>
    <cellStyle name="Normal 3 2 3 2 2 3 4" xfId="13792" xr:uid="{00000000-0005-0000-0000-0000DD350000}"/>
    <cellStyle name="Normal 3 2 3 2 2 3 4 2" xfId="34751" xr:uid="{24399F38-3300-4997-80B2-69C099A148A0}"/>
    <cellStyle name="Normal 3 2 3 2 2 3 5" xfId="13793" xr:uid="{00000000-0005-0000-0000-0000DE350000}"/>
    <cellStyle name="Normal 3 2 3 2 2 3 5 2" xfId="34752" xr:uid="{E1FC98A0-66F7-4690-85CD-3151394377CC}"/>
    <cellStyle name="Normal 3 2 3 2 2 3 6" xfId="13794" xr:uid="{00000000-0005-0000-0000-0000DF350000}"/>
    <cellStyle name="Normal 3 2 3 2 2 3 6 2" xfId="34753" xr:uid="{3F0A0941-89EA-4C50-A360-7CE648D0D107}"/>
    <cellStyle name="Normal 3 2 3 2 2 3 7" xfId="34738" xr:uid="{E301D875-9D09-474D-991C-E1D223348808}"/>
    <cellStyle name="Normal 3 2 3 2 2 4" xfId="13795" xr:uid="{00000000-0005-0000-0000-0000E0350000}"/>
    <cellStyle name="Normal 3 2 3 2 2 4 2" xfId="34754" xr:uid="{66C0AC30-7D7A-4358-A8FA-8611C7364CDF}"/>
    <cellStyle name="Normal 3 2 3 2 2 5" xfId="13796" xr:uid="{00000000-0005-0000-0000-0000E1350000}"/>
    <cellStyle name="Normal 3 2 3 2 2 5 2" xfId="13797" xr:uid="{00000000-0005-0000-0000-0000E2350000}"/>
    <cellStyle name="Normal 3 2 3 2 2 5 2 2" xfId="13798" xr:uid="{00000000-0005-0000-0000-0000E3350000}"/>
    <cellStyle name="Normal 3 2 3 2 2 5 2 2 2" xfId="34757" xr:uid="{4A42667C-A5D0-419F-B4DC-E1D319B8D375}"/>
    <cellStyle name="Normal 3 2 3 2 2 5 2 3" xfId="13799" xr:uid="{00000000-0005-0000-0000-0000E4350000}"/>
    <cellStyle name="Normal 3 2 3 2 2 5 2 3 2" xfId="34758" xr:uid="{8C96258E-157B-4E6C-B7AE-3352430043D2}"/>
    <cellStyle name="Normal 3 2 3 2 2 5 2 4" xfId="13800" xr:uid="{00000000-0005-0000-0000-0000E5350000}"/>
    <cellStyle name="Normal 3 2 3 2 2 5 2 4 2" xfId="34759" xr:uid="{F3A456BF-171E-429F-A78F-FA9E182EA0BC}"/>
    <cellStyle name="Normal 3 2 3 2 2 5 2 5" xfId="34756" xr:uid="{5DCBD0BD-92C4-4A45-9537-315E4CF3DC5D}"/>
    <cellStyle name="Normal 3 2 3 2 2 5 3" xfId="13801" xr:uid="{00000000-0005-0000-0000-0000E6350000}"/>
    <cellStyle name="Normal 3 2 3 2 2 5 3 2" xfId="34760" xr:uid="{15EA973C-F2B0-4D24-B39F-9B4168255A28}"/>
    <cellStyle name="Normal 3 2 3 2 2 5 4" xfId="13802" xr:uid="{00000000-0005-0000-0000-0000E7350000}"/>
    <cellStyle name="Normal 3 2 3 2 2 5 4 2" xfId="34761" xr:uid="{02E702A4-E52A-44DC-93C3-F96217B7B3E0}"/>
    <cellStyle name="Normal 3 2 3 2 2 5 5" xfId="13803" xr:uid="{00000000-0005-0000-0000-0000E8350000}"/>
    <cellStyle name="Normal 3 2 3 2 2 5 5 2" xfId="34762" xr:uid="{D4D700F8-AC7E-4414-9E15-CBEDF4FB98B2}"/>
    <cellStyle name="Normal 3 2 3 2 2 5 6" xfId="34755" xr:uid="{CEBA1634-BFCA-4C5E-BC8F-88B601ACE0D3}"/>
    <cellStyle name="Normal 3 2 3 2 2 6" xfId="13804" xr:uid="{00000000-0005-0000-0000-0000E9350000}"/>
    <cellStyle name="Normal 3 2 3 2 2 6 2" xfId="13805" xr:uid="{00000000-0005-0000-0000-0000EA350000}"/>
    <cellStyle name="Normal 3 2 3 2 2 6 2 2" xfId="34764" xr:uid="{457E09D4-4401-4F3E-BE0E-E6ABFD9F9EA6}"/>
    <cellStyle name="Normal 3 2 3 2 2 6 3" xfId="13806" xr:uid="{00000000-0005-0000-0000-0000EB350000}"/>
    <cellStyle name="Normal 3 2 3 2 2 6 3 2" xfId="34765" xr:uid="{096E844E-B795-4637-A580-3FC9DC249DEA}"/>
    <cellStyle name="Normal 3 2 3 2 2 6 4" xfId="13807" xr:uid="{00000000-0005-0000-0000-0000EC350000}"/>
    <cellStyle name="Normal 3 2 3 2 2 6 4 2" xfId="34766" xr:uid="{97C18DFE-0F9E-4FBD-B704-0D03BE23ED34}"/>
    <cellStyle name="Normal 3 2 3 2 2 6 5" xfId="34763" xr:uid="{41E560B3-555B-4698-B1D7-8206A8BDF6CD}"/>
    <cellStyle name="Normal 3 2 3 2 2 7" xfId="13808" xr:uid="{00000000-0005-0000-0000-0000ED350000}"/>
    <cellStyle name="Normal 3 2 3 2 2 7 2" xfId="34767" xr:uid="{60B9AF44-61EE-492C-9C56-ABF8FD658CA2}"/>
    <cellStyle name="Normal 3 2 3 2 2 8" xfId="13809" xr:uid="{00000000-0005-0000-0000-0000EE350000}"/>
    <cellStyle name="Normal 3 2 3 2 2 8 2" xfId="34768" xr:uid="{801957B7-A917-4025-9A45-D0706F346101}"/>
    <cellStyle name="Normal 3 2 3 2 2 9" xfId="13810" xr:uid="{00000000-0005-0000-0000-0000EF350000}"/>
    <cellStyle name="Normal 3 2 3 2 2 9 2" xfId="34769" xr:uid="{7DA1A849-CC9A-46D2-8129-7E191C017561}"/>
    <cellStyle name="Normal 3 2 3 2 3" xfId="13811" xr:uid="{00000000-0005-0000-0000-0000F0350000}"/>
    <cellStyle name="Normal 3 2 3 2 3 2" xfId="13812" xr:uid="{00000000-0005-0000-0000-0000F1350000}"/>
    <cellStyle name="Normal 3 2 3 2 3 2 2" xfId="13813" xr:uid="{00000000-0005-0000-0000-0000F2350000}"/>
    <cellStyle name="Normal 3 2 3 2 3 2 2 2" xfId="13814" xr:uid="{00000000-0005-0000-0000-0000F3350000}"/>
    <cellStyle name="Normal 3 2 3 2 3 2 2 2 2" xfId="34773" xr:uid="{9BB71921-6696-472D-B2F3-DBC62CA35326}"/>
    <cellStyle name="Normal 3 2 3 2 3 2 2 3" xfId="13815" xr:uid="{00000000-0005-0000-0000-0000F4350000}"/>
    <cellStyle name="Normal 3 2 3 2 3 2 2 3 2" xfId="34774" xr:uid="{61214AEF-3BF6-43AA-BE10-82E449FFAC24}"/>
    <cellStyle name="Normal 3 2 3 2 3 2 2 4" xfId="13816" xr:uid="{00000000-0005-0000-0000-0000F5350000}"/>
    <cellStyle name="Normal 3 2 3 2 3 2 2 4 2" xfId="34775" xr:uid="{951795BA-6CDD-430A-8E79-BCED0BCB1982}"/>
    <cellStyle name="Normal 3 2 3 2 3 2 2 5" xfId="34772" xr:uid="{29A54A0A-22A6-4F4B-8052-32E082F57172}"/>
    <cellStyle name="Normal 3 2 3 2 3 2 3" xfId="13817" xr:uid="{00000000-0005-0000-0000-0000F6350000}"/>
    <cellStyle name="Normal 3 2 3 2 3 2 3 2" xfId="34776" xr:uid="{44F17D68-83D2-4386-A54E-1825454B1866}"/>
    <cellStyle name="Normal 3 2 3 2 3 2 4" xfId="13818" xr:uid="{00000000-0005-0000-0000-0000F7350000}"/>
    <cellStyle name="Normal 3 2 3 2 3 2 4 2" xfId="34777" xr:uid="{1B3F94AD-2133-45A8-973B-49A132287A5C}"/>
    <cellStyle name="Normal 3 2 3 2 3 2 5" xfId="13819" xr:uid="{00000000-0005-0000-0000-0000F8350000}"/>
    <cellStyle name="Normal 3 2 3 2 3 2 5 2" xfId="34778" xr:uid="{5247DE0E-82FF-49B1-AC35-651729C4D4CB}"/>
    <cellStyle name="Normal 3 2 3 2 3 2 6" xfId="34771" xr:uid="{3A7211C1-5A1D-4A00-AA74-0D07FFE74376}"/>
    <cellStyle name="Normal 3 2 3 2 3 3" xfId="13820" xr:uid="{00000000-0005-0000-0000-0000F9350000}"/>
    <cellStyle name="Normal 3 2 3 2 3 3 2" xfId="13821" xr:uid="{00000000-0005-0000-0000-0000FA350000}"/>
    <cellStyle name="Normal 3 2 3 2 3 3 2 2" xfId="34780" xr:uid="{CA02D3F8-76AF-4FE5-902F-04D7515E614F}"/>
    <cellStyle name="Normal 3 2 3 2 3 3 3" xfId="13822" xr:uid="{00000000-0005-0000-0000-0000FB350000}"/>
    <cellStyle name="Normal 3 2 3 2 3 3 3 2" xfId="34781" xr:uid="{0C630AFA-4E6E-4D93-86DF-6EC4E27E96D2}"/>
    <cellStyle name="Normal 3 2 3 2 3 3 4" xfId="13823" xr:uid="{00000000-0005-0000-0000-0000FC350000}"/>
    <cellStyle name="Normal 3 2 3 2 3 3 4 2" xfId="34782" xr:uid="{0FD82725-D494-4D28-ACC1-1D6D76AE85E7}"/>
    <cellStyle name="Normal 3 2 3 2 3 3 5" xfId="34779" xr:uid="{C7EC5ACD-1C2F-4905-A1A9-39E19F4FACCD}"/>
    <cellStyle name="Normal 3 2 3 2 3 4" xfId="13824" xr:uid="{00000000-0005-0000-0000-0000FD350000}"/>
    <cellStyle name="Normal 3 2 3 2 3 4 2" xfId="34783" xr:uid="{415FF21B-893E-4CED-930B-851262439D83}"/>
    <cellStyle name="Normal 3 2 3 2 3 5" xfId="13825" xr:uid="{00000000-0005-0000-0000-0000FE350000}"/>
    <cellStyle name="Normal 3 2 3 2 3 5 2" xfId="34784" xr:uid="{69D9F867-06E1-4BE1-9DBB-D97FA1FACC9C}"/>
    <cellStyle name="Normal 3 2 3 2 3 6" xfId="13826" xr:uid="{00000000-0005-0000-0000-0000FF350000}"/>
    <cellStyle name="Normal 3 2 3 2 3 6 2" xfId="34785" xr:uid="{862114E1-07E0-4543-8B4B-AC1E9D918C7F}"/>
    <cellStyle name="Normal 3 2 3 2 3 7" xfId="34770" xr:uid="{FCCFDCDA-5A57-42C7-9090-B58527474956}"/>
    <cellStyle name="Normal 3 2 3 2 4" xfId="13827" xr:uid="{00000000-0005-0000-0000-000000360000}"/>
    <cellStyle name="Normal 3 2 3 2 4 2" xfId="13828" xr:uid="{00000000-0005-0000-0000-000001360000}"/>
    <cellStyle name="Normal 3 2 3 2 4 2 2" xfId="13829" xr:uid="{00000000-0005-0000-0000-000002360000}"/>
    <cellStyle name="Normal 3 2 3 2 4 2 2 2" xfId="13830" xr:uid="{00000000-0005-0000-0000-000003360000}"/>
    <cellStyle name="Normal 3 2 3 2 4 2 2 2 2" xfId="34789" xr:uid="{D858DDEB-1804-43D7-9D1A-F8E251F8F61E}"/>
    <cellStyle name="Normal 3 2 3 2 4 2 2 3" xfId="13831" xr:uid="{00000000-0005-0000-0000-000004360000}"/>
    <cellStyle name="Normal 3 2 3 2 4 2 2 3 2" xfId="34790" xr:uid="{E526C873-B42D-4BF6-924A-6DCB9C532C8E}"/>
    <cellStyle name="Normal 3 2 3 2 4 2 2 4" xfId="13832" xr:uid="{00000000-0005-0000-0000-000005360000}"/>
    <cellStyle name="Normal 3 2 3 2 4 2 2 4 2" xfId="34791" xr:uid="{44D46B65-96C4-4A0E-805A-61E7D868314B}"/>
    <cellStyle name="Normal 3 2 3 2 4 2 2 5" xfId="34788" xr:uid="{5DA8B7BF-EC61-4B7A-B02D-38DCF5C2CA9F}"/>
    <cellStyle name="Normal 3 2 3 2 4 2 3" xfId="13833" xr:uid="{00000000-0005-0000-0000-000006360000}"/>
    <cellStyle name="Normal 3 2 3 2 4 2 3 2" xfId="34792" xr:uid="{BAD8D20F-751D-4B72-9E29-D3B8AEEE54C9}"/>
    <cellStyle name="Normal 3 2 3 2 4 2 4" xfId="13834" xr:uid="{00000000-0005-0000-0000-000007360000}"/>
    <cellStyle name="Normal 3 2 3 2 4 2 4 2" xfId="34793" xr:uid="{5EB5232D-5063-459A-AA80-CBDB817D09F1}"/>
    <cellStyle name="Normal 3 2 3 2 4 2 5" xfId="13835" xr:uid="{00000000-0005-0000-0000-000008360000}"/>
    <cellStyle name="Normal 3 2 3 2 4 2 5 2" xfId="34794" xr:uid="{9037098B-4968-4AF5-B17B-2DEF6C893118}"/>
    <cellStyle name="Normal 3 2 3 2 4 2 6" xfId="34787" xr:uid="{34F49FFB-F583-4F81-8C17-D20F0D189FB8}"/>
    <cellStyle name="Normal 3 2 3 2 4 3" xfId="13836" xr:uid="{00000000-0005-0000-0000-000009360000}"/>
    <cellStyle name="Normal 3 2 3 2 4 3 2" xfId="13837" xr:uid="{00000000-0005-0000-0000-00000A360000}"/>
    <cellStyle name="Normal 3 2 3 2 4 3 2 2" xfId="34796" xr:uid="{8252FB43-4361-4B86-8752-8AFC76388530}"/>
    <cellStyle name="Normal 3 2 3 2 4 3 3" xfId="13838" xr:uid="{00000000-0005-0000-0000-00000B360000}"/>
    <cellStyle name="Normal 3 2 3 2 4 3 3 2" xfId="34797" xr:uid="{258C43DE-5B7B-45B8-843E-241D7202C05E}"/>
    <cellStyle name="Normal 3 2 3 2 4 3 4" xfId="13839" xr:uid="{00000000-0005-0000-0000-00000C360000}"/>
    <cellStyle name="Normal 3 2 3 2 4 3 4 2" xfId="34798" xr:uid="{23846B0D-5B33-4CC9-80AF-2DB515E15E94}"/>
    <cellStyle name="Normal 3 2 3 2 4 3 5" xfId="34795" xr:uid="{BBA32CA7-7814-4E59-8F92-85C2FDE2A102}"/>
    <cellStyle name="Normal 3 2 3 2 4 4" xfId="13840" xr:uid="{00000000-0005-0000-0000-00000D360000}"/>
    <cellStyle name="Normal 3 2 3 2 4 4 2" xfId="34799" xr:uid="{13349409-4735-4389-8A09-9E265332AFD9}"/>
    <cellStyle name="Normal 3 2 3 2 4 5" xfId="13841" xr:uid="{00000000-0005-0000-0000-00000E360000}"/>
    <cellStyle name="Normal 3 2 3 2 4 5 2" xfId="34800" xr:uid="{1B99850C-2D21-42C1-BF59-B9E19FD8CA09}"/>
    <cellStyle name="Normal 3 2 3 2 4 6" xfId="13842" xr:uid="{00000000-0005-0000-0000-00000F360000}"/>
    <cellStyle name="Normal 3 2 3 2 4 6 2" xfId="34801" xr:uid="{F5B94B79-7C52-4816-B0BC-9569965E5C34}"/>
    <cellStyle name="Normal 3 2 3 2 4 7" xfId="34786" xr:uid="{E0AE48C5-E50C-4C9A-96B1-C958E40AD7F2}"/>
    <cellStyle name="Normal 3 2 3 2 5" xfId="13843" xr:uid="{00000000-0005-0000-0000-000010360000}"/>
    <cellStyle name="Normal 3 2 3 2 5 2" xfId="34802" xr:uid="{CDD92149-9FBD-4EBE-811F-8E1DDB8648F1}"/>
    <cellStyle name="Normal 3 2 3 2 6" xfId="13844" xr:uid="{00000000-0005-0000-0000-000011360000}"/>
    <cellStyle name="Normal 3 2 3 2 6 2" xfId="13845" xr:uid="{00000000-0005-0000-0000-000012360000}"/>
    <cellStyle name="Normal 3 2 3 2 6 2 2" xfId="13846" xr:uid="{00000000-0005-0000-0000-000013360000}"/>
    <cellStyle name="Normal 3 2 3 2 6 2 2 2" xfId="34805" xr:uid="{C7F91E5A-FF91-49BC-9C23-CEDE4BDEE81A}"/>
    <cellStyle name="Normal 3 2 3 2 6 2 3" xfId="13847" xr:uid="{00000000-0005-0000-0000-000014360000}"/>
    <cellStyle name="Normal 3 2 3 2 6 2 3 2" xfId="34806" xr:uid="{AC180610-38E9-4EF1-A9BF-0E19DE4CFB96}"/>
    <cellStyle name="Normal 3 2 3 2 6 2 4" xfId="13848" xr:uid="{00000000-0005-0000-0000-000015360000}"/>
    <cellStyle name="Normal 3 2 3 2 6 2 4 2" xfId="34807" xr:uid="{423F1180-4914-42EB-8E08-FE873CA5FF3A}"/>
    <cellStyle name="Normal 3 2 3 2 6 2 5" xfId="34804" xr:uid="{308BEBDD-7652-419F-AB78-9E8DDC191002}"/>
    <cellStyle name="Normal 3 2 3 2 6 3" xfId="13849" xr:uid="{00000000-0005-0000-0000-000016360000}"/>
    <cellStyle name="Normal 3 2 3 2 6 3 2" xfId="34808" xr:uid="{1721121A-87B7-49E9-8EFA-4963944A43DC}"/>
    <cellStyle name="Normal 3 2 3 2 6 4" xfId="13850" xr:uid="{00000000-0005-0000-0000-000017360000}"/>
    <cellStyle name="Normal 3 2 3 2 6 4 2" xfId="34809" xr:uid="{0C793D6A-E88C-497A-A107-385A8CCF94CE}"/>
    <cellStyle name="Normal 3 2 3 2 6 5" xfId="13851" xr:uid="{00000000-0005-0000-0000-000018360000}"/>
    <cellStyle name="Normal 3 2 3 2 6 5 2" xfId="34810" xr:uid="{4464C5A9-C436-4630-B971-704E671F0892}"/>
    <cellStyle name="Normal 3 2 3 2 6 6" xfId="34803" xr:uid="{5685B0F8-9E50-4F46-8141-3E1FB4489B09}"/>
    <cellStyle name="Normal 3 2 3 2 7" xfId="13852" xr:uid="{00000000-0005-0000-0000-000019360000}"/>
    <cellStyle name="Normal 3 2 3 2 7 2" xfId="13853" xr:uid="{00000000-0005-0000-0000-00001A360000}"/>
    <cellStyle name="Normal 3 2 3 2 7 2 2" xfId="34812" xr:uid="{4FF6F6FE-542E-4CD7-9856-D42D45B8D0BF}"/>
    <cellStyle name="Normal 3 2 3 2 7 3" xfId="13854" xr:uid="{00000000-0005-0000-0000-00001B360000}"/>
    <cellStyle name="Normal 3 2 3 2 7 3 2" xfId="34813" xr:uid="{8F0CF2C8-234F-4D63-A0D7-14B65224604C}"/>
    <cellStyle name="Normal 3 2 3 2 7 4" xfId="13855" xr:uid="{00000000-0005-0000-0000-00001C360000}"/>
    <cellStyle name="Normal 3 2 3 2 7 4 2" xfId="34814" xr:uid="{BD15C648-C65B-4B3D-8622-B50A6F148B7C}"/>
    <cellStyle name="Normal 3 2 3 2 7 5" xfId="34811" xr:uid="{F4EE3F4A-5E08-42E6-8125-D391D84861DC}"/>
    <cellStyle name="Normal 3 2 3 2 8" xfId="13856" xr:uid="{00000000-0005-0000-0000-00001D360000}"/>
    <cellStyle name="Normal 3 2 3 2 8 2" xfId="34815" xr:uid="{A627AE4E-9B51-4B2D-8A1D-4E240F745B61}"/>
    <cellStyle name="Normal 3 2 3 2 9" xfId="13857" xr:uid="{00000000-0005-0000-0000-00001E360000}"/>
    <cellStyle name="Normal 3 2 3 2 9 2" xfId="34816" xr:uid="{D7B9F18E-8B88-4580-9FC6-3AECC8B0758A}"/>
    <cellStyle name="Normal 3 2 3 3" xfId="13858" xr:uid="{00000000-0005-0000-0000-00001F360000}"/>
    <cellStyle name="Normal 3 2 3 3 10" xfId="13859" xr:uid="{00000000-0005-0000-0000-000020360000}"/>
    <cellStyle name="Normal 3 2 3 3 10 2" xfId="34818" xr:uid="{956CE149-29C8-4D44-9F81-E8C12F014F77}"/>
    <cellStyle name="Normal 3 2 3 3 11" xfId="34817" xr:uid="{789ACF7C-7BE3-401B-B602-9D05102A0B44}"/>
    <cellStyle name="Normal 3 2 3 3 2" xfId="13860" xr:uid="{00000000-0005-0000-0000-000021360000}"/>
    <cellStyle name="Normal 3 2 3 3 2 2" xfId="13861" xr:uid="{00000000-0005-0000-0000-000022360000}"/>
    <cellStyle name="Normal 3 2 3 3 2 2 2" xfId="13862" xr:uid="{00000000-0005-0000-0000-000023360000}"/>
    <cellStyle name="Normal 3 2 3 3 2 2 2 2" xfId="13863" xr:uid="{00000000-0005-0000-0000-000024360000}"/>
    <cellStyle name="Normal 3 2 3 3 2 2 2 2 2" xfId="13864" xr:uid="{00000000-0005-0000-0000-000025360000}"/>
    <cellStyle name="Normal 3 2 3 3 2 2 2 2 2 2" xfId="34823" xr:uid="{B27C1D8F-DB7A-421E-BE72-3AD51EEC21D7}"/>
    <cellStyle name="Normal 3 2 3 3 2 2 2 2 3" xfId="13865" xr:uid="{00000000-0005-0000-0000-000026360000}"/>
    <cellStyle name="Normal 3 2 3 3 2 2 2 2 3 2" xfId="34824" xr:uid="{6D8A434D-0380-4151-B151-F1F7D61EF4BC}"/>
    <cellStyle name="Normal 3 2 3 3 2 2 2 2 4" xfId="13866" xr:uid="{00000000-0005-0000-0000-000027360000}"/>
    <cellStyle name="Normal 3 2 3 3 2 2 2 2 4 2" xfId="34825" xr:uid="{7339BF6D-7F3A-432C-A28D-6F8FB85DD46F}"/>
    <cellStyle name="Normal 3 2 3 3 2 2 2 2 5" xfId="34822" xr:uid="{F03D7EB6-4B00-4C63-9BA8-ACCF7D044FDB}"/>
    <cellStyle name="Normal 3 2 3 3 2 2 2 3" xfId="13867" xr:uid="{00000000-0005-0000-0000-000028360000}"/>
    <cellStyle name="Normal 3 2 3 3 2 2 2 3 2" xfId="34826" xr:uid="{47ED191E-69BF-4197-9E2D-C5AA6BD23F16}"/>
    <cellStyle name="Normal 3 2 3 3 2 2 2 4" xfId="13868" xr:uid="{00000000-0005-0000-0000-000029360000}"/>
    <cellStyle name="Normal 3 2 3 3 2 2 2 4 2" xfId="34827" xr:uid="{591EBF61-AFF0-49A8-A32A-7B6ABB41ED59}"/>
    <cellStyle name="Normal 3 2 3 3 2 2 2 5" xfId="13869" xr:uid="{00000000-0005-0000-0000-00002A360000}"/>
    <cellStyle name="Normal 3 2 3 3 2 2 2 5 2" xfId="34828" xr:uid="{FA7B8CEE-C602-4113-BE58-F41C60A0CF07}"/>
    <cellStyle name="Normal 3 2 3 3 2 2 2 6" xfId="34821" xr:uid="{4C00D0A9-E345-4318-B204-37E086EB261D}"/>
    <cellStyle name="Normal 3 2 3 3 2 2 3" xfId="13870" xr:uid="{00000000-0005-0000-0000-00002B360000}"/>
    <cellStyle name="Normal 3 2 3 3 2 2 3 2" xfId="13871" xr:uid="{00000000-0005-0000-0000-00002C360000}"/>
    <cellStyle name="Normal 3 2 3 3 2 2 3 2 2" xfId="34830" xr:uid="{C6175CD0-6058-42DE-BC1F-EC74FDD83C64}"/>
    <cellStyle name="Normal 3 2 3 3 2 2 3 3" xfId="13872" xr:uid="{00000000-0005-0000-0000-00002D360000}"/>
    <cellStyle name="Normal 3 2 3 3 2 2 3 3 2" xfId="34831" xr:uid="{58931444-707A-496B-9A26-357DE0241105}"/>
    <cellStyle name="Normal 3 2 3 3 2 2 3 4" xfId="13873" xr:uid="{00000000-0005-0000-0000-00002E360000}"/>
    <cellStyle name="Normal 3 2 3 3 2 2 3 4 2" xfId="34832" xr:uid="{7BF5654B-57EC-4236-806A-596BB11DE7FC}"/>
    <cellStyle name="Normal 3 2 3 3 2 2 3 5" xfId="34829" xr:uid="{82F1FE0A-F298-478E-B3D8-EB9018C549BD}"/>
    <cellStyle name="Normal 3 2 3 3 2 2 4" xfId="13874" xr:uid="{00000000-0005-0000-0000-00002F360000}"/>
    <cellStyle name="Normal 3 2 3 3 2 2 4 2" xfId="34833" xr:uid="{9D8A92AB-34E7-489D-A0EE-98B590A6F5F2}"/>
    <cellStyle name="Normal 3 2 3 3 2 2 5" xfId="13875" xr:uid="{00000000-0005-0000-0000-000030360000}"/>
    <cellStyle name="Normal 3 2 3 3 2 2 5 2" xfId="34834" xr:uid="{E3D45CEE-752C-46DF-99F0-817F0D0FAC61}"/>
    <cellStyle name="Normal 3 2 3 3 2 2 6" xfId="13876" xr:uid="{00000000-0005-0000-0000-000031360000}"/>
    <cellStyle name="Normal 3 2 3 3 2 2 6 2" xfId="34835" xr:uid="{C67DD654-6200-4D23-B430-559E764DA72C}"/>
    <cellStyle name="Normal 3 2 3 3 2 2 7" xfId="34820" xr:uid="{C1A67292-048B-429B-AA0B-A4AA40F9D64C}"/>
    <cellStyle name="Normal 3 2 3 3 2 3" xfId="13877" xr:uid="{00000000-0005-0000-0000-000032360000}"/>
    <cellStyle name="Normal 3 2 3 3 2 3 2" xfId="13878" xr:uid="{00000000-0005-0000-0000-000033360000}"/>
    <cellStyle name="Normal 3 2 3 3 2 3 2 2" xfId="13879" xr:uid="{00000000-0005-0000-0000-000034360000}"/>
    <cellStyle name="Normal 3 2 3 3 2 3 2 2 2" xfId="13880" xr:uid="{00000000-0005-0000-0000-000035360000}"/>
    <cellStyle name="Normal 3 2 3 3 2 3 2 2 2 2" xfId="34839" xr:uid="{2532FCB0-1B62-4D11-A1B8-78C32D5C885D}"/>
    <cellStyle name="Normal 3 2 3 3 2 3 2 2 3" xfId="13881" xr:uid="{00000000-0005-0000-0000-000036360000}"/>
    <cellStyle name="Normal 3 2 3 3 2 3 2 2 3 2" xfId="34840" xr:uid="{DE9C3C75-A9B8-4C24-96E5-958090B5267F}"/>
    <cellStyle name="Normal 3 2 3 3 2 3 2 2 4" xfId="13882" xr:uid="{00000000-0005-0000-0000-000037360000}"/>
    <cellStyle name="Normal 3 2 3 3 2 3 2 2 4 2" xfId="34841" xr:uid="{A6852BC4-52A6-4691-B4D8-D6379DF53881}"/>
    <cellStyle name="Normal 3 2 3 3 2 3 2 2 5" xfId="34838" xr:uid="{F38436CB-E69F-4996-B411-21E9907BF0D4}"/>
    <cellStyle name="Normal 3 2 3 3 2 3 2 3" xfId="13883" xr:uid="{00000000-0005-0000-0000-000038360000}"/>
    <cellStyle name="Normal 3 2 3 3 2 3 2 3 2" xfId="34842" xr:uid="{6D4AF933-A3D0-4367-B277-1190B665A3B4}"/>
    <cellStyle name="Normal 3 2 3 3 2 3 2 4" xfId="13884" xr:uid="{00000000-0005-0000-0000-000039360000}"/>
    <cellStyle name="Normal 3 2 3 3 2 3 2 4 2" xfId="34843" xr:uid="{34E21F34-EFD9-41AE-9E9C-C304A18CACA5}"/>
    <cellStyle name="Normal 3 2 3 3 2 3 2 5" xfId="13885" xr:uid="{00000000-0005-0000-0000-00003A360000}"/>
    <cellStyle name="Normal 3 2 3 3 2 3 2 5 2" xfId="34844" xr:uid="{A68EAF5C-9239-465C-85F1-44A3A00F2434}"/>
    <cellStyle name="Normal 3 2 3 3 2 3 2 6" xfId="34837" xr:uid="{D10D57EE-9F7F-4FD7-A3D2-288EFFFF3100}"/>
    <cellStyle name="Normal 3 2 3 3 2 3 3" xfId="13886" xr:uid="{00000000-0005-0000-0000-00003B360000}"/>
    <cellStyle name="Normal 3 2 3 3 2 3 3 2" xfId="13887" xr:uid="{00000000-0005-0000-0000-00003C360000}"/>
    <cellStyle name="Normal 3 2 3 3 2 3 3 2 2" xfId="34846" xr:uid="{750D558C-2578-4B93-8161-08FB30B87E17}"/>
    <cellStyle name="Normal 3 2 3 3 2 3 3 3" xfId="13888" xr:uid="{00000000-0005-0000-0000-00003D360000}"/>
    <cellStyle name="Normal 3 2 3 3 2 3 3 3 2" xfId="34847" xr:uid="{59A34FD1-B4BD-46E3-8477-B102CD03ED40}"/>
    <cellStyle name="Normal 3 2 3 3 2 3 3 4" xfId="13889" xr:uid="{00000000-0005-0000-0000-00003E360000}"/>
    <cellStyle name="Normal 3 2 3 3 2 3 3 4 2" xfId="34848" xr:uid="{7766EF04-EA14-4FC0-9C9C-D48053C2EF87}"/>
    <cellStyle name="Normal 3 2 3 3 2 3 3 5" xfId="34845" xr:uid="{1FDCEE0D-11C8-4CCC-B32D-8F235574B434}"/>
    <cellStyle name="Normal 3 2 3 3 2 3 4" xfId="13890" xr:uid="{00000000-0005-0000-0000-00003F360000}"/>
    <cellStyle name="Normal 3 2 3 3 2 3 4 2" xfId="34849" xr:uid="{384DFA0E-9F50-4975-8E24-2EC91A369CD2}"/>
    <cellStyle name="Normal 3 2 3 3 2 3 5" xfId="13891" xr:uid="{00000000-0005-0000-0000-000040360000}"/>
    <cellStyle name="Normal 3 2 3 3 2 3 5 2" xfId="34850" xr:uid="{090CF6FA-7845-4576-AEB1-CFA255A4213D}"/>
    <cellStyle name="Normal 3 2 3 3 2 3 6" xfId="13892" xr:uid="{00000000-0005-0000-0000-000041360000}"/>
    <cellStyle name="Normal 3 2 3 3 2 3 6 2" xfId="34851" xr:uid="{9392BD26-018B-446F-8D00-3C2CE35D5B2C}"/>
    <cellStyle name="Normal 3 2 3 3 2 3 7" xfId="34836" xr:uid="{6285B9C5-3EA4-4C41-9CC1-E8971BB85307}"/>
    <cellStyle name="Normal 3 2 3 3 2 4" xfId="13893" xr:uid="{00000000-0005-0000-0000-000042360000}"/>
    <cellStyle name="Normal 3 2 3 3 2 4 2" xfId="13894" xr:uid="{00000000-0005-0000-0000-000043360000}"/>
    <cellStyle name="Normal 3 2 3 3 2 4 2 2" xfId="13895" xr:uid="{00000000-0005-0000-0000-000044360000}"/>
    <cellStyle name="Normal 3 2 3 3 2 4 2 2 2" xfId="34854" xr:uid="{B2EEDC74-CE41-4D06-A698-930648888CC9}"/>
    <cellStyle name="Normal 3 2 3 3 2 4 2 3" xfId="13896" xr:uid="{00000000-0005-0000-0000-000045360000}"/>
    <cellStyle name="Normal 3 2 3 3 2 4 2 3 2" xfId="34855" xr:uid="{309F3C27-2C79-4C1D-A879-4166F597F0B5}"/>
    <cellStyle name="Normal 3 2 3 3 2 4 2 4" xfId="13897" xr:uid="{00000000-0005-0000-0000-000046360000}"/>
    <cellStyle name="Normal 3 2 3 3 2 4 2 4 2" xfId="34856" xr:uid="{856F32CC-EE00-4D41-83FF-FF6688D55F8F}"/>
    <cellStyle name="Normal 3 2 3 3 2 4 2 5" xfId="34853" xr:uid="{0D650039-8C26-4C89-8CA3-BC09DDDED1C9}"/>
    <cellStyle name="Normal 3 2 3 3 2 4 3" xfId="13898" xr:uid="{00000000-0005-0000-0000-000047360000}"/>
    <cellStyle name="Normal 3 2 3 3 2 4 3 2" xfId="34857" xr:uid="{5AEEB1FE-09E8-4772-A6E5-2356209F7DCB}"/>
    <cellStyle name="Normal 3 2 3 3 2 4 4" xfId="13899" xr:uid="{00000000-0005-0000-0000-000048360000}"/>
    <cellStyle name="Normal 3 2 3 3 2 4 4 2" xfId="34858" xr:uid="{04245ADD-3F40-4857-B3AD-7D27081C3E29}"/>
    <cellStyle name="Normal 3 2 3 3 2 4 5" xfId="13900" xr:uid="{00000000-0005-0000-0000-000049360000}"/>
    <cellStyle name="Normal 3 2 3 3 2 4 5 2" xfId="34859" xr:uid="{8A2A7479-3953-426E-9C39-C873F820949A}"/>
    <cellStyle name="Normal 3 2 3 3 2 4 6" xfId="34852" xr:uid="{98F28BBE-BC31-4113-9189-F0C7A8EDE855}"/>
    <cellStyle name="Normal 3 2 3 3 2 5" xfId="13901" xr:uid="{00000000-0005-0000-0000-00004A360000}"/>
    <cellStyle name="Normal 3 2 3 3 2 5 2" xfId="13902" xr:uid="{00000000-0005-0000-0000-00004B360000}"/>
    <cellStyle name="Normal 3 2 3 3 2 5 2 2" xfId="34861" xr:uid="{043276A9-6563-4109-8B5F-7ACFE78F2ED5}"/>
    <cellStyle name="Normal 3 2 3 3 2 5 3" xfId="13903" xr:uid="{00000000-0005-0000-0000-00004C360000}"/>
    <cellStyle name="Normal 3 2 3 3 2 5 3 2" xfId="34862" xr:uid="{11615A3B-BA64-4AF4-9761-50A4219EEC0E}"/>
    <cellStyle name="Normal 3 2 3 3 2 5 4" xfId="13904" xr:uid="{00000000-0005-0000-0000-00004D360000}"/>
    <cellStyle name="Normal 3 2 3 3 2 5 4 2" xfId="34863" xr:uid="{F6F5A777-D71A-4C20-A36C-518B489D2B54}"/>
    <cellStyle name="Normal 3 2 3 3 2 5 5" xfId="34860" xr:uid="{31F861A6-7179-4501-944C-8A31F58B816B}"/>
    <cellStyle name="Normal 3 2 3 3 2 6" xfId="13905" xr:uid="{00000000-0005-0000-0000-00004E360000}"/>
    <cellStyle name="Normal 3 2 3 3 2 6 2" xfId="34864" xr:uid="{53DF03DE-969E-4053-ABCE-D6CCFF7F8570}"/>
    <cellStyle name="Normal 3 2 3 3 2 7" xfId="13906" xr:uid="{00000000-0005-0000-0000-00004F360000}"/>
    <cellStyle name="Normal 3 2 3 3 2 7 2" xfId="34865" xr:uid="{4651D2E0-E22F-40B3-AC2A-4866107F8433}"/>
    <cellStyle name="Normal 3 2 3 3 2 8" xfId="13907" xr:uid="{00000000-0005-0000-0000-000050360000}"/>
    <cellStyle name="Normal 3 2 3 3 2 8 2" xfId="34866" xr:uid="{1824557E-B478-4031-B3C0-1DCEB2A63F4E}"/>
    <cellStyle name="Normal 3 2 3 3 2 9" xfId="34819" xr:uid="{E6890CD2-EA07-4EB9-B56F-DF721D5C76BD}"/>
    <cellStyle name="Normal 3 2 3 3 3" xfId="13908" xr:uid="{00000000-0005-0000-0000-000051360000}"/>
    <cellStyle name="Normal 3 2 3 3 3 2" xfId="13909" xr:uid="{00000000-0005-0000-0000-000052360000}"/>
    <cellStyle name="Normal 3 2 3 3 3 2 2" xfId="13910" xr:uid="{00000000-0005-0000-0000-000053360000}"/>
    <cellStyle name="Normal 3 2 3 3 3 2 2 2" xfId="13911" xr:uid="{00000000-0005-0000-0000-000054360000}"/>
    <cellStyle name="Normal 3 2 3 3 3 2 2 2 2" xfId="34870" xr:uid="{C021DB7A-5E48-4458-B389-6C44DE336489}"/>
    <cellStyle name="Normal 3 2 3 3 3 2 2 3" xfId="13912" xr:uid="{00000000-0005-0000-0000-000055360000}"/>
    <cellStyle name="Normal 3 2 3 3 3 2 2 3 2" xfId="34871" xr:uid="{34BBD29C-3566-441F-8E7A-F6982E675184}"/>
    <cellStyle name="Normal 3 2 3 3 3 2 2 4" xfId="13913" xr:uid="{00000000-0005-0000-0000-000056360000}"/>
    <cellStyle name="Normal 3 2 3 3 3 2 2 4 2" xfId="34872" xr:uid="{DB00D292-0D2A-421D-96DE-0EE757DB49D9}"/>
    <cellStyle name="Normal 3 2 3 3 3 2 2 5" xfId="34869" xr:uid="{A89DC1C0-C670-460C-9B7A-3C1A2ACFB846}"/>
    <cellStyle name="Normal 3 2 3 3 3 2 3" xfId="13914" xr:uid="{00000000-0005-0000-0000-000057360000}"/>
    <cellStyle name="Normal 3 2 3 3 3 2 3 2" xfId="34873" xr:uid="{966A517D-B95B-485B-A6B9-C69F17CBD932}"/>
    <cellStyle name="Normal 3 2 3 3 3 2 4" xfId="13915" xr:uid="{00000000-0005-0000-0000-000058360000}"/>
    <cellStyle name="Normal 3 2 3 3 3 2 4 2" xfId="34874" xr:uid="{6F5F926D-1ABF-4EBC-A8C0-AB37E1AA4B76}"/>
    <cellStyle name="Normal 3 2 3 3 3 2 5" xfId="13916" xr:uid="{00000000-0005-0000-0000-000059360000}"/>
    <cellStyle name="Normal 3 2 3 3 3 2 5 2" xfId="34875" xr:uid="{3FC2F79E-906C-4157-9246-2C3A5ED300AA}"/>
    <cellStyle name="Normal 3 2 3 3 3 2 6" xfId="34868" xr:uid="{6FA01E93-3F36-4703-A339-60ADD2FF24BA}"/>
    <cellStyle name="Normal 3 2 3 3 3 3" xfId="13917" xr:uid="{00000000-0005-0000-0000-00005A360000}"/>
    <cellStyle name="Normal 3 2 3 3 3 3 2" xfId="13918" xr:uid="{00000000-0005-0000-0000-00005B360000}"/>
    <cellStyle name="Normal 3 2 3 3 3 3 2 2" xfId="34877" xr:uid="{294B3037-5331-485C-B657-46487A91DA7B}"/>
    <cellStyle name="Normal 3 2 3 3 3 3 3" xfId="13919" xr:uid="{00000000-0005-0000-0000-00005C360000}"/>
    <cellStyle name="Normal 3 2 3 3 3 3 3 2" xfId="34878" xr:uid="{59E5389D-35F8-45C8-B7F4-F52C52B7DB56}"/>
    <cellStyle name="Normal 3 2 3 3 3 3 4" xfId="13920" xr:uid="{00000000-0005-0000-0000-00005D360000}"/>
    <cellStyle name="Normal 3 2 3 3 3 3 4 2" xfId="34879" xr:uid="{3ADE293F-B356-4559-B161-AC150EB309C1}"/>
    <cellStyle name="Normal 3 2 3 3 3 3 5" xfId="34876" xr:uid="{55F79A40-D8F1-4206-B2C6-A23B12402F3A}"/>
    <cellStyle name="Normal 3 2 3 3 3 4" xfId="13921" xr:uid="{00000000-0005-0000-0000-00005E360000}"/>
    <cellStyle name="Normal 3 2 3 3 3 4 2" xfId="34880" xr:uid="{8906B864-87C8-487C-AD77-8F1FCD178F92}"/>
    <cellStyle name="Normal 3 2 3 3 3 5" xfId="13922" xr:uid="{00000000-0005-0000-0000-00005F360000}"/>
    <cellStyle name="Normal 3 2 3 3 3 5 2" xfId="34881" xr:uid="{1CDE6D3A-6A27-480A-922D-FAB52CBD6B52}"/>
    <cellStyle name="Normal 3 2 3 3 3 6" xfId="13923" xr:uid="{00000000-0005-0000-0000-000060360000}"/>
    <cellStyle name="Normal 3 2 3 3 3 6 2" xfId="34882" xr:uid="{F0D61D56-375F-4776-8B1F-69F59AEA78CD}"/>
    <cellStyle name="Normal 3 2 3 3 3 7" xfId="34867" xr:uid="{807E28B1-E099-4B39-B75F-94089935F65A}"/>
    <cellStyle name="Normal 3 2 3 3 4" xfId="13924" xr:uid="{00000000-0005-0000-0000-000061360000}"/>
    <cellStyle name="Normal 3 2 3 3 4 2" xfId="13925" xr:uid="{00000000-0005-0000-0000-000062360000}"/>
    <cellStyle name="Normal 3 2 3 3 4 2 2" xfId="13926" xr:uid="{00000000-0005-0000-0000-000063360000}"/>
    <cellStyle name="Normal 3 2 3 3 4 2 2 2" xfId="13927" xr:uid="{00000000-0005-0000-0000-000064360000}"/>
    <cellStyle name="Normal 3 2 3 3 4 2 2 2 2" xfId="34886" xr:uid="{7C62B687-6614-4C7C-9A4C-D7740FB1C72E}"/>
    <cellStyle name="Normal 3 2 3 3 4 2 2 3" xfId="13928" xr:uid="{00000000-0005-0000-0000-000065360000}"/>
    <cellStyle name="Normal 3 2 3 3 4 2 2 3 2" xfId="34887" xr:uid="{78814BA5-E100-44BA-BD25-172FD08D1800}"/>
    <cellStyle name="Normal 3 2 3 3 4 2 2 4" xfId="13929" xr:uid="{00000000-0005-0000-0000-000066360000}"/>
    <cellStyle name="Normal 3 2 3 3 4 2 2 4 2" xfId="34888" xr:uid="{C6F99856-E351-4199-93E2-A6A4AB67C635}"/>
    <cellStyle name="Normal 3 2 3 3 4 2 2 5" xfId="34885" xr:uid="{5314E27E-5D99-4BC3-8FAA-3B827154A027}"/>
    <cellStyle name="Normal 3 2 3 3 4 2 3" xfId="13930" xr:uid="{00000000-0005-0000-0000-000067360000}"/>
    <cellStyle name="Normal 3 2 3 3 4 2 3 2" xfId="34889" xr:uid="{2D67FCC1-ECD2-46A4-9095-298FE005FEEF}"/>
    <cellStyle name="Normal 3 2 3 3 4 2 4" xfId="13931" xr:uid="{00000000-0005-0000-0000-000068360000}"/>
    <cellStyle name="Normal 3 2 3 3 4 2 4 2" xfId="34890" xr:uid="{9F7F14B4-2766-4E70-95A3-1987E12FD28F}"/>
    <cellStyle name="Normal 3 2 3 3 4 2 5" xfId="13932" xr:uid="{00000000-0005-0000-0000-000069360000}"/>
    <cellStyle name="Normal 3 2 3 3 4 2 5 2" xfId="34891" xr:uid="{38549BEB-9BF3-4787-B354-1FE840A93D64}"/>
    <cellStyle name="Normal 3 2 3 3 4 2 6" xfId="34884" xr:uid="{2135A7AE-74D7-4BC9-B5D7-E1107CC5B7F6}"/>
    <cellStyle name="Normal 3 2 3 3 4 3" xfId="13933" xr:uid="{00000000-0005-0000-0000-00006A360000}"/>
    <cellStyle name="Normal 3 2 3 3 4 3 2" xfId="13934" xr:uid="{00000000-0005-0000-0000-00006B360000}"/>
    <cellStyle name="Normal 3 2 3 3 4 3 2 2" xfId="34893" xr:uid="{2D34B22B-BA0C-41D4-9BCD-497A03C51BF4}"/>
    <cellStyle name="Normal 3 2 3 3 4 3 3" xfId="13935" xr:uid="{00000000-0005-0000-0000-00006C360000}"/>
    <cellStyle name="Normal 3 2 3 3 4 3 3 2" xfId="34894" xr:uid="{3C1374C0-E538-42D5-87E1-C6ADD59DF8D8}"/>
    <cellStyle name="Normal 3 2 3 3 4 3 4" xfId="13936" xr:uid="{00000000-0005-0000-0000-00006D360000}"/>
    <cellStyle name="Normal 3 2 3 3 4 3 4 2" xfId="34895" xr:uid="{B6A6D0D6-E6E1-475E-A867-A8A72A8C1556}"/>
    <cellStyle name="Normal 3 2 3 3 4 3 5" xfId="34892" xr:uid="{DD5D5EFB-B6B9-436F-94E6-90E8A9DA9FC4}"/>
    <cellStyle name="Normal 3 2 3 3 4 4" xfId="13937" xr:uid="{00000000-0005-0000-0000-00006E360000}"/>
    <cellStyle name="Normal 3 2 3 3 4 4 2" xfId="34896" xr:uid="{3EA9BB53-6B3B-419C-B027-F661C035B0E1}"/>
    <cellStyle name="Normal 3 2 3 3 4 5" xfId="13938" xr:uid="{00000000-0005-0000-0000-00006F360000}"/>
    <cellStyle name="Normal 3 2 3 3 4 5 2" xfId="34897" xr:uid="{CC849521-9934-404B-919C-81D08B42460D}"/>
    <cellStyle name="Normal 3 2 3 3 4 6" xfId="13939" xr:uid="{00000000-0005-0000-0000-000070360000}"/>
    <cellStyle name="Normal 3 2 3 3 4 6 2" xfId="34898" xr:uid="{2DE5C8A3-870F-4998-B302-D58169A2D720}"/>
    <cellStyle name="Normal 3 2 3 3 4 7" xfId="34883" xr:uid="{6E2CF562-55DF-48C5-8B8A-8F7E7B7D4A54}"/>
    <cellStyle name="Normal 3 2 3 3 5" xfId="13940" xr:uid="{00000000-0005-0000-0000-000071360000}"/>
    <cellStyle name="Normal 3 2 3 3 5 2" xfId="34899" xr:uid="{CC0EEB90-3B09-460F-A1BC-AA8B43FC81C8}"/>
    <cellStyle name="Normal 3 2 3 3 6" xfId="13941" xr:uid="{00000000-0005-0000-0000-000072360000}"/>
    <cellStyle name="Normal 3 2 3 3 6 2" xfId="13942" xr:uid="{00000000-0005-0000-0000-000073360000}"/>
    <cellStyle name="Normal 3 2 3 3 6 2 2" xfId="13943" xr:uid="{00000000-0005-0000-0000-000074360000}"/>
    <cellStyle name="Normal 3 2 3 3 6 2 2 2" xfId="34902" xr:uid="{DB5E6040-3674-40A1-9D47-DE5C11A5C8CA}"/>
    <cellStyle name="Normal 3 2 3 3 6 2 3" xfId="13944" xr:uid="{00000000-0005-0000-0000-000075360000}"/>
    <cellStyle name="Normal 3 2 3 3 6 2 3 2" xfId="34903" xr:uid="{2D52599A-82A7-4945-8DE2-54AD460DE4A4}"/>
    <cellStyle name="Normal 3 2 3 3 6 2 4" xfId="13945" xr:uid="{00000000-0005-0000-0000-000076360000}"/>
    <cellStyle name="Normal 3 2 3 3 6 2 4 2" xfId="34904" xr:uid="{CD49290F-5CEF-4A13-A672-4EF8A63199AD}"/>
    <cellStyle name="Normal 3 2 3 3 6 2 5" xfId="34901" xr:uid="{F1C34331-D748-4B52-AFD2-68A949DC080D}"/>
    <cellStyle name="Normal 3 2 3 3 6 3" xfId="13946" xr:uid="{00000000-0005-0000-0000-000077360000}"/>
    <cellStyle name="Normal 3 2 3 3 6 3 2" xfId="34905" xr:uid="{3874BBD2-AC5C-4766-AD90-84836CD33665}"/>
    <cellStyle name="Normal 3 2 3 3 6 4" xfId="13947" xr:uid="{00000000-0005-0000-0000-000078360000}"/>
    <cellStyle name="Normal 3 2 3 3 6 4 2" xfId="34906" xr:uid="{C798CBF7-1CF0-4A59-9888-EC21EFCD3BA3}"/>
    <cellStyle name="Normal 3 2 3 3 6 5" xfId="13948" xr:uid="{00000000-0005-0000-0000-000079360000}"/>
    <cellStyle name="Normal 3 2 3 3 6 5 2" xfId="34907" xr:uid="{3B24AEE6-97E4-4030-A9D8-48230D79A886}"/>
    <cellStyle name="Normal 3 2 3 3 6 6" xfId="34900" xr:uid="{3D459B9E-4C69-4FE5-92B0-74304D749F5B}"/>
    <cellStyle name="Normal 3 2 3 3 7" xfId="13949" xr:uid="{00000000-0005-0000-0000-00007A360000}"/>
    <cellStyle name="Normal 3 2 3 3 7 2" xfId="13950" xr:uid="{00000000-0005-0000-0000-00007B360000}"/>
    <cellStyle name="Normal 3 2 3 3 7 2 2" xfId="34909" xr:uid="{F01CE453-E994-4B08-949C-036D79E98DF1}"/>
    <cellStyle name="Normal 3 2 3 3 7 3" xfId="13951" xr:uid="{00000000-0005-0000-0000-00007C360000}"/>
    <cellStyle name="Normal 3 2 3 3 7 3 2" xfId="34910" xr:uid="{8661215B-590B-42E0-98D8-DD4C56AC0919}"/>
    <cellStyle name="Normal 3 2 3 3 7 4" xfId="13952" xr:uid="{00000000-0005-0000-0000-00007D360000}"/>
    <cellStyle name="Normal 3 2 3 3 7 4 2" xfId="34911" xr:uid="{BD36537E-DD04-40A5-957C-67A1819E1533}"/>
    <cellStyle name="Normal 3 2 3 3 7 5" xfId="34908" xr:uid="{BF64614F-B80D-488A-BD48-79584534F5B3}"/>
    <cellStyle name="Normal 3 2 3 3 8" xfId="13953" xr:uid="{00000000-0005-0000-0000-00007E360000}"/>
    <cellStyle name="Normal 3 2 3 3 8 2" xfId="34912" xr:uid="{56313F87-D4C0-46C1-B178-E6A0425E815D}"/>
    <cellStyle name="Normal 3 2 3 3 9" xfId="13954" xr:uid="{00000000-0005-0000-0000-00007F360000}"/>
    <cellStyle name="Normal 3 2 3 3 9 2" xfId="34913" xr:uid="{E89F25FF-EAFA-44CA-A64D-25F0E23A9FAF}"/>
    <cellStyle name="Normal 3 2 3 4" xfId="13955" xr:uid="{00000000-0005-0000-0000-000080360000}"/>
    <cellStyle name="Normal 3 2 3 4 10" xfId="13956" xr:uid="{00000000-0005-0000-0000-000081360000}"/>
    <cellStyle name="Normal 3 2 3 4 10 2" xfId="34915" xr:uid="{04E32577-F1F1-41FC-9EF7-8C22A058557A}"/>
    <cellStyle name="Normal 3 2 3 4 11" xfId="34914" xr:uid="{0E693CB5-100B-4D3C-A378-B9C61D1F0D3A}"/>
    <cellStyle name="Normal 3 2 3 4 2" xfId="13957" xr:uid="{00000000-0005-0000-0000-000082360000}"/>
    <cellStyle name="Normal 3 2 3 4 2 2" xfId="13958" xr:uid="{00000000-0005-0000-0000-000083360000}"/>
    <cellStyle name="Normal 3 2 3 4 2 2 2" xfId="13959" xr:uid="{00000000-0005-0000-0000-000084360000}"/>
    <cellStyle name="Normal 3 2 3 4 2 2 2 2" xfId="13960" xr:uid="{00000000-0005-0000-0000-000085360000}"/>
    <cellStyle name="Normal 3 2 3 4 2 2 2 2 2" xfId="13961" xr:uid="{00000000-0005-0000-0000-000086360000}"/>
    <cellStyle name="Normal 3 2 3 4 2 2 2 2 2 2" xfId="34920" xr:uid="{A89353BD-6444-4F69-8357-0847E7E7921B}"/>
    <cellStyle name="Normal 3 2 3 4 2 2 2 2 3" xfId="13962" xr:uid="{00000000-0005-0000-0000-000087360000}"/>
    <cellStyle name="Normal 3 2 3 4 2 2 2 2 3 2" xfId="34921" xr:uid="{B9786E47-C1B9-4EBD-A3CE-727AB42C0B70}"/>
    <cellStyle name="Normal 3 2 3 4 2 2 2 2 4" xfId="13963" xr:uid="{00000000-0005-0000-0000-000088360000}"/>
    <cellStyle name="Normal 3 2 3 4 2 2 2 2 4 2" xfId="34922" xr:uid="{9C33FF61-B34C-4BEC-8508-E5274ABC1B33}"/>
    <cellStyle name="Normal 3 2 3 4 2 2 2 2 5" xfId="34919" xr:uid="{385A99CE-5B1F-4B15-9B14-05D1D4BEDC24}"/>
    <cellStyle name="Normal 3 2 3 4 2 2 2 3" xfId="13964" xr:uid="{00000000-0005-0000-0000-000089360000}"/>
    <cellStyle name="Normal 3 2 3 4 2 2 2 3 2" xfId="34923" xr:uid="{1A8D020C-CDFA-4493-B183-DEB788E3952D}"/>
    <cellStyle name="Normal 3 2 3 4 2 2 2 4" xfId="13965" xr:uid="{00000000-0005-0000-0000-00008A360000}"/>
    <cellStyle name="Normal 3 2 3 4 2 2 2 4 2" xfId="34924" xr:uid="{6CA5E0FB-E8E0-4D16-9D35-C30F75794353}"/>
    <cellStyle name="Normal 3 2 3 4 2 2 2 5" xfId="13966" xr:uid="{00000000-0005-0000-0000-00008B360000}"/>
    <cellStyle name="Normal 3 2 3 4 2 2 2 5 2" xfId="34925" xr:uid="{7833622A-6181-43D2-811B-29F1B16D8D8A}"/>
    <cellStyle name="Normal 3 2 3 4 2 2 2 6" xfId="34918" xr:uid="{D4625F49-8430-4C8F-AA17-2B837D436F85}"/>
    <cellStyle name="Normal 3 2 3 4 2 2 3" xfId="13967" xr:uid="{00000000-0005-0000-0000-00008C360000}"/>
    <cellStyle name="Normal 3 2 3 4 2 2 3 2" xfId="13968" xr:uid="{00000000-0005-0000-0000-00008D360000}"/>
    <cellStyle name="Normal 3 2 3 4 2 2 3 2 2" xfId="34927" xr:uid="{FAE3E78F-ED92-4C73-9380-DB0ABC7B0F8A}"/>
    <cellStyle name="Normal 3 2 3 4 2 2 3 3" xfId="13969" xr:uid="{00000000-0005-0000-0000-00008E360000}"/>
    <cellStyle name="Normal 3 2 3 4 2 2 3 3 2" xfId="34928" xr:uid="{F25FA847-FEA3-4159-B4DC-B476110077AD}"/>
    <cellStyle name="Normal 3 2 3 4 2 2 3 4" xfId="13970" xr:uid="{00000000-0005-0000-0000-00008F360000}"/>
    <cellStyle name="Normal 3 2 3 4 2 2 3 4 2" xfId="34929" xr:uid="{F63AA2BC-C0CB-414E-9644-83D54DF24496}"/>
    <cellStyle name="Normal 3 2 3 4 2 2 3 5" xfId="34926" xr:uid="{EC15E12F-DBAD-4E91-86DA-F23FADA9733F}"/>
    <cellStyle name="Normal 3 2 3 4 2 2 4" xfId="13971" xr:uid="{00000000-0005-0000-0000-000090360000}"/>
    <cellStyle name="Normal 3 2 3 4 2 2 4 2" xfId="34930" xr:uid="{54058814-D10D-4893-8BB2-731CD3396FD7}"/>
    <cellStyle name="Normal 3 2 3 4 2 2 5" xfId="13972" xr:uid="{00000000-0005-0000-0000-000091360000}"/>
    <cellStyle name="Normal 3 2 3 4 2 2 5 2" xfId="34931" xr:uid="{CFFC7EE0-A3A1-457E-BCA7-49612CD7169D}"/>
    <cellStyle name="Normal 3 2 3 4 2 2 6" xfId="13973" xr:uid="{00000000-0005-0000-0000-000092360000}"/>
    <cellStyle name="Normal 3 2 3 4 2 2 6 2" xfId="34932" xr:uid="{6F91E5EA-2AB7-49BE-8CC5-0CD8A6918656}"/>
    <cellStyle name="Normal 3 2 3 4 2 2 7" xfId="34917" xr:uid="{97FC4824-A0BE-4AA1-852D-3AB33ABD91F3}"/>
    <cellStyle name="Normal 3 2 3 4 2 3" xfId="13974" xr:uid="{00000000-0005-0000-0000-000093360000}"/>
    <cellStyle name="Normal 3 2 3 4 2 3 2" xfId="13975" xr:uid="{00000000-0005-0000-0000-000094360000}"/>
    <cellStyle name="Normal 3 2 3 4 2 3 2 2" xfId="13976" xr:uid="{00000000-0005-0000-0000-000095360000}"/>
    <cellStyle name="Normal 3 2 3 4 2 3 2 2 2" xfId="13977" xr:uid="{00000000-0005-0000-0000-000096360000}"/>
    <cellStyle name="Normal 3 2 3 4 2 3 2 2 2 2" xfId="34936" xr:uid="{0C5E9FCB-9759-4E97-A559-5BDC4964AC69}"/>
    <cellStyle name="Normal 3 2 3 4 2 3 2 2 3" xfId="13978" xr:uid="{00000000-0005-0000-0000-000097360000}"/>
    <cellStyle name="Normal 3 2 3 4 2 3 2 2 3 2" xfId="34937" xr:uid="{3535ECCD-6C97-4491-98C7-41DD2BFC1471}"/>
    <cellStyle name="Normal 3 2 3 4 2 3 2 2 4" xfId="13979" xr:uid="{00000000-0005-0000-0000-000098360000}"/>
    <cellStyle name="Normal 3 2 3 4 2 3 2 2 4 2" xfId="34938" xr:uid="{8FEC563E-FBDA-4EF1-A60B-76DB457EFFBE}"/>
    <cellStyle name="Normal 3 2 3 4 2 3 2 2 5" xfId="34935" xr:uid="{681A3ACF-49CF-4C0B-93B3-784FF63C628D}"/>
    <cellStyle name="Normal 3 2 3 4 2 3 2 3" xfId="13980" xr:uid="{00000000-0005-0000-0000-000099360000}"/>
    <cellStyle name="Normal 3 2 3 4 2 3 2 3 2" xfId="34939" xr:uid="{FA62901C-8F8A-49D4-92DF-FC5355DCCE65}"/>
    <cellStyle name="Normal 3 2 3 4 2 3 2 4" xfId="13981" xr:uid="{00000000-0005-0000-0000-00009A360000}"/>
    <cellStyle name="Normal 3 2 3 4 2 3 2 4 2" xfId="34940" xr:uid="{6B118A2D-3C16-47D7-9653-FB00221E7C6D}"/>
    <cellStyle name="Normal 3 2 3 4 2 3 2 5" xfId="13982" xr:uid="{00000000-0005-0000-0000-00009B360000}"/>
    <cellStyle name="Normal 3 2 3 4 2 3 2 5 2" xfId="34941" xr:uid="{921EC11C-7514-4C71-B9DD-8AD8F94987B1}"/>
    <cellStyle name="Normal 3 2 3 4 2 3 2 6" xfId="34934" xr:uid="{3AD4A5E0-864A-479A-9225-371F0E91F2D0}"/>
    <cellStyle name="Normal 3 2 3 4 2 3 3" xfId="13983" xr:uid="{00000000-0005-0000-0000-00009C360000}"/>
    <cellStyle name="Normal 3 2 3 4 2 3 3 2" xfId="13984" xr:uid="{00000000-0005-0000-0000-00009D360000}"/>
    <cellStyle name="Normal 3 2 3 4 2 3 3 2 2" xfId="34943" xr:uid="{91D59680-A773-4D0B-BD80-3B5900EFA854}"/>
    <cellStyle name="Normal 3 2 3 4 2 3 3 3" xfId="13985" xr:uid="{00000000-0005-0000-0000-00009E360000}"/>
    <cellStyle name="Normal 3 2 3 4 2 3 3 3 2" xfId="34944" xr:uid="{4EA8D3FF-49B1-43FA-BEE5-B2AF5F718020}"/>
    <cellStyle name="Normal 3 2 3 4 2 3 3 4" xfId="13986" xr:uid="{00000000-0005-0000-0000-00009F360000}"/>
    <cellStyle name="Normal 3 2 3 4 2 3 3 4 2" xfId="34945" xr:uid="{E9AA878D-FB30-457F-9E74-DDF03ED97173}"/>
    <cellStyle name="Normal 3 2 3 4 2 3 3 5" xfId="34942" xr:uid="{173B87FC-4463-4D71-A421-285A5C9A84EB}"/>
    <cellStyle name="Normal 3 2 3 4 2 3 4" xfId="13987" xr:uid="{00000000-0005-0000-0000-0000A0360000}"/>
    <cellStyle name="Normal 3 2 3 4 2 3 4 2" xfId="34946" xr:uid="{3600ABA2-B255-4531-8A6B-7FF2743B139D}"/>
    <cellStyle name="Normal 3 2 3 4 2 3 5" xfId="13988" xr:uid="{00000000-0005-0000-0000-0000A1360000}"/>
    <cellStyle name="Normal 3 2 3 4 2 3 5 2" xfId="34947" xr:uid="{32257A82-82CA-4BFC-8517-702D9965E57A}"/>
    <cellStyle name="Normal 3 2 3 4 2 3 6" xfId="13989" xr:uid="{00000000-0005-0000-0000-0000A2360000}"/>
    <cellStyle name="Normal 3 2 3 4 2 3 6 2" xfId="34948" xr:uid="{8A91BFDA-B276-4B5B-B4A3-D8AF5D22C237}"/>
    <cellStyle name="Normal 3 2 3 4 2 3 7" xfId="34933" xr:uid="{E32D00BD-634D-42D0-AC5F-57E39986E964}"/>
    <cellStyle name="Normal 3 2 3 4 2 4" xfId="13990" xr:uid="{00000000-0005-0000-0000-0000A3360000}"/>
    <cellStyle name="Normal 3 2 3 4 2 4 2" xfId="13991" xr:uid="{00000000-0005-0000-0000-0000A4360000}"/>
    <cellStyle name="Normal 3 2 3 4 2 4 2 2" xfId="13992" xr:uid="{00000000-0005-0000-0000-0000A5360000}"/>
    <cellStyle name="Normal 3 2 3 4 2 4 2 2 2" xfId="34951" xr:uid="{FAB17272-DC06-4978-9D15-E72FC25FC829}"/>
    <cellStyle name="Normal 3 2 3 4 2 4 2 3" xfId="13993" xr:uid="{00000000-0005-0000-0000-0000A6360000}"/>
    <cellStyle name="Normal 3 2 3 4 2 4 2 3 2" xfId="34952" xr:uid="{22830502-1F75-4FD6-B4CA-E9C9071A5A5D}"/>
    <cellStyle name="Normal 3 2 3 4 2 4 2 4" xfId="13994" xr:uid="{00000000-0005-0000-0000-0000A7360000}"/>
    <cellStyle name="Normal 3 2 3 4 2 4 2 4 2" xfId="34953" xr:uid="{7849C3A2-9030-47F1-9302-9A036BE83714}"/>
    <cellStyle name="Normal 3 2 3 4 2 4 2 5" xfId="34950" xr:uid="{04163A20-C77D-46B0-A2D5-F0635D35F5C3}"/>
    <cellStyle name="Normal 3 2 3 4 2 4 3" xfId="13995" xr:uid="{00000000-0005-0000-0000-0000A8360000}"/>
    <cellStyle name="Normal 3 2 3 4 2 4 3 2" xfId="34954" xr:uid="{3A68C0C6-9BC9-411F-B67B-C5C52D8F35BA}"/>
    <cellStyle name="Normal 3 2 3 4 2 4 4" xfId="13996" xr:uid="{00000000-0005-0000-0000-0000A9360000}"/>
    <cellStyle name="Normal 3 2 3 4 2 4 4 2" xfId="34955" xr:uid="{6A56C3AE-4732-4C9E-BB47-D88D036F7CA1}"/>
    <cellStyle name="Normal 3 2 3 4 2 4 5" xfId="13997" xr:uid="{00000000-0005-0000-0000-0000AA360000}"/>
    <cellStyle name="Normal 3 2 3 4 2 4 5 2" xfId="34956" xr:uid="{73A61FE0-EB8F-457F-970F-F74363E5F07D}"/>
    <cellStyle name="Normal 3 2 3 4 2 4 6" xfId="34949" xr:uid="{2AF94CA8-778B-4B24-BDAB-322E5E567CED}"/>
    <cellStyle name="Normal 3 2 3 4 2 5" xfId="13998" xr:uid="{00000000-0005-0000-0000-0000AB360000}"/>
    <cellStyle name="Normal 3 2 3 4 2 5 2" xfId="13999" xr:uid="{00000000-0005-0000-0000-0000AC360000}"/>
    <cellStyle name="Normal 3 2 3 4 2 5 2 2" xfId="34958" xr:uid="{C2F2C92A-2258-4051-B896-38CA00AC2003}"/>
    <cellStyle name="Normal 3 2 3 4 2 5 3" xfId="14000" xr:uid="{00000000-0005-0000-0000-0000AD360000}"/>
    <cellStyle name="Normal 3 2 3 4 2 5 3 2" xfId="34959" xr:uid="{1DCDC478-89D7-4EC9-BA91-1E79CF03E500}"/>
    <cellStyle name="Normal 3 2 3 4 2 5 4" xfId="14001" xr:uid="{00000000-0005-0000-0000-0000AE360000}"/>
    <cellStyle name="Normal 3 2 3 4 2 5 4 2" xfId="34960" xr:uid="{3C72ACF5-D7ED-490F-B52B-5390DE02B30D}"/>
    <cellStyle name="Normal 3 2 3 4 2 5 5" xfId="34957" xr:uid="{5D353EF1-A0E5-4946-B7F1-730CE0CE0048}"/>
    <cellStyle name="Normal 3 2 3 4 2 6" xfId="14002" xr:uid="{00000000-0005-0000-0000-0000AF360000}"/>
    <cellStyle name="Normal 3 2 3 4 2 6 2" xfId="34961" xr:uid="{9606CD40-9F10-4C79-AED8-F902F5B84334}"/>
    <cellStyle name="Normal 3 2 3 4 2 7" xfId="14003" xr:uid="{00000000-0005-0000-0000-0000B0360000}"/>
    <cellStyle name="Normal 3 2 3 4 2 7 2" xfId="34962" xr:uid="{0C5C3E7B-0B48-4786-8B9E-FD5AD39D5C7A}"/>
    <cellStyle name="Normal 3 2 3 4 2 8" xfId="14004" xr:uid="{00000000-0005-0000-0000-0000B1360000}"/>
    <cellStyle name="Normal 3 2 3 4 2 8 2" xfId="34963" xr:uid="{034C1BAD-7EA8-4D23-AB9C-F2A89360ECED}"/>
    <cellStyle name="Normal 3 2 3 4 2 9" xfId="34916" xr:uid="{7D636B06-D09E-4A6F-8069-C8288DF7ECCA}"/>
    <cellStyle name="Normal 3 2 3 4 3" xfId="14005" xr:uid="{00000000-0005-0000-0000-0000B2360000}"/>
    <cellStyle name="Normal 3 2 3 4 3 2" xfId="14006" xr:uid="{00000000-0005-0000-0000-0000B3360000}"/>
    <cellStyle name="Normal 3 2 3 4 3 2 2" xfId="14007" xr:uid="{00000000-0005-0000-0000-0000B4360000}"/>
    <cellStyle name="Normal 3 2 3 4 3 2 2 2" xfId="14008" xr:uid="{00000000-0005-0000-0000-0000B5360000}"/>
    <cellStyle name="Normal 3 2 3 4 3 2 2 2 2" xfId="34967" xr:uid="{0E35816F-55EF-4C2C-9A46-C16906657C4D}"/>
    <cellStyle name="Normal 3 2 3 4 3 2 2 3" xfId="14009" xr:uid="{00000000-0005-0000-0000-0000B6360000}"/>
    <cellStyle name="Normal 3 2 3 4 3 2 2 3 2" xfId="34968" xr:uid="{448830A4-4557-44A0-931F-93CF6B2D47B4}"/>
    <cellStyle name="Normal 3 2 3 4 3 2 2 4" xfId="14010" xr:uid="{00000000-0005-0000-0000-0000B7360000}"/>
    <cellStyle name="Normal 3 2 3 4 3 2 2 4 2" xfId="34969" xr:uid="{1D1F4D32-61D6-4C4F-8BBE-C612414515ED}"/>
    <cellStyle name="Normal 3 2 3 4 3 2 2 5" xfId="34966" xr:uid="{46701DA6-2A60-485A-9A5E-6B94962EE86B}"/>
    <cellStyle name="Normal 3 2 3 4 3 2 3" xfId="14011" xr:uid="{00000000-0005-0000-0000-0000B8360000}"/>
    <cellStyle name="Normal 3 2 3 4 3 2 3 2" xfId="34970" xr:uid="{3B784559-3FBE-4816-A882-A73583246AF5}"/>
    <cellStyle name="Normal 3 2 3 4 3 2 4" xfId="14012" xr:uid="{00000000-0005-0000-0000-0000B9360000}"/>
    <cellStyle name="Normal 3 2 3 4 3 2 4 2" xfId="34971" xr:uid="{61FF812C-0E0B-4D26-B02D-30A56CD6AF29}"/>
    <cellStyle name="Normal 3 2 3 4 3 2 5" xfId="14013" xr:uid="{00000000-0005-0000-0000-0000BA360000}"/>
    <cellStyle name="Normal 3 2 3 4 3 2 5 2" xfId="34972" xr:uid="{DD1D801F-4935-4BF4-AD4C-F066E9B16383}"/>
    <cellStyle name="Normal 3 2 3 4 3 2 6" xfId="34965" xr:uid="{071FD5DD-9229-45C1-A280-7D472ED05CCC}"/>
    <cellStyle name="Normal 3 2 3 4 3 3" xfId="14014" xr:uid="{00000000-0005-0000-0000-0000BB360000}"/>
    <cellStyle name="Normal 3 2 3 4 3 3 2" xfId="14015" xr:uid="{00000000-0005-0000-0000-0000BC360000}"/>
    <cellStyle name="Normal 3 2 3 4 3 3 2 2" xfId="34974" xr:uid="{FB8B39AE-791C-4AA5-B7F7-EE8D1F5B48EC}"/>
    <cellStyle name="Normal 3 2 3 4 3 3 3" xfId="14016" xr:uid="{00000000-0005-0000-0000-0000BD360000}"/>
    <cellStyle name="Normal 3 2 3 4 3 3 3 2" xfId="34975" xr:uid="{2CB8A18E-E366-47A3-848C-3405C2DD2180}"/>
    <cellStyle name="Normal 3 2 3 4 3 3 4" xfId="14017" xr:uid="{00000000-0005-0000-0000-0000BE360000}"/>
    <cellStyle name="Normal 3 2 3 4 3 3 4 2" xfId="34976" xr:uid="{CE2086CE-D2CA-43D2-B14F-5FD31633F8BE}"/>
    <cellStyle name="Normal 3 2 3 4 3 3 5" xfId="34973" xr:uid="{AF5924A2-C488-49D1-BAFF-B10F376EA4DB}"/>
    <cellStyle name="Normal 3 2 3 4 3 4" xfId="14018" xr:uid="{00000000-0005-0000-0000-0000BF360000}"/>
    <cellStyle name="Normal 3 2 3 4 3 4 2" xfId="34977" xr:uid="{9187B64F-EAFA-4968-BF44-8F2AE149CB74}"/>
    <cellStyle name="Normal 3 2 3 4 3 5" xfId="14019" xr:uid="{00000000-0005-0000-0000-0000C0360000}"/>
    <cellStyle name="Normal 3 2 3 4 3 5 2" xfId="34978" xr:uid="{5D0433FA-ACDC-427B-AF74-3B4EA6A3E39D}"/>
    <cellStyle name="Normal 3 2 3 4 3 6" xfId="14020" xr:uid="{00000000-0005-0000-0000-0000C1360000}"/>
    <cellStyle name="Normal 3 2 3 4 3 6 2" xfId="34979" xr:uid="{A812B7C9-3FB3-4425-8487-92B2D5696E78}"/>
    <cellStyle name="Normal 3 2 3 4 3 7" xfId="34964" xr:uid="{8BF1CF17-C200-4B6E-B1AD-8F34ED57A548}"/>
    <cellStyle name="Normal 3 2 3 4 4" xfId="14021" xr:uid="{00000000-0005-0000-0000-0000C2360000}"/>
    <cellStyle name="Normal 3 2 3 4 4 2" xfId="14022" xr:uid="{00000000-0005-0000-0000-0000C3360000}"/>
    <cellStyle name="Normal 3 2 3 4 4 2 2" xfId="14023" xr:uid="{00000000-0005-0000-0000-0000C4360000}"/>
    <cellStyle name="Normal 3 2 3 4 4 2 2 2" xfId="14024" xr:uid="{00000000-0005-0000-0000-0000C5360000}"/>
    <cellStyle name="Normal 3 2 3 4 4 2 2 2 2" xfId="34983" xr:uid="{4393E081-F8BB-4052-B304-3DD8D7A5F04D}"/>
    <cellStyle name="Normal 3 2 3 4 4 2 2 3" xfId="14025" xr:uid="{00000000-0005-0000-0000-0000C6360000}"/>
    <cellStyle name="Normal 3 2 3 4 4 2 2 3 2" xfId="34984" xr:uid="{7C6CA2A3-21AB-4673-857B-EC05A2AE8BFA}"/>
    <cellStyle name="Normal 3 2 3 4 4 2 2 4" xfId="14026" xr:uid="{00000000-0005-0000-0000-0000C7360000}"/>
    <cellStyle name="Normal 3 2 3 4 4 2 2 4 2" xfId="34985" xr:uid="{288F593A-26D8-4B8A-A699-6F8D9F8D15C5}"/>
    <cellStyle name="Normal 3 2 3 4 4 2 2 5" xfId="34982" xr:uid="{8A1C2D0C-D8DF-4DD3-BAE7-C08EB08262D8}"/>
    <cellStyle name="Normal 3 2 3 4 4 2 3" xfId="14027" xr:uid="{00000000-0005-0000-0000-0000C8360000}"/>
    <cellStyle name="Normal 3 2 3 4 4 2 3 2" xfId="34986" xr:uid="{0C3494DB-3202-4833-8C59-1AF4EB94B783}"/>
    <cellStyle name="Normal 3 2 3 4 4 2 4" xfId="14028" xr:uid="{00000000-0005-0000-0000-0000C9360000}"/>
    <cellStyle name="Normal 3 2 3 4 4 2 4 2" xfId="34987" xr:uid="{6B83A889-EB11-4707-8578-2560433CD7BB}"/>
    <cellStyle name="Normal 3 2 3 4 4 2 5" xfId="14029" xr:uid="{00000000-0005-0000-0000-0000CA360000}"/>
    <cellStyle name="Normal 3 2 3 4 4 2 5 2" xfId="34988" xr:uid="{770948FB-1CA0-4E33-B385-3EDE2C194651}"/>
    <cellStyle name="Normal 3 2 3 4 4 2 6" xfId="34981" xr:uid="{2BA557EF-0C17-4C2C-8D3E-C4CC27116816}"/>
    <cellStyle name="Normal 3 2 3 4 4 3" xfId="14030" xr:uid="{00000000-0005-0000-0000-0000CB360000}"/>
    <cellStyle name="Normal 3 2 3 4 4 3 2" xfId="14031" xr:uid="{00000000-0005-0000-0000-0000CC360000}"/>
    <cellStyle name="Normal 3 2 3 4 4 3 2 2" xfId="34990" xr:uid="{70986055-5485-414E-9A7D-5CEB7CB5D380}"/>
    <cellStyle name="Normal 3 2 3 4 4 3 3" xfId="14032" xr:uid="{00000000-0005-0000-0000-0000CD360000}"/>
    <cellStyle name="Normal 3 2 3 4 4 3 3 2" xfId="34991" xr:uid="{12439B46-14F6-44D7-8443-552A6C318247}"/>
    <cellStyle name="Normal 3 2 3 4 4 3 4" xfId="14033" xr:uid="{00000000-0005-0000-0000-0000CE360000}"/>
    <cellStyle name="Normal 3 2 3 4 4 3 4 2" xfId="34992" xr:uid="{6C57561E-9640-4EB7-B511-53B4BF59E0FB}"/>
    <cellStyle name="Normal 3 2 3 4 4 3 5" xfId="34989" xr:uid="{40F67A0C-8869-492B-9A06-B69A7BEDD6C6}"/>
    <cellStyle name="Normal 3 2 3 4 4 4" xfId="14034" xr:uid="{00000000-0005-0000-0000-0000CF360000}"/>
    <cellStyle name="Normal 3 2 3 4 4 4 2" xfId="34993" xr:uid="{DD12A260-7B97-434C-B58C-A9910DCF52B8}"/>
    <cellStyle name="Normal 3 2 3 4 4 5" xfId="14035" xr:uid="{00000000-0005-0000-0000-0000D0360000}"/>
    <cellStyle name="Normal 3 2 3 4 4 5 2" xfId="34994" xr:uid="{99E62824-63E8-43C2-880A-933BBB6738DF}"/>
    <cellStyle name="Normal 3 2 3 4 4 6" xfId="14036" xr:uid="{00000000-0005-0000-0000-0000D1360000}"/>
    <cellStyle name="Normal 3 2 3 4 4 6 2" xfId="34995" xr:uid="{E95257A0-753B-4EAB-9E72-6CCCE27D3833}"/>
    <cellStyle name="Normal 3 2 3 4 4 7" xfId="34980" xr:uid="{F8BB5F94-010B-4A8B-91C2-9C6E049C628E}"/>
    <cellStyle name="Normal 3 2 3 4 5" xfId="14037" xr:uid="{00000000-0005-0000-0000-0000D2360000}"/>
    <cellStyle name="Normal 3 2 3 4 5 2" xfId="34996" xr:uid="{6868DD62-9E70-446D-8CC7-F3268F29BABF}"/>
    <cellStyle name="Normal 3 2 3 4 6" xfId="14038" xr:uid="{00000000-0005-0000-0000-0000D3360000}"/>
    <cellStyle name="Normal 3 2 3 4 6 2" xfId="14039" xr:uid="{00000000-0005-0000-0000-0000D4360000}"/>
    <cellStyle name="Normal 3 2 3 4 6 2 2" xfId="14040" xr:uid="{00000000-0005-0000-0000-0000D5360000}"/>
    <cellStyle name="Normal 3 2 3 4 6 2 2 2" xfId="34999" xr:uid="{86528747-71B5-4F90-AB01-E30217D4285C}"/>
    <cellStyle name="Normal 3 2 3 4 6 2 3" xfId="14041" xr:uid="{00000000-0005-0000-0000-0000D6360000}"/>
    <cellStyle name="Normal 3 2 3 4 6 2 3 2" xfId="35000" xr:uid="{76CBD647-6848-459D-8030-166DBCA5126C}"/>
    <cellStyle name="Normal 3 2 3 4 6 2 4" xfId="14042" xr:uid="{00000000-0005-0000-0000-0000D7360000}"/>
    <cellStyle name="Normal 3 2 3 4 6 2 4 2" xfId="35001" xr:uid="{F8C52A73-3662-4265-956B-0A55FF8792AD}"/>
    <cellStyle name="Normal 3 2 3 4 6 2 5" xfId="34998" xr:uid="{BE0CE05B-7FFD-45DA-82EF-83A80EAB980A}"/>
    <cellStyle name="Normal 3 2 3 4 6 3" xfId="14043" xr:uid="{00000000-0005-0000-0000-0000D8360000}"/>
    <cellStyle name="Normal 3 2 3 4 6 3 2" xfId="35002" xr:uid="{30B2603B-B0C4-44C2-AFFC-C14D7902EE7B}"/>
    <cellStyle name="Normal 3 2 3 4 6 4" xfId="14044" xr:uid="{00000000-0005-0000-0000-0000D9360000}"/>
    <cellStyle name="Normal 3 2 3 4 6 4 2" xfId="35003" xr:uid="{778B7494-E893-4819-B999-5D3217296BFC}"/>
    <cellStyle name="Normal 3 2 3 4 6 5" xfId="14045" xr:uid="{00000000-0005-0000-0000-0000DA360000}"/>
    <cellStyle name="Normal 3 2 3 4 6 5 2" xfId="35004" xr:uid="{05DD9121-7BC6-4318-9903-079755AC8D3C}"/>
    <cellStyle name="Normal 3 2 3 4 6 6" xfId="34997" xr:uid="{44F9AE40-B8B9-4026-9738-B3EFF0FF3C5A}"/>
    <cellStyle name="Normal 3 2 3 4 7" xfId="14046" xr:uid="{00000000-0005-0000-0000-0000DB360000}"/>
    <cellStyle name="Normal 3 2 3 4 7 2" xfId="14047" xr:uid="{00000000-0005-0000-0000-0000DC360000}"/>
    <cellStyle name="Normal 3 2 3 4 7 2 2" xfId="35006" xr:uid="{44E21E58-4174-4A11-A559-D8337B65EA98}"/>
    <cellStyle name="Normal 3 2 3 4 7 3" xfId="14048" xr:uid="{00000000-0005-0000-0000-0000DD360000}"/>
    <cellStyle name="Normal 3 2 3 4 7 3 2" xfId="35007" xr:uid="{C374DFF6-DD82-4AA3-A918-EA8A4F7957D7}"/>
    <cellStyle name="Normal 3 2 3 4 7 4" xfId="14049" xr:uid="{00000000-0005-0000-0000-0000DE360000}"/>
    <cellStyle name="Normal 3 2 3 4 7 4 2" xfId="35008" xr:uid="{93C04695-D2E1-4C32-84C9-D31951475CD6}"/>
    <cellStyle name="Normal 3 2 3 4 7 5" xfId="35005" xr:uid="{827AE144-8750-4B9F-8035-7B9C3FD8982E}"/>
    <cellStyle name="Normal 3 2 3 4 8" xfId="14050" xr:uid="{00000000-0005-0000-0000-0000DF360000}"/>
    <cellStyle name="Normal 3 2 3 4 8 2" xfId="35009" xr:uid="{03657315-0B94-4F26-A13F-20EDBD98E2DC}"/>
    <cellStyle name="Normal 3 2 3 4 9" xfId="14051" xr:uid="{00000000-0005-0000-0000-0000E0360000}"/>
    <cellStyle name="Normal 3 2 3 4 9 2" xfId="35010" xr:uid="{B48DEC35-2B27-4677-B86D-9D3563E346A2}"/>
    <cellStyle name="Normal 3 2 3 5" xfId="14052" xr:uid="{00000000-0005-0000-0000-0000E1360000}"/>
    <cellStyle name="Normal 3 2 3 5 10" xfId="35011" xr:uid="{1D14C476-C5D0-4178-9707-F71E6E547625}"/>
    <cellStyle name="Normal 3 2 3 5 2" xfId="14053" xr:uid="{00000000-0005-0000-0000-0000E2360000}"/>
    <cellStyle name="Normal 3 2 3 5 2 2" xfId="14054" xr:uid="{00000000-0005-0000-0000-0000E3360000}"/>
    <cellStyle name="Normal 3 2 3 5 2 2 2" xfId="14055" xr:uid="{00000000-0005-0000-0000-0000E4360000}"/>
    <cellStyle name="Normal 3 2 3 5 2 2 2 2" xfId="14056" xr:uid="{00000000-0005-0000-0000-0000E5360000}"/>
    <cellStyle name="Normal 3 2 3 5 2 2 2 2 2" xfId="35015" xr:uid="{11B77D36-EB95-4113-A674-A605EBFDA61C}"/>
    <cellStyle name="Normal 3 2 3 5 2 2 2 3" xfId="14057" xr:uid="{00000000-0005-0000-0000-0000E6360000}"/>
    <cellStyle name="Normal 3 2 3 5 2 2 2 3 2" xfId="35016" xr:uid="{31C1039A-D57F-4075-AA38-93691CCB24A2}"/>
    <cellStyle name="Normal 3 2 3 5 2 2 2 4" xfId="14058" xr:uid="{00000000-0005-0000-0000-0000E7360000}"/>
    <cellStyle name="Normal 3 2 3 5 2 2 2 4 2" xfId="35017" xr:uid="{EB728812-0A40-4E1A-9AFD-2F86F6E0E269}"/>
    <cellStyle name="Normal 3 2 3 5 2 2 2 5" xfId="35014" xr:uid="{41902F63-E28E-4FEE-A610-92F945DE0C35}"/>
    <cellStyle name="Normal 3 2 3 5 2 2 3" xfId="14059" xr:uid="{00000000-0005-0000-0000-0000E8360000}"/>
    <cellStyle name="Normal 3 2 3 5 2 2 3 2" xfId="35018" xr:uid="{1E1AF08F-AD83-4D07-B460-A0F572DAC4A0}"/>
    <cellStyle name="Normal 3 2 3 5 2 2 4" xfId="14060" xr:uid="{00000000-0005-0000-0000-0000E9360000}"/>
    <cellStyle name="Normal 3 2 3 5 2 2 4 2" xfId="35019" xr:uid="{E232F832-6BC9-46A5-8DC5-AD35C31CB621}"/>
    <cellStyle name="Normal 3 2 3 5 2 2 5" xfId="14061" xr:uid="{00000000-0005-0000-0000-0000EA360000}"/>
    <cellStyle name="Normal 3 2 3 5 2 2 5 2" xfId="35020" xr:uid="{E51814A8-7D97-4FB5-B7F6-B7E936220B7F}"/>
    <cellStyle name="Normal 3 2 3 5 2 2 6" xfId="35013" xr:uid="{EE4D0664-36A6-4B96-BD86-2CD10CCF9B52}"/>
    <cellStyle name="Normal 3 2 3 5 2 3" xfId="14062" xr:uid="{00000000-0005-0000-0000-0000EB360000}"/>
    <cellStyle name="Normal 3 2 3 5 2 3 2" xfId="14063" xr:uid="{00000000-0005-0000-0000-0000EC360000}"/>
    <cellStyle name="Normal 3 2 3 5 2 3 2 2" xfId="35022" xr:uid="{4CD096CE-06B5-4CA6-A11C-4DF8820E69BB}"/>
    <cellStyle name="Normal 3 2 3 5 2 3 3" xfId="14064" xr:uid="{00000000-0005-0000-0000-0000ED360000}"/>
    <cellStyle name="Normal 3 2 3 5 2 3 3 2" xfId="35023" xr:uid="{71BF051E-D320-40F8-BFCF-8E5A1FA8D1B7}"/>
    <cellStyle name="Normal 3 2 3 5 2 3 4" xfId="14065" xr:uid="{00000000-0005-0000-0000-0000EE360000}"/>
    <cellStyle name="Normal 3 2 3 5 2 3 4 2" xfId="35024" xr:uid="{B0B39BD6-9813-4BDC-BD1A-9C2520846FB0}"/>
    <cellStyle name="Normal 3 2 3 5 2 3 5" xfId="35021" xr:uid="{FDDABAD8-6DEB-4BF9-816E-B413F83B6DEC}"/>
    <cellStyle name="Normal 3 2 3 5 2 4" xfId="14066" xr:uid="{00000000-0005-0000-0000-0000EF360000}"/>
    <cellStyle name="Normal 3 2 3 5 2 4 2" xfId="35025" xr:uid="{ED73B64E-8790-458D-80CF-E1B930018BF4}"/>
    <cellStyle name="Normal 3 2 3 5 2 5" xfId="14067" xr:uid="{00000000-0005-0000-0000-0000F0360000}"/>
    <cellStyle name="Normal 3 2 3 5 2 5 2" xfId="35026" xr:uid="{44A2F8DE-9D00-4A92-86AB-999F8BF3742D}"/>
    <cellStyle name="Normal 3 2 3 5 2 6" xfId="14068" xr:uid="{00000000-0005-0000-0000-0000F1360000}"/>
    <cellStyle name="Normal 3 2 3 5 2 6 2" xfId="35027" xr:uid="{85D76425-76D5-4761-9AC0-04B748DB4339}"/>
    <cellStyle name="Normal 3 2 3 5 2 7" xfId="35012" xr:uid="{0EE5D7CF-0E86-42DF-9D0C-BAC290051513}"/>
    <cellStyle name="Normal 3 2 3 5 3" xfId="14069" xr:uid="{00000000-0005-0000-0000-0000F2360000}"/>
    <cellStyle name="Normal 3 2 3 5 3 2" xfId="14070" xr:uid="{00000000-0005-0000-0000-0000F3360000}"/>
    <cellStyle name="Normal 3 2 3 5 3 2 2" xfId="14071" xr:uid="{00000000-0005-0000-0000-0000F4360000}"/>
    <cellStyle name="Normal 3 2 3 5 3 2 2 2" xfId="14072" xr:uid="{00000000-0005-0000-0000-0000F5360000}"/>
    <cellStyle name="Normal 3 2 3 5 3 2 2 2 2" xfId="35031" xr:uid="{6A7C2F84-7B2A-4D96-B850-C6D67D6DFE88}"/>
    <cellStyle name="Normal 3 2 3 5 3 2 2 3" xfId="14073" xr:uid="{00000000-0005-0000-0000-0000F6360000}"/>
    <cellStyle name="Normal 3 2 3 5 3 2 2 3 2" xfId="35032" xr:uid="{867EE32C-6AD4-4AAF-AE82-D7388BB31FAA}"/>
    <cellStyle name="Normal 3 2 3 5 3 2 2 4" xfId="14074" xr:uid="{00000000-0005-0000-0000-0000F7360000}"/>
    <cellStyle name="Normal 3 2 3 5 3 2 2 4 2" xfId="35033" xr:uid="{A7D00903-6E4E-404E-83EB-C18B615F1C5F}"/>
    <cellStyle name="Normal 3 2 3 5 3 2 2 5" xfId="35030" xr:uid="{C94B582F-CCCA-4E60-82ED-1EF2884AF6FA}"/>
    <cellStyle name="Normal 3 2 3 5 3 2 3" xfId="14075" xr:uid="{00000000-0005-0000-0000-0000F8360000}"/>
    <cellStyle name="Normal 3 2 3 5 3 2 3 2" xfId="35034" xr:uid="{8E72A449-FC1C-44CA-90D1-CAAC7E350048}"/>
    <cellStyle name="Normal 3 2 3 5 3 2 4" xfId="14076" xr:uid="{00000000-0005-0000-0000-0000F9360000}"/>
    <cellStyle name="Normal 3 2 3 5 3 2 4 2" xfId="35035" xr:uid="{DD70E530-5027-47E4-9BC1-D0E1C3E9C179}"/>
    <cellStyle name="Normal 3 2 3 5 3 2 5" xfId="14077" xr:uid="{00000000-0005-0000-0000-0000FA360000}"/>
    <cellStyle name="Normal 3 2 3 5 3 2 5 2" xfId="35036" xr:uid="{216E4E17-5A03-40F7-9F8F-5D7C5C25D3AB}"/>
    <cellStyle name="Normal 3 2 3 5 3 2 6" xfId="35029" xr:uid="{3DC2DB29-34BC-4017-9A21-70649B552FBC}"/>
    <cellStyle name="Normal 3 2 3 5 3 3" xfId="14078" xr:uid="{00000000-0005-0000-0000-0000FB360000}"/>
    <cellStyle name="Normal 3 2 3 5 3 3 2" xfId="14079" xr:uid="{00000000-0005-0000-0000-0000FC360000}"/>
    <cellStyle name="Normal 3 2 3 5 3 3 2 2" xfId="35038" xr:uid="{A4DE3F77-2790-4284-81F0-CB5512E92FD2}"/>
    <cellStyle name="Normal 3 2 3 5 3 3 3" xfId="14080" xr:uid="{00000000-0005-0000-0000-0000FD360000}"/>
    <cellStyle name="Normal 3 2 3 5 3 3 3 2" xfId="35039" xr:uid="{7C63979D-11C9-489D-AF27-61C2FE1B5BAC}"/>
    <cellStyle name="Normal 3 2 3 5 3 3 4" xfId="14081" xr:uid="{00000000-0005-0000-0000-0000FE360000}"/>
    <cellStyle name="Normal 3 2 3 5 3 3 4 2" xfId="35040" xr:uid="{B742B396-7380-4CA3-A6C5-AB4972EC7200}"/>
    <cellStyle name="Normal 3 2 3 5 3 3 5" xfId="35037" xr:uid="{BC8147C1-0818-4A7C-A902-3F080F24D847}"/>
    <cellStyle name="Normal 3 2 3 5 3 4" xfId="14082" xr:uid="{00000000-0005-0000-0000-0000FF360000}"/>
    <cellStyle name="Normal 3 2 3 5 3 4 2" xfId="35041" xr:uid="{DA08895D-8D3F-439A-BB71-4192E9820246}"/>
    <cellStyle name="Normal 3 2 3 5 3 5" xfId="14083" xr:uid="{00000000-0005-0000-0000-000000370000}"/>
    <cellStyle name="Normal 3 2 3 5 3 5 2" xfId="35042" xr:uid="{E838B61D-4B7E-4AD4-BA87-05A99506DA19}"/>
    <cellStyle name="Normal 3 2 3 5 3 6" xfId="14084" xr:uid="{00000000-0005-0000-0000-000001370000}"/>
    <cellStyle name="Normal 3 2 3 5 3 6 2" xfId="35043" xr:uid="{F485FB2D-1DAE-4BBB-80FE-08C710AB5189}"/>
    <cellStyle name="Normal 3 2 3 5 3 7" xfId="35028" xr:uid="{0628C2D3-2579-4C7E-9D0E-FBFDA0518C16}"/>
    <cellStyle name="Normal 3 2 3 5 4" xfId="14085" xr:uid="{00000000-0005-0000-0000-000002370000}"/>
    <cellStyle name="Normal 3 2 3 5 4 2" xfId="35044" xr:uid="{591F35AF-A177-47F7-A60C-C6B50F4C729D}"/>
    <cellStyle name="Normal 3 2 3 5 5" xfId="14086" xr:uid="{00000000-0005-0000-0000-000003370000}"/>
    <cellStyle name="Normal 3 2 3 5 5 2" xfId="14087" xr:uid="{00000000-0005-0000-0000-000004370000}"/>
    <cellStyle name="Normal 3 2 3 5 5 2 2" xfId="14088" xr:uid="{00000000-0005-0000-0000-000005370000}"/>
    <cellStyle name="Normal 3 2 3 5 5 2 2 2" xfId="35047" xr:uid="{9D075CE0-EDDB-4B2C-B47A-16DC85DA1561}"/>
    <cellStyle name="Normal 3 2 3 5 5 2 3" xfId="14089" xr:uid="{00000000-0005-0000-0000-000006370000}"/>
    <cellStyle name="Normal 3 2 3 5 5 2 3 2" xfId="35048" xr:uid="{66FD22C0-AE88-4AD4-89B4-2961D6C6348C}"/>
    <cellStyle name="Normal 3 2 3 5 5 2 4" xfId="14090" xr:uid="{00000000-0005-0000-0000-000007370000}"/>
    <cellStyle name="Normal 3 2 3 5 5 2 4 2" xfId="35049" xr:uid="{40CFDA73-DC8C-4047-9018-93C08934F0E8}"/>
    <cellStyle name="Normal 3 2 3 5 5 2 5" xfId="35046" xr:uid="{C06FAEF3-13F9-45C3-961C-E54D42C56DE4}"/>
    <cellStyle name="Normal 3 2 3 5 5 3" xfId="14091" xr:uid="{00000000-0005-0000-0000-000008370000}"/>
    <cellStyle name="Normal 3 2 3 5 5 3 2" xfId="35050" xr:uid="{B0DFC8E5-DF97-4C34-B8CC-D0F996EE2BBD}"/>
    <cellStyle name="Normal 3 2 3 5 5 4" xfId="14092" xr:uid="{00000000-0005-0000-0000-000009370000}"/>
    <cellStyle name="Normal 3 2 3 5 5 4 2" xfId="35051" xr:uid="{1745BA60-62C3-4E87-AF83-77E67693B167}"/>
    <cellStyle name="Normal 3 2 3 5 5 5" xfId="14093" xr:uid="{00000000-0005-0000-0000-00000A370000}"/>
    <cellStyle name="Normal 3 2 3 5 5 5 2" xfId="35052" xr:uid="{63FF6224-3DDC-4298-9277-DCBC43B0FF9A}"/>
    <cellStyle name="Normal 3 2 3 5 5 6" xfId="35045" xr:uid="{F997A3DA-ECCE-42AA-A887-9E5D3AC13225}"/>
    <cellStyle name="Normal 3 2 3 5 6" xfId="14094" xr:uid="{00000000-0005-0000-0000-00000B370000}"/>
    <cellStyle name="Normal 3 2 3 5 6 2" xfId="14095" xr:uid="{00000000-0005-0000-0000-00000C370000}"/>
    <cellStyle name="Normal 3 2 3 5 6 2 2" xfId="35054" xr:uid="{1ECD398B-7893-4B19-B3BB-5C6E125841AC}"/>
    <cellStyle name="Normal 3 2 3 5 6 3" xfId="14096" xr:uid="{00000000-0005-0000-0000-00000D370000}"/>
    <cellStyle name="Normal 3 2 3 5 6 3 2" xfId="35055" xr:uid="{3A1C4A3F-7DF3-4CE4-A688-ED290257C59F}"/>
    <cellStyle name="Normal 3 2 3 5 6 4" xfId="14097" xr:uid="{00000000-0005-0000-0000-00000E370000}"/>
    <cellStyle name="Normal 3 2 3 5 6 4 2" xfId="35056" xr:uid="{A4954FA0-51E9-46B2-9306-7F226228D295}"/>
    <cellStyle name="Normal 3 2 3 5 6 5" xfId="35053" xr:uid="{A8865544-7BF9-476B-A0B4-972C8B204A19}"/>
    <cellStyle name="Normal 3 2 3 5 7" xfId="14098" xr:uid="{00000000-0005-0000-0000-00000F370000}"/>
    <cellStyle name="Normal 3 2 3 5 7 2" xfId="35057" xr:uid="{8F980277-2370-4BDD-BB98-13F3573E2ED0}"/>
    <cellStyle name="Normal 3 2 3 5 8" xfId="14099" xr:uid="{00000000-0005-0000-0000-000010370000}"/>
    <cellStyle name="Normal 3 2 3 5 8 2" xfId="35058" xr:uid="{7EC1A6C1-F633-41AB-8B14-97286BDDD504}"/>
    <cellStyle name="Normal 3 2 3 5 9" xfId="14100" xr:uid="{00000000-0005-0000-0000-000011370000}"/>
    <cellStyle name="Normal 3 2 3 5 9 2" xfId="35059" xr:uid="{39A9E041-06F1-4915-B688-DE746E276910}"/>
    <cellStyle name="Normal 3 2 3 6" xfId="14101" xr:uid="{00000000-0005-0000-0000-000012370000}"/>
    <cellStyle name="Normal 3 2 3 6 2" xfId="14102" xr:uid="{00000000-0005-0000-0000-000013370000}"/>
    <cellStyle name="Normal 3 2 3 6 2 2" xfId="14103" xr:uid="{00000000-0005-0000-0000-000014370000}"/>
    <cellStyle name="Normal 3 2 3 6 2 2 2" xfId="14104" xr:uid="{00000000-0005-0000-0000-000015370000}"/>
    <cellStyle name="Normal 3 2 3 6 2 2 2 2" xfId="14105" xr:uid="{00000000-0005-0000-0000-000016370000}"/>
    <cellStyle name="Normal 3 2 3 6 2 2 2 2 2" xfId="35064" xr:uid="{60A04A21-4A1B-4497-8CB8-BBEC101B25F6}"/>
    <cellStyle name="Normal 3 2 3 6 2 2 2 3" xfId="14106" xr:uid="{00000000-0005-0000-0000-000017370000}"/>
    <cellStyle name="Normal 3 2 3 6 2 2 2 3 2" xfId="35065" xr:uid="{9187B5F3-2261-4D3F-986F-197AFD55888B}"/>
    <cellStyle name="Normal 3 2 3 6 2 2 2 4" xfId="14107" xr:uid="{00000000-0005-0000-0000-000018370000}"/>
    <cellStyle name="Normal 3 2 3 6 2 2 2 4 2" xfId="35066" xr:uid="{56C03AC0-6FE9-4629-8E87-A50FE4B0A1AA}"/>
    <cellStyle name="Normal 3 2 3 6 2 2 2 5" xfId="35063" xr:uid="{5F5C40E1-A1C6-4AF3-9F24-03DC53FD10D7}"/>
    <cellStyle name="Normal 3 2 3 6 2 2 3" xfId="14108" xr:uid="{00000000-0005-0000-0000-000019370000}"/>
    <cellStyle name="Normal 3 2 3 6 2 2 3 2" xfId="35067" xr:uid="{7AFEF46B-0EF9-47B5-98C5-C4C306683A02}"/>
    <cellStyle name="Normal 3 2 3 6 2 2 4" xfId="14109" xr:uid="{00000000-0005-0000-0000-00001A370000}"/>
    <cellStyle name="Normal 3 2 3 6 2 2 4 2" xfId="35068" xr:uid="{CE7A9665-14BB-4503-A0EE-93D8F1FFD2F3}"/>
    <cellStyle name="Normal 3 2 3 6 2 2 5" xfId="14110" xr:uid="{00000000-0005-0000-0000-00001B370000}"/>
    <cellStyle name="Normal 3 2 3 6 2 2 5 2" xfId="35069" xr:uid="{015C1D81-9DA8-47A8-B73B-B425BE282625}"/>
    <cellStyle name="Normal 3 2 3 6 2 2 6" xfId="35062" xr:uid="{CB89B313-473F-4921-A120-610C4A0FE7CA}"/>
    <cellStyle name="Normal 3 2 3 6 2 3" xfId="14111" xr:uid="{00000000-0005-0000-0000-00001C370000}"/>
    <cellStyle name="Normal 3 2 3 6 2 3 2" xfId="14112" xr:uid="{00000000-0005-0000-0000-00001D370000}"/>
    <cellStyle name="Normal 3 2 3 6 2 3 2 2" xfId="35071" xr:uid="{E3F93039-120F-46C5-A556-8C8D02907608}"/>
    <cellStyle name="Normal 3 2 3 6 2 3 3" xfId="14113" xr:uid="{00000000-0005-0000-0000-00001E370000}"/>
    <cellStyle name="Normal 3 2 3 6 2 3 3 2" xfId="35072" xr:uid="{6973F11E-6FA7-4CC0-8876-969E46D8640E}"/>
    <cellStyle name="Normal 3 2 3 6 2 3 4" xfId="14114" xr:uid="{00000000-0005-0000-0000-00001F370000}"/>
    <cellStyle name="Normal 3 2 3 6 2 3 4 2" xfId="35073" xr:uid="{882F0EB7-D1F7-40D5-87A1-FCABF7163020}"/>
    <cellStyle name="Normal 3 2 3 6 2 3 5" xfId="35070" xr:uid="{712BC6B5-2784-42DA-9B47-797333F9822E}"/>
    <cellStyle name="Normal 3 2 3 6 2 4" xfId="14115" xr:uid="{00000000-0005-0000-0000-000020370000}"/>
    <cellStyle name="Normal 3 2 3 6 2 4 2" xfId="35074" xr:uid="{3A8AF66E-6A8E-4341-8133-0E4F3E480068}"/>
    <cellStyle name="Normal 3 2 3 6 2 5" xfId="14116" xr:uid="{00000000-0005-0000-0000-000021370000}"/>
    <cellStyle name="Normal 3 2 3 6 2 5 2" xfId="35075" xr:uid="{C67A74A5-613D-4E3E-8DC9-B7A27D8CC8C1}"/>
    <cellStyle name="Normal 3 2 3 6 2 6" xfId="14117" xr:uid="{00000000-0005-0000-0000-000022370000}"/>
    <cellStyle name="Normal 3 2 3 6 2 6 2" xfId="35076" xr:uid="{28CC47C9-3135-40D1-A528-59CE61636DFB}"/>
    <cellStyle name="Normal 3 2 3 6 2 7" xfId="35061" xr:uid="{B65E7A8C-6035-47C4-B9FF-1D3A64E69DB9}"/>
    <cellStyle name="Normal 3 2 3 6 3" xfId="14118" xr:uid="{00000000-0005-0000-0000-000023370000}"/>
    <cellStyle name="Normal 3 2 3 6 3 2" xfId="14119" xr:uid="{00000000-0005-0000-0000-000024370000}"/>
    <cellStyle name="Normal 3 2 3 6 3 2 2" xfId="14120" xr:uid="{00000000-0005-0000-0000-000025370000}"/>
    <cellStyle name="Normal 3 2 3 6 3 2 2 2" xfId="14121" xr:uid="{00000000-0005-0000-0000-000026370000}"/>
    <cellStyle name="Normal 3 2 3 6 3 2 2 2 2" xfId="35080" xr:uid="{44A0389E-BA48-406B-99DF-A67E2290274B}"/>
    <cellStyle name="Normal 3 2 3 6 3 2 2 3" xfId="14122" xr:uid="{00000000-0005-0000-0000-000027370000}"/>
    <cellStyle name="Normal 3 2 3 6 3 2 2 3 2" xfId="35081" xr:uid="{E6473A74-EBFB-48EA-B6CA-7CF78F2A823E}"/>
    <cellStyle name="Normal 3 2 3 6 3 2 2 4" xfId="14123" xr:uid="{00000000-0005-0000-0000-000028370000}"/>
    <cellStyle name="Normal 3 2 3 6 3 2 2 4 2" xfId="35082" xr:uid="{D336A34C-8FB1-4E82-9237-96F0C901F2F7}"/>
    <cellStyle name="Normal 3 2 3 6 3 2 2 5" xfId="35079" xr:uid="{3835957A-0896-467E-A0E6-1D80B2898B38}"/>
    <cellStyle name="Normal 3 2 3 6 3 2 3" xfId="14124" xr:uid="{00000000-0005-0000-0000-000029370000}"/>
    <cellStyle name="Normal 3 2 3 6 3 2 3 2" xfId="35083" xr:uid="{C14E64C2-156F-4CF4-931B-466D2A62AC9F}"/>
    <cellStyle name="Normal 3 2 3 6 3 2 4" xfId="14125" xr:uid="{00000000-0005-0000-0000-00002A370000}"/>
    <cellStyle name="Normal 3 2 3 6 3 2 4 2" xfId="35084" xr:uid="{83772789-09D0-4727-9701-101EE73EFCEF}"/>
    <cellStyle name="Normal 3 2 3 6 3 2 5" xfId="14126" xr:uid="{00000000-0005-0000-0000-00002B370000}"/>
    <cellStyle name="Normal 3 2 3 6 3 2 5 2" xfId="35085" xr:uid="{7ACB0ACB-7125-4275-9836-0B5FBE1E2A4F}"/>
    <cellStyle name="Normal 3 2 3 6 3 2 6" xfId="35078" xr:uid="{02F47491-BDCB-498F-9098-A661738F2D26}"/>
    <cellStyle name="Normal 3 2 3 6 3 3" xfId="14127" xr:uid="{00000000-0005-0000-0000-00002C370000}"/>
    <cellStyle name="Normal 3 2 3 6 3 3 2" xfId="14128" xr:uid="{00000000-0005-0000-0000-00002D370000}"/>
    <cellStyle name="Normal 3 2 3 6 3 3 2 2" xfId="35087" xr:uid="{4EC47DD1-62CA-4173-B366-57A7F338E105}"/>
    <cellStyle name="Normal 3 2 3 6 3 3 3" xfId="14129" xr:uid="{00000000-0005-0000-0000-00002E370000}"/>
    <cellStyle name="Normal 3 2 3 6 3 3 3 2" xfId="35088" xr:uid="{C1C58A5D-F0E8-4736-8FDF-D19F8B9882A7}"/>
    <cellStyle name="Normal 3 2 3 6 3 3 4" xfId="14130" xr:uid="{00000000-0005-0000-0000-00002F370000}"/>
    <cellStyle name="Normal 3 2 3 6 3 3 4 2" xfId="35089" xr:uid="{877FC95F-6DA1-4A6B-B207-F5D4957E8DD0}"/>
    <cellStyle name="Normal 3 2 3 6 3 3 5" xfId="35086" xr:uid="{5A226B91-C679-46DC-BE3E-274CA8AF642D}"/>
    <cellStyle name="Normal 3 2 3 6 3 4" xfId="14131" xr:uid="{00000000-0005-0000-0000-000030370000}"/>
    <cellStyle name="Normal 3 2 3 6 3 4 2" xfId="35090" xr:uid="{F4F7CC7F-435A-4B95-A4D1-21D1D55054F7}"/>
    <cellStyle name="Normal 3 2 3 6 3 5" xfId="14132" xr:uid="{00000000-0005-0000-0000-000031370000}"/>
    <cellStyle name="Normal 3 2 3 6 3 5 2" xfId="35091" xr:uid="{3EF2AD4F-9925-45CF-8F2B-D5041AF4CEF6}"/>
    <cellStyle name="Normal 3 2 3 6 3 6" xfId="14133" xr:uid="{00000000-0005-0000-0000-000032370000}"/>
    <cellStyle name="Normal 3 2 3 6 3 6 2" xfId="35092" xr:uid="{AF142961-CDBB-41C0-88A8-14D47E8C8FEC}"/>
    <cellStyle name="Normal 3 2 3 6 3 7" xfId="35077" xr:uid="{EB30C458-C6AC-4EF3-B3B2-188698BD8592}"/>
    <cellStyle name="Normal 3 2 3 6 4" xfId="14134" xr:uid="{00000000-0005-0000-0000-000033370000}"/>
    <cellStyle name="Normal 3 2 3 6 4 2" xfId="14135" xr:uid="{00000000-0005-0000-0000-000034370000}"/>
    <cellStyle name="Normal 3 2 3 6 4 2 2" xfId="14136" xr:uid="{00000000-0005-0000-0000-000035370000}"/>
    <cellStyle name="Normal 3 2 3 6 4 2 2 2" xfId="35095" xr:uid="{9D1E78AA-5673-4C6F-96C8-40C0994E31EB}"/>
    <cellStyle name="Normal 3 2 3 6 4 2 3" xfId="14137" xr:uid="{00000000-0005-0000-0000-000036370000}"/>
    <cellStyle name="Normal 3 2 3 6 4 2 3 2" xfId="35096" xr:uid="{E3794EAC-8C90-4589-941D-81F84C322D93}"/>
    <cellStyle name="Normal 3 2 3 6 4 2 4" xfId="14138" xr:uid="{00000000-0005-0000-0000-000037370000}"/>
    <cellStyle name="Normal 3 2 3 6 4 2 4 2" xfId="35097" xr:uid="{D2CE72BE-4D76-4B12-827A-65E677055699}"/>
    <cellStyle name="Normal 3 2 3 6 4 2 5" xfId="35094" xr:uid="{5C8F7F99-8EB1-4AE1-9A7F-273308A1AC0A}"/>
    <cellStyle name="Normal 3 2 3 6 4 3" xfId="14139" xr:uid="{00000000-0005-0000-0000-000038370000}"/>
    <cellStyle name="Normal 3 2 3 6 4 3 2" xfId="35098" xr:uid="{EC17F53A-04DD-4CD4-8376-4D490B1AC211}"/>
    <cellStyle name="Normal 3 2 3 6 4 4" xfId="14140" xr:uid="{00000000-0005-0000-0000-000039370000}"/>
    <cellStyle name="Normal 3 2 3 6 4 4 2" xfId="35099" xr:uid="{9A9B8158-0014-430C-84AF-7387BBDAEF44}"/>
    <cellStyle name="Normal 3 2 3 6 4 5" xfId="14141" xr:uid="{00000000-0005-0000-0000-00003A370000}"/>
    <cellStyle name="Normal 3 2 3 6 4 5 2" xfId="35100" xr:uid="{D524EF65-1FA7-4700-98C5-6E49A8041DDC}"/>
    <cellStyle name="Normal 3 2 3 6 4 6" xfId="35093" xr:uid="{F43AFD97-B3E5-418B-98C9-3EE8BEA6B811}"/>
    <cellStyle name="Normal 3 2 3 6 5" xfId="14142" xr:uid="{00000000-0005-0000-0000-00003B370000}"/>
    <cellStyle name="Normal 3 2 3 6 5 2" xfId="14143" xr:uid="{00000000-0005-0000-0000-00003C370000}"/>
    <cellStyle name="Normal 3 2 3 6 5 2 2" xfId="35102" xr:uid="{3BC9C57F-0BC2-44A5-9703-57CDCABED630}"/>
    <cellStyle name="Normal 3 2 3 6 5 3" xfId="14144" xr:uid="{00000000-0005-0000-0000-00003D370000}"/>
    <cellStyle name="Normal 3 2 3 6 5 3 2" xfId="35103" xr:uid="{C5634EF5-2A96-4EDA-807A-9CC3830FE960}"/>
    <cellStyle name="Normal 3 2 3 6 5 4" xfId="14145" xr:uid="{00000000-0005-0000-0000-00003E370000}"/>
    <cellStyle name="Normal 3 2 3 6 5 4 2" xfId="35104" xr:uid="{E638354D-528B-418C-8BC0-44470D7601D6}"/>
    <cellStyle name="Normal 3 2 3 6 5 5" xfId="35101" xr:uid="{835AE645-E874-471E-B67E-2362CFDDF020}"/>
    <cellStyle name="Normal 3 2 3 6 6" xfId="14146" xr:uid="{00000000-0005-0000-0000-00003F370000}"/>
    <cellStyle name="Normal 3 2 3 6 6 2" xfId="35105" xr:uid="{25F6363E-5C25-481B-9699-9D007D4F5163}"/>
    <cellStyle name="Normal 3 2 3 6 7" xfId="14147" xr:uid="{00000000-0005-0000-0000-000040370000}"/>
    <cellStyle name="Normal 3 2 3 6 7 2" xfId="35106" xr:uid="{7E9A6762-C363-41A5-80C1-84517C946387}"/>
    <cellStyle name="Normal 3 2 3 6 8" xfId="14148" xr:uid="{00000000-0005-0000-0000-000041370000}"/>
    <cellStyle name="Normal 3 2 3 6 8 2" xfId="35107" xr:uid="{486E0580-A961-4453-8874-97127523B2B0}"/>
    <cellStyle name="Normal 3 2 3 6 9" xfId="35060" xr:uid="{C2CE69C3-3CC4-4A29-8647-7A1C4A3EB056}"/>
    <cellStyle name="Normal 3 2 3 7" xfId="14149" xr:uid="{00000000-0005-0000-0000-000042370000}"/>
    <cellStyle name="Normal 3 2 3 7 2" xfId="14150" xr:uid="{00000000-0005-0000-0000-000043370000}"/>
    <cellStyle name="Normal 3 2 3 7 2 2" xfId="14151" xr:uid="{00000000-0005-0000-0000-000044370000}"/>
    <cellStyle name="Normal 3 2 3 7 2 2 2" xfId="14152" xr:uid="{00000000-0005-0000-0000-000045370000}"/>
    <cellStyle name="Normal 3 2 3 7 2 2 2 2" xfId="35111" xr:uid="{AF4551E5-4511-42F9-AC29-8D23CA4BA897}"/>
    <cellStyle name="Normal 3 2 3 7 2 2 3" xfId="14153" xr:uid="{00000000-0005-0000-0000-000046370000}"/>
    <cellStyle name="Normal 3 2 3 7 2 2 3 2" xfId="35112" xr:uid="{00704038-1E61-4A06-9E3D-ACD83138B00C}"/>
    <cellStyle name="Normal 3 2 3 7 2 2 4" xfId="14154" xr:uid="{00000000-0005-0000-0000-000047370000}"/>
    <cellStyle name="Normal 3 2 3 7 2 2 4 2" xfId="35113" xr:uid="{CFD42643-D32F-489A-8918-1C1346A99EB3}"/>
    <cellStyle name="Normal 3 2 3 7 2 2 5" xfId="35110" xr:uid="{D5340AF1-68C3-486F-B920-4D87CDCD211E}"/>
    <cellStyle name="Normal 3 2 3 7 2 3" xfId="14155" xr:uid="{00000000-0005-0000-0000-000048370000}"/>
    <cellStyle name="Normal 3 2 3 7 2 3 2" xfId="35114" xr:uid="{04AD73FE-AD2F-4BAE-A017-CC243DC45BC5}"/>
    <cellStyle name="Normal 3 2 3 7 2 4" xfId="14156" xr:uid="{00000000-0005-0000-0000-000049370000}"/>
    <cellStyle name="Normal 3 2 3 7 2 4 2" xfId="35115" xr:uid="{131A93CD-31E2-48D8-93CE-26BA6FE0F8E8}"/>
    <cellStyle name="Normal 3 2 3 7 2 5" xfId="14157" xr:uid="{00000000-0005-0000-0000-00004A370000}"/>
    <cellStyle name="Normal 3 2 3 7 2 5 2" xfId="35116" xr:uid="{24D50B05-EEC4-44FE-9B65-9A701BEA7F8F}"/>
    <cellStyle name="Normal 3 2 3 7 2 6" xfId="35109" xr:uid="{6C88B47B-7EC1-4D0F-93F1-78AF179F1A58}"/>
    <cellStyle name="Normal 3 2 3 7 3" xfId="14158" xr:uid="{00000000-0005-0000-0000-00004B370000}"/>
    <cellStyle name="Normal 3 2 3 7 3 2" xfId="14159" xr:uid="{00000000-0005-0000-0000-00004C370000}"/>
    <cellStyle name="Normal 3 2 3 7 3 2 2" xfId="35118" xr:uid="{772B5629-258E-48FF-AE46-51DBF2D7BC7B}"/>
    <cellStyle name="Normal 3 2 3 7 3 3" xfId="14160" xr:uid="{00000000-0005-0000-0000-00004D370000}"/>
    <cellStyle name="Normal 3 2 3 7 3 3 2" xfId="35119" xr:uid="{3FD39AF7-B382-47C3-AD5E-BAF09406020E}"/>
    <cellStyle name="Normal 3 2 3 7 3 4" xfId="14161" xr:uid="{00000000-0005-0000-0000-00004E370000}"/>
    <cellStyle name="Normal 3 2 3 7 3 4 2" xfId="35120" xr:uid="{A3F33BC3-A28C-4EFF-BD5B-27EFC2BA8D60}"/>
    <cellStyle name="Normal 3 2 3 7 3 5" xfId="35117" xr:uid="{49E5DA7C-2DBC-46A2-BEF3-3B5997750706}"/>
    <cellStyle name="Normal 3 2 3 7 4" xfId="14162" xr:uid="{00000000-0005-0000-0000-00004F370000}"/>
    <cellStyle name="Normal 3 2 3 7 4 2" xfId="35121" xr:uid="{0BEC8EDE-C592-4F06-9F5C-BC401F96073B}"/>
    <cellStyle name="Normal 3 2 3 7 5" xfId="14163" xr:uid="{00000000-0005-0000-0000-000050370000}"/>
    <cellStyle name="Normal 3 2 3 7 5 2" xfId="35122" xr:uid="{7283F81F-5CAA-4E87-AA7A-2890A7293256}"/>
    <cellStyle name="Normal 3 2 3 7 6" xfId="14164" xr:uid="{00000000-0005-0000-0000-000051370000}"/>
    <cellStyle name="Normal 3 2 3 7 6 2" xfId="35123" xr:uid="{66F4F870-A28E-45CD-910A-A9AE3434BF53}"/>
    <cellStyle name="Normal 3 2 3 7 7" xfId="35108" xr:uid="{40ED9F1D-40DF-4518-8AA8-800A1BE57D4F}"/>
    <cellStyle name="Normal 3 2 3 8" xfId="14165" xr:uid="{00000000-0005-0000-0000-000052370000}"/>
    <cellStyle name="Normal 3 2 3 8 2" xfId="14166" xr:uid="{00000000-0005-0000-0000-000053370000}"/>
    <cellStyle name="Normal 3 2 3 8 2 2" xfId="14167" xr:uid="{00000000-0005-0000-0000-000054370000}"/>
    <cellStyle name="Normal 3 2 3 8 2 2 2" xfId="14168" xr:uid="{00000000-0005-0000-0000-000055370000}"/>
    <cellStyle name="Normal 3 2 3 8 2 2 2 2" xfId="35127" xr:uid="{2C7EC1AD-9DE5-4235-9C62-DE95FBED606E}"/>
    <cellStyle name="Normal 3 2 3 8 2 2 3" xfId="14169" xr:uid="{00000000-0005-0000-0000-000056370000}"/>
    <cellStyle name="Normal 3 2 3 8 2 2 3 2" xfId="35128" xr:uid="{A5B3CB64-AA8F-4154-811F-9CFAB38B2079}"/>
    <cellStyle name="Normal 3 2 3 8 2 2 4" xfId="14170" xr:uid="{00000000-0005-0000-0000-000057370000}"/>
    <cellStyle name="Normal 3 2 3 8 2 2 4 2" xfId="35129" xr:uid="{62641F07-BF44-4E55-8DAE-474C64298DC4}"/>
    <cellStyle name="Normal 3 2 3 8 2 2 5" xfId="35126" xr:uid="{4ACFFA37-0B1C-4704-A1D4-8FD67176B696}"/>
    <cellStyle name="Normal 3 2 3 8 2 3" xfId="14171" xr:uid="{00000000-0005-0000-0000-000058370000}"/>
    <cellStyle name="Normal 3 2 3 8 2 3 2" xfId="35130" xr:uid="{BA81EF85-9183-400C-94DE-ECE5ECECFC6A}"/>
    <cellStyle name="Normal 3 2 3 8 2 4" xfId="14172" xr:uid="{00000000-0005-0000-0000-000059370000}"/>
    <cellStyle name="Normal 3 2 3 8 2 4 2" xfId="35131" xr:uid="{1DA57AA8-2D91-425B-B504-DEFAC3E657A3}"/>
    <cellStyle name="Normal 3 2 3 8 2 5" xfId="14173" xr:uid="{00000000-0005-0000-0000-00005A370000}"/>
    <cellStyle name="Normal 3 2 3 8 2 5 2" xfId="35132" xr:uid="{F7C76D53-A3A8-424B-B05C-F3BDDFD978C6}"/>
    <cellStyle name="Normal 3 2 3 8 2 6" xfId="35125" xr:uid="{CED2171F-A304-4FA1-A416-B2A81FA8B70E}"/>
    <cellStyle name="Normal 3 2 3 8 3" xfId="14174" xr:uid="{00000000-0005-0000-0000-00005B370000}"/>
    <cellStyle name="Normal 3 2 3 8 3 2" xfId="14175" xr:uid="{00000000-0005-0000-0000-00005C370000}"/>
    <cellStyle name="Normal 3 2 3 8 3 2 2" xfId="35134" xr:uid="{98105DF3-E318-4C66-8959-51317CB0CA93}"/>
    <cellStyle name="Normal 3 2 3 8 3 3" xfId="14176" xr:uid="{00000000-0005-0000-0000-00005D370000}"/>
    <cellStyle name="Normal 3 2 3 8 3 3 2" xfId="35135" xr:uid="{2397B934-574C-4791-8FE8-7A1DE4931139}"/>
    <cellStyle name="Normal 3 2 3 8 3 4" xfId="14177" xr:uid="{00000000-0005-0000-0000-00005E370000}"/>
    <cellStyle name="Normal 3 2 3 8 3 4 2" xfId="35136" xr:uid="{222E9487-113F-480D-8B8D-89DC640AF5B4}"/>
    <cellStyle name="Normal 3 2 3 8 3 5" xfId="35133" xr:uid="{7C2C8DA7-F6A0-4DD3-A468-D2B43B32B064}"/>
    <cellStyle name="Normal 3 2 3 8 4" xfId="14178" xr:uid="{00000000-0005-0000-0000-00005F370000}"/>
    <cellStyle name="Normal 3 2 3 8 4 2" xfId="35137" xr:uid="{73EB8DEB-87AA-4877-84AC-5A4FCA0C2DF0}"/>
    <cellStyle name="Normal 3 2 3 8 5" xfId="14179" xr:uid="{00000000-0005-0000-0000-000060370000}"/>
    <cellStyle name="Normal 3 2 3 8 5 2" xfId="35138" xr:uid="{B59AC0BA-D70D-4E50-B6E7-C3B6B1A76E61}"/>
    <cellStyle name="Normal 3 2 3 8 6" xfId="14180" xr:uid="{00000000-0005-0000-0000-000061370000}"/>
    <cellStyle name="Normal 3 2 3 8 6 2" xfId="35139" xr:uid="{AB9625D8-62BF-4EEA-B5C4-9F58279A0602}"/>
    <cellStyle name="Normal 3 2 3 8 7" xfId="35124" xr:uid="{1C758B79-6A45-4131-87AA-4A582C22C67A}"/>
    <cellStyle name="Normal 3 2 3 9" xfId="14181" xr:uid="{00000000-0005-0000-0000-000062370000}"/>
    <cellStyle name="Normal 3 2 3 9 2" xfId="35140" xr:uid="{46E4BBC8-660D-4190-9211-4FE747C02615}"/>
    <cellStyle name="Normal 3 2 4" xfId="14182" xr:uid="{00000000-0005-0000-0000-000063370000}"/>
    <cellStyle name="Normal 3 2 4 10" xfId="14183" xr:uid="{00000000-0005-0000-0000-000064370000}"/>
    <cellStyle name="Normal 3 2 4 10 2" xfId="35142" xr:uid="{950059CC-E3EE-48CA-AAAF-A69463683F53}"/>
    <cellStyle name="Normal 3 2 4 11" xfId="35141" xr:uid="{8772238F-DF3E-4A6A-9478-7146B4FD2D63}"/>
    <cellStyle name="Normal 3 2 4 2" xfId="14184" xr:uid="{00000000-0005-0000-0000-000065370000}"/>
    <cellStyle name="Normal 3 2 4 2 10" xfId="35143" xr:uid="{EA729698-F764-4246-95C1-CAA93484593E}"/>
    <cellStyle name="Normal 3 2 4 2 2" xfId="14185" xr:uid="{00000000-0005-0000-0000-000066370000}"/>
    <cellStyle name="Normal 3 2 4 2 2 2" xfId="14186" xr:uid="{00000000-0005-0000-0000-000067370000}"/>
    <cellStyle name="Normal 3 2 4 2 2 2 2" xfId="14187" xr:uid="{00000000-0005-0000-0000-000068370000}"/>
    <cellStyle name="Normal 3 2 4 2 2 2 2 2" xfId="14188" xr:uid="{00000000-0005-0000-0000-000069370000}"/>
    <cellStyle name="Normal 3 2 4 2 2 2 2 2 2" xfId="35147" xr:uid="{7D8E2228-8B76-49FD-BD33-DC541797AB99}"/>
    <cellStyle name="Normal 3 2 4 2 2 2 2 3" xfId="14189" xr:uid="{00000000-0005-0000-0000-00006A370000}"/>
    <cellStyle name="Normal 3 2 4 2 2 2 2 3 2" xfId="35148" xr:uid="{3B48D3AD-52A0-496E-BA47-0677A7FE8554}"/>
    <cellStyle name="Normal 3 2 4 2 2 2 2 4" xfId="14190" xr:uid="{00000000-0005-0000-0000-00006B370000}"/>
    <cellStyle name="Normal 3 2 4 2 2 2 2 4 2" xfId="35149" xr:uid="{D8798660-D9D9-4A70-9F16-B1D1608A1A11}"/>
    <cellStyle name="Normal 3 2 4 2 2 2 2 5" xfId="35146" xr:uid="{4D7D1513-78BC-4E3E-85D3-68A8B275EC06}"/>
    <cellStyle name="Normal 3 2 4 2 2 2 3" xfId="14191" xr:uid="{00000000-0005-0000-0000-00006C370000}"/>
    <cellStyle name="Normal 3 2 4 2 2 2 3 2" xfId="35150" xr:uid="{D5DC4DB8-C416-41ED-B4C5-6827685186B3}"/>
    <cellStyle name="Normal 3 2 4 2 2 2 4" xfId="14192" xr:uid="{00000000-0005-0000-0000-00006D370000}"/>
    <cellStyle name="Normal 3 2 4 2 2 2 4 2" xfId="35151" xr:uid="{3056D374-C659-4A06-89D0-307CF461F821}"/>
    <cellStyle name="Normal 3 2 4 2 2 2 5" xfId="14193" xr:uid="{00000000-0005-0000-0000-00006E370000}"/>
    <cellStyle name="Normal 3 2 4 2 2 2 5 2" xfId="35152" xr:uid="{56982E1C-6D16-479D-8D57-6398A1E1216B}"/>
    <cellStyle name="Normal 3 2 4 2 2 2 6" xfId="35145" xr:uid="{01AE1E5E-F003-45CF-A4E0-1A3E86781ECC}"/>
    <cellStyle name="Normal 3 2 4 2 2 3" xfId="14194" xr:uid="{00000000-0005-0000-0000-00006F370000}"/>
    <cellStyle name="Normal 3 2 4 2 2 3 2" xfId="14195" xr:uid="{00000000-0005-0000-0000-000070370000}"/>
    <cellStyle name="Normal 3 2 4 2 2 3 2 2" xfId="35154" xr:uid="{5346911C-BEB6-41A8-AD60-AEAA70B81347}"/>
    <cellStyle name="Normal 3 2 4 2 2 3 3" xfId="14196" xr:uid="{00000000-0005-0000-0000-000071370000}"/>
    <cellStyle name="Normal 3 2 4 2 2 3 3 2" xfId="35155" xr:uid="{94EF80A3-18F3-4166-8631-C6DE168A9B5E}"/>
    <cellStyle name="Normal 3 2 4 2 2 3 4" xfId="14197" xr:uid="{00000000-0005-0000-0000-000072370000}"/>
    <cellStyle name="Normal 3 2 4 2 2 3 4 2" xfId="35156" xr:uid="{3BEA312E-BE8B-419F-8543-D3778D69D31E}"/>
    <cellStyle name="Normal 3 2 4 2 2 3 5" xfId="35153" xr:uid="{46659424-EB47-473F-AF70-DBF221AEF7B6}"/>
    <cellStyle name="Normal 3 2 4 2 2 4" xfId="14198" xr:uid="{00000000-0005-0000-0000-000073370000}"/>
    <cellStyle name="Normal 3 2 4 2 2 4 2" xfId="35157" xr:uid="{94402190-BCD1-485B-AC5F-56D4853E2E44}"/>
    <cellStyle name="Normal 3 2 4 2 2 5" xfId="14199" xr:uid="{00000000-0005-0000-0000-000074370000}"/>
    <cellStyle name="Normal 3 2 4 2 2 5 2" xfId="35158" xr:uid="{E6F79465-610C-4E65-92A0-48F9344C21AD}"/>
    <cellStyle name="Normal 3 2 4 2 2 6" xfId="14200" xr:uid="{00000000-0005-0000-0000-000075370000}"/>
    <cellStyle name="Normal 3 2 4 2 2 6 2" xfId="35159" xr:uid="{600C0FF1-56DF-4B7E-9E86-4801DFD0D784}"/>
    <cellStyle name="Normal 3 2 4 2 2 7" xfId="35144" xr:uid="{C8CD40F9-87D6-4592-A05D-EC260E45F235}"/>
    <cellStyle name="Normal 3 2 4 2 3" xfId="14201" xr:uid="{00000000-0005-0000-0000-000076370000}"/>
    <cellStyle name="Normal 3 2 4 2 3 2" xfId="14202" xr:uid="{00000000-0005-0000-0000-000077370000}"/>
    <cellStyle name="Normal 3 2 4 2 3 2 2" xfId="14203" xr:uid="{00000000-0005-0000-0000-000078370000}"/>
    <cellStyle name="Normal 3 2 4 2 3 2 2 2" xfId="14204" xr:uid="{00000000-0005-0000-0000-000079370000}"/>
    <cellStyle name="Normal 3 2 4 2 3 2 2 2 2" xfId="35163" xr:uid="{DEC10746-9271-4939-A849-C2C5DC4E2E65}"/>
    <cellStyle name="Normal 3 2 4 2 3 2 2 3" xfId="14205" xr:uid="{00000000-0005-0000-0000-00007A370000}"/>
    <cellStyle name="Normal 3 2 4 2 3 2 2 3 2" xfId="35164" xr:uid="{B1BAC339-433C-478E-AAD9-B43D786E99C5}"/>
    <cellStyle name="Normal 3 2 4 2 3 2 2 4" xfId="14206" xr:uid="{00000000-0005-0000-0000-00007B370000}"/>
    <cellStyle name="Normal 3 2 4 2 3 2 2 4 2" xfId="35165" xr:uid="{C78C3FA6-8674-49E4-90AE-A3D623D356DE}"/>
    <cellStyle name="Normal 3 2 4 2 3 2 2 5" xfId="35162" xr:uid="{43AD2E72-B59F-40A0-ABE2-A5FB73374CD5}"/>
    <cellStyle name="Normal 3 2 4 2 3 2 3" xfId="14207" xr:uid="{00000000-0005-0000-0000-00007C370000}"/>
    <cellStyle name="Normal 3 2 4 2 3 2 3 2" xfId="35166" xr:uid="{B78DF4E8-A095-498E-8817-EAE3A7709A68}"/>
    <cellStyle name="Normal 3 2 4 2 3 2 4" xfId="14208" xr:uid="{00000000-0005-0000-0000-00007D370000}"/>
    <cellStyle name="Normal 3 2 4 2 3 2 4 2" xfId="35167" xr:uid="{4622C7A6-6023-419A-96C6-1B5DB6128225}"/>
    <cellStyle name="Normal 3 2 4 2 3 2 5" xfId="14209" xr:uid="{00000000-0005-0000-0000-00007E370000}"/>
    <cellStyle name="Normal 3 2 4 2 3 2 5 2" xfId="35168" xr:uid="{5B0EE538-4A2F-4AAF-9CF9-5FC53C833A14}"/>
    <cellStyle name="Normal 3 2 4 2 3 2 6" xfId="35161" xr:uid="{6A3DC955-39B2-490E-B852-30566D3CC78A}"/>
    <cellStyle name="Normal 3 2 4 2 3 3" xfId="14210" xr:uid="{00000000-0005-0000-0000-00007F370000}"/>
    <cellStyle name="Normal 3 2 4 2 3 3 2" xfId="14211" xr:uid="{00000000-0005-0000-0000-000080370000}"/>
    <cellStyle name="Normal 3 2 4 2 3 3 2 2" xfId="35170" xr:uid="{003A0B09-DF9B-40F9-A131-B416B37E3AE5}"/>
    <cellStyle name="Normal 3 2 4 2 3 3 3" xfId="14212" xr:uid="{00000000-0005-0000-0000-000081370000}"/>
    <cellStyle name="Normal 3 2 4 2 3 3 3 2" xfId="35171" xr:uid="{28396F66-6EC7-476D-A865-5DB145841732}"/>
    <cellStyle name="Normal 3 2 4 2 3 3 4" xfId="14213" xr:uid="{00000000-0005-0000-0000-000082370000}"/>
    <cellStyle name="Normal 3 2 4 2 3 3 4 2" xfId="35172" xr:uid="{0B21F4A6-54D7-47F2-954E-083EF3D09790}"/>
    <cellStyle name="Normal 3 2 4 2 3 3 5" xfId="35169" xr:uid="{FE851E48-18A6-4298-8EC7-E67153F42336}"/>
    <cellStyle name="Normal 3 2 4 2 3 4" xfId="14214" xr:uid="{00000000-0005-0000-0000-000083370000}"/>
    <cellStyle name="Normal 3 2 4 2 3 4 2" xfId="35173" xr:uid="{13AD4714-0398-4174-89CA-F2F90B0FD143}"/>
    <cellStyle name="Normal 3 2 4 2 3 5" xfId="14215" xr:uid="{00000000-0005-0000-0000-000084370000}"/>
    <cellStyle name="Normal 3 2 4 2 3 5 2" xfId="35174" xr:uid="{A02875D8-DA4F-44BC-9048-497135FFB62F}"/>
    <cellStyle name="Normal 3 2 4 2 3 6" xfId="14216" xr:uid="{00000000-0005-0000-0000-000085370000}"/>
    <cellStyle name="Normal 3 2 4 2 3 6 2" xfId="35175" xr:uid="{EF1DB869-C4D9-4F4E-B3E5-E0E60F770188}"/>
    <cellStyle name="Normal 3 2 4 2 3 7" xfId="35160" xr:uid="{BF875FD5-350D-42E3-8792-B2B50B0BC6A9}"/>
    <cellStyle name="Normal 3 2 4 2 4" xfId="14217" xr:uid="{00000000-0005-0000-0000-000086370000}"/>
    <cellStyle name="Normal 3 2 4 2 4 2" xfId="35176" xr:uid="{849BD478-92A4-4FFD-BA57-5DBD90C30791}"/>
    <cellStyle name="Normal 3 2 4 2 5" xfId="14218" xr:uid="{00000000-0005-0000-0000-000087370000}"/>
    <cellStyle name="Normal 3 2 4 2 5 2" xfId="14219" xr:uid="{00000000-0005-0000-0000-000088370000}"/>
    <cellStyle name="Normal 3 2 4 2 5 2 2" xfId="14220" xr:uid="{00000000-0005-0000-0000-000089370000}"/>
    <cellStyle name="Normal 3 2 4 2 5 2 2 2" xfId="35179" xr:uid="{A44FB565-9D59-4DE8-9BBE-9EE253145F83}"/>
    <cellStyle name="Normal 3 2 4 2 5 2 3" xfId="14221" xr:uid="{00000000-0005-0000-0000-00008A370000}"/>
    <cellStyle name="Normal 3 2 4 2 5 2 3 2" xfId="35180" xr:uid="{1033AF38-89B1-40C7-ADDA-14649353A552}"/>
    <cellStyle name="Normal 3 2 4 2 5 2 4" xfId="14222" xr:uid="{00000000-0005-0000-0000-00008B370000}"/>
    <cellStyle name="Normal 3 2 4 2 5 2 4 2" xfId="35181" xr:uid="{50D44694-CC27-465E-AC53-F6139D5C538F}"/>
    <cellStyle name="Normal 3 2 4 2 5 2 5" xfId="35178" xr:uid="{3699F577-CC92-46C9-A5B7-C093E33E4B84}"/>
    <cellStyle name="Normal 3 2 4 2 5 3" xfId="14223" xr:uid="{00000000-0005-0000-0000-00008C370000}"/>
    <cellStyle name="Normal 3 2 4 2 5 3 2" xfId="35182" xr:uid="{954466A7-0BAE-42A4-A9D2-B553B9CF1895}"/>
    <cellStyle name="Normal 3 2 4 2 5 4" xfId="14224" xr:uid="{00000000-0005-0000-0000-00008D370000}"/>
    <cellStyle name="Normal 3 2 4 2 5 4 2" xfId="35183" xr:uid="{ACCDED9C-0472-46ED-9663-E93191381D1C}"/>
    <cellStyle name="Normal 3 2 4 2 5 5" xfId="14225" xr:uid="{00000000-0005-0000-0000-00008E370000}"/>
    <cellStyle name="Normal 3 2 4 2 5 5 2" xfId="35184" xr:uid="{A1B1592A-C316-4DD7-9837-71673C14D0EF}"/>
    <cellStyle name="Normal 3 2 4 2 5 6" xfId="35177" xr:uid="{39A737F5-190C-4082-A0E0-97EE2986CDFD}"/>
    <cellStyle name="Normal 3 2 4 2 6" xfId="14226" xr:uid="{00000000-0005-0000-0000-00008F370000}"/>
    <cellStyle name="Normal 3 2 4 2 6 2" xfId="14227" xr:uid="{00000000-0005-0000-0000-000090370000}"/>
    <cellStyle name="Normal 3 2 4 2 6 2 2" xfId="35186" xr:uid="{43A34EDE-1483-4E44-BA3F-49754F573B01}"/>
    <cellStyle name="Normal 3 2 4 2 6 3" xfId="14228" xr:uid="{00000000-0005-0000-0000-000091370000}"/>
    <cellStyle name="Normal 3 2 4 2 6 3 2" xfId="35187" xr:uid="{6576BDC7-A9D1-4F06-B47A-5D196C7A9B11}"/>
    <cellStyle name="Normal 3 2 4 2 6 4" xfId="14229" xr:uid="{00000000-0005-0000-0000-000092370000}"/>
    <cellStyle name="Normal 3 2 4 2 6 4 2" xfId="35188" xr:uid="{8A0406E0-41D9-4BC2-93CF-0ABBAAF53610}"/>
    <cellStyle name="Normal 3 2 4 2 6 5" xfId="35185" xr:uid="{10ABFBFF-7EE4-4E82-9AFA-F0EA1E655583}"/>
    <cellStyle name="Normal 3 2 4 2 7" xfId="14230" xr:uid="{00000000-0005-0000-0000-000093370000}"/>
    <cellStyle name="Normal 3 2 4 2 7 2" xfId="35189" xr:uid="{F2FFB238-952C-4524-B6E7-EE83AA43355F}"/>
    <cellStyle name="Normal 3 2 4 2 8" xfId="14231" xr:uid="{00000000-0005-0000-0000-000094370000}"/>
    <cellStyle name="Normal 3 2 4 2 8 2" xfId="35190" xr:uid="{54CE4E47-9FA5-481C-9B61-33812A57EF89}"/>
    <cellStyle name="Normal 3 2 4 2 9" xfId="14232" xr:uid="{00000000-0005-0000-0000-000095370000}"/>
    <cellStyle name="Normal 3 2 4 2 9 2" xfId="35191" xr:uid="{B941D9F1-D7D1-481F-A9D4-A5709E9E34A5}"/>
    <cellStyle name="Normal 3 2 4 3" xfId="14233" xr:uid="{00000000-0005-0000-0000-000096370000}"/>
    <cellStyle name="Normal 3 2 4 3 2" xfId="14234" xr:uid="{00000000-0005-0000-0000-000097370000}"/>
    <cellStyle name="Normal 3 2 4 3 2 2" xfId="14235" xr:uid="{00000000-0005-0000-0000-000098370000}"/>
    <cellStyle name="Normal 3 2 4 3 2 2 2" xfId="14236" xr:uid="{00000000-0005-0000-0000-000099370000}"/>
    <cellStyle name="Normal 3 2 4 3 2 2 2 2" xfId="35195" xr:uid="{51A4BCC8-6B6B-4573-9B66-A1E328F066A7}"/>
    <cellStyle name="Normal 3 2 4 3 2 2 3" xfId="14237" xr:uid="{00000000-0005-0000-0000-00009A370000}"/>
    <cellStyle name="Normal 3 2 4 3 2 2 3 2" xfId="35196" xr:uid="{B0812BCF-6E1F-43F0-80BA-492210459B12}"/>
    <cellStyle name="Normal 3 2 4 3 2 2 4" xfId="14238" xr:uid="{00000000-0005-0000-0000-00009B370000}"/>
    <cellStyle name="Normal 3 2 4 3 2 2 4 2" xfId="35197" xr:uid="{1AA7DF46-B826-47AD-B268-EBC735A70E18}"/>
    <cellStyle name="Normal 3 2 4 3 2 2 5" xfId="35194" xr:uid="{9AEEAA5C-52D1-4D23-903F-D09F968EF11C}"/>
    <cellStyle name="Normal 3 2 4 3 2 3" xfId="14239" xr:uid="{00000000-0005-0000-0000-00009C370000}"/>
    <cellStyle name="Normal 3 2 4 3 2 3 2" xfId="35198" xr:uid="{205B0563-8CD3-4DE6-BEC0-39EBD581593E}"/>
    <cellStyle name="Normal 3 2 4 3 2 4" xfId="14240" xr:uid="{00000000-0005-0000-0000-00009D370000}"/>
    <cellStyle name="Normal 3 2 4 3 2 4 2" xfId="35199" xr:uid="{27D3B834-CAB4-4861-9DB3-03749049D8F6}"/>
    <cellStyle name="Normal 3 2 4 3 2 5" xfId="14241" xr:uid="{00000000-0005-0000-0000-00009E370000}"/>
    <cellStyle name="Normal 3 2 4 3 2 5 2" xfId="35200" xr:uid="{695815D0-9A22-4C56-88DF-DA3E39793DF6}"/>
    <cellStyle name="Normal 3 2 4 3 2 6" xfId="35193" xr:uid="{C2691966-8D06-481A-9B8D-3CAA8A0C9ACD}"/>
    <cellStyle name="Normal 3 2 4 3 3" xfId="14242" xr:uid="{00000000-0005-0000-0000-00009F370000}"/>
    <cellStyle name="Normal 3 2 4 3 3 2" xfId="14243" xr:uid="{00000000-0005-0000-0000-0000A0370000}"/>
    <cellStyle name="Normal 3 2 4 3 3 2 2" xfId="35202" xr:uid="{720EE83F-1241-45BA-971F-D400217B42CB}"/>
    <cellStyle name="Normal 3 2 4 3 3 3" xfId="14244" xr:uid="{00000000-0005-0000-0000-0000A1370000}"/>
    <cellStyle name="Normal 3 2 4 3 3 3 2" xfId="35203" xr:uid="{5751A069-3202-444D-925A-3F66A707C58B}"/>
    <cellStyle name="Normal 3 2 4 3 3 4" xfId="14245" xr:uid="{00000000-0005-0000-0000-0000A2370000}"/>
    <cellStyle name="Normal 3 2 4 3 3 4 2" xfId="35204" xr:uid="{6B1CFFA1-A5AB-4556-8186-35E93B94AC4A}"/>
    <cellStyle name="Normal 3 2 4 3 3 5" xfId="35201" xr:uid="{EA8C41EB-56FE-458F-A3C4-09782E47F600}"/>
    <cellStyle name="Normal 3 2 4 3 4" xfId="14246" xr:uid="{00000000-0005-0000-0000-0000A3370000}"/>
    <cellStyle name="Normal 3 2 4 3 4 2" xfId="35205" xr:uid="{2E10427A-072C-4D76-892D-8E7992FE858F}"/>
    <cellStyle name="Normal 3 2 4 3 5" xfId="14247" xr:uid="{00000000-0005-0000-0000-0000A4370000}"/>
    <cellStyle name="Normal 3 2 4 3 5 2" xfId="35206" xr:uid="{8804A0B7-1893-4269-ABAB-802055E064CD}"/>
    <cellStyle name="Normal 3 2 4 3 6" xfId="14248" xr:uid="{00000000-0005-0000-0000-0000A5370000}"/>
    <cellStyle name="Normal 3 2 4 3 6 2" xfId="35207" xr:uid="{53411839-4E22-493E-BC86-45D176581696}"/>
    <cellStyle name="Normal 3 2 4 3 7" xfId="35192" xr:uid="{572A7AB3-6A66-4054-AF16-A7918551C711}"/>
    <cellStyle name="Normal 3 2 4 4" xfId="14249" xr:uid="{00000000-0005-0000-0000-0000A6370000}"/>
    <cellStyle name="Normal 3 2 4 4 2" xfId="14250" xr:uid="{00000000-0005-0000-0000-0000A7370000}"/>
    <cellStyle name="Normal 3 2 4 4 2 2" xfId="14251" xr:uid="{00000000-0005-0000-0000-0000A8370000}"/>
    <cellStyle name="Normal 3 2 4 4 2 2 2" xfId="14252" xr:uid="{00000000-0005-0000-0000-0000A9370000}"/>
    <cellStyle name="Normal 3 2 4 4 2 2 2 2" xfId="35211" xr:uid="{5330CB32-B08D-4D00-8895-C257450EF7CB}"/>
    <cellStyle name="Normal 3 2 4 4 2 2 3" xfId="14253" xr:uid="{00000000-0005-0000-0000-0000AA370000}"/>
    <cellStyle name="Normal 3 2 4 4 2 2 3 2" xfId="35212" xr:uid="{43A45894-C1A1-487E-A6BD-2A3AD6A78BB1}"/>
    <cellStyle name="Normal 3 2 4 4 2 2 4" xfId="14254" xr:uid="{00000000-0005-0000-0000-0000AB370000}"/>
    <cellStyle name="Normal 3 2 4 4 2 2 4 2" xfId="35213" xr:uid="{E57C2690-090D-4314-A5B7-699D778B8726}"/>
    <cellStyle name="Normal 3 2 4 4 2 2 5" xfId="35210" xr:uid="{89A9541F-1271-458A-B363-CD212D28FE56}"/>
    <cellStyle name="Normal 3 2 4 4 2 3" xfId="14255" xr:uid="{00000000-0005-0000-0000-0000AC370000}"/>
    <cellStyle name="Normal 3 2 4 4 2 3 2" xfId="35214" xr:uid="{3B70120C-7E67-4D34-8D7D-4F4385263A27}"/>
    <cellStyle name="Normal 3 2 4 4 2 4" xfId="14256" xr:uid="{00000000-0005-0000-0000-0000AD370000}"/>
    <cellStyle name="Normal 3 2 4 4 2 4 2" xfId="35215" xr:uid="{DE1ACB9C-484F-4CD5-8F3C-DBE8695434E1}"/>
    <cellStyle name="Normal 3 2 4 4 2 5" xfId="14257" xr:uid="{00000000-0005-0000-0000-0000AE370000}"/>
    <cellStyle name="Normal 3 2 4 4 2 5 2" xfId="35216" xr:uid="{A85FD218-E787-4CE3-A5C0-D878F8091E76}"/>
    <cellStyle name="Normal 3 2 4 4 2 6" xfId="35209" xr:uid="{14C1A140-5066-4869-A69A-C0C718A9A5F7}"/>
    <cellStyle name="Normal 3 2 4 4 3" xfId="14258" xr:uid="{00000000-0005-0000-0000-0000AF370000}"/>
    <cellStyle name="Normal 3 2 4 4 3 2" xfId="14259" xr:uid="{00000000-0005-0000-0000-0000B0370000}"/>
    <cellStyle name="Normal 3 2 4 4 3 2 2" xfId="35218" xr:uid="{4995C9AC-DF3D-49B2-A9D8-98B80B0B0560}"/>
    <cellStyle name="Normal 3 2 4 4 3 3" xfId="14260" xr:uid="{00000000-0005-0000-0000-0000B1370000}"/>
    <cellStyle name="Normal 3 2 4 4 3 3 2" xfId="35219" xr:uid="{CF3CDB41-F782-4596-BC0B-82278E7DEFD3}"/>
    <cellStyle name="Normal 3 2 4 4 3 4" xfId="14261" xr:uid="{00000000-0005-0000-0000-0000B2370000}"/>
    <cellStyle name="Normal 3 2 4 4 3 4 2" xfId="35220" xr:uid="{A0A22F79-6C1E-4012-8BD7-57A1E39385ED}"/>
    <cellStyle name="Normal 3 2 4 4 3 5" xfId="35217" xr:uid="{F887F7A4-BA13-4F53-91A9-CF7F08F9BD3F}"/>
    <cellStyle name="Normal 3 2 4 4 4" xfId="14262" xr:uid="{00000000-0005-0000-0000-0000B3370000}"/>
    <cellStyle name="Normal 3 2 4 4 4 2" xfId="35221" xr:uid="{87042613-1EEE-4444-929A-ED18CC53D5E4}"/>
    <cellStyle name="Normal 3 2 4 4 5" xfId="14263" xr:uid="{00000000-0005-0000-0000-0000B4370000}"/>
    <cellStyle name="Normal 3 2 4 4 5 2" xfId="35222" xr:uid="{29E5C624-0526-4F58-B62E-0CB55717249E}"/>
    <cellStyle name="Normal 3 2 4 4 6" xfId="14264" xr:uid="{00000000-0005-0000-0000-0000B5370000}"/>
    <cellStyle name="Normal 3 2 4 4 6 2" xfId="35223" xr:uid="{92C8574B-2DFF-4F7C-AD0E-7BC99405DFCC}"/>
    <cellStyle name="Normal 3 2 4 4 7" xfId="35208" xr:uid="{C0E51CB1-C89D-427C-B7AB-A052D4B56352}"/>
    <cellStyle name="Normal 3 2 4 5" xfId="14265" xr:uid="{00000000-0005-0000-0000-0000B6370000}"/>
    <cellStyle name="Normal 3 2 4 5 2" xfId="35224" xr:uid="{43CD487E-5909-4CB0-A43E-1EBC84D286A4}"/>
    <cellStyle name="Normal 3 2 4 6" xfId="14266" xr:uid="{00000000-0005-0000-0000-0000B7370000}"/>
    <cellStyle name="Normal 3 2 4 6 2" xfId="14267" xr:uid="{00000000-0005-0000-0000-0000B8370000}"/>
    <cellStyle name="Normal 3 2 4 6 2 2" xfId="14268" xr:uid="{00000000-0005-0000-0000-0000B9370000}"/>
    <cellStyle name="Normal 3 2 4 6 2 2 2" xfId="35227" xr:uid="{B4A3A2BF-4ECD-4C25-A913-C1E61E29E591}"/>
    <cellStyle name="Normal 3 2 4 6 2 3" xfId="14269" xr:uid="{00000000-0005-0000-0000-0000BA370000}"/>
    <cellStyle name="Normal 3 2 4 6 2 3 2" xfId="35228" xr:uid="{ADDEC431-C2D1-43B7-84FA-707AF43B1364}"/>
    <cellStyle name="Normal 3 2 4 6 2 4" xfId="14270" xr:uid="{00000000-0005-0000-0000-0000BB370000}"/>
    <cellStyle name="Normal 3 2 4 6 2 4 2" xfId="35229" xr:uid="{2BCBC642-A3E7-41F9-80B8-9A4B62AB61F3}"/>
    <cellStyle name="Normal 3 2 4 6 2 5" xfId="35226" xr:uid="{2C79066F-6E6C-40C9-8D78-D5F18E87FEBA}"/>
    <cellStyle name="Normal 3 2 4 6 3" xfId="14271" xr:uid="{00000000-0005-0000-0000-0000BC370000}"/>
    <cellStyle name="Normal 3 2 4 6 3 2" xfId="35230" xr:uid="{AF3E3AA4-5130-42ED-A05F-8E8929480179}"/>
    <cellStyle name="Normal 3 2 4 6 4" xfId="14272" xr:uid="{00000000-0005-0000-0000-0000BD370000}"/>
    <cellStyle name="Normal 3 2 4 6 4 2" xfId="35231" xr:uid="{A8B08D61-BAD4-49EE-9DD3-150A57AD9EB5}"/>
    <cellStyle name="Normal 3 2 4 6 5" xfId="14273" xr:uid="{00000000-0005-0000-0000-0000BE370000}"/>
    <cellStyle name="Normal 3 2 4 6 5 2" xfId="35232" xr:uid="{A88429EF-B836-440A-95BE-09A46F1D5F83}"/>
    <cellStyle name="Normal 3 2 4 6 6" xfId="35225" xr:uid="{021EAB03-6831-4AF2-99B1-01B4469D1DF2}"/>
    <cellStyle name="Normal 3 2 4 7" xfId="14274" xr:uid="{00000000-0005-0000-0000-0000BF370000}"/>
    <cellStyle name="Normal 3 2 4 7 2" xfId="14275" xr:uid="{00000000-0005-0000-0000-0000C0370000}"/>
    <cellStyle name="Normal 3 2 4 7 2 2" xfId="35234" xr:uid="{663D5B32-80E8-4611-BD26-F48826C227E8}"/>
    <cellStyle name="Normal 3 2 4 7 3" xfId="14276" xr:uid="{00000000-0005-0000-0000-0000C1370000}"/>
    <cellStyle name="Normal 3 2 4 7 3 2" xfId="35235" xr:uid="{00C9D230-CA9E-4B6D-9CB4-3CE76A3E18E0}"/>
    <cellStyle name="Normal 3 2 4 7 4" xfId="14277" xr:uid="{00000000-0005-0000-0000-0000C2370000}"/>
    <cellStyle name="Normal 3 2 4 7 4 2" xfId="35236" xr:uid="{C6B78376-9BD3-4971-AC80-7B8EF4B9521F}"/>
    <cellStyle name="Normal 3 2 4 7 5" xfId="35233" xr:uid="{F9F81545-6D5E-4635-A4EC-D63DEE5E11E6}"/>
    <cellStyle name="Normal 3 2 4 8" xfId="14278" xr:uid="{00000000-0005-0000-0000-0000C3370000}"/>
    <cellStyle name="Normal 3 2 4 8 2" xfId="35237" xr:uid="{9BF37481-3BA5-4B74-A4B5-11F98293C4A0}"/>
    <cellStyle name="Normal 3 2 4 9" xfId="14279" xr:uid="{00000000-0005-0000-0000-0000C4370000}"/>
    <cellStyle name="Normal 3 2 4 9 2" xfId="35238" xr:uid="{FEC03702-3FDB-42B1-BB65-FE9852A821A6}"/>
    <cellStyle name="Normal 3 2 5" xfId="14280" xr:uid="{00000000-0005-0000-0000-0000C5370000}"/>
    <cellStyle name="Normal 3 2 5 10" xfId="14281" xr:uid="{00000000-0005-0000-0000-0000C6370000}"/>
    <cellStyle name="Normal 3 2 5 10 2" xfId="35240" xr:uid="{0EC0D98B-9398-467C-B3CA-0E0CE149D41F}"/>
    <cellStyle name="Normal 3 2 5 11" xfId="35239" xr:uid="{C5C1BEF8-0B76-48B0-B7E0-2F2410EB45B6}"/>
    <cellStyle name="Normal 3 2 5 2" xfId="14282" xr:uid="{00000000-0005-0000-0000-0000C7370000}"/>
    <cellStyle name="Normal 3 2 5 2 10" xfId="35241" xr:uid="{FBFE6B8D-607C-4CE1-B987-289F8974BA5C}"/>
    <cellStyle name="Normal 3 2 5 2 2" xfId="14283" xr:uid="{00000000-0005-0000-0000-0000C8370000}"/>
    <cellStyle name="Normal 3 2 5 2 2 2" xfId="14284" xr:uid="{00000000-0005-0000-0000-0000C9370000}"/>
    <cellStyle name="Normal 3 2 5 2 2 2 2" xfId="14285" xr:uid="{00000000-0005-0000-0000-0000CA370000}"/>
    <cellStyle name="Normal 3 2 5 2 2 2 2 2" xfId="14286" xr:uid="{00000000-0005-0000-0000-0000CB370000}"/>
    <cellStyle name="Normal 3 2 5 2 2 2 2 2 2" xfId="35245" xr:uid="{DB5177DB-E57F-4CBD-85C3-D83F67C57182}"/>
    <cellStyle name="Normal 3 2 5 2 2 2 2 3" xfId="14287" xr:uid="{00000000-0005-0000-0000-0000CC370000}"/>
    <cellStyle name="Normal 3 2 5 2 2 2 2 3 2" xfId="35246" xr:uid="{BD4FDFBE-6AA7-467C-A8E3-3EFC10307154}"/>
    <cellStyle name="Normal 3 2 5 2 2 2 2 4" xfId="14288" xr:uid="{00000000-0005-0000-0000-0000CD370000}"/>
    <cellStyle name="Normal 3 2 5 2 2 2 2 4 2" xfId="35247" xr:uid="{9A4B12C6-44BF-4C52-A6C9-0D9F76943F34}"/>
    <cellStyle name="Normal 3 2 5 2 2 2 2 5" xfId="35244" xr:uid="{E5D65A7F-3169-49D7-B09F-29E990DFA3AD}"/>
    <cellStyle name="Normal 3 2 5 2 2 2 3" xfId="14289" xr:uid="{00000000-0005-0000-0000-0000CE370000}"/>
    <cellStyle name="Normal 3 2 5 2 2 2 3 2" xfId="35248" xr:uid="{21AA9904-26CF-47D5-9873-EF77DCC24F44}"/>
    <cellStyle name="Normal 3 2 5 2 2 2 4" xfId="14290" xr:uid="{00000000-0005-0000-0000-0000CF370000}"/>
    <cellStyle name="Normal 3 2 5 2 2 2 4 2" xfId="35249" xr:uid="{E1398577-263B-414F-8D3C-08C8A750773E}"/>
    <cellStyle name="Normal 3 2 5 2 2 2 5" xfId="14291" xr:uid="{00000000-0005-0000-0000-0000D0370000}"/>
    <cellStyle name="Normal 3 2 5 2 2 2 5 2" xfId="35250" xr:uid="{383676B3-ECAB-4FB7-9F47-62AF119C7FC2}"/>
    <cellStyle name="Normal 3 2 5 2 2 2 6" xfId="35243" xr:uid="{41A5EA50-F576-4675-B987-5B7E5EA3725F}"/>
    <cellStyle name="Normal 3 2 5 2 2 3" xfId="14292" xr:uid="{00000000-0005-0000-0000-0000D1370000}"/>
    <cellStyle name="Normal 3 2 5 2 2 3 2" xfId="14293" xr:uid="{00000000-0005-0000-0000-0000D2370000}"/>
    <cellStyle name="Normal 3 2 5 2 2 3 2 2" xfId="35252" xr:uid="{F13A82F4-84D3-4F91-91BB-1497EDCCB354}"/>
    <cellStyle name="Normal 3 2 5 2 2 3 3" xfId="14294" xr:uid="{00000000-0005-0000-0000-0000D3370000}"/>
    <cellStyle name="Normal 3 2 5 2 2 3 3 2" xfId="35253" xr:uid="{EBD0DACA-8217-497B-AF02-B5B4B5D43E96}"/>
    <cellStyle name="Normal 3 2 5 2 2 3 4" xfId="14295" xr:uid="{00000000-0005-0000-0000-0000D4370000}"/>
    <cellStyle name="Normal 3 2 5 2 2 3 4 2" xfId="35254" xr:uid="{8B511338-23B7-4011-9261-3BC9A28940CD}"/>
    <cellStyle name="Normal 3 2 5 2 2 3 5" xfId="35251" xr:uid="{2C8A0DF1-7C15-4A22-98CC-2D9B26F889A8}"/>
    <cellStyle name="Normal 3 2 5 2 2 4" xfId="14296" xr:uid="{00000000-0005-0000-0000-0000D5370000}"/>
    <cellStyle name="Normal 3 2 5 2 2 4 2" xfId="35255" xr:uid="{23452CF3-4779-44BF-9653-0FF647684F49}"/>
    <cellStyle name="Normal 3 2 5 2 2 5" xfId="14297" xr:uid="{00000000-0005-0000-0000-0000D6370000}"/>
    <cellStyle name="Normal 3 2 5 2 2 5 2" xfId="35256" xr:uid="{9254CD1F-2B12-4EB0-B4F2-5683E9CF06F9}"/>
    <cellStyle name="Normal 3 2 5 2 2 6" xfId="14298" xr:uid="{00000000-0005-0000-0000-0000D7370000}"/>
    <cellStyle name="Normal 3 2 5 2 2 6 2" xfId="35257" xr:uid="{F9CAB0C5-70CE-4ED2-8B50-79A8CED09E51}"/>
    <cellStyle name="Normal 3 2 5 2 2 7" xfId="35242" xr:uid="{9801082F-3495-4D8E-9DD7-5426CCF8C403}"/>
    <cellStyle name="Normal 3 2 5 2 3" xfId="14299" xr:uid="{00000000-0005-0000-0000-0000D8370000}"/>
    <cellStyle name="Normal 3 2 5 2 3 2" xfId="14300" xr:uid="{00000000-0005-0000-0000-0000D9370000}"/>
    <cellStyle name="Normal 3 2 5 2 3 2 2" xfId="14301" xr:uid="{00000000-0005-0000-0000-0000DA370000}"/>
    <cellStyle name="Normal 3 2 5 2 3 2 2 2" xfId="14302" xr:uid="{00000000-0005-0000-0000-0000DB370000}"/>
    <cellStyle name="Normal 3 2 5 2 3 2 2 2 2" xfId="35261" xr:uid="{98309AE2-F564-42F3-8DDB-46FAD55F25EC}"/>
    <cellStyle name="Normal 3 2 5 2 3 2 2 3" xfId="14303" xr:uid="{00000000-0005-0000-0000-0000DC370000}"/>
    <cellStyle name="Normal 3 2 5 2 3 2 2 3 2" xfId="35262" xr:uid="{321B257A-741F-4FCF-A92A-669ED264CEC3}"/>
    <cellStyle name="Normal 3 2 5 2 3 2 2 4" xfId="14304" xr:uid="{00000000-0005-0000-0000-0000DD370000}"/>
    <cellStyle name="Normal 3 2 5 2 3 2 2 4 2" xfId="35263" xr:uid="{91737BB2-6E90-488A-BB5A-3E8C9185A380}"/>
    <cellStyle name="Normal 3 2 5 2 3 2 2 5" xfId="35260" xr:uid="{E4A41869-0386-4790-9C81-10D9C8B2AC14}"/>
    <cellStyle name="Normal 3 2 5 2 3 2 3" xfId="14305" xr:uid="{00000000-0005-0000-0000-0000DE370000}"/>
    <cellStyle name="Normal 3 2 5 2 3 2 3 2" xfId="35264" xr:uid="{8EEB6F12-2D0D-4BFE-8991-2DB5B0738684}"/>
    <cellStyle name="Normal 3 2 5 2 3 2 4" xfId="14306" xr:uid="{00000000-0005-0000-0000-0000DF370000}"/>
    <cellStyle name="Normal 3 2 5 2 3 2 4 2" xfId="35265" xr:uid="{B4EC12F1-E63F-4821-AD99-04B37939D80A}"/>
    <cellStyle name="Normal 3 2 5 2 3 2 5" xfId="14307" xr:uid="{00000000-0005-0000-0000-0000E0370000}"/>
    <cellStyle name="Normal 3 2 5 2 3 2 5 2" xfId="35266" xr:uid="{100448D0-D778-4BDB-9AF4-7F9F352FEBC4}"/>
    <cellStyle name="Normal 3 2 5 2 3 2 6" xfId="35259" xr:uid="{3500F6B2-5A09-4526-BCAF-728954AC9B0B}"/>
    <cellStyle name="Normal 3 2 5 2 3 3" xfId="14308" xr:uid="{00000000-0005-0000-0000-0000E1370000}"/>
    <cellStyle name="Normal 3 2 5 2 3 3 2" xfId="14309" xr:uid="{00000000-0005-0000-0000-0000E2370000}"/>
    <cellStyle name="Normal 3 2 5 2 3 3 2 2" xfId="35268" xr:uid="{87250A51-6BCF-4E9C-92A1-3A9CE0BF9A72}"/>
    <cellStyle name="Normal 3 2 5 2 3 3 3" xfId="14310" xr:uid="{00000000-0005-0000-0000-0000E3370000}"/>
    <cellStyle name="Normal 3 2 5 2 3 3 3 2" xfId="35269" xr:uid="{9757B20D-B4ED-4960-9207-CA2523469152}"/>
    <cellStyle name="Normal 3 2 5 2 3 3 4" xfId="14311" xr:uid="{00000000-0005-0000-0000-0000E4370000}"/>
    <cellStyle name="Normal 3 2 5 2 3 3 4 2" xfId="35270" xr:uid="{3502271E-C724-46C3-B838-EF7DF31E0208}"/>
    <cellStyle name="Normal 3 2 5 2 3 3 5" xfId="35267" xr:uid="{82BBEF49-DD14-404D-9D4D-A4157754D7AD}"/>
    <cellStyle name="Normal 3 2 5 2 3 4" xfId="14312" xr:uid="{00000000-0005-0000-0000-0000E5370000}"/>
    <cellStyle name="Normal 3 2 5 2 3 4 2" xfId="35271" xr:uid="{E86938A5-4E69-4FDB-A577-FD5D072BE2B8}"/>
    <cellStyle name="Normal 3 2 5 2 3 5" xfId="14313" xr:uid="{00000000-0005-0000-0000-0000E6370000}"/>
    <cellStyle name="Normal 3 2 5 2 3 5 2" xfId="35272" xr:uid="{C3BFCF13-88FC-46A2-8B9B-607493065C96}"/>
    <cellStyle name="Normal 3 2 5 2 3 6" xfId="14314" xr:uid="{00000000-0005-0000-0000-0000E7370000}"/>
    <cellStyle name="Normal 3 2 5 2 3 6 2" xfId="35273" xr:uid="{320A0081-629E-47EA-BD36-A381134F3D09}"/>
    <cellStyle name="Normal 3 2 5 2 3 7" xfId="35258" xr:uid="{A42C989B-ABEE-41D8-BBB2-24471F7CD2D6}"/>
    <cellStyle name="Normal 3 2 5 2 4" xfId="14315" xr:uid="{00000000-0005-0000-0000-0000E8370000}"/>
    <cellStyle name="Normal 3 2 5 2 4 2" xfId="35274" xr:uid="{0A353E05-FB43-41AC-9023-D055351A8699}"/>
    <cellStyle name="Normal 3 2 5 2 5" xfId="14316" xr:uid="{00000000-0005-0000-0000-0000E9370000}"/>
    <cellStyle name="Normal 3 2 5 2 5 2" xfId="14317" xr:uid="{00000000-0005-0000-0000-0000EA370000}"/>
    <cellStyle name="Normal 3 2 5 2 5 2 2" xfId="14318" xr:uid="{00000000-0005-0000-0000-0000EB370000}"/>
    <cellStyle name="Normal 3 2 5 2 5 2 2 2" xfId="35277" xr:uid="{0A99C3FE-19FE-4EDE-B58D-A283BE447526}"/>
    <cellStyle name="Normal 3 2 5 2 5 2 3" xfId="14319" xr:uid="{00000000-0005-0000-0000-0000EC370000}"/>
    <cellStyle name="Normal 3 2 5 2 5 2 3 2" xfId="35278" xr:uid="{CA6F704D-CB28-4B66-AC9A-9B9502F49B26}"/>
    <cellStyle name="Normal 3 2 5 2 5 2 4" xfId="14320" xr:uid="{00000000-0005-0000-0000-0000ED370000}"/>
    <cellStyle name="Normal 3 2 5 2 5 2 4 2" xfId="35279" xr:uid="{C2C2FC92-3A67-4020-AC7E-3940EF687EA3}"/>
    <cellStyle name="Normal 3 2 5 2 5 2 5" xfId="35276" xr:uid="{0EB44A67-AE8C-4D19-B96E-BABE09B7DA5F}"/>
    <cellStyle name="Normal 3 2 5 2 5 3" xfId="14321" xr:uid="{00000000-0005-0000-0000-0000EE370000}"/>
    <cellStyle name="Normal 3 2 5 2 5 3 2" xfId="35280" xr:uid="{9B05BC2A-14B9-4B18-B1A8-4B948D3A0B00}"/>
    <cellStyle name="Normal 3 2 5 2 5 4" xfId="14322" xr:uid="{00000000-0005-0000-0000-0000EF370000}"/>
    <cellStyle name="Normal 3 2 5 2 5 4 2" xfId="35281" xr:uid="{C0FFE040-46FC-41CE-B3C7-589F438BF107}"/>
    <cellStyle name="Normal 3 2 5 2 5 5" xfId="14323" xr:uid="{00000000-0005-0000-0000-0000F0370000}"/>
    <cellStyle name="Normal 3 2 5 2 5 5 2" xfId="35282" xr:uid="{012882D4-726C-45EC-B986-A486BD7F074E}"/>
    <cellStyle name="Normal 3 2 5 2 5 6" xfId="35275" xr:uid="{D3972B31-C716-474E-B108-6DBF6DB20568}"/>
    <cellStyle name="Normal 3 2 5 2 6" xfId="14324" xr:uid="{00000000-0005-0000-0000-0000F1370000}"/>
    <cellStyle name="Normal 3 2 5 2 6 2" xfId="14325" xr:uid="{00000000-0005-0000-0000-0000F2370000}"/>
    <cellStyle name="Normal 3 2 5 2 6 2 2" xfId="35284" xr:uid="{8E9DD6AC-8D39-423A-AD51-2C9D39999787}"/>
    <cellStyle name="Normal 3 2 5 2 6 3" xfId="14326" xr:uid="{00000000-0005-0000-0000-0000F3370000}"/>
    <cellStyle name="Normal 3 2 5 2 6 3 2" xfId="35285" xr:uid="{5094534E-3C19-4596-820D-62158678F144}"/>
    <cellStyle name="Normal 3 2 5 2 6 4" xfId="14327" xr:uid="{00000000-0005-0000-0000-0000F4370000}"/>
    <cellStyle name="Normal 3 2 5 2 6 4 2" xfId="35286" xr:uid="{A7BF27F6-C4CB-4AA8-A9EB-D176C24EB618}"/>
    <cellStyle name="Normal 3 2 5 2 6 5" xfId="35283" xr:uid="{504409FB-AE6A-46C0-9C0F-751F5EB290EC}"/>
    <cellStyle name="Normal 3 2 5 2 7" xfId="14328" xr:uid="{00000000-0005-0000-0000-0000F5370000}"/>
    <cellStyle name="Normal 3 2 5 2 7 2" xfId="35287" xr:uid="{63F4A639-27A8-40D2-BE49-D87518E40A0D}"/>
    <cellStyle name="Normal 3 2 5 2 8" xfId="14329" xr:uid="{00000000-0005-0000-0000-0000F6370000}"/>
    <cellStyle name="Normal 3 2 5 2 8 2" xfId="35288" xr:uid="{D5F4C103-AE41-4E90-B654-73223935109C}"/>
    <cellStyle name="Normal 3 2 5 2 9" xfId="14330" xr:uid="{00000000-0005-0000-0000-0000F7370000}"/>
    <cellStyle name="Normal 3 2 5 2 9 2" xfId="35289" xr:uid="{48B0D74E-6B79-435A-9F83-796BF555AB2D}"/>
    <cellStyle name="Normal 3 2 5 3" xfId="14331" xr:uid="{00000000-0005-0000-0000-0000F8370000}"/>
    <cellStyle name="Normal 3 2 5 3 2" xfId="14332" xr:uid="{00000000-0005-0000-0000-0000F9370000}"/>
    <cellStyle name="Normal 3 2 5 3 2 2" xfId="14333" xr:uid="{00000000-0005-0000-0000-0000FA370000}"/>
    <cellStyle name="Normal 3 2 5 3 2 2 2" xfId="14334" xr:uid="{00000000-0005-0000-0000-0000FB370000}"/>
    <cellStyle name="Normal 3 2 5 3 2 2 2 2" xfId="35293" xr:uid="{DA507C9B-0BC4-49E8-BC9B-D54CCD8125D5}"/>
    <cellStyle name="Normal 3 2 5 3 2 2 3" xfId="14335" xr:uid="{00000000-0005-0000-0000-0000FC370000}"/>
    <cellStyle name="Normal 3 2 5 3 2 2 3 2" xfId="35294" xr:uid="{47EF0F67-7EF5-4957-85D5-84D539ABF8C3}"/>
    <cellStyle name="Normal 3 2 5 3 2 2 4" xfId="14336" xr:uid="{00000000-0005-0000-0000-0000FD370000}"/>
    <cellStyle name="Normal 3 2 5 3 2 2 4 2" xfId="35295" xr:uid="{959B4C98-1D68-4E90-ADFF-7DF1FBA6C56C}"/>
    <cellStyle name="Normal 3 2 5 3 2 2 5" xfId="35292" xr:uid="{99C4D44A-9F60-4FF2-A2AB-1980ED44CAF1}"/>
    <cellStyle name="Normal 3 2 5 3 2 3" xfId="14337" xr:uid="{00000000-0005-0000-0000-0000FE370000}"/>
    <cellStyle name="Normal 3 2 5 3 2 3 2" xfId="35296" xr:uid="{7D0631B8-FA61-4BD0-8AA5-C5BBFB839BCB}"/>
    <cellStyle name="Normal 3 2 5 3 2 4" xfId="14338" xr:uid="{00000000-0005-0000-0000-0000FF370000}"/>
    <cellStyle name="Normal 3 2 5 3 2 4 2" xfId="35297" xr:uid="{C2E788C9-46E3-48F8-89F8-2929F2593068}"/>
    <cellStyle name="Normal 3 2 5 3 2 5" xfId="14339" xr:uid="{00000000-0005-0000-0000-000000380000}"/>
    <cellStyle name="Normal 3 2 5 3 2 5 2" xfId="35298" xr:uid="{BA8AC588-6A93-4F15-9BB9-C522C3D29EFC}"/>
    <cellStyle name="Normal 3 2 5 3 2 6" xfId="35291" xr:uid="{7340E788-3AFA-4CCC-83C3-3AA58165C510}"/>
    <cellStyle name="Normal 3 2 5 3 3" xfId="14340" xr:uid="{00000000-0005-0000-0000-000001380000}"/>
    <cellStyle name="Normal 3 2 5 3 3 2" xfId="14341" xr:uid="{00000000-0005-0000-0000-000002380000}"/>
    <cellStyle name="Normal 3 2 5 3 3 2 2" xfId="35300" xr:uid="{2936C2A4-076D-4162-BA1E-2A33A885B723}"/>
    <cellStyle name="Normal 3 2 5 3 3 3" xfId="14342" xr:uid="{00000000-0005-0000-0000-000003380000}"/>
    <cellStyle name="Normal 3 2 5 3 3 3 2" xfId="35301" xr:uid="{56CCB681-2C4B-4018-8423-BF952D10DE56}"/>
    <cellStyle name="Normal 3 2 5 3 3 4" xfId="14343" xr:uid="{00000000-0005-0000-0000-000004380000}"/>
    <cellStyle name="Normal 3 2 5 3 3 4 2" xfId="35302" xr:uid="{EAC45D54-48DB-42F1-B7A8-0FB84A5EF13E}"/>
    <cellStyle name="Normal 3 2 5 3 3 5" xfId="35299" xr:uid="{637A1485-E1E3-4F46-8ED7-0FE08E1638CA}"/>
    <cellStyle name="Normal 3 2 5 3 4" xfId="14344" xr:uid="{00000000-0005-0000-0000-000005380000}"/>
    <cellStyle name="Normal 3 2 5 3 4 2" xfId="35303" xr:uid="{A08CD59B-5B78-4212-B155-58E2030B41D8}"/>
    <cellStyle name="Normal 3 2 5 3 5" xfId="14345" xr:uid="{00000000-0005-0000-0000-000006380000}"/>
    <cellStyle name="Normal 3 2 5 3 5 2" xfId="35304" xr:uid="{A5618411-3B3A-427C-A079-C0F50DBF9C18}"/>
    <cellStyle name="Normal 3 2 5 3 6" xfId="14346" xr:uid="{00000000-0005-0000-0000-000007380000}"/>
    <cellStyle name="Normal 3 2 5 3 6 2" xfId="35305" xr:uid="{D58B5ED8-0BA3-4960-9B59-7F12E60CC9CD}"/>
    <cellStyle name="Normal 3 2 5 3 7" xfId="35290" xr:uid="{683A2A28-446E-4D29-AC8D-D6975E8C07DE}"/>
    <cellStyle name="Normal 3 2 5 4" xfId="14347" xr:uid="{00000000-0005-0000-0000-000008380000}"/>
    <cellStyle name="Normal 3 2 5 4 2" xfId="14348" xr:uid="{00000000-0005-0000-0000-000009380000}"/>
    <cellStyle name="Normal 3 2 5 4 2 2" xfId="14349" xr:uid="{00000000-0005-0000-0000-00000A380000}"/>
    <cellStyle name="Normal 3 2 5 4 2 2 2" xfId="14350" xr:uid="{00000000-0005-0000-0000-00000B380000}"/>
    <cellStyle name="Normal 3 2 5 4 2 2 2 2" xfId="35309" xr:uid="{41245965-A146-4E19-94CC-23194608A075}"/>
    <cellStyle name="Normal 3 2 5 4 2 2 3" xfId="14351" xr:uid="{00000000-0005-0000-0000-00000C380000}"/>
    <cellStyle name="Normal 3 2 5 4 2 2 3 2" xfId="35310" xr:uid="{79E077CB-19E5-4979-B377-3284D07ED0F0}"/>
    <cellStyle name="Normal 3 2 5 4 2 2 4" xfId="14352" xr:uid="{00000000-0005-0000-0000-00000D380000}"/>
    <cellStyle name="Normal 3 2 5 4 2 2 4 2" xfId="35311" xr:uid="{CA8FE933-E8EC-4332-9EFB-AF3E10C3139B}"/>
    <cellStyle name="Normal 3 2 5 4 2 2 5" xfId="35308" xr:uid="{D7580FC6-A360-456D-9A75-D93795812232}"/>
    <cellStyle name="Normal 3 2 5 4 2 3" xfId="14353" xr:uid="{00000000-0005-0000-0000-00000E380000}"/>
    <cellStyle name="Normal 3 2 5 4 2 3 2" xfId="35312" xr:uid="{E6F3BDF7-4174-45DD-BB3F-7DDD34AB0B88}"/>
    <cellStyle name="Normal 3 2 5 4 2 4" xfId="14354" xr:uid="{00000000-0005-0000-0000-00000F380000}"/>
    <cellStyle name="Normal 3 2 5 4 2 4 2" xfId="35313" xr:uid="{19B7B787-7104-413B-AEBF-90BEBEF00A1D}"/>
    <cellStyle name="Normal 3 2 5 4 2 5" xfId="14355" xr:uid="{00000000-0005-0000-0000-000010380000}"/>
    <cellStyle name="Normal 3 2 5 4 2 5 2" xfId="35314" xr:uid="{F26AAE53-55DE-4419-9390-E39C4C32205B}"/>
    <cellStyle name="Normal 3 2 5 4 2 6" xfId="35307" xr:uid="{90C38135-A02B-4734-B940-2C70809265EA}"/>
    <cellStyle name="Normal 3 2 5 4 3" xfId="14356" xr:uid="{00000000-0005-0000-0000-000011380000}"/>
    <cellStyle name="Normal 3 2 5 4 3 2" xfId="14357" xr:uid="{00000000-0005-0000-0000-000012380000}"/>
    <cellStyle name="Normal 3 2 5 4 3 2 2" xfId="35316" xr:uid="{F6D5DB8B-8773-45A9-AD7F-84153259FA6B}"/>
    <cellStyle name="Normal 3 2 5 4 3 3" xfId="14358" xr:uid="{00000000-0005-0000-0000-000013380000}"/>
    <cellStyle name="Normal 3 2 5 4 3 3 2" xfId="35317" xr:uid="{73FA2460-8ECE-4C93-B45D-8A29EA5E815C}"/>
    <cellStyle name="Normal 3 2 5 4 3 4" xfId="14359" xr:uid="{00000000-0005-0000-0000-000014380000}"/>
    <cellStyle name="Normal 3 2 5 4 3 4 2" xfId="35318" xr:uid="{4B62A40D-E684-4CE1-A976-3F2904505D96}"/>
    <cellStyle name="Normal 3 2 5 4 3 5" xfId="35315" xr:uid="{83A6047C-71D5-42D8-B968-B40F0DCAE160}"/>
    <cellStyle name="Normal 3 2 5 4 4" xfId="14360" xr:uid="{00000000-0005-0000-0000-000015380000}"/>
    <cellStyle name="Normal 3 2 5 4 4 2" xfId="35319" xr:uid="{AE1BCD2E-969C-4A54-9967-B8FBE9CB7F1E}"/>
    <cellStyle name="Normal 3 2 5 4 5" xfId="14361" xr:uid="{00000000-0005-0000-0000-000016380000}"/>
    <cellStyle name="Normal 3 2 5 4 5 2" xfId="35320" xr:uid="{4DEBCB1F-84ED-4FC5-AB6A-FAE68E25B103}"/>
    <cellStyle name="Normal 3 2 5 4 6" xfId="14362" xr:uid="{00000000-0005-0000-0000-000017380000}"/>
    <cellStyle name="Normal 3 2 5 4 6 2" xfId="35321" xr:uid="{29A2B85D-B637-4222-9A51-3D56A3FAECF8}"/>
    <cellStyle name="Normal 3 2 5 4 7" xfId="35306" xr:uid="{42CEAD19-D3C5-4F69-9EF6-5FE8ECAF5755}"/>
    <cellStyle name="Normal 3 2 5 5" xfId="14363" xr:uid="{00000000-0005-0000-0000-000018380000}"/>
    <cellStyle name="Normal 3 2 5 5 2" xfId="35322" xr:uid="{F112F7A2-C50D-4BDD-B527-E332BEE0CF7C}"/>
    <cellStyle name="Normal 3 2 5 6" xfId="14364" xr:uid="{00000000-0005-0000-0000-000019380000}"/>
    <cellStyle name="Normal 3 2 5 6 2" xfId="14365" xr:uid="{00000000-0005-0000-0000-00001A380000}"/>
    <cellStyle name="Normal 3 2 5 6 2 2" xfId="14366" xr:uid="{00000000-0005-0000-0000-00001B380000}"/>
    <cellStyle name="Normal 3 2 5 6 2 2 2" xfId="35325" xr:uid="{8A0640E1-BC22-4567-A07E-50882C8AA498}"/>
    <cellStyle name="Normal 3 2 5 6 2 3" xfId="14367" xr:uid="{00000000-0005-0000-0000-00001C380000}"/>
    <cellStyle name="Normal 3 2 5 6 2 3 2" xfId="35326" xr:uid="{69191985-9583-4CCB-9AE0-28939D99AE3C}"/>
    <cellStyle name="Normal 3 2 5 6 2 4" xfId="14368" xr:uid="{00000000-0005-0000-0000-00001D380000}"/>
    <cellStyle name="Normal 3 2 5 6 2 4 2" xfId="35327" xr:uid="{69143F82-D996-4DB7-9EF4-30356938A6E0}"/>
    <cellStyle name="Normal 3 2 5 6 2 5" xfId="35324" xr:uid="{C7367FA0-5B43-4DAB-B455-7FE4FF0361EA}"/>
    <cellStyle name="Normal 3 2 5 6 3" xfId="14369" xr:uid="{00000000-0005-0000-0000-00001E380000}"/>
    <cellStyle name="Normal 3 2 5 6 3 2" xfId="35328" xr:uid="{5E3D2D82-BA16-402C-8865-FD74067CDBC0}"/>
    <cellStyle name="Normal 3 2 5 6 4" xfId="14370" xr:uid="{00000000-0005-0000-0000-00001F380000}"/>
    <cellStyle name="Normal 3 2 5 6 4 2" xfId="35329" xr:uid="{68DCCE67-4967-4A1D-BD72-9E7DE8351605}"/>
    <cellStyle name="Normal 3 2 5 6 5" xfId="14371" xr:uid="{00000000-0005-0000-0000-000020380000}"/>
    <cellStyle name="Normal 3 2 5 6 5 2" xfId="35330" xr:uid="{1C286B48-FEEE-4A6F-B284-2EED9D06F670}"/>
    <cellStyle name="Normal 3 2 5 6 6" xfId="35323" xr:uid="{E0220F3A-703E-4281-A9EF-850CAB07A440}"/>
    <cellStyle name="Normal 3 2 5 7" xfId="14372" xr:uid="{00000000-0005-0000-0000-000021380000}"/>
    <cellStyle name="Normal 3 2 5 7 2" xfId="14373" xr:uid="{00000000-0005-0000-0000-000022380000}"/>
    <cellStyle name="Normal 3 2 5 7 2 2" xfId="35332" xr:uid="{3B9AC34A-E62B-4FF5-9137-F6D1BEA9D73E}"/>
    <cellStyle name="Normal 3 2 5 7 3" xfId="14374" xr:uid="{00000000-0005-0000-0000-000023380000}"/>
    <cellStyle name="Normal 3 2 5 7 3 2" xfId="35333" xr:uid="{BF0128EB-0882-47AE-9ECF-0BB70B0AEB15}"/>
    <cellStyle name="Normal 3 2 5 7 4" xfId="14375" xr:uid="{00000000-0005-0000-0000-000024380000}"/>
    <cellStyle name="Normal 3 2 5 7 4 2" xfId="35334" xr:uid="{6FD153F6-C87F-404C-9E6B-1119600DFD96}"/>
    <cellStyle name="Normal 3 2 5 7 5" xfId="35331" xr:uid="{554634F7-262A-4196-98F0-72C60691A1DB}"/>
    <cellStyle name="Normal 3 2 5 8" xfId="14376" xr:uid="{00000000-0005-0000-0000-000025380000}"/>
    <cellStyle name="Normal 3 2 5 8 2" xfId="35335" xr:uid="{B952B147-3DCF-4DD7-A9FE-97F1B9F5C111}"/>
    <cellStyle name="Normal 3 2 5 9" xfId="14377" xr:uid="{00000000-0005-0000-0000-000026380000}"/>
    <cellStyle name="Normal 3 2 5 9 2" xfId="35336" xr:uid="{B7B58D59-B96C-45E7-823E-7233D551DA29}"/>
    <cellStyle name="Normal 3 2 6" xfId="14378" xr:uid="{00000000-0005-0000-0000-000027380000}"/>
    <cellStyle name="Normal 3 2 6 10" xfId="35337" xr:uid="{567ED06E-B7B9-408F-A59A-CDD38890AB99}"/>
    <cellStyle name="Normal 3 2 6 2" xfId="14379" xr:uid="{00000000-0005-0000-0000-000028380000}"/>
    <cellStyle name="Normal 3 2 6 2 2" xfId="14380" xr:uid="{00000000-0005-0000-0000-000029380000}"/>
    <cellStyle name="Normal 3 2 6 2 2 2" xfId="14381" xr:uid="{00000000-0005-0000-0000-00002A380000}"/>
    <cellStyle name="Normal 3 2 6 2 2 2 2" xfId="35340" xr:uid="{372A9F56-0096-4D3C-BE80-416995E92ECD}"/>
    <cellStyle name="Normal 3 2 6 2 2 3" xfId="35339" xr:uid="{B05DBAD1-B671-4E7C-8F62-70CB82A54E1C}"/>
    <cellStyle name="Normal 3 2 6 2 3" xfId="14382" xr:uid="{00000000-0005-0000-0000-00002B380000}"/>
    <cellStyle name="Normal 3 2 6 2 3 2" xfId="35341" xr:uid="{E134DBF4-C670-42C8-9477-A142C779BBF9}"/>
    <cellStyle name="Normal 3 2 6 2 4" xfId="14383" xr:uid="{00000000-0005-0000-0000-00002C380000}"/>
    <cellStyle name="Normal 3 2 6 2 4 2" xfId="35342" xr:uid="{C2AC78D5-FCA9-43F4-A41C-7E654F4DB6F5}"/>
    <cellStyle name="Normal 3 2 6 2 5" xfId="14384" xr:uid="{00000000-0005-0000-0000-00002D380000}"/>
    <cellStyle name="Normal 3 2 6 2 5 2" xfId="35343" xr:uid="{7718E51F-7A24-4608-B736-033E50A9EC21}"/>
    <cellStyle name="Normal 3 2 6 2 6" xfId="14385" xr:uid="{00000000-0005-0000-0000-00002E380000}"/>
    <cellStyle name="Normal 3 2 6 2 6 2" xfId="35344" xr:uid="{C1B3295B-8AAB-4673-B2D9-D3EE71980DAF}"/>
    <cellStyle name="Normal 3 2 6 2 7" xfId="14386" xr:uid="{00000000-0005-0000-0000-00002F380000}"/>
    <cellStyle name="Normal 3 2 6 2 7 2" xfId="35345" xr:uid="{EA8171FE-2E51-4292-A20F-56FC29E57961}"/>
    <cellStyle name="Normal 3 2 6 2 8" xfId="14387" xr:uid="{00000000-0005-0000-0000-000030380000}"/>
    <cellStyle name="Normal 3 2 6 2 8 2" xfId="35346" xr:uid="{E8C83833-FAD9-41A4-B3C5-D25399D4C904}"/>
    <cellStyle name="Normal 3 2 6 2 9" xfId="35338" xr:uid="{5B6164CD-A64A-4D6E-80B8-2BDE4FBC4C20}"/>
    <cellStyle name="Normal 3 2 6 3" xfId="14388" xr:uid="{00000000-0005-0000-0000-000031380000}"/>
    <cellStyle name="Normal 3 2 6 3 2" xfId="14389" xr:uid="{00000000-0005-0000-0000-000032380000}"/>
    <cellStyle name="Normal 3 2 6 3 2 2" xfId="35348" xr:uid="{367E6178-701B-4C7D-AC34-18BDB8FC7E26}"/>
    <cellStyle name="Normal 3 2 6 3 3" xfId="35347" xr:uid="{DEBE6E78-178F-45DF-88F0-CE93F069610F}"/>
    <cellStyle name="Normal 3 2 6 4" xfId="14390" xr:uid="{00000000-0005-0000-0000-000033380000}"/>
    <cellStyle name="Normal 3 2 6 4 2" xfId="35349" xr:uid="{4970BCF1-7964-4C9C-A1E4-3AF9811786BC}"/>
    <cellStyle name="Normal 3 2 6 5" xfId="14391" xr:uid="{00000000-0005-0000-0000-000034380000}"/>
    <cellStyle name="Normal 3 2 6 5 2" xfId="35350" xr:uid="{FF6B9E33-4B98-4912-B143-FA1A81FD2188}"/>
    <cellStyle name="Normal 3 2 6 6" xfId="14392" xr:uid="{00000000-0005-0000-0000-000035380000}"/>
    <cellStyle name="Normal 3 2 6 6 2" xfId="35351" xr:uid="{DF0C3D14-EBBF-43A7-BB61-9B58CA03F468}"/>
    <cellStyle name="Normal 3 2 6 7" xfId="14393" xr:uid="{00000000-0005-0000-0000-000036380000}"/>
    <cellStyle name="Normal 3 2 6 7 2" xfId="35352" xr:uid="{EF462B95-617D-4484-91C5-D1B09DCB9D0D}"/>
    <cellStyle name="Normal 3 2 6 8" xfId="14394" xr:uid="{00000000-0005-0000-0000-000037380000}"/>
    <cellStyle name="Normal 3 2 6 8 2" xfId="35353" xr:uid="{10EDF3C2-88D2-4437-9D3B-502A08A74498}"/>
    <cellStyle name="Normal 3 2 6 9" xfId="14395" xr:uid="{00000000-0005-0000-0000-000038380000}"/>
    <cellStyle name="Normal 3 2 6 9 2" xfId="35354" xr:uid="{83D80630-36EC-491D-8F85-DAFB0707787A}"/>
    <cellStyle name="Normal 3 2 7" xfId="14396" xr:uid="{00000000-0005-0000-0000-000039380000}"/>
    <cellStyle name="Normal 3 2 7 10" xfId="14397" xr:uid="{00000000-0005-0000-0000-00003A380000}"/>
    <cellStyle name="Normal 3 2 7 10 2" xfId="35356" xr:uid="{92527733-204F-4557-B6BC-07CFA6FF8B77}"/>
    <cellStyle name="Normal 3 2 7 11" xfId="35355" xr:uid="{0CE92B42-893E-4955-B288-417359747CE5}"/>
    <cellStyle name="Normal 3 2 7 2" xfId="14398" xr:uid="{00000000-0005-0000-0000-00003B380000}"/>
    <cellStyle name="Normal 3 2 7 2 2" xfId="14399" xr:uid="{00000000-0005-0000-0000-00003C380000}"/>
    <cellStyle name="Normal 3 2 7 2 2 2" xfId="14400" xr:uid="{00000000-0005-0000-0000-00003D380000}"/>
    <cellStyle name="Normal 3 2 7 2 2 2 2" xfId="14401" xr:uid="{00000000-0005-0000-0000-00003E380000}"/>
    <cellStyle name="Normal 3 2 7 2 2 2 2 2" xfId="14402" xr:uid="{00000000-0005-0000-0000-00003F380000}"/>
    <cellStyle name="Normal 3 2 7 2 2 2 2 2 2" xfId="35361" xr:uid="{485FC612-2F98-4DE6-B02C-B25E9BDBF050}"/>
    <cellStyle name="Normal 3 2 7 2 2 2 2 3" xfId="14403" xr:uid="{00000000-0005-0000-0000-000040380000}"/>
    <cellStyle name="Normal 3 2 7 2 2 2 2 3 2" xfId="35362" xr:uid="{2D8E593D-F1B1-4A44-90DC-2037E77964DF}"/>
    <cellStyle name="Normal 3 2 7 2 2 2 2 4" xfId="14404" xr:uid="{00000000-0005-0000-0000-000041380000}"/>
    <cellStyle name="Normal 3 2 7 2 2 2 2 4 2" xfId="35363" xr:uid="{D26E5DC2-39C2-4AA9-8CB1-CF210AD795FB}"/>
    <cellStyle name="Normal 3 2 7 2 2 2 2 5" xfId="35360" xr:uid="{D7D4791A-2A3B-41B0-8DC8-879873746C40}"/>
    <cellStyle name="Normal 3 2 7 2 2 2 3" xfId="14405" xr:uid="{00000000-0005-0000-0000-000042380000}"/>
    <cellStyle name="Normal 3 2 7 2 2 2 3 2" xfId="35364" xr:uid="{169ECED4-514F-443F-A03C-0666164F25B2}"/>
    <cellStyle name="Normal 3 2 7 2 2 2 4" xfId="14406" xr:uid="{00000000-0005-0000-0000-000043380000}"/>
    <cellStyle name="Normal 3 2 7 2 2 2 4 2" xfId="35365" xr:uid="{D8C11BF0-8573-4176-9685-C4CA65054181}"/>
    <cellStyle name="Normal 3 2 7 2 2 2 5" xfId="14407" xr:uid="{00000000-0005-0000-0000-000044380000}"/>
    <cellStyle name="Normal 3 2 7 2 2 2 5 2" xfId="35366" xr:uid="{2F198E12-A97D-4B76-9A59-FF6032B84426}"/>
    <cellStyle name="Normal 3 2 7 2 2 2 6" xfId="35359" xr:uid="{02621818-BF93-4D57-B967-22EA9A0C1A94}"/>
    <cellStyle name="Normal 3 2 7 2 2 3" xfId="14408" xr:uid="{00000000-0005-0000-0000-000045380000}"/>
    <cellStyle name="Normal 3 2 7 2 2 3 2" xfId="14409" xr:uid="{00000000-0005-0000-0000-000046380000}"/>
    <cellStyle name="Normal 3 2 7 2 2 3 2 2" xfId="35368" xr:uid="{C2BD4B27-5C0E-4649-B2F0-873A63AAF9AE}"/>
    <cellStyle name="Normal 3 2 7 2 2 3 3" xfId="14410" xr:uid="{00000000-0005-0000-0000-000047380000}"/>
    <cellStyle name="Normal 3 2 7 2 2 3 3 2" xfId="35369" xr:uid="{969C39D2-1104-445B-92E3-922C316A1D95}"/>
    <cellStyle name="Normal 3 2 7 2 2 3 4" xfId="14411" xr:uid="{00000000-0005-0000-0000-000048380000}"/>
    <cellStyle name="Normal 3 2 7 2 2 3 4 2" xfId="35370" xr:uid="{C67CE7D5-4691-4A51-BBBB-233545359FA8}"/>
    <cellStyle name="Normal 3 2 7 2 2 3 5" xfId="35367" xr:uid="{F0A41F7E-3607-4DD7-B5EB-D4E8C735C1FB}"/>
    <cellStyle name="Normal 3 2 7 2 2 4" xfId="14412" xr:uid="{00000000-0005-0000-0000-000049380000}"/>
    <cellStyle name="Normal 3 2 7 2 2 4 2" xfId="35371" xr:uid="{F3E1D5C2-EE2B-4E89-8F2C-7AB3E360491B}"/>
    <cellStyle name="Normal 3 2 7 2 2 5" xfId="14413" xr:uid="{00000000-0005-0000-0000-00004A380000}"/>
    <cellStyle name="Normal 3 2 7 2 2 5 2" xfId="35372" xr:uid="{34F25613-E9F4-4901-862B-094DA93522C5}"/>
    <cellStyle name="Normal 3 2 7 2 2 6" xfId="14414" xr:uid="{00000000-0005-0000-0000-00004B380000}"/>
    <cellStyle name="Normal 3 2 7 2 2 6 2" xfId="35373" xr:uid="{61D5ABAE-44E4-446A-96AB-12C77A308F58}"/>
    <cellStyle name="Normal 3 2 7 2 2 7" xfId="35358" xr:uid="{8C16475B-40B9-4A78-A26C-969F72835B14}"/>
    <cellStyle name="Normal 3 2 7 2 3" xfId="14415" xr:uid="{00000000-0005-0000-0000-00004C380000}"/>
    <cellStyle name="Normal 3 2 7 2 3 2" xfId="14416" xr:uid="{00000000-0005-0000-0000-00004D380000}"/>
    <cellStyle name="Normal 3 2 7 2 3 2 2" xfId="14417" xr:uid="{00000000-0005-0000-0000-00004E380000}"/>
    <cellStyle name="Normal 3 2 7 2 3 2 2 2" xfId="14418" xr:uid="{00000000-0005-0000-0000-00004F380000}"/>
    <cellStyle name="Normal 3 2 7 2 3 2 2 2 2" xfId="35377" xr:uid="{9C99816A-BD1B-415D-AFA0-3F62B18A44CF}"/>
    <cellStyle name="Normal 3 2 7 2 3 2 2 3" xfId="14419" xr:uid="{00000000-0005-0000-0000-000050380000}"/>
    <cellStyle name="Normal 3 2 7 2 3 2 2 3 2" xfId="35378" xr:uid="{E2EFED49-0ECC-47DA-BDE2-8D06836B2CD1}"/>
    <cellStyle name="Normal 3 2 7 2 3 2 2 4" xfId="14420" xr:uid="{00000000-0005-0000-0000-000051380000}"/>
    <cellStyle name="Normal 3 2 7 2 3 2 2 4 2" xfId="35379" xr:uid="{7A8C72CF-DCEF-4DD2-8799-95700511ACBB}"/>
    <cellStyle name="Normal 3 2 7 2 3 2 2 5" xfId="35376" xr:uid="{CA077DAB-8565-4B63-82E2-356DB8D4B8ED}"/>
    <cellStyle name="Normal 3 2 7 2 3 2 3" xfId="14421" xr:uid="{00000000-0005-0000-0000-000052380000}"/>
    <cellStyle name="Normal 3 2 7 2 3 2 3 2" xfId="35380" xr:uid="{C7542333-7FA3-44C5-B612-450AD7E23599}"/>
    <cellStyle name="Normal 3 2 7 2 3 2 4" xfId="14422" xr:uid="{00000000-0005-0000-0000-000053380000}"/>
    <cellStyle name="Normal 3 2 7 2 3 2 4 2" xfId="35381" xr:uid="{DEC089DC-0913-4343-9064-2B2AEFAED9E8}"/>
    <cellStyle name="Normal 3 2 7 2 3 2 5" xfId="14423" xr:uid="{00000000-0005-0000-0000-000054380000}"/>
    <cellStyle name="Normal 3 2 7 2 3 2 5 2" xfId="35382" xr:uid="{4CA5ADEE-469D-4B64-B02B-8DE198A7A614}"/>
    <cellStyle name="Normal 3 2 7 2 3 2 6" xfId="35375" xr:uid="{EB211290-5420-450F-8727-9EBD2F437DE6}"/>
    <cellStyle name="Normal 3 2 7 2 3 3" xfId="14424" xr:uid="{00000000-0005-0000-0000-000055380000}"/>
    <cellStyle name="Normal 3 2 7 2 3 3 2" xfId="14425" xr:uid="{00000000-0005-0000-0000-000056380000}"/>
    <cellStyle name="Normal 3 2 7 2 3 3 2 2" xfId="35384" xr:uid="{62897DE5-F94C-451F-BF96-FA6959484A5C}"/>
    <cellStyle name="Normal 3 2 7 2 3 3 3" xfId="14426" xr:uid="{00000000-0005-0000-0000-000057380000}"/>
    <cellStyle name="Normal 3 2 7 2 3 3 3 2" xfId="35385" xr:uid="{989AE765-FB68-4A6C-B2AB-FB883FC1B590}"/>
    <cellStyle name="Normal 3 2 7 2 3 3 4" xfId="14427" xr:uid="{00000000-0005-0000-0000-000058380000}"/>
    <cellStyle name="Normal 3 2 7 2 3 3 4 2" xfId="35386" xr:uid="{16BCC040-67D6-4772-B5FF-0BBC0D9E55C3}"/>
    <cellStyle name="Normal 3 2 7 2 3 3 5" xfId="35383" xr:uid="{89A78FC4-D683-49C4-964C-2CB2664B4B61}"/>
    <cellStyle name="Normal 3 2 7 2 3 4" xfId="14428" xr:uid="{00000000-0005-0000-0000-000059380000}"/>
    <cellStyle name="Normal 3 2 7 2 3 4 2" xfId="35387" xr:uid="{3D005811-353D-44EA-BD87-7E72A5EFB9C1}"/>
    <cellStyle name="Normal 3 2 7 2 3 5" xfId="14429" xr:uid="{00000000-0005-0000-0000-00005A380000}"/>
    <cellStyle name="Normal 3 2 7 2 3 5 2" xfId="35388" xr:uid="{9DD6658C-3603-4F00-80AA-7F53B86F6A08}"/>
    <cellStyle name="Normal 3 2 7 2 3 6" xfId="14430" xr:uid="{00000000-0005-0000-0000-00005B380000}"/>
    <cellStyle name="Normal 3 2 7 2 3 6 2" xfId="35389" xr:uid="{461BB139-CFE9-4E93-A061-F32338883643}"/>
    <cellStyle name="Normal 3 2 7 2 3 7" xfId="35374" xr:uid="{2BE1A345-2A24-4C99-A60E-1AC2D4FE45E6}"/>
    <cellStyle name="Normal 3 2 7 2 4" xfId="14431" xr:uid="{00000000-0005-0000-0000-00005C380000}"/>
    <cellStyle name="Normal 3 2 7 2 4 2" xfId="14432" xr:uid="{00000000-0005-0000-0000-00005D380000}"/>
    <cellStyle name="Normal 3 2 7 2 4 2 2" xfId="14433" xr:uid="{00000000-0005-0000-0000-00005E380000}"/>
    <cellStyle name="Normal 3 2 7 2 4 2 2 2" xfId="35392" xr:uid="{62344E5A-845B-4224-AE8C-FE54A041B0D5}"/>
    <cellStyle name="Normal 3 2 7 2 4 2 3" xfId="14434" xr:uid="{00000000-0005-0000-0000-00005F380000}"/>
    <cellStyle name="Normal 3 2 7 2 4 2 3 2" xfId="35393" xr:uid="{8A849EDF-6CB1-40B3-BCC1-31E77C81756D}"/>
    <cellStyle name="Normal 3 2 7 2 4 2 4" xfId="14435" xr:uid="{00000000-0005-0000-0000-000060380000}"/>
    <cellStyle name="Normal 3 2 7 2 4 2 4 2" xfId="35394" xr:uid="{BF91FBE0-A6FF-4FB4-9CD4-88F55DDF5B68}"/>
    <cellStyle name="Normal 3 2 7 2 4 2 5" xfId="35391" xr:uid="{8B6CDFFB-83C8-4A6B-9FDB-EF5F218BD3F0}"/>
    <cellStyle name="Normal 3 2 7 2 4 3" xfId="14436" xr:uid="{00000000-0005-0000-0000-000061380000}"/>
    <cellStyle name="Normal 3 2 7 2 4 3 2" xfId="35395" xr:uid="{45D72DA9-64F2-4299-BB6E-03E9E78D4865}"/>
    <cellStyle name="Normal 3 2 7 2 4 4" xfId="14437" xr:uid="{00000000-0005-0000-0000-000062380000}"/>
    <cellStyle name="Normal 3 2 7 2 4 4 2" xfId="35396" xr:uid="{6134077D-AF2E-4BB4-8298-139881A3E4CE}"/>
    <cellStyle name="Normal 3 2 7 2 4 5" xfId="14438" xr:uid="{00000000-0005-0000-0000-000063380000}"/>
    <cellStyle name="Normal 3 2 7 2 4 5 2" xfId="35397" xr:uid="{4646FBF9-8EA0-4F20-B0A5-8B25DF3DCC55}"/>
    <cellStyle name="Normal 3 2 7 2 4 6" xfId="35390" xr:uid="{482828AB-D89B-4FCB-BE9B-4EE882815712}"/>
    <cellStyle name="Normal 3 2 7 2 5" xfId="14439" xr:uid="{00000000-0005-0000-0000-000064380000}"/>
    <cellStyle name="Normal 3 2 7 2 5 2" xfId="14440" xr:uid="{00000000-0005-0000-0000-000065380000}"/>
    <cellStyle name="Normal 3 2 7 2 5 2 2" xfId="35399" xr:uid="{37061808-1890-48C2-99DA-193AD782A8E5}"/>
    <cellStyle name="Normal 3 2 7 2 5 3" xfId="14441" xr:uid="{00000000-0005-0000-0000-000066380000}"/>
    <cellStyle name="Normal 3 2 7 2 5 3 2" xfId="35400" xr:uid="{58419306-20FA-4D5D-8C3E-B1FBAEF523B1}"/>
    <cellStyle name="Normal 3 2 7 2 5 4" xfId="14442" xr:uid="{00000000-0005-0000-0000-000067380000}"/>
    <cellStyle name="Normal 3 2 7 2 5 4 2" xfId="35401" xr:uid="{A840A46A-1079-47D7-9990-6D1542DC3892}"/>
    <cellStyle name="Normal 3 2 7 2 5 5" xfId="35398" xr:uid="{6E12BB1A-3593-4FAA-8EB4-FCE81D7415BD}"/>
    <cellStyle name="Normal 3 2 7 2 6" xfId="14443" xr:uid="{00000000-0005-0000-0000-000068380000}"/>
    <cellStyle name="Normal 3 2 7 2 6 2" xfId="35402" xr:uid="{FA23EB8B-5CE4-40EE-953B-88AD8455F924}"/>
    <cellStyle name="Normal 3 2 7 2 7" xfId="14444" xr:uid="{00000000-0005-0000-0000-000069380000}"/>
    <cellStyle name="Normal 3 2 7 2 7 2" xfId="35403" xr:uid="{6591F86C-88E3-4E72-978E-937F70424A1A}"/>
    <cellStyle name="Normal 3 2 7 2 8" xfId="14445" xr:uid="{00000000-0005-0000-0000-00006A380000}"/>
    <cellStyle name="Normal 3 2 7 2 8 2" xfId="35404" xr:uid="{E3CB72BC-FB55-4A76-973C-5D0C01001516}"/>
    <cellStyle name="Normal 3 2 7 2 9" xfId="35357" xr:uid="{AA2AA923-FAF1-452D-8AA0-B79816AFF1AE}"/>
    <cellStyle name="Normal 3 2 7 3" xfId="14446" xr:uid="{00000000-0005-0000-0000-00006B380000}"/>
    <cellStyle name="Normal 3 2 7 3 2" xfId="14447" xr:uid="{00000000-0005-0000-0000-00006C380000}"/>
    <cellStyle name="Normal 3 2 7 3 2 2" xfId="14448" xr:uid="{00000000-0005-0000-0000-00006D380000}"/>
    <cellStyle name="Normal 3 2 7 3 2 2 2" xfId="14449" xr:uid="{00000000-0005-0000-0000-00006E380000}"/>
    <cellStyle name="Normal 3 2 7 3 2 2 2 2" xfId="35408" xr:uid="{2491D945-34F1-4876-BDDF-186C0CD5ED16}"/>
    <cellStyle name="Normal 3 2 7 3 2 2 3" xfId="14450" xr:uid="{00000000-0005-0000-0000-00006F380000}"/>
    <cellStyle name="Normal 3 2 7 3 2 2 3 2" xfId="35409" xr:uid="{0291B906-D8AA-4D42-8A16-E08A3A829E8A}"/>
    <cellStyle name="Normal 3 2 7 3 2 2 4" xfId="14451" xr:uid="{00000000-0005-0000-0000-000070380000}"/>
    <cellStyle name="Normal 3 2 7 3 2 2 4 2" xfId="35410" xr:uid="{F8884063-D27A-461D-898B-CB8F86CAFAAF}"/>
    <cellStyle name="Normal 3 2 7 3 2 2 5" xfId="35407" xr:uid="{96BB447A-FBA6-469A-90CA-1F518BAF264B}"/>
    <cellStyle name="Normal 3 2 7 3 2 3" xfId="14452" xr:uid="{00000000-0005-0000-0000-000071380000}"/>
    <cellStyle name="Normal 3 2 7 3 2 3 2" xfId="35411" xr:uid="{A2069360-7DD8-4ECE-BF66-200B73B20F65}"/>
    <cellStyle name="Normal 3 2 7 3 2 4" xfId="14453" xr:uid="{00000000-0005-0000-0000-000072380000}"/>
    <cellStyle name="Normal 3 2 7 3 2 4 2" xfId="35412" xr:uid="{551891FE-CEE6-4CA6-99E1-FF60866D126B}"/>
    <cellStyle name="Normal 3 2 7 3 2 5" xfId="14454" xr:uid="{00000000-0005-0000-0000-000073380000}"/>
    <cellStyle name="Normal 3 2 7 3 2 5 2" xfId="35413" xr:uid="{4EF5631C-CC08-408E-B1A6-33E7DF0BBB06}"/>
    <cellStyle name="Normal 3 2 7 3 2 6" xfId="35406" xr:uid="{897FD169-3EDD-43F6-89EC-6AA0724FE243}"/>
    <cellStyle name="Normal 3 2 7 3 3" xfId="14455" xr:uid="{00000000-0005-0000-0000-000074380000}"/>
    <cellStyle name="Normal 3 2 7 3 3 2" xfId="14456" xr:uid="{00000000-0005-0000-0000-000075380000}"/>
    <cellStyle name="Normal 3 2 7 3 3 2 2" xfId="35415" xr:uid="{548D22EF-6D44-4EA1-B778-B760F65C8373}"/>
    <cellStyle name="Normal 3 2 7 3 3 3" xfId="14457" xr:uid="{00000000-0005-0000-0000-000076380000}"/>
    <cellStyle name="Normal 3 2 7 3 3 3 2" xfId="35416" xr:uid="{CF950FB8-FA7A-4BFC-8F1D-2B770D8A94D5}"/>
    <cellStyle name="Normal 3 2 7 3 3 4" xfId="14458" xr:uid="{00000000-0005-0000-0000-000077380000}"/>
    <cellStyle name="Normal 3 2 7 3 3 4 2" xfId="35417" xr:uid="{3BE41B7B-EEC3-40CD-B55E-E27B53A4A0F6}"/>
    <cellStyle name="Normal 3 2 7 3 3 5" xfId="35414" xr:uid="{3F3A1C82-E6A1-4B3B-A56C-45E61EFE9C82}"/>
    <cellStyle name="Normal 3 2 7 3 4" xfId="14459" xr:uid="{00000000-0005-0000-0000-000078380000}"/>
    <cellStyle name="Normal 3 2 7 3 4 2" xfId="35418" xr:uid="{402285C7-D20B-4F14-9914-21CA23226152}"/>
    <cellStyle name="Normal 3 2 7 3 5" xfId="14460" xr:uid="{00000000-0005-0000-0000-000079380000}"/>
    <cellStyle name="Normal 3 2 7 3 5 2" xfId="35419" xr:uid="{A01E9C30-5571-4EBF-AC36-77614F836E4D}"/>
    <cellStyle name="Normal 3 2 7 3 6" xfId="14461" xr:uid="{00000000-0005-0000-0000-00007A380000}"/>
    <cellStyle name="Normal 3 2 7 3 6 2" xfId="35420" xr:uid="{4A27EF6C-2711-4AD3-B04A-29565A2FE835}"/>
    <cellStyle name="Normal 3 2 7 3 7" xfId="35405" xr:uid="{00AA718D-2E16-434D-A212-70066897D0BF}"/>
    <cellStyle name="Normal 3 2 7 4" xfId="14462" xr:uid="{00000000-0005-0000-0000-00007B380000}"/>
    <cellStyle name="Normal 3 2 7 4 2" xfId="14463" xr:uid="{00000000-0005-0000-0000-00007C380000}"/>
    <cellStyle name="Normal 3 2 7 4 2 2" xfId="14464" xr:uid="{00000000-0005-0000-0000-00007D380000}"/>
    <cellStyle name="Normal 3 2 7 4 2 2 2" xfId="14465" xr:uid="{00000000-0005-0000-0000-00007E380000}"/>
    <cellStyle name="Normal 3 2 7 4 2 2 2 2" xfId="35424" xr:uid="{4564FB5B-10B4-499A-A664-6EE6484CA44D}"/>
    <cellStyle name="Normal 3 2 7 4 2 2 3" xfId="14466" xr:uid="{00000000-0005-0000-0000-00007F380000}"/>
    <cellStyle name="Normal 3 2 7 4 2 2 3 2" xfId="35425" xr:uid="{B80B3D87-AA58-4F2C-A70F-F3A7DCEDC121}"/>
    <cellStyle name="Normal 3 2 7 4 2 2 4" xfId="14467" xr:uid="{00000000-0005-0000-0000-000080380000}"/>
    <cellStyle name="Normal 3 2 7 4 2 2 4 2" xfId="35426" xr:uid="{1A4003E9-09AD-42AA-8C2A-BE3556946092}"/>
    <cellStyle name="Normal 3 2 7 4 2 2 5" xfId="35423" xr:uid="{E838FCAA-5F9B-4310-AF76-913DCA19D3D4}"/>
    <cellStyle name="Normal 3 2 7 4 2 3" xfId="14468" xr:uid="{00000000-0005-0000-0000-000081380000}"/>
    <cellStyle name="Normal 3 2 7 4 2 3 2" xfId="35427" xr:uid="{BE95AD68-C071-468B-9D9F-3CF75F9FA09D}"/>
    <cellStyle name="Normal 3 2 7 4 2 4" xfId="14469" xr:uid="{00000000-0005-0000-0000-000082380000}"/>
    <cellStyle name="Normal 3 2 7 4 2 4 2" xfId="35428" xr:uid="{246B7827-B34A-404A-B8AC-D57924AA80E0}"/>
    <cellStyle name="Normal 3 2 7 4 2 5" xfId="14470" xr:uid="{00000000-0005-0000-0000-000083380000}"/>
    <cellStyle name="Normal 3 2 7 4 2 5 2" xfId="35429" xr:uid="{B3AEF7FD-56BD-4E71-89BE-ACA70E315F75}"/>
    <cellStyle name="Normal 3 2 7 4 2 6" xfId="35422" xr:uid="{5EA0DCF0-3D4F-49F6-92D4-CD1540C7674B}"/>
    <cellStyle name="Normal 3 2 7 4 3" xfId="14471" xr:uid="{00000000-0005-0000-0000-000084380000}"/>
    <cellStyle name="Normal 3 2 7 4 3 2" xfId="14472" xr:uid="{00000000-0005-0000-0000-000085380000}"/>
    <cellStyle name="Normal 3 2 7 4 3 2 2" xfId="35431" xr:uid="{32C600E0-41CA-4AA6-BDC2-26A6AF590020}"/>
    <cellStyle name="Normal 3 2 7 4 3 3" xfId="14473" xr:uid="{00000000-0005-0000-0000-000086380000}"/>
    <cellStyle name="Normal 3 2 7 4 3 3 2" xfId="35432" xr:uid="{07410164-950F-4F2E-9CF3-3DDBEE9944F8}"/>
    <cellStyle name="Normal 3 2 7 4 3 4" xfId="14474" xr:uid="{00000000-0005-0000-0000-000087380000}"/>
    <cellStyle name="Normal 3 2 7 4 3 4 2" xfId="35433" xr:uid="{C7A94683-8930-4547-956B-E0E3F70A626C}"/>
    <cellStyle name="Normal 3 2 7 4 3 5" xfId="35430" xr:uid="{81C17457-397A-4889-B211-7F6DB44FBD16}"/>
    <cellStyle name="Normal 3 2 7 4 4" xfId="14475" xr:uid="{00000000-0005-0000-0000-000088380000}"/>
    <cellStyle name="Normal 3 2 7 4 4 2" xfId="35434" xr:uid="{35F1B2A2-B3C7-4DA3-BFFA-C4CA45E9BFA4}"/>
    <cellStyle name="Normal 3 2 7 4 5" xfId="14476" xr:uid="{00000000-0005-0000-0000-000089380000}"/>
    <cellStyle name="Normal 3 2 7 4 5 2" xfId="35435" xr:uid="{5920465D-1C3C-486C-B1B3-A27AC3942231}"/>
    <cellStyle name="Normal 3 2 7 4 6" xfId="14477" xr:uid="{00000000-0005-0000-0000-00008A380000}"/>
    <cellStyle name="Normal 3 2 7 4 6 2" xfId="35436" xr:uid="{3BDE9CB0-2BFC-4A55-83F7-80BE8130B602}"/>
    <cellStyle name="Normal 3 2 7 4 7" xfId="35421" xr:uid="{0DFB0591-4102-40A1-89B8-944FA91981CA}"/>
    <cellStyle name="Normal 3 2 7 5" xfId="14478" xr:uid="{00000000-0005-0000-0000-00008B380000}"/>
    <cellStyle name="Normal 3 2 7 5 2" xfId="35437" xr:uid="{1A1DF069-AF0C-415A-B703-A692A5EF5577}"/>
    <cellStyle name="Normal 3 2 7 6" xfId="14479" xr:uid="{00000000-0005-0000-0000-00008C380000}"/>
    <cellStyle name="Normal 3 2 7 6 2" xfId="14480" xr:uid="{00000000-0005-0000-0000-00008D380000}"/>
    <cellStyle name="Normal 3 2 7 6 2 2" xfId="14481" xr:uid="{00000000-0005-0000-0000-00008E380000}"/>
    <cellStyle name="Normal 3 2 7 6 2 2 2" xfId="35440" xr:uid="{EA38B422-5C66-4778-8D98-7035CF568880}"/>
    <cellStyle name="Normal 3 2 7 6 2 3" xfId="14482" xr:uid="{00000000-0005-0000-0000-00008F380000}"/>
    <cellStyle name="Normal 3 2 7 6 2 3 2" xfId="35441" xr:uid="{52DA32E0-67FC-460D-88DA-F2B6F488959A}"/>
    <cellStyle name="Normal 3 2 7 6 2 4" xfId="14483" xr:uid="{00000000-0005-0000-0000-000090380000}"/>
    <cellStyle name="Normal 3 2 7 6 2 4 2" xfId="35442" xr:uid="{5729F925-1258-4DA8-854A-ED75B775D77B}"/>
    <cellStyle name="Normal 3 2 7 6 2 5" xfId="35439" xr:uid="{ADD8FE74-F78A-4A42-B5C7-4EE6759BCF1C}"/>
    <cellStyle name="Normal 3 2 7 6 3" xfId="14484" xr:uid="{00000000-0005-0000-0000-000091380000}"/>
    <cellStyle name="Normal 3 2 7 6 3 2" xfId="35443" xr:uid="{00913115-70DC-4CDE-8F5A-4E5A27509596}"/>
    <cellStyle name="Normal 3 2 7 6 4" xfId="14485" xr:uid="{00000000-0005-0000-0000-000092380000}"/>
    <cellStyle name="Normal 3 2 7 6 4 2" xfId="35444" xr:uid="{26107ADC-7C04-416E-A05E-62BF1CA8E471}"/>
    <cellStyle name="Normal 3 2 7 6 5" xfId="14486" xr:uid="{00000000-0005-0000-0000-000093380000}"/>
    <cellStyle name="Normal 3 2 7 6 5 2" xfId="35445" xr:uid="{B496D695-0D57-4E1A-B20B-6D6CC5EBDE21}"/>
    <cellStyle name="Normal 3 2 7 6 6" xfId="35438" xr:uid="{454BC465-682D-493A-A08D-273A24B04ED6}"/>
    <cellStyle name="Normal 3 2 7 7" xfId="14487" xr:uid="{00000000-0005-0000-0000-000094380000}"/>
    <cellStyle name="Normal 3 2 7 7 2" xfId="14488" xr:uid="{00000000-0005-0000-0000-000095380000}"/>
    <cellStyle name="Normal 3 2 7 7 2 2" xfId="35447" xr:uid="{F01A9BF1-E843-4673-91DD-C881F2B5D2F6}"/>
    <cellStyle name="Normal 3 2 7 7 3" xfId="14489" xr:uid="{00000000-0005-0000-0000-000096380000}"/>
    <cellStyle name="Normal 3 2 7 7 3 2" xfId="35448" xr:uid="{B41B0F2C-4B74-47CF-9E00-8BDAF4E0E238}"/>
    <cellStyle name="Normal 3 2 7 7 4" xfId="14490" xr:uid="{00000000-0005-0000-0000-000097380000}"/>
    <cellStyle name="Normal 3 2 7 7 4 2" xfId="35449" xr:uid="{DFE4C382-DCE3-4061-8244-CE2F856CCC6C}"/>
    <cellStyle name="Normal 3 2 7 7 5" xfId="35446" xr:uid="{98E4296B-76B1-49EA-AF35-32BE969A3979}"/>
    <cellStyle name="Normal 3 2 7 8" xfId="14491" xr:uid="{00000000-0005-0000-0000-000098380000}"/>
    <cellStyle name="Normal 3 2 7 8 2" xfId="35450" xr:uid="{9708A0EF-8DC1-44EB-BBCE-A21F86E11EC6}"/>
    <cellStyle name="Normal 3 2 7 9" xfId="14492" xr:uid="{00000000-0005-0000-0000-000099380000}"/>
    <cellStyle name="Normal 3 2 7 9 2" xfId="35451" xr:uid="{E6509B85-F8C7-4EA1-BEED-60812D0A3EAE}"/>
    <cellStyle name="Normal 3 2 8" xfId="14493" xr:uid="{00000000-0005-0000-0000-00009A380000}"/>
    <cellStyle name="Normal 3 2 8 10" xfId="35452" xr:uid="{BB85DE52-A661-499E-A2B7-35EF9D066C6A}"/>
    <cellStyle name="Normal 3 2 8 2" xfId="14494" xr:uid="{00000000-0005-0000-0000-00009B380000}"/>
    <cellStyle name="Normal 3 2 8 2 2" xfId="14495" xr:uid="{00000000-0005-0000-0000-00009C380000}"/>
    <cellStyle name="Normal 3 2 8 2 2 2" xfId="14496" xr:uid="{00000000-0005-0000-0000-00009D380000}"/>
    <cellStyle name="Normal 3 2 8 2 2 2 2" xfId="14497" xr:uid="{00000000-0005-0000-0000-00009E380000}"/>
    <cellStyle name="Normal 3 2 8 2 2 2 2 2" xfId="35456" xr:uid="{756F99E3-5AFE-44CB-9BD2-E5F3E8954F56}"/>
    <cellStyle name="Normal 3 2 8 2 2 2 3" xfId="14498" xr:uid="{00000000-0005-0000-0000-00009F380000}"/>
    <cellStyle name="Normal 3 2 8 2 2 2 3 2" xfId="35457" xr:uid="{B74843D8-B1B8-4D14-89BF-0FD7C2DE20EA}"/>
    <cellStyle name="Normal 3 2 8 2 2 2 4" xfId="14499" xr:uid="{00000000-0005-0000-0000-0000A0380000}"/>
    <cellStyle name="Normal 3 2 8 2 2 2 4 2" xfId="35458" xr:uid="{0793497B-0C71-429D-9A0D-AEAEF4BCF2D6}"/>
    <cellStyle name="Normal 3 2 8 2 2 2 5" xfId="35455" xr:uid="{B3777053-15AF-46D8-8FBA-B525E8890323}"/>
    <cellStyle name="Normal 3 2 8 2 2 3" xfId="14500" xr:uid="{00000000-0005-0000-0000-0000A1380000}"/>
    <cellStyle name="Normal 3 2 8 2 2 3 2" xfId="35459" xr:uid="{6D040393-808E-4C87-8F4E-C80FC6EA3BC9}"/>
    <cellStyle name="Normal 3 2 8 2 2 4" xfId="14501" xr:uid="{00000000-0005-0000-0000-0000A2380000}"/>
    <cellStyle name="Normal 3 2 8 2 2 4 2" xfId="35460" xr:uid="{AF3DD6DB-77D7-4520-B4D3-041390081BAC}"/>
    <cellStyle name="Normal 3 2 8 2 2 5" xfId="14502" xr:uid="{00000000-0005-0000-0000-0000A3380000}"/>
    <cellStyle name="Normal 3 2 8 2 2 5 2" xfId="35461" xr:uid="{351CA7EE-9824-4488-8DC6-64D75DC1AAE6}"/>
    <cellStyle name="Normal 3 2 8 2 2 6" xfId="35454" xr:uid="{5E393AFA-7269-4B83-8602-A18A358300A9}"/>
    <cellStyle name="Normal 3 2 8 2 3" xfId="14503" xr:uid="{00000000-0005-0000-0000-0000A4380000}"/>
    <cellStyle name="Normal 3 2 8 2 3 2" xfId="14504" xr:uid="{00000000-0005-0000-0000-0000A5380000}"/>
    <cellStyle name="Normal 3 2 8 2 3 2 2" xfId="35463" xr:uid="{CA0FB21D-FA5F-4492-ACC8-50CF6D845F39}"/>
    <cellStyle name="Normal 3 2 8 2 3 3" xfId="14505" xr:uid="{00000000-0005-0000-0000-0000A6380000}"/>
    <cellStyle name="Normal 3 2 8 2 3 3 2" xfId="35464" xr:uid="{9D2DC19F-EB93-465E-9CE5-AB5C114C4126}"/>
    <cellStyle name="Normal 3 2 8 2 3 4" xfId="14506" xr:uid="{00000000-0005-0000-0000-0000A7380000}"/>
    <cellStyle name="Normal 3 2 8 2 3 4 2" xfId="35465" xr:uid="{7960B641-4C69-4C14-AA73-A55A194E18E4}"/>
    <cellStyle name="Normal 3 2 8 2 3 5" xfId="35462" xr:uid="{DE1D8CCE-C1EB-4AFD-8FA0-005B6CBD72EA}"/>
    <cellStyle name="Normal 3 2 8 2 4" xfId="14507" xr:uid="{00000000-0005-0000-0000-0000A8380000}"/>
    <cellStyle name="Normal 3 2 8 2 4 2" xfId="35466" xr:uid="{90AB89CB-EA3B-44ED-94AC-D55E035D1F09}"/>
    <cellStyle name="Normal 3 2 8 2 5" xfId="14508" xr:uid="{00000000-0005-0000-0000-0000A9380000}"/>
    <cellStyle name="Normal 3 2 8 2 5 2" xfId="35467" xr:uid="{D97C3817-561D-4D3B-95A8-13ED2E3B2164}"/>
    <cellStyle name="Normal 3 2 8 2 6" xfId="14509" xr:uid="{00000000-0005-0000-0000-0000AA380000}"/>
    <cellStyle name="Normal 3 2 8 2 6 2" xfId="35468" xr:uid="{EA45251F-C473-4516-B13E-4B93F18422F1}"/>
    <cellStyle name="Normal 3 2 8 2 7" xfId="35453" xr:uid="{AA1ADAC7-9F67-49ED-AF71-49276FB44C0B}"/>
    <cellStyle name="Normal 3 2 8 3" xfId="14510" xr:uid="{00000000-0005-0000-0000-0000AB380000}"/>
    <cellStyle name="Normal 3 2 8 3 2" xfId="14511" xr:uid="{00000000-0005-0000-0000-0000AC380000}"/>
    <cellStyle name="Normal 3 2 8 3 2 2" xfId="14512" xr:uid="{00000000-0005-0000-0000-0000AD380000}"/>
    <cellStyle name="Normal 3 2 8 3 2 2 2" xfId="14513" xr:uid="{00000000-0005-0000-0000-0000AE380000}"/>
    <cellStyle name="Normal 3 2 8 3 2 2 2 2" xfId="35472" xr:uid="{5D21BDF7-23EB-43BC-B703-B7E4B9E54588}"/>
    <cellStyle name="Normal 3 2 8 3 2 2 3" xfId="14514" xr:uid="{00000000-0005-0000-0000-0000AF380000}"/>
    <cellStyle name="Normal 3 2 8 3 2 2 3 2" xfId="35473" xr:uid="{35AA0F19-41BD-41EF-9299-EAF7CA76C606}"/>
    <cellStyle name="Normal 3 2 8 3 2 2 4" xfId="14515" xr:uid="{00000000-0005-0000-0000-0000B0380000}"/>
    <cellStyle name="Normal 3 2 8 3 2 2 4 2" xfId="35474" xr:uid="{1DD1F2B6-E7F4-45CF-89C4-9B1A3D62F9C7}"/>
    <cellStyle name="Normal 3 2 8 3 2 2 5" xfId="35471" xr:uid="{C8DC985E-C994-471B-BF95-067F98ED45B0}"/>
    <cellStyle name="Normal 3 2 8 3 2 3" xfId="14516" xr:uid="{00000000-0005-0000-0000-0000B1380000}"/>
    <cellStyle name="Normal 3 2 8 3 2 3 2" xfId="35475" xr:uid="{441AB62D-0F56-41B1-83CB-F898F6A3A6B3}"/>
    <cellStyle name="Normal 3 2 8 3 2 4" xfId="14517" xr:uid="{00000000-0005-0000-0000-0000B2380000}"/>
    <cellStyle name="Normal 3 2 8 3 2 4 2" xfId="35476" xr:uid="{0422F28E-EDB5-449C-B044-7C63D494F5C6}"/>
    <cellStyle name="Normal 3 2 8 3 2 5" xfId="14518" xr:uid="{00000000-0005-0000-0000-0000B3380000}"/>
    <cellStyle name="Normal 3 2 8 3 2 5 2" xfId="35477" xr:uid="{1AE247B9-45B9-494F-AD9C-5348E7AB9185}"/>
    <cellStyle name="Normal 3 2 8 3 2 6" xfId="35470" xr:uid="{C7EB7484-17EE-4348-8B71-5136C6D227BF}"/>
    <cellStyle name="Normal 3 2 8 3 3" xfId="14519" xr:uid="{00000000-0005-0000-0000-0000B4380000}"/>
    <cellStyle name="Normal 3 2 8 3 3 2" xfId="14520" xr:uid="{00000000-0005-0000-0000-0000B5380000}"/>
    <cellStyle name="Normal 3 2 8 3 3 2 2" xfId="35479" xr:uid="{B9001EAD-8C5D-4452-9570-2CE1E3F9C024}"/>
    <cellStyle name="Normal 3 2 8 3 3 3" xfId="14521" xr:uid="{00000000-0005-0000-0000-0000B6380000}"/>
    <cellStyle name="Normal 3 2 8 3 3 3 2" xfId="35480" xr:uid="{244A6FFA-EB46-4598-8C50-64E478D361E5}"/>
    <cellStyle name="Normal 3 2 8 3 3 4" xfId="14522" xr:uid="{00000000-0005-0000-0000-0000B7380000}"/>
    <cellStyle name="Normal 3 2 8 3 3 4 2" xfId="35481" xr:uid="{42E8C2C1-F4BC-42BA-8C58-C88AD8B71270}"/>
    <cellStyle name="Normal 3 2 8 3 3 5" xfId="35478" xr:uid="{258BFABF-35A5-4761-A23E-9F8FE92B19CD}"/>
    <cellStyle name="Normal 3 2 8 3 4" xfId="14523" xr:uid="{00000000-0005-0000-0000-0000B8380000}"/>
    <cellStyle name="Normal 3 2 8 3 4 2" xfId="35482" xr:uid="{7BE25609-5FAC-462D-8DBF-20B355F8C51B}"/>
    <cellStyle name="Normal 3 2 8 3 5" xfId="14524" xr:uid="{00000000-0005-0000-0000-0000B9380000}"/>
    <cellStyle name="Normal 3 2 8 3 5 2" xfId="35483" xr:uid="{F2C923EA-2251-4874-A6B2-1F749EF8B965}"/>
    <cellStyle name="Normal 3 2 8 3 6" xfId="14525" xr:uid="{00000000-0005-0000-0000-0000BA380000}"/>
    <cellStyle name="Normal 3 2 8 3 6 2" xfId="35484" xr:uid="{5EF8769C-A135-438D-83A4-6DB52EC5A4D9}"/>
    <cellStyle name="Normal 3 2 8 3 7" xfId="35469" xr:uid="{B627AB5A-A67D-4917-A05C-98D5B5708A88}"/>
    <cellStyle name="Normal 3 2 8 4" xfId="14526" xr:uid="{00000000-0005-0000-0000-0000BB380000}"/>
    <cellStyle name="Normal 3 2 8 4 2" xfId="35485" xr:uid="{96CDCE6E-6A71-4CDC-9F85-619AD95D8E04}"/>
    <cellStyle name="Normal 3 2 8 5" xfId="14527" xr:uid="{00000000-0005-0000-0000-0000BC380000}"/>
    <cellStyle name="Normal 3 2 8 5 2" xfId="14528" xr:uid="{00000000-0005-0000-0000-0000BD380000}"/>
    <cellStyle name="Normal 3 2 8 5 2 2" xfId="14529" xr:uid="{00000000-0005-0000-0000-0000BE380000}"/>
    <cellStyle name="Normal 3 2 8 5 2 2 2" xfId="35488" xr:uid="{DC4341E4-F939-4F05-B8A0-401C98F28276}"/>
    <cellStyle name="Normal 3 2 8 5 2 3" xfId="14530" xr:uid="{00000000-0005-0000-0000-0000BF380000}"/>
    <cellStyle name="Normal 3 2 8 5 2 3 2" xfId="35489" xr:uid="{2B583E53-FAEA-47DB-8668-BCB561C9D1DE}"/>
    <cellStyle name="Normal 3 2 8 5 2 4" xfId="14531" xr:uid="{00000000-0005-0000-0000-0000C0380000}"/>
    <cellStyle name="Normal 3 2 8 5 2 4 2" xfId="35490" xr:uid="{0CFFC806-5638-46E7-A9CF-62C6A80C5366}"/>
    <cellStyle name="Normal 3 2 8 5 2 5" xfId="35487" xr:uid="{D32BE992-7BA4-44AE-B6E2-173A20ED13D3}"/>
    <cellStyle name="Normal 3 2 8 5 3" xfId="14532" xr:uid="{00000000-0005-0000-0000-0000C1380000}"/>
    <cellStyle name="Normal 3 2 8 5 3 2" xfId="35491" xr:uid="{EA73EDB1-DF23-450B-8C93-EC586691A852}"/>
    <cellStyle name="Normal 3 2 8 5 4" xfId="14533" xr:uid="{00000000-0005-0000-0000-0000C2380000}"/>
    <cellStyle name="Normal 3 2 8 5 4 2" xfId="35492" xr:uid="{7B855D4A-8635-4202-96F5-F38BAF1EE552}"/>
    <cellStyle name="Normal 3 2 8 5 5" xfId="14534" xr:uid="{00000000-0005-0000-0000-0000C3380000}"/>
    <cellStyle name="Normal 3 2 8 5 5 2" xfId="35493" xr:uid="{FD8DF783-A04A-44EF-AB3A-B1F97286A2CB}"/>
    <cellStyle name="Normal 3 2 8 5 6" xfId="35486" xr:uid="{6A1ED751-A65A-44CF-A668-63B149A2A99D}"/>
    <cellStyle name="Normal 3 2 8 6" xfId="14535" xr:uid="{00000000-0005-0000-0000-0000C4380000}"/>
    <cellStyle name="Normal 3 2 8 6 2" xfId="14536" xr:uid="{00000000-0005-0000-0000-0000C5380000}"/>
    <cellStyle name="Normal 3 2 8 6 2 2" xfId="35495" xr:uid="{7A0EA711-4413-4E5D-9CFC-7358E3C4B78D}"/>
    <cellStyle name="Normal 3 2 8 6 3" xfId="14537" xr:uid="{00000000-0005-0000-0000-0000C6380000}"/>
    <cellStyle name="Normal 3 2 8 6 3 2" xfId="35496" xr:uid="{F376E393-7E21-4D40-B25A-90FABB879863}"/>
    <cellStyle name="Normal 3 2 8 6 4" xfId="14538" xr:uid="{00000000-0005-0000-0000-0000C7380000}"/>
    <cellStyle name="Normal 3 2 8 6 4 2" xfId="35497" xr:uid="{26BF0D00-35DF-4DF1-951C-82A49D29D833}"/>
    <cellStyle name="Normal 3 2 8 6 5" xfId="35494" xr:uid="{05CB61C4-2829-4191-9475-1FC8723A51A1}"/>
    <cellStyle name="Normal 3 2 8 7" xfId="14539" xr:uid="{00000000-0005-0000-0000-0000C8380000}"/>
    <cellStyle name="Normal 3 2 8 7 2" xfId="35498" xr:uid="{3B2D793B-F5D0-45C4-B77F-E422CC0E6794}"/>
    <cellStyle name="Normal 3 2 8 8" xfId="14540" xr:uid="{00000000-0005-0000-0000-0000C9380000}"/>
    <cellStyle name="Normal 3 2 8 8 2" xfId="35499" xr:uid="{5C65650B-92A8-45AD-9D90-C40FDFE9AB26}"/>
    <cellStyle name="Normal 3 2 8 9" xfId="14541" xr:uid="{00000000-0005-0000-0000-0000CA380000}"/>
    <cellStyle name="Normal 3 2 8 9 2" xfId="35500" xr:uid="{B40F0A6F-9A86-44A0-8089-F9D67D14B845}"/>
    <cellStyle name="Normal 3 2 9" xfId="14542" xr:uid="{00000000-0005-0000-0000-0000CB380000}"/>
    <cellStyle name="Normal 3 2 9 10" xfId="35501" xr:uid="{772296CF-01C6-43D3-865A-54AA5B887F19}"/>
    <cellStyle name="Normal 3 2 9 2" xfId="14543" xr:uid="{00000000-0005-0000-0000-0000CC380000}"/>
    <cellStyle name="Normal 3 2 9 2 2" xfId="14544" xr:uid="{00000000-0005-0000-0000-0000CD380000}"/>
    <cellStyle name="Normal 3 2 9 2 2 2" xfId="14545" xr:uid="{00000000-0005-0000-0000-0000CE380000}"/>
    <cellStyle name="Normal 3 2 9 2 2 2 2" xfId="14546" xr:uid="{00000000-0005-0000-0000-0000CF380000}"/>
    <cellStyle name="Normal 3 2 9 2 2 2 2 2" xfId="35505" xr:uid="{66EE19CE-3E2B-4896-9B42-B9582C69B81A}"/>
    <cellStyle name="Normal 3 2 9 2 2 2 3" xfId="14547" xr:uid="{00000000-0005-0000-0000-0000D0380000}"/>
    <cellStyle name="Normal 3 2 9 2 2 2 3 2" xfId="35506" xr:uid="{B1D4243F-E81E-4704-9F33-869136B099B0}"/>
    <cellStyle name="Normal 3 2 9 2 2 2 4" xfId="14548" xr:uid="{00000000-0005-0000-0000-0000D1380000}"/>
    <cellStyle name="Normal 3 2 9 2 2 2 4 2" xfId="35507" xr:uid="{CB8FF5EC-2F7B-464F-A863-8F71626CD88A}"/>
    <cellStyle name="Normal 3 2 9 2 2 2 5" xfId="35504" xr:uid="{9661A9F5-6932-4318-A1DF-57E343E0E955}"/>
    <cellStyle name="Normal 3 2 9 2 2 3" xfId="14549" xr:uid="{00000000-0005-0000-0000-0000D2380000}"/>
    <cellStyle name="Normal 3 2 9 2 2 3 2" xfId="35508" xr:uid="{8774F5C3-0B2A-4136-8CFB-1A79BFB0E72B}"/>
    <cellStyle name="Normal 3 2 9 2 2 4" xfId="14550" xr:uid="{00000000-0005-0000-0000-0000D3380000}"/>
    <cellStyle name="Normal 3 2 9 2 2 4 2" xfId="35509" xr:uid="{F88F7A9F-6F28-46E8-A8DE-4549938C8CFA}"/>
    <cellStyle name="Normal 3 2 9 2 2 5" xfId="14551" xr:uid="{00000000-0005-0000-0000-0000D4380000}"/>
    <cellStyle name="Normal 3 2 9 2 2 5 2" xfId="35510" xr:uid="{7B114D0E-8519-4E73-9DDB-B928753C7109}"/>
    <cellStyle name="Normal 3 2 9 2 2 6" xfId="35503" xr:uid="{EAEFF462-5213-4755-8B54-CFCF99BBA4B0}"/>
    <cellStyle name="Normal 3 2 9 2 3" xfId="14552" xr:uid="{00000000-0005-0000-0000-0000D5380000}"/>
    <cellStyle name="Normal 3 2 9 2 3 2" xfId="14553" xr:uid="{00000000-0005-0000-0000-0000D6380000}"/>
    <cellStyle name="Normal 3 2 9 2 3 2 2" xfId="35512" xr:uid="{29D55D8B-CD14-4536-AD53-F6958284C526}"/>
    <cellStyle name="Normal 3 2 9 2 3 3" xfId="14554" xr:uid="{00000000-0005-0000-0000-0000D7380000}"/>
    <cellStyle name="Normal 3 2 9 2 3 3 2" xfId="35513" xr:uid="{A25748BA-ACBB-415F-8647-B329032F816F}"/>
    <cellStyle name="Normal 3 2 9 2 3 4" xfId="14555" xr:uid="{00000000-0005-0000-0000-0000D8380000}"/>
    <cellStyle name="Normal 3 2 9 2 3 4 2" xfId="35514" xr:uid="{CECE2930-C52B-42B0-B156-9B3706115EA9}"/>
    <cellStyle name="Normal 3 2 9 2 3 5" xfId="35511" xr:uid="{D37ACFDD-EF79-480E-B819-32D753C9EE55}"/>
    <cellStyle name="Normal 3 2 9 2 4" xfId="14556" xr:uid="{00000000-0005-0000-0000-0000D9380000}"/>
    <cellStyle name="Normal 3 2 9 2 4 2" xfId="35515" xr:uid="{1A859E6E-A8F9-47E6-BD4B-E39364E2CD07}"/>
    <cellStyle name="Normal 3 2 9 2 5" xfId="14557" xr:uid="{00000000-0005-0000-0000-0000DA380000}"/>
    <cellStyle name="Normal 3 2 9 2 5 2" xfId="35516" xr:uid="{EB2309E0-0CC7-414D-ACB9-55E8EDF0C153}"/>
    <cellStyle name="Normal 3 2 9 2 6" xfId="14558" xr:uid="{00000000-0005-0000-0000-0000DB380000}"/>
    <cellStyle name="Normal 3 2 9 2 6 2" xfId="35517" xr:uid="{3C73B3BE-A928-4CB9-8F64-224D8B9AE2A2}"/>
    <cellStyle name="Normal 3 2 9 2 7" xfId="35502" xr:uid="{E9372F5C-C556-4994-AA58-88F705DACAF6}"/>
    <cellStyle name="Normal 3 2 9 3" xfId="14559" xr:uid="{00000000-0005-0000-0000-0000DC380000}"/>
    <cellStyle name="Normal 3 2 9 3 2" xfId="14560" xr:uid="{00000000-0005-0000-0000-0000DD380000}"/>
    <cellStyle name="Normal 3 2 9 3 2 2" xfId="14561" xr:uid="{00000000-0005-0000-0000-0000DE380000}"/>
    <cellStyle name="Normal 3 2 9 3 2 2 2" xfId="14562" xr:uid="{00000000-0005-0000-0000-0000DF380000}"/>
    <cellStyle name="Normal 3 2 9 3 2 2 2 2" xfId="35521" xr:uid="{A14BA037-F6B0-466B-8972-B593B434FE6C}"/>
    <cellStyle name="Normal 3 2 9 3 2 2 3" xfId="14563" xr:uid="{00000000-0005-0000-0000-0000E0380000}"/>
    <cellStyle name="Normal 3 2 9 3 2 2 3 2" xfId="35522" xr:uid="{5284DB9D-E794-4BEB-9990-7B117557AE51}"/>
    <cellStyle name="Normal 3 2 9 3 2 2 4" xfId="14564" xr:uid="{00000000-0005-0000-0000-0000E1380000}"/>
    <cellStyle name="Normal 3 2 9 3 2 2 4 2" xfId="35523" xr:uid="{ADD477D9-CAFF-4FB4-B8AB-A77A0B76BD81}"/>
    <cellStyle name="Normal 3 2 9 3 2 2 5" xfId="35520" xr:uid="{3AD071E0-FB9E-4DA8-BB0E-AC6AFDB373D0}"/>
    <cellStyle name="Normal 3 2 9 3 2 3" xfId="14565" xr:uid="{00000000-0005-0000-0000-0000E2380000}"/>
    <cellStyle name="Normal 3 2 9 3 2 3 2" xfId="35524" xr:uid="{5371C4A8-10E0-410B-995D-8608F4A00853}"/>
    <cellStyle name="Normal 3 2 9 3 2 4" xfId="14566" xr:uid="{00000000-0005-0000-0000-0000E3380000}"/>
    <cellStyle name="Normal 3 2 9 3 2 4 2" xfId="35525" xr:uid="{029D20E1-525D-4AD6-96CB-C313321E258D}"/>
    <cellStyle name="Normal 3 2 9 3 2 5" xfId="14567" xr:uid="{00000000-0005-0000-0000-0000E4380000}"/>
    <cellStyle name="Normal 3 2 9 3 2 5 2" xfId="35526" xr:uid="{3FCE6EA6-2C61-477A-AFC6-D9587041B1CD}"/>
    <cellStyle name="Normal 3 2 9 3 2 6" xfId="35519" xr:uid="{BFC366C5-DBD4-4150-8087-BD35B2C20AE6}"/>
    <cellStyle name="Normal 3 2 9 3 3" xfId="14568" xr:uid="{00000000-0005-0000-0000-0000E5380000}"/>
    <cellStyle name="Normal 3 2 9 3 3 2" xfId="14569" xr:uid="{00000000-0005-0000-0000-0000E6380000}"/>
    <cellStyle name="Normal 3 2 9 3 3 2 2" xfId="35528" xr:uid="{73C719A4-8645-40B9-B3F9-9743C96AD9FB}"/>
    <cellStyle name="Normal 3 2 9 3 3 3" xfId="14570" xr:uid="{00000000-0005-0000-0000-0000E7380000}"/>
    <cellStyle name="Normal 3 2 9 3 3 3 2" xfId="35529" xr:uid="{C5D75338-1D7A-489B-90C0-9BE866F3EA97}"/>
    <cellStyle name="Normal 3 2 9 3 3 4" xfId="14571" xr:uid="{00000000-0005-0000-0000-0000E8380000}"/>
    <cellStyle name="Normal 3 2 9 3 3 4 2" xfId="35530" xr:uid="{091FD640-7C31-4D11-B93F-9FF691FFF78B}"/>
    <cellStyle name="Normal 3 2 9 3 3 5" xfId="35527" xr:uid="{C2C0843F-D9D7-4E10-B021-84209B88B061}"/>
    <cellStyle name="Normal 3 2 9 3 4" xfId="14572" xr:uid="{00000000-0005-0000-0000-0000E9380000}"/>
    <cellStyle name="Normal 3 2 9 3 4 2" xfId="35531" xr:uid="{8667E3D4-B6F8-4BAB-8F90-AD7C145B1BFF}"/>
    <cellStyle name="Normal 3 2 9 3 5" xfId="14573" xr:uid="{00000000-0005-0000-0000-0000EA380000}"/>
    <cellStyle name="Normal 3 2 9 3 5 2" xfId="35532" xr:uid="{FD9CB21D-6F1A-4FBE-B5F0-F6CB0D6B2ED8}"/>
    <cellStyle name="Normal 3 2 9 3 6" xfId="14574" xr:uid="{00000000-0005-0000-0000-0000EB380000}"/>
    <cellStyle name="Normal 3 2 9 3 6 2" xfId="35533" xr:uid="{9AADED13-B680-44D0-9A3F-4F177F54B3ED}"/>
    <cellStyle name="Normal 3 2 9 3 7" xfId="35518" xr:uid="{F83C1914-DA52-4C9B-85BC-2F2C85998A36}"/>
    <cellStyle name="Normal 3 2 9 4" xfId="14575" xr:uid="{00000000-0005-0000-0000-0000EC380000}"/>
    <cellStyle name="Normal 3 2 9 4 2" xfId="35534" xr:uid="{DB5E6602-F020-4793-B2FF-CF531C5B1726}"/>
    <cellStyle name="Normal 3 2 9 5" xfId="14576" xr:uid="{00000000-0005-0000-0000-0000ED380000}"/>
    <cellStyle name="Normal 3 2 9 5 2" xfId="14577" xr:uid="{00000000-0005-0000-0000-0000EE380000}"/>
    <cellStyle name="Normal 3 2 9 5 2 2" xfId="14578" xr:uid="{00000000-0005-0000-0000-0000EF380000}"/>
    <cellStyle name="Normal 3 2 9 5 2 2 2" xfId="35537" xr:uid="{D73C8ED4-5FC1-43F4-9BB4-31C792D3E182}"/>
    <cellStyle name="Normal 3 2 9 5 2 3" xfId="14579" xr:uid="{00000000-0005-0000-0000-0000F0380000}"/>
    <cellStyle name="Normal 3 2 9 5 2 3 2" xfId="35538" xr:uid="{240B7B68-F578-4C52-AB5A-521134CC179B}"/>
    <cellStyle name="Normal 3 2 9 5 2 4" xfId="14580" xr:uid="{00000000-0005-0000-0000-0000F1380000}"/>
    <cellStyle name="Normal 3 2 9 5 2 4 2" xfId="35539" xr:uid="{103A9CC2-26B7-43DA-8321-22B695F6DA35}"/>
    <cellStyle name="Normal 3 2 9 5 2 5" xfId="35536" xr:uid="{F230561D-7D33-40B6-9587-CAC7E2029F6D}"/>
    <cellStyle name="Normal 3 2 9 5 3" xfId="14581" xr:uid="{00000000-0005-0000-0000-0000F2380000}"/>
    <cellStyle name="Normal 3 2 9 5 3 2" xfId="35540" xr:uid="{71A4D737-1D17-4825-99D3-0D2793A12524}"/>
    <cellStyle name="Normal 3 2 9 5 4" xfId="14582" xr:uid="{00000000-0005-0000-0000-0000F3380000}"/>
    <cellStyle name="Normal 3 2 9 5 4 2" xfId="35541" xr:uid="{DA73370C-74E1-4FEF-ACC1-22BAF7F6C2B9}"/>
    <cellStyle name="Normal 3 2 9 5 5" xfId="14583" xr:uid="{00000000-0005-0000-0000-0000F4380000}"/>
    <cellStyle name="Normal 3 2 9 5 5 2" xfId="35542" xr:uid="{01D18F29-E53B-4BFA-8F1D-37741B4C7B61}"/>
    <cellStyle name="Normal 3 2 9 5 6" xfId="35535" xr:uid="{BC4245F4-5A6E-410B-9A48-ACA1DFBA955B}"/>
    <cellStyle name="Normal 3 2 9 6" xfId="14584" xr:uid="{00000000-0005-0000-0000-0000F5380000}"/>
    <cellStyle name="Normal 3 2 9 6 2" xfId="14585" xr:uid="{00000000-0005-0000-0000-0000F6380000}"/>
    <cellStyle name="Normal 3 2 9 6 2 2" xfId="35544" xr:uid="{4060C057-32FC-4B37-8B1F-1AE4FACDF1A6}"/>
    <cellStyle name="Normal 3 2 9 6 3" xfId="14586" xr:uid="{00000000-0005-0000-0000-0000F7380000}"/>
    <cellStyle name="Normal 3 2 9 6 3 2" xfId="35545" xr:uid="{EFE74258-1B2A-43E8-9EFB-D072EDCA85B4}"/>
    <cellStyle name="Normal 3 2 9 6 4" xfId="14587" xr:uid="{00000000-0005-0000-0000-0000F8380000}"/>
    <cellStyle name="Normal 3 2 9 6 4 2" xfId="35546" xr:uid="{CDDDD4B3-8634-452B-9AF5-6C9DA15F62E9}"/>
    <cellStyle name="Normal 3 2 9 6 5" xfId="35543" xr:uid="{8E98D4A9-FD91-4286-AEA7-F53565423D85}"/>
    <cellStyle name="Normal 3 2 9 7" xfId="14588" xr:uid="{00000000-0005-0000-0000-0000F9380000}"/>
    <cellStyle name="Normal 3 2 9 7 2" xfId="35547" xr:uid="{AEAAF1C4-7C09-4859-9A62-7A8739A63778}"/>
    <cellStyle name="Normal 3 2 9 8" xfId="14589" xr:uid="{00000000-0005-0000-0000-0000FA380000}"/>
    <cellStyle name="Normal 3 2 9 8 2" xfId="35548" xr:uid="{8159B53D-99FE-4D8A-9E2A-5A29024DF68E}"/>
    <cellStyle name="Normal 3 2 9 9" xfId="14590" xr:uid="{00000000-0005-0000-0000-0000FB380000}"/>
    <cellStyle name="Normal 3 2 9 9 2" xfId="35549" xr:uid="{193C629A-2BC2-4121-8C63-5C6FD400A25E}"/>
    <cellStyle name="Normal 3 2_Guarantees" xfId="14591" xr:uid="{00000000-0005-0000-0000-0000FC380000}"/>
    <cellStyle name="Normal 3 20" xfId="14592" xr:uid="{00000000-0005-0000-0000-0000FD380000}"/>
    <cellStyle name="Normal 3 20 2" xfId="14593" xr:uid="{00000000-0005-0000-0000-0000FE380000}"/>
    <cellStyle name="Normal 3 20 2 2" xfId="14594" xr:uid="{00000000-0005-0000-0000-0000FF380000}"/>
    <cellStyle name="Normal 3 20 2 2 2" xfId="14595" xr:uid="{00000000-0005-0000-0000-000000390000}"/>
    <cellStyle name="Normal 3 20 2 2 2 2" xfId="35553" xr:uid="{31ADB92A-3751-4206-B02D-3EEDEE5DEDF6}"/>
    <cellStyle name="Normal 3 20 2 2 3" xfId="14596" xr:uid="{00000000-0005-0000-0000-000001390000}"/>
    <cellStyle name="Normal 3 20 2 2 3 2" xfId="35554" xr:uid="{330A3861-51AF-4639-9966-AD19B504A4D9}"/>
    <cellStyle name="Normal 3 20 2 2 4" xfId="14597" xr:uid="{00000000-0005-0000-0000-000002390000}"/>
    <cellStyle name="Normal 3 20 2 2 4 2" xfId="35555" xr:uid="{BCA1C950-A15C-4065-8D44-935FE3FE01EA}"/>
    <cellStyle name="Normal 3 20 2 2 5" xfId="35552" xr:uid="{4791F7D3-5F63-410B-A483-3625CEF657A1}"/>
    <cellStyle name="Normal 3 20 2 3" xfId="14598" xr:uid="{00000000-0005-0000-0000-000003390000}"/>
    <cellStyle name="Normal 3 20 2 3 2" xfId="35556" xr:uid="{C2CD91EA-2CF0-4B74-BEFF-AF7916688491}"/>
    <cellStyle name="Normal 3 20 2 4" xfId="14599" xr:uid="{00000000-0005-0000-0000-000004390000}"/>
    <cellStyle name="Normal 3 20 2 4 2" xfId="35557" xr:uid="{0CF13D69-FBC8-4C9D-844E-D0016B81CFFA}"/>
    <cellStyle name="Normal 3 20 2 5" xfId="14600" xr:uid="{00000000-0005-0000-0000-000005390000}"/>
    <cellStyle name="Normal 3 20 2 5 2" xfId="35558" xr:uid="{8CFE4F35-D258-4E8D-89AD-0FD0CECF3D14}"/>
    <cellStyle name="Normal 3 20 2 6" xfId="35551" xr:uid="{C982727F-C5FA-43F3-8E21-1DE8A5B7E113}"/>
    <cellStyle name="Normal 3 20 3" xfId="14601" xr:uid="{00000000-0005-0000-0000-000006390000}"/>
    <cellStyle name="Normal 3 20 3 2" xfId="35559" xr:uid="{12664079-D067-4AA8-9763-8980F648147B}"/>
    <cellStyle name="Normal 3 20 4" xfId="14602" xr:uid="{00000000-0005-0000-0000-000007390000}"/>
    <cellStyle name="Normal 3 20 4 2" xfId="14603" xr:uid="{00000000-0005-0000-0000-000008390000}"/>
    <cellStyle name="Normal 3 20 4 2 2" xfId="35561" xr:uid="{82CC0ED7-8DFA-4EE0-A63E-B2BB7778BD7D}"/>
    <cellStyle name="Normal 3 20 4 3" xfId="14604" xr:uid="{00000000-0005-0000-0000-000009390000}"/>
    <cellStyle name="Normal 3 20 4 3 2" xfId="35562" xr:uid="{3268319B-5BA1-4CE5-92D1-AD44345D13FF}"/>
    <cellStyle name="Normal 3 20 4 4" xfId="14605" xr:uid="{00000000-0005-0000-0000-00000A390000}"/>
    <cellStyle name="Normal 3 20 4 4 2" xfId="35563" xr:uid="{3E962948-1AA1-4485-A5C2-B4259F4F001A}"/>
    <cellStyle name="Normal 3 20 4 5" xfId="35560" xr:uid="{8FFCC878-D7B9-49F1-8989-7C01A3A7C7E5}"/>
    <cellStyle name="Normal 3 20 5" xfId="14606" xr:uid="{00000000-0005-0000-0000-00000B390000}"/>
    <cellStyle name="Normal 3 20 5 2" xfId="35564" xr:uid="{DBE22FB6-2AA0-429B-9829-5D61A48CF988}"/>
    <cellStyle name="Normal 3 20 6" xfId="14607" xr:uid="{00000000-0005-0000-0000-00000C390000}"/>
    <cellStyle name="Normal 3 20 6 2" xfId="35565" xr:uid="{1A5E609E-EEE6-4B82-B229-DF6D30CA7DAB}"/>
    <cellStyle name="Normal 3 20 7" xfId="14608" xr:uid="{00000000-0005-0000-0000-00000D390000}"/>
    <cellStyle name="Normal 3 20 7 2" xfId="35566" xr:uid="{26EDFF7C-5576-4442-8431-FEF9352D2A2B}"/>
    <cellStyle name="Normal 3 20 8" xfId="35550" xr:uid="{909C4AA8-09BD-4B9B-AAA7-E1958F01369A}"/>
    <cellStyle name="Normal 3 21" xfId="14609" xr:uid="{00000000-0005-0000-0000-00000E390000}"/>
    <cellStyle name="Normal 3 21 2" xfId="14610" xr:uid="{00000000-0005-0000-0000-00000F390000}"/>
    <cellStyle name="Normal 3 21 2 2" xfId="14611" xr:uid="{00000000-0005-0000-0000-000010390000}"/>
    <cellStyle name="Normal 3 21 2 2 2" xfId="14612" xr:uid="{00000000-0005-0000-0000-000011390000}"/>
    <cellStyle name="Normal 3 21 2 2 2 2" xfId="35570" xr:uid="{9D5EE632-B19B-4E4F-B26A-C82D1FF61A80}"/>
    <cellStyle name="Normal 3 21 2 2 3" xfId="14613" xr:uid="{00000000-0005-0000-0000-000012390000}"/>
    <cellStyle name="Normal 3 21 2 2 3 2" xfId="35571" xr:uid="{5BB27D9B-C60F-4501-9717-54BC33D263D8}"/>
    <cellStyle name="Normal 3 21 2 2 4" xfId="14614" xr:uid="{00000000-0005-0000-0000-000013390000}"/>
    <cellStyle name="Normal 3 21 2 2 4 2" xfId="35572" xr:uid="{1E586C34-4020-4958-AEE1-BDE51E0F302C}"/>
    <cellStyle name="Normal 3 21 2 2 5" xfId="35569" xr:uid="{D3E63985-69C6-4364-9A30-4DAE1803C242}"/>
    <cellStyle name="Normal 3 21 2 3" xfId="14615" xr:uid="{00000000-0005-0000-0000-000014390000}"/>
    <cellStyle name="Normal 3 21 2 3 2" xfId="35573" xr:uid="{731026F5-3B21-4D58-AA05-7385E13CA465}"/>
    <cellStyle name="Normal 3 21 2 4" xfId="14616" xr:uid="{00000000-0005-0000-0000-000015390000}"/>
    <cellStyle name="Normal 3 21 2 4 2" xfId="35574" xr:uid="{CBEC534F-2532-4476-A4D1-E32054290E82}"/>
    <cellStyle name="Normal 3 21 2 5" xfId="14617" xr:uid="{00000000-0005-0000-0000-000016390000}"/>
    <cellStyle name="Normal 3 21 2 5 2" xfId="35575" xr:uid="{C384F06A-034D-43CD-8EC1-444FA8FD40B6}"/>
    <cellStyle name="Normal 3 21 2 6" xfId="35568" xr:uid="{EB010D8A-F606-4ED5-A9D9-CEB8D3AF813A}"/>
    <cellStyle name="Normal 3 21 3" xfId="14618" xr:uid="{00000000-0005-0000-0000-000017390000}"/>
    <cellStyle name="Normal 3 21 3 2" xfId="35576" xr:uid="{D8398A6C-EA40-4D4C-B683-91B54F14228C}"/>
    <cellStyle name="Normal 3 21 4" xfId="14619" xr:uid="{00000000-0005-0000-0000-000018390000}"/>
    <cellStyle name="Normal 3 21 4 2" xfId="14620" xr:uid="{00000000-0005-0000-0000-000019390000}"/>
    <cellStyle name="Normal 3 21 4 2 2" xfId="35578" xr:uid="{0060EF27-62C8-4822-BB3F-F4A6189295AA}"/>
    <cellStyle name="Normal 3 21 4 3" xfId="14621" xr:uid="{00000000-0005-0000-0000-00001A390000}"/>
    <cellStyle name="Normal 3 21 4 3 2" xfId="35579" xr:uid="{EFCD9057-68E9-4B86-9FB1-2534536F0AF4}"/>
    <cellStyle name="Normal 3 21 4 4" xfId="14622" xr:uid="{00000000-0005-0000-0000-00001B390000}"/>
    <cellStyle name="Normal 3 21 4 4 2" xfId="35580" xr:uid="{88B7767E-A33F-4CCE-8C44-AC65D9FA002D}"/>
    <cellStyle name="Normal 3 21 4 5" xfId="35577" xr:uid="{1BFA17E8-7AEF-44B5-B766-67676BB56984}"/>
    <cellStyle name="Normal 3 21 5" xfId="14623" xr:uid="{00000000-0005-0000-0000-00001C390000}"/>
    <cellStyle name="Normal 3 21 5 2" xfId="35581" xr:uid="{516C3244-05D9-474B-833A-8337E62A7A55}"/>
    <cellStyle name="Normal 3 21 6" xfId="14624" xr:uid="{00000000-0005-0000-0000-00001D390000}"/>
    <cellStyle name="Normal 3 21 6 2" xfId="35582" xr:uid="{3DB575A6-8CC5-41E8-BF41-9BFA2D8CA192}"/>
    <cellStyle name="Normal 3 21 7" xfId="14625" xr:uid="{00000000-0005-0000-0000-00001E390000}"/>
    <cellStyle name="Normal 3 21 7 2" xfId="35583" xr:uid="{2A87AF3C-6458-41DD-8A43-E3A3618B2A9B}"/>
    <cellStyle name="Normal 3 21 8" xfId="35567" xr:uid="{9D3EBFEE-86F6-48AE-90DF-633F25F1D5D2}"/>
    <cellStyle name="Normal 3 22" xfId="14626" xr:uid="{00000000-0005-0000-0000-00001F390000}"/>
    <cellStyle name="Normal 3 22 2" xfId="14627" xr:uid="{00000000-0005-0000-0000-000020390000}"/>
    <cellStyle name="Normal 3 22 2 2" xfId="14628" xr:uid="{00000000-0005-0000-0000-000021390000}"/>
    <cellStyle name="Normal 3 22 2 2 2" xfId="14629" xr:uid="{00000000-0005-0000-0000-000022390000}"/>
    <cellStyle name="Normal 3 22 2 2 2 2" xfId="35587" xr:uid="{82EB31DB-C37D-4C56-9F1C-AFF9778127F1}"/>
    <cellStyle name="Normal 3 22 2 2 3" xfId="14630" xr:uid="{00000000-0005-0000-0000-000023390000}"/>
    <cellStyle name="Normal 3 22 2 2 3 2" xfId="35588" xr:uid="{CF4983E9-DE99-4A50-B488-D1CDD188C368}"/>
    <cellStyle name="Normal 3 22 2 2 4" xfId="14631" xr:uid="{00000000-0005-0000-0000-000024390000}"/>
    <cellStyle name="Normal 3 22 2 2 4 2" xfId="35589" xr:uid="{2BF3E703-DE0E-46D9-BA5A-36B5463F0653}"/>
    <cellStyle name="Normal 3 22 2 2 5" xfId="35586" xr:uid="{18D57175-229E-4B2C-A448-F7294F309E63}"/>
    <cellStyle name="Normal 3 22 2 3" xfId="14632" xr:uid="{00000000-0005-0000-0000-000025390000}"/>
    <cellStyle name="Normal 3 22 2 3 2" xfId="35590" xr:uid="{3F4AC9D8-06F6-41B6-B344-794525348BAB}"/>
    <cellStyle name="Normal 3 22 2 4" xfId="14633" xr:uid="{00000000-0005-0000-0000-000026390000}"/>
    <cellStyle name="Normal 3 22 2 4 2" xfId="35591" xr:uid="{CA1225EC-8490-4768-A529-FC30A5B094DB}"/>
    <cellStyle name="Normal 3 22 2 5" xfId="14634" xr:uid="{00000000-0005-0000-0000-000027390000}"/>
    <cellStyle name="Normal 3 22 2 5 2" xfId="35592" xr:uid="{30B83798-2B22-447C-A919-8AB9A2AA1F24}"/>
    <cellStyle name="Normal 3 22 2 6" xfId="35585" xr:uid="{C95FC248-CE20-4F68-AD0D-E2B99964D502}"/>
    <cellStyle name="Normal 3 22 3" xfId="14635" xr:uid="{00000000-0005-0000-0000-000028390000}"/>
    <cellStyle name="Normal 3 22 3 2" xfId="35593" xr:uid="{B1A28490-4A47-49EC-BE2F-DE5B2989AF2C}"/>
    <cellStyle name="Normal 3 22 4" xfId="14636" xr:uid="{00000000-0005-0000-0000-000029390000}"/>
    <cellStyle name="Normal 3 22 4 2" xfId="14637" xr:uid="{00000000-0005-0000-0000-00002A390000}"/>
    <cellStyle name="Normal 3 22 4 2 2" xfId="35595" xr:uid="{B03B528F-05A0-4EFA-8CD8-E4416950BD63}"/>
    <cellStyle name="Normal 3 22 4 3" xfId="14638" xr:uid="{00000000-0005-0000-0000-00002B390000}"/>
    <cellStyle name="Normal 3 22 4 3 2" xfId="35596" xr:uid="{D280BC27-B9C5-4D18-8CAC-C599D72E16D5}"/>
    <cellStyle name="Normal 3 22 4 4" xfId="14639" xr:uid="{00000000-0005-0000-0000-00002C390000}"/>
    <cellStyle name="Normal 3 22 4 4 2" xfId="35597" xr:uid="{14DDE627-66E2-4B96-9636-0E9423233672}"/>
    <cellStyle name="Normal 3 22 4 5" xfId="35594" xr:uid="{09D3D11F-024D-4752-90FA-E2A081092E94}"/>
    <cellStyle name="Normal 3 22 5" xfId="14640" xr:uid="{00000000-0005-0000-0000-00002D390000}"/>
    <cellStyle name="Normal 3 22 5 2" xfId="35598" xr:uid="{DA5EAF18-FDA3-4FC5-AE7A-E3511C24664D}"/>
    <cellStyle name="Normal 3 22 6" xfId="14641" xr:uid="{00000000-0005-0000-0000-00002E390000}"/>
    <cellStyle name="Normal 3 22 6 2" xfId="35599" xr:uid="{788BD362-3CD3-43E3-AB03-A4F6E9689D7B}"/>
    <cellStyle name="Normal 3 22 7" xfId="14642" xr:uid="{00000000-0005-0000-0000-00002F390000}"/>
    <cellStyle name="Normal 3 22 7 2" xfId="35600" xr:uid="{945E17BE-1BB3-4A32-BFD6-4FEF590EA543}"/>
    <cellStyle name="Normal 3 22 8" xfId="35584" xr:uid="{5EA1AD64-1F57-4591-B6F5-5DD191D94CDC}"/>
    <cellStyle name="Normal 3 23" xfId="14643" xr:uid="{00000000-0005-0000-0000-000030390000}"/>
    <cellStyle name="Normal 3 23 2" xfId="14644" xr:uid="{00000000-0005-0000-0000-000031390000}"/>
    <cellStyle name="Normal 3 23 2 2" xfId="14645" xr:uid="{00000000-0005-0000-0000-000032390000}"/>
    <cellStyle name="Normal 3 23 2 2 2" xfId="14646" xr:uid="{00000000-0005-0000-0000-000033390000}"/>
    <cellStyle name="Normal 3 23 2 2 2 2" xfId="35604" xr:uid="{D8A7D841-EF21-46CD-8131-497A787210AB}"/>
    <cellStyle name="Normal 3 23 2 2 3" xfId="14647" xr:uid="{00000000-0005-0000-0000-000034390000}"/>
    <cellStyle name="Normal 3 23 2 2 3 2" xfId="35605" xr:uid="{5F745ED5-D602-4D21-8833-3F41A55A370A}"/>
    <cellStyle name="Normal 3 23 2 2 4" xfId="14648" xr:uid="{00000000-0005-0000-0000-000035390000}"/>
    <cellStyle name="Normal 3 23 2 2 4 2" xfId="35606" xr:uid="{22F19806-3E17-4E9E-A720-1B5265B2877E}"/>
    <cellStyle name="Normal 3 23 2 2 5" xfId="35603" xr:uid="{E765C19F-E000-4E77-9CAA-5FEBE6F33CEC}"/>
    <cellStyle name="Normal 3 23 2 3" xfId="14649" xr:uid="{00000000-0005-0000-0000-000036390000}"/>
    <cellStyle name="Normal 3 23 2 3 2" xfId="35607" xr:uid="{C91AB865-926C-4029-A09E-E25F5410296A}"/>
    <cellStyle name="Normal 3 23 2 4" xfId="14650" xr:uid="{00000000-0005-0000-0000-000037390000}"/>
    <cellStyle name="Normal 3 23 2 4 2" xfId="35608" xr:uid="{653A19EB-9E0B-4378-BAA4-B436526187DB}"/>
    <cellStyle name="Normal 3 23 2 5" xfId="14651" xr:uid="{00000000-0005-0000-0000-000038390000}"/>
    <cellStyle name="Normal 3 23 2 5 2" xfId="35609" xr:uid="{74B22001-00E1-4848-A967-67F5A4FA21A1}"/>
    <cellStyle name="Normal 3 23 2 6" xfId="35602" xr:uid="{548B9A9C-ACA9-4AAE-A7FB-AB8FC7C1D67B}"/>
    <cellStyle name="Normal 3 23 3" xfId="14652" xr:uid="{00000000-0005-0000-0000-000039390000}"/>
    <cellStyle name="Normal 3 23 3 2" xfId="14653" xr:uid="{00000000-0005-0000-0000-00003A390000}"/>
    <cellStyle name="Normal 3 23 3 2 2" xfId="35611" xr:uid="{E5B648C2-ED4D-481C-8F2A-9592C5C01A22}"/>
    <cellStyle name="Normal 3 23 3 3" xfId="14654" xr:uid="{00000000-0005-0000-0000-00003B390000}"/>
    <cellStyle name="Normal 3 23 3 3 2" xfId="35612" xr:uid="{3C6D2990-D6AF-4299-9928-468E9FC5950C}"/>
    <cellStyle name="Normal 3 23 3 4" xfId="14655" xr:uid="{00000000-0005-0000-0000-00003C390000}"/>
    <cellStyle name="Normal 3 23 3 4 2" xfId="35613" xr:uid="{786866F2-C959-4B4E-BA7A-25E93BDA8026}"/>
    <cellStyle name="Normal 3 23 3 5" xfId="35610" xr:uid="{ACD5CF8E-2583-4862-84BD-B0530CD2E550}"/>
    <cellStyle name="Normal 3 23 4" xfId="14656" xr:uid="{00000000-0005-0000-0000-00003D390000}"/>
    <cellStyle name="Normal 3 23 4 2" xfId="35614" xr:uid="{287C1D4B-9402-4F9D-835C-DEE6B2771F5E}"/>
    <cellStyle name="Normal 3 23 5" xfId="14657" xr:uid="{00000000-0005-0000-0000-00003E390000}"/>
    <cellStyle name="Normal 3 23 5 2" xfId="35615" xr:uid="{D1AF4D2D-1351-44A6-8DE6-C29A000CE65A}"/>
    <cellStyle name="Normal 3 23 6" xfId="14658" xr:uid="{00000000-0005-0000-0000-00003F390000}"/>
    <cellStyle name="Normal 3 23 6 2" xfId="35616" xr:uid="{D797B96A-30D4-493F-B1BE-260B653A09BE}"/>
    <cellStyle name="Normal 3 23 7" xfId="35601" xr:uid="{FDA0A624-2E94-49DD-B153-1770D37C6BC3}"/>
    <cellStyle name="Normal 3 24" xfId="14659" xr:uid="{00000000-0005-0000-0000-000040390000}"/>
    <cellStyle name="Normal 3 24 2" xfId="14660" xr:uid="{00000000-0005-0000-0000-000041390000}"/>
    <cellStyle name="Normal 3 24 2 2" xfId="14661" xr:uid="{00000000-0005-0000-0000-000042390000}"/>
    <cellStyle name="Normal 3 24 2 2 2" xfId="14662" xr:uid="{00000000-0005-0000-0000-000043390000}"/>
    <cellStyle name="Normal 3 24 2 2 2 2" xfId="35620" xr:uid="{3B7F4393-F4E8-4F80-ADBE-BD041000ED10}"/>
    <cellStyle name="Normal 3 24 2 2 3" xfId="14663" xr:uid="{00000000-0005-0000-0000-000044390000}"/>
    <cellStyle name="Normal 3 24 2 2 3 2" xfId="35621" xr:uid="{20DB9DC8-2E55-48EC-AA37-66F4BCCBE72A}"/>
    <cellStyle name="Normal 3 24 2 2 4" xfId="14664" xr:uid="{00000000-0005-0000-0000-000045390000}"/>
    <cellStyle name="Normal 3 24 2 2 4 2" xfId="35622" xr:uid="{9FC98FCB-CF0D-4CA8-A94F-54741F3116A5}"/>
    <cellStyle name="Normal 3 24 2 2 5" xfId="35619" xr:uid="{2D47FAA0-8310-44F8-96F0-610F19047C35}"/>
    <cellStyle name="Normal 3 24 2 3" xfId="14665" xr:uid="{00000000-0005-0000-0000-000046390000}"/>
    <cellStyle name="Normal 3 24 2 3 2" xfId="35623" xr:uid="{C1C70B39-0131-4C8A-814D-796686494337}"/>
    <cellStyle name="Normal 3 24 2 4" xfId="14666" xr:uid="{00000000-0005-0000-0000-000047390000}"/>
    <cellStyle name="Normal 3 24 2 4 2" xfId="35624" xr:uid="{2137B3B5-D559-4468-A989-F434915B7D8A}"/>
    <cellStyle name="Normal 3 24 2 5" xfId="14667" xr:uid="{00000000-0005-0000-0000-000048390000}"/>
    <cellStyle name="Normal 3 24 2 5 2" xfId="35625" xr:uid="{3F5EFEFC-3BDB-4F09-911C-B8CA9A38944C}"/>
    <cellStyle name="Normal 3 24 2 6" xfId="35618" xr:uid="{0E76B51E-16E7-4090-BA16-06C32D43C1C0}"/>
    <cellStyle name="Normal 3 24 3" xfId="14668" xr:uid="{00000000-0005-0000-0000-000049390000}"/>
    <cellStyle name="Normal 3 24 3 2" xfId="14669" xr:uid="{00000000-0005-0000-0000-00004A390000}"/>
    <cellStyle name="Normal 3 24 3 2 2" xfId="35627" xr:uid="{37DAA929-4160-4F3B-96CE-3F9BF056395E}"/>
    <cellStyle name="Normal 3 24 3 3" xfId="14670" xr:uid="{00000000-0005-0000-0000-00004B390000}"/>
    <cellStyle name="Normal 3 24 3 3 2" xfId="35628" xr:uid="{44C1FC4E-49AF-4F84-9424-6E763022FE78}"/>
    <cellStyle name="Normal 3 24 3 4" xfId="14671" xr:uid="{00000000-0005-0000-0000-00004C390000}"/>
    <cellStyle name="Normal 3 24 3 4 2" xfId="35629" xr:uid="{4DB26238-FFF3-44DE-AF3F-8DF7A00FD503}"/>
    <cellStyle name="Normal 3 24 3 5" xfId="35626" xr:uid="{F158F3FF-80AD-4774-AFA6-ACB71A51D66B}"/>
    <cellStyle name="Normal 3 24 4" xfId="14672" xr:uid="{00000000-0005-0000-0000-00004D390000}"/>
    <cellStyle name="Normal 3 24 4 2" xfId="35630" xr:uid="{A6B48838-CFEB-492E-9956-5209C31B2CD4}"/>
    <cellStyle name="Normal 3 24 5" xfId="14673" xr:uid="{00000000-0005-0000-0000-00004E390000}"/>
    <cellStyle name="Normal 3 24 5 2" xfId="35631" xr:uid="{254EF7F7-171F-4890-B442-7E411110EA24}"/>
    <cellStyle name="Normal 3 24 6" xfId="14674" xr:uid="{00000000-0005-0000-0000-00004F390000}"/>
    <cellStyle name="Normal 3 24 6 2" xfId="35632" xr:uid="{6157CC32-2AC3-4C7C-A386-4728ED905D14}"/>
    <cellStyle name="Normal 3 24 7" xfId="35617" xr:uid="{10255AAA-B4A5-4E81-AB0E-1710E0D67D51}"/>
    <cellStyle name="Normal 3 25" xfId="14675" xr:uid="{00000000-0005-0000-0000-000050390000}"/>
    <cellStyle name="Normal 3 25 2" xfId="14676" xr:uid="{00000000-0005-0000-0000-000051390000}"/>
    <cellStyle name="Normal 3 25 2 2" xfId="14677" xr:uid="{00000000-0005-0000-0000-000052390000}"/>
    <cellStyle name="Normal 3 25 2 2 2" xfId="14678" xr:uid="{00000000-0005-0000-0000-000053390000}"/>
    <cellStyle name="Normal 3 25 2 2 2 2" xfId="35636" xr:uid="{6A3D5B2F-B4EB-4D28-B5DF-D3B04AD13776}"/>
    <cellStyle name="Normal 3 25 2 2 3" xfId="14679" xr:uid="{00000000-0005-0000-0000-000054390000}"/>
    <cellStyle name="Normal 3 25 2 2 3 2" xfId="35637" xr:uid="{A1B2BFCF-ECE7-4133-9F5A-812630AAC664}"/>
    <cellStyle name="Normal 3 25 2 2 4" xfId="14680" xr:uid="{00000000-0005-0000-0000-000055390000}"/>
    <cellStyle name="Normal 3 25 2 2 4 2" xfId="35638" xr:uid="{5851D059-E7BA-4941-AD3A-3603A6D8F845}"/>
    <cellStyle name="Normal 3 25 2 2 5" xfId="35635" xr:uid="{6D2598E9-AAC5-4FCE-988E-7B7ADAF656FE}"/>
    <cellStyle name="Normal 3 25 2 3" xfId="14681" xr:uid="{00000000-0005-0000-0000-000056390000}"/>
    <cellStyle name="Normal 3 25 2 3 2" xfId="35639" xr:uid="{2A7C57F5-C7EB-46C2-BC0B-DB30BA5A69F4}"/>
    <cellStyle name="Normal 3 25 2 4" xfId="14682" xr:uid="{00000000-0005-0000-0000-000057390000}"/>
    <cellStyle name="Normal 3 25 2 4 2" xfId="35640" xr:uid="{34C44A8E-C35E-437E-BB8D-C93CCA807A3A}"/>
    <cellStyle name="Normal 3 25 2 5" xfId="14683" xr:uid="{00000000-0005-0000-0000-000058390000}"/>
    <cellStyle name="Normal 3 25 2 5 2" xfId="35641" xr:uid="{70E67799-38DD-4BD2-97B5-8F91983D53E4}"/>
    <cellStyle name="Normal 3 25 2 6" xfId="35634" xr:uid="{9093B928-BD4A-4C1C-BBCB-91952A040F87}"/>
    <cellStyle name="Normal 3 25 3" xfId="14684" xr:uid="{00000000-0005-0000-0000-000059390000}"/>
    <cellStyle name="Normal 3 25 3 2" xfId="14685" xr:uid="{00000000-0005-0000-0000-00005A390000}"/>
    <cellStyle name="Normal 3 25 3 2 2" xfId="35643" xr:uid="{7FF39B72-2A0E-4F61-A56D-4920A7C64B68}"/>
    <cellStyle name="Normal 3 25 3 3" xfId="14686" xr:uid="{00000000-0005-0000-0000-00005B390000}"/>
    <cellStyle name="Normal 3 25 3 3 2" xfId="35644" xr:uid="{FE02EE23-7C65-4299-8DCD-4F93AB635463}"/>
    <cellStyle name="Normal 3 25 3 4" xfId="14687" xr:uid="{00000000-0005-0000-0000-00005C390000}"/>
    <cellStyle name="Normal 3 25 3 4 2" xfId="35645" xr:uid="{D2920951-2DA8-4843-BB9F-8DD5F2706963}"/>
    <cellStyle name="Normal 3 25 3 5" xfId="35642" xr:uid="{D2164A49-F96A-45DF-A45B-92ECF2632BAC}"/>
    <cellStyle name="Normal 3 25 4" xfId="14688" xr:uid="{00000000-0005-0000-0000-00005D390000}"/>
    <cellStyle name="Normal 3 25 4 2" xfId="35646" xr:uid="{D1C0CB5B-9726-4AC8-A8EA-39C1E89ECBC0}"/>
    <cellStyle name="Normal 3 25 5" xfId="14689" xr:uid="{00000000-0005-0000-0000-00005E390000}"/>
    <cellStyle name="Normal 3 25 5 2" xfId="35647" xr:uid="{ACBDA0C3-D37B-453F-AB10-6516EB7D49C0}"/>
    <cellStyle name="Normal 3 25 6" xfId="14690" xr:uid="{00000000-0005-0000-0000-00005F390000}"/>
    <cellStyle name="Normal 3 25 6 2" xfId="35648" xr:uid="{3B1244CF-617A-4874-8F3B-9A1AD9CDCCBD}"/>
    <cellStyle name="Normal 3 25 7" xfId="35633" xr:uid="{DCADF1FA-7048-4FBD-954A-3FDFB6029E54}"/>
    <cellStyle name="Normal 3 26" xfId="14691" xr:uid="{00000000-0005-0000-0000-000060390000}"/>
    <cellStyle name="Normal 3 26 2" xfId="14692" xr:uid="{00000000-0005-0000-0000-000061390000}"/>
    <cellStyle name="Normal 3 26 2 2" xfId="14693" xr:uid="{00000000-0005-0000-0000-000062390000}"/>
    <cellStyle name="Normal 3 26 2 2 2" xfId="14694" xr:uid="{00000000-0005-0000-0000-000063390000}"/>
    <cellStyle name="Normal 3 26 2 2 2 2" xfId="35652" xr:uid="{A77484CE-D47E-4123-BF2F-EF97825F8EC2}"/>
    <cellStyle name="Normal 3 26 2 2 3" xfId="14695" xr:uid="{00000000-0005-0000-0000-000064390000}"/>
    <cellStyle name="Normal 3 26 2 2 3 2" xfId="35653" xr:uid="{7599666A-DEB8-459C-8DBF-601CF9848623}"/>
    <cellStyle name="Normal 3 26 2 2 4" xfId="14696" xr:uid="{00000000-0005-0000-0000-000065390000}"/>
    <cellStyle name="Normal 3 26 2 2 4 2" xfId="35654" xr:uid="{594BAC75-2A82-4D23-A1E2-E6E82F9BDCF1}"/>
    <cellStyle name="Normal 3 26 2 2 5" xfId="35651" xr:uid="{C3EDC6FE-BBDD-4379-B44A-6766AA59EBE9}"/>
    <cellStyle name="Normal 3 26 2 3" xfId="14697" xr:uid="{00000000-0005-0000-0000-000066390000}"/>
    <cellStyle name="Normal 3 26 2 3 2" xfId="35655" xr:uid="{64CE4C13-C427-4EF6-9E3F-261F9AB7DE6F}"/>
    <cellStyle name="Normal 3 26 2 4" xfId="14698" xr:uid="{00000000-0005-0000-0000-000067390000}"/>
    <cellStyle name="Normal 3 26 2 4 2" xfId="35656" xr:uid="{D96E0638-A0DA-4681-B43E-F98DB3B6BCF7}"/>
    <cellStyle name="Normal 3 26 2 5" xfId="14699" xr:uid="{00000000-0005-0000-0000-000068390000}"/>
    <cellStyle name="Normal 3 26 2 5 2" xfId="35657" xr:uid="{06E43AD5-F447-4786-9FFA-5E8A911BE685}"/>
    <cellStyle name="Normal 3 26 2 6" xfId="35650" xr:uid="{84351394-9097-4421-AC6F-BE79BA2EEE9D}"/>
    <cellStyle name="Normal 3 26 3" xfId="14700" xr:uid="{00000000-0005-0000-0000-000069390000}"/>
    <cellStyle name="Normal 3 26 3 2" xfId="14701" xr:uid="{00000000-0005-0000-0000-00006A390000}"/>
    <cellStyle name="Normal 3 26 3 2 2" xfId="35659" xr:uid="{7E544B67-0A9F-45D1-807C-7F01B056C64E}"/>
    <cellStyle name="Normal 3 26 3 3" xfId="14702" xr:uid="{00000000-0005-0000-0000-00006B390000}"/>
    <cellStyle name="Normal 3 26 3 3 2" xfId="35660" xr:uid="{A87F8629-E826-4A5A-9E78-AC436429E7DD}"/>
    <cellStyle name="Normal 3 26 3 4" xfId="14703" xr:uid="{00000000-0005-0000-0000-00006C390000}"/>
    <cellStyle name="Normal 3 26 3 4 2" xfId="35661" xr:uid="{70B2303D-4674-4D49-9400-C29FBAB1C9E9}"/>
    <cellStyle name="Normal 3 26 3 5" xfId="35658" xr:uid="{A11849BE-6E40-457D-95A1-C03DA25F37D9}"/>
    <cellStyle name="Normal 3 26 4" xfId="14704" xr:uid="{00000000-0005-0000-0000-00006D390000}"/>
    <cellStyle name="Normal 3 26 4 2" xfId="35662" xr:uid="{FF97ED08-F9C5-45CB-B75C-996ED7DFB6A3}"/>
    <cellStyle name="Normal 3 26 5" xfId="14705" xr:uid="{00000000-0005-0000-0000-00006E390000}"/>
    <cellStyle name="Normal 3 26 5 2" xfId="35663" xr:uid="{3AB66122-FC8E-4854-B52B-64116EF0F369}"/>
    <cellStyle name="Normal 3 26 6" xfId="14706" xr:uid="{00000000-0005-0000-0000-00006F390000}"/>
    <cellStyle name="Normal 3 26 6 2" xfId="35664" xr:uid="{6FEC0782-40FC-4144-942A-D09F90EDAD57}"/>
    <cellStyle name="Normal 3 26 7" xfId="35649" xr:uid="{98D443A1-16F1-46DC-9864-BBB685845E5C}"/>
    <cellStyle name="Normal 3 27" xfId="14707" xr:uid="{00000000-0005-0000-0000-000070390000}"/>
    <cellStyle name="Normal 3 27 2" xfId="14708" xr:uid="{00000000-0005-0000-0000-000071390000}"/>
    <cellStyle name="Normal 3 27 2 2" xfId="14709" xr:uid="{00000000-0005-0000-0000-000072390000}"/>
    <cellStyle name="Normal 3 27 2 2 2" xfId="14710" xr:uid="{00000000-0005-0000-0000-000073390000}"/>
    <cellStyle name="Normal 3 27 2 2 2 2" xfId="35668" xr:uid="{0A150A98-2C56-4E4E-AB36-66F50624C03E}"/>
    <cellStyle name="Normal 3 27 2 2 3" xfId="14711" xr:uid="{00000000-0005-0000-0000-000074390000}"/>
    <cellStyle name="Normal 3 27 2 2 3 2" xfId="35669" xr:uid="{54B23F6F-C1C3-4A9B-A4EB-BEBD7A7010BB}"/>
    <cellStyle name="Normal 3 27 2 2 4" xfId="14712" xr:uid="{00000000-0005-0000-0000-000075390000}"/>
    <cellStyle name="Normal 3 27 2 2 4 2" xfId="35670" xr:uid="{CDDABB8D-DB06-4073-9942-B45725D58005}"/>
    <cellStyle name="Normal 3 27 2 2 5" xfId="35667" xr:uid="{6D7C1702-DE3C-477F-BAEC-902A535A1CB2}"/>
    <cellStyle name="Normal 3 27 2 3" xfId="14713" xr:uid="{00000000-0005-0000-0000-000076390000}"/>
    <cellStyle name="Normal 3 27 2 3 2" xfId="35671" xr:uid="{6895B5F8-86FC-4C12-B7FB-F62537B22BA2}"/>
    <cellStyle name="Normal 3 27 2 4" xfId="14714" xr:uid="{00000000-0005-0000-0000-000077390000}"/>
    <cellStyle name="Normal 3 27 2 4 2" xfId="35672" xr:uid="{70372609-9FC7-469B-ABFE-2186B9D663D1}"/>
    <cellStyle name="Normal 3 27 2 5" xfId="14715" xr:uid="{00000000-0005-0000-0000-000078390000}"/>
    <cellStyle name="Normal 3 27 2 5 2" xfId="35673" xr:uid="{A2E4B05B-5129-4D47-A27B-E2039CA4E7F8}"/>
    <cellStyle name="Normal 3 27 2 6" xfId="35666" xr:uid="{7DFE16C9-53BF-4196-BF69-4582B8C18DE6}"/>
    <cellStyle name="Normal 3 27 3" xfId="14716" xr:uid="{00000000-0005-0000-0000-000079390000}"/>
    <cellStyle name="Normal 3 27 3 2" xfId="14717" xr:uid="{00000000-0005-0000-0000-00007A390000}"/>
    <cellStyle name="Normal 3 27 3 2 2" xfId="35675" xr:uid="{DAC331B1-9A4B-4A45-89D8-566A55B33C0F}"/>
    <cellStyle name="Normal 3 27 3 3" xfId="14718" xr:uid="{00000000-0005-0000-0000-00007B390000}"/>
    <cellStyle name="Normal 3 27 3 3 2" xfId="35676" xr:uid="{0CDD6463-B864-477A-B863-6774432B67B5}"/>
    <cellStyle name="Normal 3 27 3 4" xfId="14719" xr:uid="{00000000-0005-0000-0000-00007C390000}"/>
    <cellStyle name="Normal 3 27 3 4 2" xfId="35677" xr:uid="{D85A009B-AB65-42F9-9A27-F3CAF2CB00BE}"/>
    <cellStyle name="Normal 3 27 3 5" xfId="35674" xr:uid="{E96F9A5B-3BD3-4278-8022-78EA79C873E2}"/>
    <cellStyle name="Normal 3 27 4" xfId="14720" xr:uid="{00000000-0005-0000-0000-00007D390000}"/>
    <cellStyle name="Normal 3 27 4 2" xfId="35678" xr:uid="{E304F0AA-027C-46C8-ADA2-D5D0F17DBD9B}"/>
    <cellStyle name="Normal 3 27 5" xfId="14721" xr:uid="{00000000-0005-0000-0000-00007E390000}"/>
    <cellStyle name="Normal 3 27 5 2" xfId="35679" xr:uid="{9423D9D2-2466-4D4D-AD7D-F366A5F552CF}"/>
    <cellStyle name="Normal 3 27 6" xfId="14722" xr:uid="{00000000-0005-0000-0000-00007F390000}"/>
    <cellStyle name="Normal 3 27 6 2" xfId="35680" xr:uid="{8C651C82-C66F-40F2-9535-3E7805A5B5FF}"/>
    <cellStyle name="Normal 3 27 7" xfId="35665" xr:uid="{8A4A193E-2D75-40DC-8A84-8BC95AD7B552}"/>
    <cellStyle name="Normal 3 28" xfId="14723" xr:uid="{00000000-0005-0000-0000-000080390000}"/>
    <cellStyle name="Normal 3 28 2" xfId="14724" xr:uid="{00000000-0005-0000-0000-000081390000}"/>
    <cellStyle name="Normal 3 28 2 2" xfId="14725" xr:uid="{00000000-0005-0000-0000-000082390000}"/>
    <cellStyle name="Normal 3 28 2 2 2" xfId="14726" xr:uid="{00000000-0005-0000-0000-000083390000}"/>
    <cellStyle name="Normal 3 28 2 2 2 2" xfId="35684" xr:uid="{64BE22E6-DFCC-4B8D-951F-4DA513FCBA97}"/>
    <cellStyle name="Normal 3 28 2 2 3" xfId="14727" xr:uid="{00000000-0005-0000-0000-000084390000}"/>
    <cellStyle name="Normal 3 28 2 2 3 2" xfId="35685" xr:uid="{5E4A0D53-2104-4123-A00E-60B647591237}"/>
    <cellStyle name="Normal 3 28 2 2 4" xfId="14728" xr:uid="{00000000-0005-0000-0000-000085390000}"/>
    <cellStyle name="Normal 3 28 2 2 4 2" xfId="35686" xr:uid="{DD51B255-1076-402E-AEE7-10385FF268E2}"/>
    <cellStyle name="Normal 3 28 2 2 5" xfId="35683" xr:uid="{9D1CE476-115A-4690-B859-87CB7BECCF69}"/>
    <cellStyle name="Normal 3 28 2 3" xfId="14729" xr:uid="{00000000-0005-0000-0000-000086390000}"/>
    <cellStyle name="Normal 3 28 2 3 2" xfId="35687" xr:uid="{2E9E5C05-CDA4-4CA4-9A5D-3DCF191940D1}"/>
    <cellStyle name="Normal 3 28 2 4" xfId="14730" xr:uid="{00000000-0005-0000-0000-000087390000}"/>
    <cellStyle name="Normal 3 28 2 4 2" xfId="35688" xr:uid="{D0FEB5C1-64B0-4E83-9210-DCBDA7E678AB}"/>
    <cellStyle name="Normal 3 28 2 5" xfId="14731" xr:uid="{00000000-0005-0000-0000-000088390000}"/>
    <cellStyle name="Normal 3 28 2 5 2" xfId="35689" xr:uid="{2F834EC6-4961-45EE-AAA2-665ABF235391}"/>
    <cellStyle name="Normal 3 28 2 6" xfId="35682" xr:uid="{5E7E4690-626E-4452-BF41-FC9855790C5C}"/>
    <cellStyle name="Normal 3 28 3" xfId="14732" xr:uid="{00000000-0005-0000-0000-000089390000}"/>
    <cellStyle name="Normal 3 28 3 2" xfId="14733" xr:uid="{00000000-0005-0000-0000-00008A390000}"/>
    <cellStyle name="Normal 3 28 3 2 2" xfId="35691" xr:uid="{255FECD0-8F77-42DA-8ACD-E179C3FB8F49}"/>
    <cellStyle name="Normal 3 28 3 3" xfId="14734" xr:uid="{00000000-0005-0000-0000-00008B390000}"/>
    <cellStyle name="Normal 3 28 3 3 2" xfId="35692" xr:uid="{195F3167-F59E-495A-907C-2900EBB23495}"/>
    <cellStyle name="Normal 3 28 3 4" xfId="14735" xr:uid="{00000000-0005-0000-0000-00008C390000}"/>
    <cellStyle name="Normal 3 28 3 4 2" xfId="35693" xr:uid="{8515D82A-0486-4AD2-9361-71276E1428E7}"/>
    <cellStyle name="Normal 3 28 3 5" xfId="35690" xr:uid="{BB1EC24F-8053-4181-A738-815555462AB3}"/>
    <cellStyle name="Normal 3 28 4" xfId="14736" xr:uid="{00000000-0005-0000-0000-00008D390000}"/>
    <cellStyle name="Normal 3 28 4 2" xfId="35694" xr:uid="{28E73F68-CB62-4C1D-9EDB-5368BD89291A}"/>
    <cellStyle name="Normal 3 28 5" xfId="14737" xr:uid="{00000000-0005-0000-0000-00008E390000}"/>
    <cellStyle name="Normal 3 28 5 2" xfId="35695" xr:uid="{8EBF6BB0-942B-47DE-BF01-5FEFBA74BA3B}"/>
    <cellStyle name="Normal 3 28 6" xfId="14738" xr:uid="{00000000-0005-0000-0000-00008F390000}"/>
    <cellStyle name="Normal 3 28 6 2" xfId="35696" xr:uid="{6659F71F-C4D8-4739-84B6-1C00AAF020CB}"/>
    <cellStyle name="Normal 3 28 7" xfId="35681" xr:uid="{151C0E0E-CD92-47C3-A277-56A6D6BA2F38}"/>
    <cellStyle name="Normal 3 29" xfId="14739" xr:uid="{00000000-0005-0000-0000-000090390000}"/>
    <cellStyle name="Normal 3 29 2" xfId="14740" xr:uid="{00000000-0005-0000-0000-000091390000}"/>
    <cellStyle name="Normal 3 29 2 2" xfId="14741" xr:uid="{00000000-0005-0000-0000-000092390000}"/>
    <cellStyle name="Normal 3 29 2 2 2" xfId="14742" xr:uid="{00000000-0005-0000-0000-000093390000}"/>
    <cellStyle name="Normal 3 29 2 2 2 2" xfId="35700" xr:uid="{DE70CA09-B1DB-4105-B102-F656A9D69AF7}"/>
    <cellStyle name="Normal 3 29 2 2 3" xfId="14743" xr:uid="{00000000-0005-0000-0000-000094390000}"/>
    <cellStyle name="Normal 3 29 2 2 3 2" xfId="35701" xr:uid="{6C8D507A-3609-4514-81F7-AACDEBE87EAC}"/>
    <cellStyle name="Normal 3 29 2 2 4" xfId="14744" xr:uid="{00000000-0005-0000-0000-000095390000}"/>
    <cellStyle name="Normal 3 29 2 2 4 2" xfId="35702" xr:uid="{FB9B13C1-DCE8-4755-8E58-0D8F83D23F67}"/>
    <cellStyle name="Normal 3 29 2 2 5" xfId="35699" xr:uid="{77F36A20-492C-46C3-9325-7D0976432B92}"/>
    <cellStyle name="Normal 3 29 2 3" xfId="14745" xr:uid="{00000000-0005-0000-0000-000096390000}"/>
    <cellStyle name="Normal 3 29 2 3 2" xfId="35703" xr:uid="{EB1FB2B7-047C-4B7A-AE45-4E9AF3EB41A0}"/>
    <cellStyle name="Normal 3 29 2 4" xfId="14746" xr:uid="{00000000-0005-0000-0000-000097390000}"/>
    <cellStyle name="Normal 3 29 2 4 2" xfId="35704" xr:uid="{D7E2507B-F378-4C0C-98A7-87D58F88D2E2}"/>
    <cellStyle name="Normal 3 29 2 5" xfId="14747" xr:uid="{00000000-0005-0000-0000-000098390000}"/>
    <cellStyle name="Normal 3 29 2 5 2" xfId="35705" xr:uid="{7D65D0E7-083A-4A55-9E6F-48AE63C0808B}"/>
    <cellStyle name="Normal 3 29 2 6" xfId="35698" xr:uid="{CA131EA1-96C6-4774-9158-4F4512186EB1}"/>
    <cellStyle name="Normal 3 29 3" xfId="14748" xr:uid="{00000000-0005-0000-0000-000099390000}"/>
    <cellStyle name="Normal 3 29 3 2" xfId="14749" xr:uid="{00000000-0005-0000-0000-00009A390000}"/>
    <cellStyle name="Normal 3 29 3 2 2" xfId="35707" xr:uid="{B12663F7-111D-41B8-BE24-2FB8C0D763D9}"/>
    <cellStyle name="Normal 3 29 3 3" xfId="14750" xr:uid="{00000000-0005-0000-0000-00009B390000}"/>
    <cellStyle name="Normal 3 29 3 3 2" xfId="35708" xr:uid="{FD2149E4-32A3-4366-A392-D1053A4C6119}"/>
    <cellStyle name="Normal 3 29 3 4" xfId="14751" xr:uid="{00000000-0005-0000-0000-00009C390000}"/>
    <cellStyle name="Normal 3 29 3 4 2" xfId="35709" xr:uid="{86F266F1-B6DE-4A3B-9C0D-257BF8CBC03F}"/>
    <cellStyle name="Normal 3 29 3 5" xfId="35706" xr:uid="{95249197-2793-4AA4-B143-3538B80019A7}"/>
    <cellStyle name="Normal 3 29 4" xfId="14752" xr:uid="{00000000-0005-0000-0000-00009D390000}"/>
    <cellStyle name="Normal 3 29 4 2" xfId="35710" xr:uid="{EA64FBFA-4022-421F-8850-886AF6A580F0}"/>
    <cellStyle name="Normal 3 29 5" xfId="14753" xr:uid="{00000000-0005-0000-0000-00009E390000}"/>
    <cellStyle name="Normal 3 29 5 2" xfId="35711" xr:uid="{8FAD8BCE-EAC9-4D72-9EDD-A4FA49A5EBA6}"/>
    <cellStyle name="Normal 3 29 6" xfId="14754" xr:uid="{00000000-0005-0000-0000-00009F390000}"/>
    <cellStyle name="Normal 3 29 6 2" xfId="35712" xr:uid="{E3D710E2-DDD9-47F3-B96D-31C7C46C056E}"/>
    <cellStyle name="Normal 3 29 7" xfId="35697" xr:uid="{3B9BAD30-49F7-4C86-981C-B66818540172}"/>
    <cellStyle name="Normal 3 3" xfId="14755" xr:uid="{00000000-0005-0000-0000-0000A0390000}"/>
    <cellStyle name="Normal 3 3 10" xfId="14756" xr:uid="{00000000-0005-0000-0000-0000A1390000}"/>
    <cellStyle name="Normal 3 3 10 2" xfId="14757" xr:uid="{00000000-0005-0000-0000-0000A2390000}"/>
    <cellStyle name="Normal 3 3 10 2 2" xfId="35715" xr:uid="{13400930-BA8C-4639-BC8F-419A95F94432}"/>
    <cellStyle name="Normal 3 3 10 3" xfId="14758" xr:uid="{00000000-0005-0000-0000-0000A3390000}"/>
    <cellStyle name="Normal 3 3 10 3 2" xfId="14759" xr:uid="{00000000-0005-0000-0000-0000A4390000}"/>
    <cellStyle name="Normal 3 3 10 3 2 2" xfId="14760" xr:uid="{00000000-0005-0000-0000-0000A5390000}"/>
    <cellStyle name="Normal 3 3 10 3 2 2 2" xfId="35718" xr:uid="{5E9DE9BB-32A5-41F4-8F87-39C1A7DF8E97}"/>
    <cellStyle name="Normal 3 3 10 3 2 3" xfId="14761" xr:uid="{00000000-0005-0000-0000-0000A6390000}"/>
    <cellStyle name="Normal 3 3 10 3 2 3 2" xfId="35719" xr:uid="{98E7EFA3-B552-4AAC-AFD4-63CE516E3571}"/>
    <cellStyle name="Normal 3 3 10 3 2 4" xfId="14762" xr:uid="{00000000-0005-0000-0000-0000A7390000}"/>
    <cellStyle name="Normal 3 3 10 3 2 4 2" xfId="35720" xr:uid="{E87900AD-2C74-43A0-9039-6BBBC0F6953C}"/>
    <cellStyle name="Normal 3 3 10 3 2 5" xfId="35717" xr:uid="{82CBE10E-D95A-4BCF-BA98-C97CC1B3C04E}"/>
    <cellStyle name="Normal 3 3 10 3 3" xfId="14763" xr:uid="{00000000-0005-0000-0000-0000A8390000}"/>
    <cellStyle name="Normal 3 3 10 3 3 2" xfId="35721" xr:uid="{85F3BABB-0EA8-46B0-8450-CB7BFE771986}"/>
    <cellStyle name="Normal 3 3 10 3 4" xfId="14764" xr:uid="{00000000-0005-0000-0000-0000A9390000}"/>
    <cellStyle name="Normal 3 3 10 3 4 2" xfId="35722" xr:uid="{40A60BAC-6D6E-4895-BD79-99577B132676}"/>
    <cellStyle name="Normal 3 3 10 3 5" xfId="14765" xr:uid="{00000000-0005-0000-0000-0000AA390000}"/>
    <cellStyle name="Normal 3 3 10 3 5 2" xfId="35723" xr:uid="{CC254B6B-8256-464C-9C5B-F19F452C7DF2}"/>
    <cellStyle name="Normal 3 3 10 3 6" xfId="35716" xr:uid="{2B440E7D-FE8F-4419-9948-7015F9418389}"/>
    <cellStyle name="Normal 3 3 10 4" xfId="14766" xr:uid="{00000000-0005-0000-0000-0000AB390000}"/>
    <cellStyle name="Normal 3 3 10 4 2" xfId="35724" xr:uid="{D07FBA9A-5CBF-4C77-8222-CB78351A9592}"/>
    <cellStyle name="Normal 3 3 10 5" xfId="14767" xr:uid="{00000000-0005-0000-0000-0000AC390000}"/>
    <cellStyle name="Normal 3 3 10 5 2" xfId="14768" xr:uid="{00000000-0005-0000-0000-0000AD390000}"/>
    <cellStyle name="Normal 3 3 10 5 2 2" xfId="35726" xr:uid="{AD94CBFD-697D-4290-B5F0-CF44D9B77D77}"/>
    <cellStyle name="Normal 3 3 10 5 3" xfId="14769" xr:uid="{00000000-0005-0000-0000-0000AE390000}"/>
    <cellStyle name="Normal 3 3 10 5 3 2" xfId="35727" xr:uid="{5258772C-72BD-4FD6-AC0B-6DA703517450}"/>
    <cellStyle name="Normal 3 3 10 5 4" xfId="14770" xr:uid="{00000000-0005-0000-0000-0000AF390000}"/>
    <cellStyle name="Normal 3 3 10 5 4 2" xfId="35728" xr:uid="{1B084E6D-1B65-477E-8058-EB859923A445}"/>
    <cellStyle name="Normal 3 3 10 5 5" xfId="35725" xr:uid="{77E98A5D-51D1-47A5-B411-F6E6CFED4330}"/>
    <cellStyle name="Normal 3 3 10 6" xfId="14771" xr:uid="{00000000-0005-0000-0000-0000B0390000}"/>
    <cellStyle name="Normal 3 3 10 6 2" xfId="35729" xr:uid="{1ED3EF2C-696B-4B45-BE67-17507094BD49}"/>
    <cellStyle name="Normal 3 3 10 7" xfId="14772" xr:uid="{00000000-0005-0000-0000-0000B1390000}"/>
    <cellStyle name="Normal 3 3 10 7 2" xfId="35730" xr:uid="{B229530A-8D62-45B7-850B-6A38A83E9D06}"/>
    <cellStyle name="Normal 3 3 10 8" xfId="14773" xr:uid="{00000000-0005-0000-0000-0000B2390000}"/>
    <cellStyle name="Normal 3 3 10 8 2" xfId="35731" xr:uid="{0865DDC6-2D6C-45D0-AEAD-29D2B9A6331F}"/>
    <cellStyle name="Normal 3 3 10 9" xfId="35714" xr:uid="{7E18E41F-339F-46B4-BCD2-C3163EDB3515}"/>
    <cellStyle name="Normal 3 3 11" xfId="14774" xr:uid="{00000000-0005-0000-0000-0000B3390000}"/>
    <cellStyle name="Normal 3 3 11 2" xfId="35732" xr:uid="{D0DD05F1-A1DE-4CFC-94DF-661477FD715A}"/>
    <cellStyle name="Normal 3 3 12" xfId="14775" xr:uid="{00000000-0005-0000-0000-0000B4390000}"/>
    <cellStyle name="Normal 3 3 12 2" xfId="14776" xr:uid="{00000000-0005-0000-0000-0000B5390000}"/>
    <cellStyle name="Normal 3 3 12 2 2" xfId="14777" xr:uid="{00000000-0005-0000-0000-0000B6390000}"/>
    <cellStyle name="Normal 3 3 12 2 2 2" xfId="14778" xr:uid="{00000000-0005-0000-0000-0000B7390000}"/>
    <cellStyle name="Normal 3 3 12 2 2 2 2" xfId="35736" xr:uid="{C98A60D8-E956-4AE3-9DB0-BCE06024B006}"/>
    <cellStyle name="Normal 3 3 12 2 2 3" xfId="14779" xr:uid="{00000000-0005-0000-0000-0000B8390000}"/>
    <cellStyle name="Normal 3 3 12 2 2 3 2" xfId="35737" xr:uid="{BCBBC06D-CABB-4A1D-8DD9-3950B0DBCCA4}"/>
    <cellStyle name="Normal 3 3 12 2 2 4" xfId="14780" xr:uid="{00000000-0005-0000-0000-0000B9390000}"/>
    <cellStyle name="Normal 3 3 12 2 2 4 2" xfId="35738" xr:uid="{4F1865D7-37D5-43CC-BF60-1973BFF65151}"/>
    <cellStyle name="Normal 3 3 12 2 2 5" xfId="35735" xr:uid="{1CF84568-AF52-4D57-8C74-D6DF47F6CFF4}"/>
    <cellStyle name="Normal 3 3 12 2 3" xfId="14781" xr:uid="{00000000-0005-0000-0000-0000BA390000}"/>
    <cellStyle name="Normal 3 3 12 2 3 2" xfId="35739" xr:uid="{4395D6A4-E6F1-4664-88AB-DF3E6BA2E1FC}"/>
    <cellStyle name="Normal 3 3 12 2 4" xfId="14782" xr:uid="{00000000-0005-0000-0000-0000BB390000}"/>
    <cellStyle name="Normal 3 3 12 2 4 2" xfId="35740" xr:uid="{1CA15037-12D2-4D43-A05B-598B62F48B58}"/>
    <cellStyle name="Normal 3 3 12 2 5" xfId="14783" xr:uid="{00000000-0005-0000-0000-0000BC390000}"/>
    <cellStyle name="Normal 3 3 12 2 5 2" xfId="35741" xr:uid="{BD2FF52B-3CE3-4FB7-8351-FD02FC7B8E46}"/>
    <cellStyle name="Normal 3 3 12 2 6" xfId="35734" xr:uid="{F073F14E-D055-4627-8F95-70CC12C1F6F5}"/>
    <cellStyle name="Normal 3 3 12 3" xfId="14784" xr:uid="{00000000-0005-0000-0000-0000BD390000}"/>
    <cellStyle name="Normal 3 3 12 3 2" xfId="35742" xr:uid="{62F50F8A-9F74-41EF-9FDF-B140A6E156AD}"/>
    <cellStyle name="Normal 3 3 12 4" xfId="14785" xr:uid="{00000000-0005-0000-0000-0000BE390000}"/>
    <cellStyle name="Normal 3 3 12 4 2" xfId="14786" xr:uid="{00000000-0005-0000-0000-0000BF390000}"/>
    <cellStyle name="Normal 3 3 12 4 2 2" xfId="35744" xr:uid="{5056DC38-6F85-420E-91F7-BA501FFF62FF}"/>
    <cellStyle name="Normal 3 3 12 4 3" xfId="14787" xr:uid="{00000000-0005-0000-0000-0000C0390000}"/>
    <cellStyle name="Normal 3 3 12 4 3 2" xfId="35745" xr:uid="{73DD086E-032B-4446-8137-66451954D08C}"/>
    <cellStyle name="Normal 3 3 12 4 4" xfId="14788" xr:uid="{00000000-0005-0000-0000-0000C1390000}"/>
    <cellStyle name="Normal 3 3 12 4 4 2" xfId="35746" xr:uid="{D4E52C08-6E19-4584-B003-7A9175FC24E7}"/>
    <cellStyle name="Normal 3 3 12 4 5" xfId="35743" xr:uid="{896EA1E2-A7BD-47BF-B747-F0CD22483691}"/>
    <cellStyle name="Normal 3 3 12 5" xfId="14789" xr:uid="{00000000-0005-0000-0000-0000C2390000}"/>
    <cellStyle name="Normal 3 3 12 5 2" xfId="35747" xr:uid="{D0531E01-CD13-441F-B4EB-CE451345D83C}"/>
    <cellStyle name="Normal 3 3 12 6" xfId="14790" xr:uid="{00000000-0005-0000-0000-0000C3390000}"/>
    <cellStyle name="Normal 3 3 12 6 2" xfId="35748" xr:uid="{5190114B-A6A9-4002-BF0C-1A82FAD73C71}"/>
    <cellStyle name="Normal 3 3 12 7" xfId="14791" xr:uid="{00000000-0005-0000-0000-0000C4390000}"/>
    <cellStyle name="Normal 3 3 12 7 2" xfId="35749" xr:uid="{7AC66FED-05C4-4E31-A65B-30E0E5ACFAB6}"/>
    <cellStyle name="Normal 3 3 12 8" xfId="35733" xr:uid="{C06C54BD-0101-4A7D-9AE6-3E27D5E88937}"/>
    <cellStyle name="Normal 3 3 13" xfId="14792" xr:uid="{00000000-0005-0000-0000-0000C5390000}"/>
    <cellStyle name="Normal 3 3 13 2" xfId="14793" xr:uid="{00000000-0005-0000-0000-0000C6390000}"/>
    <cellStyle name="Normal 3 3 13 2 2" xfId="14794" xr:uid="{00000000-0005-0000-0000-0000C7390000}"/>
    <cellStyle name="Normal 3 3 13 2 2 2" xfId="14795" xr:uid="{00000000-0005-0000-0000-0000C8390000}"/>
    <cellStyle name="Normal 3 3 13 2 2 2 2" xfId="35753" xr:uid="{76A75D85-72DA-43F7-A59F-730B2DA388CF}"/>
    <cellStyle name="Normal 3 3 13 2 2 3" xfId="14796" xr:uid="{00000000-0005-0000-0000-0000C9390000}"/>
    <cellStyle name="Normal 3 3 13 2 2 3 2" xfId="35754" xr:uid="{04D18B2B-1497-4E9F-A6B0-281BA515C1FF}"/>
    <cellStyle name="Normal 3 3 13 2 2 4" xfId="14797" xr:uid="{00000000-0005-0000-0000-0000CA390000}"/>
    <cellStyle name="Normal 3 3 13 2 2 4 2" xfId="35755" xr:uid="{D3BF58EB-51B8-4827-AAC0-288947025A32}"/>
    <cellStyle name="Normal 3 3 13 2 2 5" xfId="35752" xr:uid="{41A1F5F6-D0AD-490D-8BCC-E36CD58A6DE1}"/>
    <cellStyle name="Normal 3 3 13 2 3" xfId="14798" xr:uid="{00000000-0005-0000-0000-0000CB390000}"/>
    <cellStyle name="Normal 3 3 13 2 3 2" xfId="35756" xr:uid="{A506D232-B8D3-485A-9D4C-31CEF4C0C41A}"/>
    <cellStyle name="Normal 3 3 13 2 4" xfId="14799" xr:uid="{00000000-0005-0000-0000-0000CC390000}"/>
    <cellStyle name="Normal 3 3 13 2 4 2" xfId="35757" xr:uid="{71CE78D9-5BF8-436E-B510-0F23CA1CBEF1}"/>
    <cellStyle name="Normal 3 3 13 2 5" xfId="14800" xr:uid="{00000000-0005-0000-0000-0000CD390000}"/>
    <cellStyle name="Normal 3 3 13 2 5 2" xfId="35758" xr:uid="{D659514C-38EC-4A34-9CDD-0AE631FF8456}"/>
    <cellStyle name="Normal 3 3 13 2 6" xfId="35751" xr:uid="{521708AB-95BB-4083-AAA6-281C64A06304}"/>
    <cellStyle name="Normal 3 3 13 3" xfId="14801" xr:uid="{00000000-0005-0000-0000-0000CE390000}"/>
    <cellStyle name="Normal 3 3 13 3 2" xfId="35759" xr:uid="{3C4E47C9-5854-4465-B0CD-B699A0A16BD7}"/>
    <cellStyle name="Normal 3 3 13 4" xfId="14802" xr:uid="{00000000-0005-0000-0000-0000CF390000}"/>
    <cellStyle name="Normal 3 3 13 4 2" xfId="14803" xr:uid="{00000000-0005-0000-0000-0000D0390000}"/>
    <cellStyle name="Normal 3 3 13 4 2 2" xfId="35761" xr:uid="{FE2855B9-734D-459D-B6CE-7AFCC6C1BD33}"/>
    <cellStyle name="Normal 3 3 13 4 3" xfId="14804" xr:uid="{00000000-0005-0000-0000-0000D1390000}"/>
    <cellStyle name="Normal 3 3 13 4 3 2" xfId="35762" xr:uid="{B792D648-97E6-4690-8151-56F8FD566CEF}"/>
    <cellStyle name="Normal 3 3 13 4 4" xfId="14805" xr:uid="{00000000-0005-0000-0000-0000D2390000}"/>
    <cellStyle name="Normal 3 3 13 4 4 2" xfId="35763" xr:uid="{29B99A99-D936-4D6B-ACED-21EDD18F24F6}"/>
    <cellStyle name="Normal 3 3 13 4 5" xfId="35760" xr:uid="{F01DD550-D73E-4CFC-B584-8C6E96E9E04C}"/>
    <cellStyle name="Normal 3 3 13 5" xfId="14806" xr:uid="{00000000-0005-0000-0000-0000D3390000}"/>
    <cellStyle name="Normal 3 3 13 5 2" xfId="35764" xr:uid="{CBF5A0F3-F07E-4592-AB43-C9904A66233B}"/>
    <cellStyle name="Normal 3 3 13 6" xfId="14807" xr:uid="{00000000-0005-0000-0000-0000D4390000}"/>
    <cellStyle name="Normal 3 3 13 6 2" xfId="35765" xr:uid="{282DA155-72AD-40FE-9BE2-6E9D405EBCA3}"/>
    <cellStyle name="Normal 3 3 13 7" xfId="14808" xr:uid="{00000000-0005-0000-0000-0000D5390000}"/>
    <cellStyle name="Normal 3 3 13 7 2" xfId="35766" xr:uid="{FCC38013-472E-47B8-AA5F-A7FE6BFE68CC}"/>
    <cellStyle name="Normal 3 3 13 8" xfId="35750" xr:uid="{320243FB-BA89-49D5-920B-857A5A26BA68}"/>
    <cellStyle name="Normal 3 3 14" xfId="14809" xr:uid="{00000000-0005-0000-0000-0000D6390000}"/>
    <cellStyle name="Normal 3 3 14 2" xfId="14810" xr:uid="{00000000-0005-0000-0000-0000D7390000}"/>
    <cellStyle name="Normal 3 3 14 2 2" xfId="14811" xr:uid="{00000000-0005-0000-0000-0000D8390000}"/>
    <cellStyle name="Normal 3 3 14 2 2 2" xfId="35769" xr:uid="{C55F672C-5C44-409F-BB13-AF1EE04E79CB}"/>
    <cellStyle name="Normal 3 3 14 2 3" xfId="14812" xr:uid="{00000000-0005-0000-0000-0000D9390000}"/>
    <cellStyle name="Normal 3 3 14 2 3 2" xfId="35770" xr:uid="{8C3AAEEA-021A-4635-9C75-4A45B3B67B2D}"/>
    <cellStyle name="Normal 3 3 14 2 4" xfId="14813" xr:uid="{00000000-0005-0000-0000-0000DA390000}"/>
    <cellStyle name="Normal 3 3 14 2 4 2" xfId="35771" xr:uid="{60FD2CFB-229D-4E54-AC84-9F12058640EF}"/>
    <cellStyle name="Normal 3 3 14 2 5" xfId="35768" xr:uid="{6E024032-0713-4C44-A982-BCBE10C7966C}"/>
    <cellStyle name="Normal 3 3 14 3" xfId="14814" xr:uid="{00000000-0005-0000-0000-0000DB390000}"/>
    <cellStyle name="Normal 3 3 14 3 2" xfId="35772" xr:uid="{DD685672-559B-4EFC-8259-DE2F56C4437A}"/>
    <cellStyle name="Normal 3 3 14 4" xfId="14815" xr:uid="{00000000-0005-0000-0000-0000DC390000}"/>
    <cellStyle name="Normal 3 3 14 4 2" xfId="35773" xr:uid="{F6797E4D-3E69-44DE-9DE4-9EB24B34684E}"/>
    <cellStyle name="Normal 3 3 14 5" xfId="14816" xr:uid="{00000000-0005-0000-0000-0000DD390000}"/>
    <cellStyle name="Normal 3 3 14 5 2" xfId="35774" xr:uid="{D22AB4AC-78DF-4DDA-8488-C70544E2581F}"/>
    <cellStyle name="Normal 3 3 14 6" xfId="35767" xr:uid="{03DA8CE2-DA38-4935-B696-AEC7EB228F70}"/>
    <cellStyle name="Normal 3 3 15" xfId="14817" xr:uid="{00000000-0005-0000-0000-0000DE390000}"/>
    <cellStyle name="Normal 3 3 15 2" xfId="14818" xr:uid="{00000000-0005-0000-0000-0000DF390000}"/>
    <cellStyle name="Normal 3 3 15 2 2" xfId="35776" xr:uid="{5B037E00-33B4-4B40-A5F7-69237F06CFDE}"/>
    <cellStyle name="Normal 3 3 15 3" xfId="14819" xr:uid="{00000000-0005-0000-0000-0000E0390000}"/>
    <cellStyle name="Normal 3 3 15 3 2" xfId="35777" xr:uid="{8089B6F2-4209-493C-BB3E-1F1A06257A0C}"/>
    <cellStyle name="Normal 3 3 15 4" xfId="14820" xr:uid="{00000000-0005-0000-0000-0000E1390000}"/>
    <cellStyle name="Normal 3 3 15 4 2" xfId="35778" xr:uid="{4100A0E0-EEB4-4C65-A33B-3A8EA5F93138}"/>
    <cellStyle name="Normal 3 3 15 5" xfId="35775" xr:uid="{8F534581-4EAD-4030-9510-51A5659C59A7}"/>
    <cellStyle name="Normal 3 3 16" xfId="14821" xr:uid="{00000000-0005-0000-0000-0000E2390000}"/>
    <cellStyle name="Normal 3 3 16 2" xfId="35779" xr:uid="{CCC56AB2-6FE7-4EED-8503-A5485C4D340C}"/>
    <cellStyle name="Normal 3 3 17" xfId="14822" xr:uid="{00000000-0005-0000-0000-0000E3390000}"/>
    <cellStyle name="Normal 3 3 17 2" xfId="35780" xr:uid="{7FE5BAA0-DD8B-47DD-B15F-A974126ECA6E}"/>
    <cellStyle name="Normal 3 3 18" xfId="14823" xr:uid="{00000000-0005-0000-0000-0000E4390000}"/>
    <cellStyle name="Normal 3 3 18 2" xfId="35781" xr:uid="{C87F40BD-E69C-4CF1-BD9C-6E88995E9CE4}"/>
    <cellStyle name="Normal 3 3 19" xfId="35713" xr:uid="{EE04CB66-E188-413D-8B8A-4BB418F52AA4}"/>
    <cellStyle name="Normal 3 3 2" xfId="14824" xr:uid="{00000000-0005-0000-0000-0000E5390000}"/>
    <cellStyle name="Normal 3 3 2 10" xfId="14825" xr:uid="{00000000-0005-0000-0000-0000E6390000}"/>
    <cellStyle name="Normal 3 3 2 10 2" xfId="14826" xr:uid="{00000000-0005-0000-0000-0000E7390000}"/>
    <cellStyle name="Normal 3 3 2 10 2 2" xfId="14827" xr:uid="{00000000-0005-0000-0000-0000E8390000}"/>
    <cellStyle name="Normal 3 3 2 10 2 2 2" xfId="35785" xr:uid="{3B4CE3B2-ABE3-4568-8434-BCD084A700AC}"/>
    <cellStyle name="Normal 3 3 2 10 2 3" xfId="14828" xr:uid="{00000000-0005-0000-0000-0000E9390000}"/>
    <cellStyle name="Normal 3 3 2 10 2 3 2" xfId="35786" xr:uid="{424F8496-D9BD-4924-A32B-5FB74536617A}"/>
    <cellStyle name="Normal 3 3 2 10 2 4" xfId="14829" xr:uid="{00000000-0005-0000-0000-0000EA390000}"/>
    <cellStyle name="Normal 3 3 2 10 2 4 2" xfId="35787" xr:uid="{FEDA0198-DBB3-4A7B-8BBF-ECEDE6AD6F4D}"/>
    <cellStyle name="Normal 3 3 2 10 2 5" xfId="35784" xr:uid="{A9BDAD83-AC53-4F05-91CB-8BF0133BEEBF}"/>
    <cellStyle name="Normal 3 3 2 10 3" xfId="14830" xr:uid="{00000000-0005-0000-0000-0000EB390000}"/>
    <cellStyle name="Normal 3 3 2 10 3 2" xfId="35788" xr:uid="{9CFE1990-2DA3-420E-B710-4D3854BC2FC8}"/>
    <cellStyle name="Normal 3 3 2 10 4" xfId="14831" xr:uid="{00000000-0005-0000-0000-0000EC390000}"/>
    <cellStyle name="Normal 3 3 2 10 4 2" xfId="35789" xr:uid="{E35E4086-A1C4-4FA9-A941-286ED4EB9631}"/>
    <cellStyle name="Normal 3 3 2 10 5" xfId="14832" xr:uid="{00000000-0005-0000-0000-0000ED390000}"/>
    <cellStyle name="Normal 3 3 2 10 5 2" xfId="35790" xr:uid="{D64D7569-2001-4FB1-8768-8D9C4FC33ACE}"/>
    <cellStyle name="Normal 3 3 2 10 6" xfId="35783" xr:uid="{5A110BA6-3D5C-41A3-BB2B-A034F8AF6C50}"/>
    <cellStyle name="Normal 3 3 2 11" xfId="14833" xr:uid="{00000000-0005-0000-0000-0000EE390000}"/>
    <cellStyle name="Normal 3 3 2 11 2" xfId="14834" xr:uid="{00000000-0005-0000-0000-0000EF390000}"/>
    <cellStyle name="Normal 3 3 2 11 2 2" xfId="35792" xr:uid="{750BC246-DA38-4F36-A058-AA61FB7B7474}"/>
    <cellStyle name="Normal 3 3 2 11 3" xfId="14835" xr:uid="{00000000-0005-0000-0000-0000F0390000}"/>
    <cellStyle name="Normal 3 3 2 11 3 2" xfId="35793" xr:uid="{EA4D8B25-67DD-4905-89D7-375D0E3E2B67}"/>
    <cellStyle name="Normal 3 3 2 11 4" xfId="14836" xr:uid="{00000000-0005-0000-0000-0000F1390000}"/>
    <cellStyle name="Normal 3 3 2 11 4 2" xfId="35794" xr:uid="{D7405E99-AA0A-45CA-887B-57D5F4CBCEF7}"/>
    <cellStyle name="Normal 3 3 2 11 5" xfId="35791" xr:uid="{F64E755E-B09B-4154-A340-9CF3547B88A8}"/>
    <cellStyle name="Normal 3 3 2 12" xfId="14837" xr:uid="{00000000-0005-0000-0000-0000F2390000}"/>
    <cellStyle name="Normal 3 3 2 12 2" xfId="35795" xr:uid="{C7DFDC31-2313-46A5-B51B-848C2165364D}"/>
    <cellStyle name="Normal 3 3 2 13" xfId="14838" xr:uid="{00000000-0005-0000-0000-0000F3390000}"/>
    <cellStyle name="Normal 3 3 2 13 2" xfId="35796" xr:uid="{2CF695FE-53B8-4032-BAA9-F5EC57E78CAB}"/>
    <cellStyle name="Normal 3 3 2 14" xfId="14839" xr:uid="{00000000-0005-0000-0000-0000F4390000}"/>
    <cellStyle name="Normal 3 3 2 14 2" xfId="35797" xr:uid="{51DF95AD-74C9-4B70-AA07-CB5240A930EB}"/>
    <cellStyle name="Normal 3 3 2 15" xfId="35782" xr:uid="{6EDD418C-DD10-4F5B-B6A3-7BB37F8A7A3F}"/>
    <cellStyle name="Normal 3 3 2 2" xfId="14840" xr:uid="{00000000-0005-0000-0000-0000F5390000}"/>
    <cellStyle name="Normal 3 3 2 2 10" xfId="14841" xr:uid="{00000000-0005-0000-0000-0000F6390000}"/>
    <cellStyle name="Normal 3 3 2 2 10 2" xfId="35799" xr:uid="{9DB7C0A0-2C5C-4E82-B020-86DBD93FA2A2}"/>
    <cellStyle name="Normal 3 3 2 2 11" xfId="35798" xr:uid="{CD3303D8-93B7-4A0D-B6EE-E418DA1027AA}"/>
    <cellStyle name="Normal 3 3 2 2 2" xfId="14842" xr:uid="{00000000-0005-0000-0000-0000F7390000}"/>
    <cellStyle name="Normal 3 3 2 2 2 2" xfId="14843" xr:uid="{00000000-0005-0000-0000-0000F8390000}"/>
    <cellStyle name="Normal 3 3 2 2 2 2 2" xfId="14844" xr:uid="{00000000-0005-0000-0000-0000F9390000}"/>
    <cellStyle name="Normal 3 3 2 2 2 2 2 2" xfId="14845" xr:uid="{00000000-0005-0000-0000-0000FA390000}"/>
    <cellStyle name="Normal 3 3 2 2 2 2 2 2 2" xfId="14846" xr:uid="{00000000-0005-0000-0000-0000FB390000}"/>
    <cellStyle name="Normal 3 3 2 2 2 2 2 2 2 2" xfId="35804" xr:uid="{704701B4-34F5-4A21-BA7B-5CC4240B9951}"/>
    <cellStyle name="Normal 3 3 2 2 2 2 2 2 3" xfId="14847" xr:uid="{00000000-0005-0000-0000-0000FC390000}"/>
    <cellStyle name="Normal 3 3 2 2 2 2 2 2 3 2" xfId="35805" xr:uid="{9BE5C2CF-8B00-4297-B30E-15BEFE63CAD0}"/>
    <cellStyle name="Normal 3 3 2 2 2 2 2 2 4" xfId="14848" xr:uid="{00000000-0005-0000-0000-0000FD390000}"/>
    <cellStyle name="Normal 3 3 2 2 2 2 2 2 4 2" xfId="35806" xr:uid="{54B8390C-46FC-44E1-8BA3-BD7CA665F734}"/>
    <cellStyle name="Normal 3 3 2 2 2 2 2 2 5" xfId="35803" xr:uid="{8C323AA4-201D-4001-9E94-36F87391029A}"/>
    <cellStyle name="Normal 3 3 2 2 2 2 2 3" xfId="14849" xr:uid="{00000000-0005-0000-0000-0000FE390000}"/>
    <cellStyle name="Normal 3 3 2 2 2 2 2 3 2" xfId="35807" xr:uid="{F696AA31-33DE-40AC-B276-25D786F8BD16}"/>
    <cellStyle name="Normal 3 3 2 2 2 2 2 4" xfId="14850" xr:uid="{00000000-0005-0000-0000-0000FF390000}"/>
    <cellStyle name="Normal 3 3 2 2 2 2 2 4 2" xfId="35808" xr:uid="{54F96073-2093-493C-8E94-1301826F9FDA}"/>
    <cellStyle name="Normal 3 3 2 2 2 2 2 5" xfId="14851" xr:uid="{00000000-0005-0000-0000-0000003A0000}"/>
    <cellStyle name="Normal 3 3 2 2 2 2 2 5 2" xfId="35809" xr:uid="{81569E45-2649-4360-A506-B27D59A0004A}"/>
    <cellStyle name="Normal 3 3 2 2 2 2 2 6" xfId="35802" xr:uid="{F40BE69A-4F18-4B72-AB8D-1ED8CAE89041}"/>
    <cellStyle name="Normal 3 3 2 2 2 2 3" xfId="14852" xr:uid="{00000000-0005-0000-0000-0000013A0000}"/>
    <cellStyle name="Normal 3 3 2 2 2 2 3 2" xfId="14853" xr:uid="{00000000-0005-0000-0000-0000023A0000}"/>
    <cellStyle name="Normal 3 3 2 2 2 2 3 2 2" xfId="35811" xr:uid="{B9928476-3359-471F-9C5F-EC3B1DBF762B}"/>
    <cellStyle name="Normal 3 3 2 2 2 2 3 3" xfId="14854" xr:uid="{00000000-0005-0000-0000-0000033A0000}"/>
    <cellStyle name="Normal 3 3 2 2 2 2 3 3 2" xfId="35812" xr:uid="{9BA62583-9F6A-4EA6-8AF2-42090912A25E}"/>
    <cellStyle name="Normal 3 3 2 2 2 2 3 4" xfId="14855" xr:uid="{00000000-0005-0000-0000-0000043A0000}"/>
    <cellStyle name="Normal 3 3 2 2 2 2 3 4 2" xfId="35813" xr:uid="{526358E3-54D9-4FFE-A566-E247BB075A50}"/>
    <cellStyle name="Normal 3 3 2 2 2 2 3 5" xfId="35810" xr:uid="{02D6A554-234A-4817-A9FC-57FFB0F181B9}"/>
    <cellStyle name="Normal 3 3 2 2 2 2 4" xfId="14856" xr:uid="{00000000-0005-0000-0000-0000053A0000}"/>
    <cellStyle name="Normal 3 3 2 2 2 2 4 2" xfId="35814" xr:uid="{1BAE0969-95F9-404D-91F0-C033485CC923}"/>
    <cellStyle name="Normal 3 3 2 2 2 2 5" xfId="14857" xr:uid="{00000000-0005-0000-0000-0000063A0000}"/>
    <cellStyle name="Normal 3 3 2 2 2 2 5 2" xfId="35815" xr:uid="{B645F9CA-1AFE-423C-AFAC-14AEBD67503A}"/>
    <cellStyle name="Normal 3 3 2 2 2 2 6" xfId="14858" xr:uid="{00000000-0005-0000-0000-0000073A0000}"/>
    <cellStyle name="Normal 3 3 2 2 2 2 6 2" xfId="35816" xr:uid="{A97A0C14-6693-4F9A-841B-85C79A7DA9DC}"/>
    <cellStyle name="Normal 3 3 2 2 2 2 7" xfId="35801" xr:uid="{1058B232-D4E0-410E-957C-5E697A605B27}"/>
    <cellStyle name="Normal 3 3 2 2 2 3" xfId="14859" xr:uid="{00000000-0005-0000-0000-0000083A0000}"/>
    <cellStyle name="Normal 3 3 2 2 2 3 2" xfId="14860" xr:uid="{00000000-0005-0000-0000-0000093A0000}"/>
    <cellStyle name="Normal 3 3 2 2 2 3 2 2" xfId="14861" xr:uid="{00000000-0005-0000-0000-00000A3A0000}"/>
    <cellStyle name="Normal 3 3 2 2 2 3 2 2 2" xfId="14862" xr:uid="{00000000-0005-0000-0000-00000B3A0000}"/>
    <cellStyle name="Normal 3 3 2 2 2 3 2 2 2 2" xfId="35820" xr:uid="{F44D91C8-0F9F-4F3D-85E0-84B9A1B406CE}"/>
    <cellStyle name="Normal 3 3 2 2 2 3 2 2 3" xfId="14863" xr:uid="{00000000-0005-0000-0000-00000C3A0000}"/>
    <cellStyle name="Normal 3 3 2 2 2 3 2 2 3 2" xfId="35821" xr:uid="{1D2B4F2F-1EE5-4118-B677-FAB7B7EF0CDE}"/>
    <cellStyle name="Normal 3 3 2 2 2 3 2 2 4" xfId="14864" xr:uid="{00000000-0005-0000-0000-00000D3A0000}"/>
    <cellStyle name="Normal 3 3 2 2 2 3 2 2 4 2" xfId="35822" xr:uid="{F492F9D1-A874-40D9-9F93-8E0D2A276B32}"/>
    <cellStyle name="Normal 3 3 2 2 2 3 2 2 5" xfId="35819" xr:uid="{40A39FA2-FF9A-4DB9-81FB-9BCA45B8FD46}"/>
    <cellStyle name="Normal 3 3 2 2 2 3 2 3" xfId="14865" xr:uid="{00000000-0005-0000-0000-00000E3A0000}"/>
    <cellStyle name="Normal 3 3 2 2 2 3 2 3 2" xfId="35823" xr:uid="{098A05ED-4E57-404C-A727-24BA6B2810EA}"/>
    <cellStyle name="Normal 3 3 2 2 2 3 2 4" xfId="14866" xr:uid="{00000000-0005-0000-0000-00000F3A0000}"/>
    <cellStyle name="Normal 3 3 2 2 2 3 2 4 2" xfId="35824" xr:uid="{3F9D1FCE-E3A9-4DB6-A882-44C61FB745F2}"/>
    <cellStyle name="Normal 3 3 2 2 2 3 2 5" xfId="14867" xr:uid="{00000000-0005-0000-0000-0000103A0000}"/>
    <cellStyle name="Normal 3 3 2 2 2 3 2 5 2" xfId="35825" xr:uid="{DB9DB084-4FF6-4710-9D79-5B575797C613}"/>
    <cellStyle name="Normal 3 3 2 2 2 3 2 6" xfId="35818" xr:uid="{D7906C5F-183A-4A72-AA6A-B5D4BF3CD327}"/>
    <cellStyle name="Normal 3 3 2 2 2 3 3" xfId="14868" xr:uid="{00000000-0005-0000-0000-0000113A0000}"/>
    <cellStyle name="Normal 3 3 2 2 2 3 3 2" xfId="14869" xr:uid="{00000000-0005-0000-0000-0000123A0000}"/>
    <cellStyle name="Normal 3 3 2 2 2 3 3 2 2" xfId="35827" xr:uid="{E449E78D-9B5B-4436-AE48-58ECCAA68C80}"/>
    <cellStyle name="Normal 3 3 2 2 2 3 3 3" xfId="14870" xr:uid="{00000000-0005-0000-0000-0000133A0000}"/>
    <cellStyle name="Normal 3 3 2 2 2 3 3 3 2" xfId="35828" xr:uid="{D2EDE156-D3A9-4CA8-BD26-D32DB5D9000C}"/>
    <cellStyle name="Normal 3 3 2 2 2 3 3 4" xfId="14871" xr:uid="{00000000-0005-0000-0000-0000143A0000}"/>
    <cellStyle name="Normal 3 3 2 2 2 3 3 4 2" xfId="35829" xr:uid="{8F84C3FC-DE81-434C-A5A9-C4758A765A5D}"/>
    <cellStyle name="Normal 3 3 2 2 2 3 3 5" xfId="35826" xr:uid="{F9D00283-C1BA-43E8-AB70-C6BADAD9DD93}"/>
    <cellStyle name="Normal 3 3 2 2 2 3 4" xfId="14872" xr:uid="{00000000-0005-0000-0000-0000153A0000}"/>
    <cellStyle name="Normal 3 3 2 2 2 3 4 2" xfId="35830" xr:uid="{89521F9A-92F0-49CB-AF8A-F6E58A701DF4}"/>
    <cellStyle name="Normal 3 3 2 2 2 3 5" xfId="14873" xr:uid="{00000000-0005-0000-0000-0000163A0000}"/>
    <cellStyle name="Normal 3 3 2 2 2 3 5 2" xfId="35831" xr:uid="{DA0B9D0A-CCC5-4301-BB5C-F0DF74F9608F}"/>
    <cellStyle name="Normal 3 3 2 2 2 3 6" xfId="14874" xr:uid="{00000000-0005-0000-0000-0000173A0000}"/>
    <cellStyle name="Normal 3 3 2 2 2 3 6 2" xfId="35832" xr:uid="{2B4953F5-AE64-473F-AB0D-E767D1D6736A}"/>
    <cellStyle name="Normal 3 3 2 2 2 3 7" xfId="35817" xr:uid="{DFF527EB-FE40-45CB-B426-880EF9DE8A4F}"/>
    <cellStyle name="Normal 3 3 2 2 2 4" xfId="14875" xr:uid="{00000000-0005-0000-0000-0000183A0000}"/>
    <cellStyle name="Normal 3 3 2 2 2 4 2" xfId="14876" xr:uid="{00000000-0005-0000-0000-0000193A0000}"/>
    <cellStyle name="Normal 3 3 2 2 2 4 2 2" xfId="14877" xr:uid="{00000000-0005-0000-0000-00001A3A0000}"/>
    <cellStyle name="Normal 3 3 2 2 2 4 2 2 2" xfId="35835" xr:uid="{7337731F-E4D9-4BB3-B264-A2097F29DD88}"/>
    <cellStyle name="Normal 3 3 2 2 2 4 2 3" xfId="14878" xr:uid="{00000000-0005-0000-0000-00001B3A0000}"/>
    <cellStyle name="Normal 3 3 2 2 2 4 2 3 2" xfId="35836" xr:uid="{8AD9DE05-0384-444D-BA15-FC27743E2E8E}"/>
    <cellStyle name="Normal 3 3 2 2 2 4 2 4" xfId="14879" xr:uid="{00000000-0005-0000-0000-00001C3A0000}"/>
    <cellStyle name="Normal 3 3 2 2 2 4 2 4 2" xfId="35837" xr:uid="{E05AD053-FCCE-496C-95C1-0EF5E1632443}"/>
    <cellStyle name="Normal 3 3 2 2 2 4 2 5" xfId="35834" xr:uid="{4F4538A7-E16B-4E79-A86F-CF0706551D4F}"/>
    <cellStyle name="Normal 3 3 2 2 2 4 3" xfId="14880" xr:uid="{00000000-0005-0000-0000-00001D3A0000}"/>
    <cellStyle name="Normal 3 3 2 2 2 4 3 2" xfId="35838" xr:uid="{38A7F3D5-DF3D-4C4B-9BD4-8E8D0002E705}"/>
    <cellStyle name="Normal 3 3 2 2 2 4 4" xfId="14881" xr:uid="{00000000-0005-0000-0000-00001E3A0000}"/>
    <cellStyle name="Normal 3 3 2 2 2 4 4 2" xfId="35839" xr:uid="{8F96E48C-C055-43AB-B2A2-7CC91F2D6A3A}"/>
    <cellStyle name="Normal 3 3 2 2 2 4 5" xfId="14882" xr:uid="{00000000-0005-0000-0000-00001F3A0000}"/>
    <cellStyle name="Normal 3 3 2 2 2 4 5 2" xfId="35840" xr:uid="{CE316680-7E20-4508-8523-03E0550EFB50}"/>
    <cellStyle name="Normal 3 3 2 2 2 4 6" xfId="35833" xr:uid="{C76DB82C-50DB-4776-A6FC-0BE0169D8B97}"/>
    <cellStyle name="Normal 3 3 2 2 2 5" xfId="14883" xr:uid="{00000000-0005-0000-0000-0000203A0000}"/>
    <cellStyle name="Normal 3 3 2 2 2 5 2" xfId="14884" xr:uid="{00000000-0005-0000-0000-0000213A0000}"/>
    <cellStyle name="Normal 3 3 2 2 2 5 2 2" xfId="35842" xr:uid="{E589A747-69FA-4ADF-8AB9-D1A3555F5CF6}"/>
    <cellStyle name="Normal 3 3 2 2 2 5 3" xfId="14885" xr:uid="{00000000-0005-0000-0000-0000223A0000}"/>
    <cellStyle name="Normal 3 3 2 2 2 5 3 2" xfId="35843" xr:uid="{AAEEC805-5B11-4634-B8D6-B0E375250622}"/>
    <cellStyle name="Normal 3 3 2 2 2 5 4" xfId="14886" xr:uid="{00000000-0005-0000-0000-0000233A0000}"/>
    <cellStyle name="Normal 3 3 2 2 2 5 4 2" xfId="35844" xr:uid="{5D879F91-F2CA-4B04-BCB2-5349C46515ED}"/>
    <cellStyle name="Normal 3 3 2 2 2 5 5" xfId="35841" xr:uid="{090B786A-DC4E-4440-8143-7797C7D5EDED}"/>
    <cellStyle name="Normal 3 3 2 2 2 6" xfId="14887" xr:uid="{00000000-0005-0000-0000-0000243A0000}"/>
    <cellStyle name="Normal 3 3 2 2 2 6 2" xfId="35845" xr:uid="{8DC85C1D-A783-4561-9FA1-EB7068DC17EB}"/>
    <cellStyle name="Normal 3 3 2 2 2 7" xfId="14888" xr:uid="{00000000-0005-0000-0000-0000253A0000}"/>
    <cellStyle name="Normal 3 3 2 2 2 7 2" xfId="35846" xr:uid="{3DE0C678-A8BE-4115-ABE8-CCDBC397CC39}"/>
    <cellStyle name="Normal 3 3 2 2 2 8" xfId="14889" xr:uid="{00000000-0005-0000-0000-0000263A0000}"/>
    <cellStyle name="Normal 3 3 2 2 2 8 2" xfId="35847" xr:uid="{1CE3289E-095C-4820-8E73-3303A7EB5E3F}"/>
    <cellStyle name="Normal 3 3 2 2 2 9" xfId="35800" xr:uid="{ABFA6056-4790-456E-B463-9E252CC8B678}"/>
    <cellStyle name="Normal 3 3 2 2 3" xfId="14890" xr:uid="{00000000-0005-0000-0000-0000273A0000}"/>
    <cellStyle name="Normal 3 3 2 2 3 2" xfId="14891" xr:uid="{00000000-0005-0000-0000-0000283A0000}"/>
    <cellStyle name="Normal 3 3 2 2 3 2 2" xfId="14892" xr:uid="{00000000-0005-0000-0000-0000293A0000}"/>
    <cellStyle name="Normal 3 3 2 2 3 2 2 2" xfId="14893" xr:uid="{00000000-0005-0000-0000-00002A3A0000}"/>
    <cellStyle name="Normal 3 3 2 2 3 2 2 2 2" xfId="35851" xr:uid="{B5FC498C-9145-461C-B09A-F925A8B496F7}"/>
    <cellStyle name="Normal 3 3 2 2 3 2 2 3" xfId="14894" xr:uid="{00000000-0005-0000-0000-00002B3A0000}"/>
    <cellStyle name="Normal 3 3 2 2 3 2 2 3 2" xfId="35852" xr:uid="{4B60CF7D-28E8-45C6-AEB7-856985327110}"/>
    <cellStyle name="Normal 3 3 2 2 3 2 2 4" xfId="14895" xr:uid="{00000000-0005-0000-0000-00002C3A0000}"/>
    <cellStyle name="Normal 3 3 2 2 3 2 2 4 2" xfId="35853" xr:uid="{D588FDAE-F70E-40CE-8D27-426F69631BD9}"/>
    <cellStyle name="Normal 3 3 2 2 3 2 2 5" xfId="35850" xr:uid="{11801519-68DB-421F-812C-67B91343DBB9}"/>
    <cellStyle name="Normal 3 3 2 2 3 2 3" xfId="14896" xr:uid="{00000000-0005-0000-0000-00002D3A0000}"/>
    <cellStyle name="Normal 3 3 2 2 3 2 3 2" xfId="35854" xr:uid="{4825DDC7-D0C9-4C54-8278-953DA80C6182}"/>
    <cellStyle name="Normal 3 3 2 2 3 2 4" xfId="14897" xr:uid="{00000000-0005-0000-0000-00002E3A0000}"/>
    <cellStyle name="Normal 3 3 2 2 3 2 4 2" xfId="35855" xr:uid="{B6DE766A-D68E-410F-A57F-715BEC698B71}"/>
    <cellStyle name="Normal 3 3 2 2 3 2 5" xfId="14898" xr:uid="{00000000-0005-0000-0000-00002F3A0000}"/>
    <cellStyle name="Normal 3 3 2 2 3 2 5 2" xfId="35856" xr:uid="{CE82DC20-3490-4665-AC80-69C7A160EAB8}"/>
    <cellStyle name="Normal 3 3 2 2 3 2 6" xfId="35849" xr:uid="{A5C52A7B-BBEB-48F1-B055-DC61FA23C694}"/>
    <cellStyle name="Normal 3 3 2 2 3 3" xfId="14899" xr:uid="{00000000-0005-0000-0000-0000303A0000}"/>
    <cellStyle name="Normal 3 3 2 2 3 3 2" xfId="14900" xr:uid="{00000000-0005-0000-0000-0000313A0000}"/>
    <cellStyle name="Normal 3 3 2 2 3 3 2 2" xfId="35858" xr:uid="{DD829300-CF11-478B-BC86-D0F6709B59B8}"/>
    <cellStyle name="Normal 3 3 2 2 3 3 3" xfId="14901" xr:uid="{00000000-0005-0000-0000-0000323A0000}"/>
    <cellStyle name="Normal 3 3 2 2 3 3 3 2" xfId="35859" xr:uid="{AD7A578C-427D-458F-8B44-49ACAF98024E}"/>
    <cellStyle name="Normal 3 3 2 2 3 3 4" xfId="14902" xr:uid="{00000000-0005-0000-0000-0000333A0000}"/>
    <cellStyle name="Normal 3 3 2 2 3 3 4 2" xfId="35860" xr:uid="{AC9D6558-24E6-413F-AF3A-EB173115A96F}"/>
    <cellStyle name="Normal 3 3 2 2 3 3 5" xfId="35857" xr:uid="{7EF5F334-B3C3-4C12-8660-B158A3A19FB3}"/>
    <cellStyle name="Normal 3 3 2 2 3 4" xfId="14903" xr:uid="{00000000-0005-0000-0000-0000343A0000}"/>
    <cellStyle name="Normal 3 3 2 2 3 4 2" xfId="35861" xr:uid="{C6FC276B-3645-472F-A23B-76043CE50B5F}"/>
    <cellStyle name="Normal 3 3 2 2 3 5" xfId="14904" xr:uid="{00000000-0005-0000-0000-0000353A0000}"/>
    <cellStyle name="Normal 3 3 2 2 3 5 2" xfId="35862" xr:uid="{C1CD4BF3-9152-440E-9050-EE5656F46E66}"/>
    <cellStyle name="Normal 3 3 2 2 3 6" xfId="14905" xr:uid="{00000000-0005-0000-0000-0000363A0000}"/>
    <cellStyle name="Normal 3 3 2 2 3 6 2" xfId="35863" xr:uid="{6DA55CD5-44C0-41B3-A491-FC5AEFF9767C}"/>
    <cellStyle name="Normal 3 3 2 2 3 7" xfId="35848" xr:uid="{2F0122D8-2265-40BB-B970-B28BEE5CCB02}"/>
    <cellStyle name="Normal 3 3 2 2 4" xfId="14906" xr:uid="{00000000-0005-0000-0000-0000373A0000}"/>
    <cellStyle name="Normal 3 3 2 2 4 2" xfId="14907" xr:uid="{00000000-0005-0000-0000-0000383A0000}"/>
    <cellStyle name="Normal 3 3 2 2 4 2 2" xfId="14908" xr:uid="{00000000-0005-0000-0000-0000393A0000}"/>
    <cellStyle name="Normal 3 3 2 2 4 2 2 2" xfId="14909" xr:uid="{00000000-0005-0000-0000-00003A3A0000}"/>
    <cellStyle name="Normal 3 3 2 2 4 2 2 2 2" xfId="35867" xr:uid="{3331D1CF-6248-45D8-B110-AFA90EAC0CDA}"/>
    <cellStyle name="Normal 3 3 2 2 4 2 2 3" xfId="14910" xr:uid="{00000000-0005-0000-0000-00003B3A0000}"/>
    <cellStyle name="Normal 3 3 2 2 4 2 2 3 2" xfId="35868" xr:uid="{857A27D3-A604-40AB-B68C-0B279D5924B8}"/>
    <cellStyle name="Normal 3 3 2 2 4 2 2 4" xfId="14911" xr:uid="{00000000-0005-0000-0000-00003C3A0000}"/>
    <cellStyle name="Normal 3 3 2 2 4 2 2 4 2" xfId="35869" xr:uid="{6B3B13E1-E396-4402-B848-F849CBBF9BD7}"/>
    <cellStyle name="Normal 3 3 2 2 4 2 2 5" xfId="35866" xr:uid="{E0D8979A-437B-4272-9E8E-97BEBA4F596D}"/>
    <cellStyle name="Normal 3 3 2 2 4 2 3" xfId="14912" xr:uid="{00000000-0005-0000-0000-00003D3A0000}"/>
    <cellStyle name="Normal 3 3 2 2 4 2 3 2" xfId="35870" xr:uid="{6F159C3F-2B85-4A3C-BF40-0FD16A7C3801}"/>
    <cellStyle name="Normal 3 3 2 2 4 2 4" xfId="14913" xr:uid="{00000000-0005-0000-0000-00003E3A0000}"/>
    <cellStyle name="Normal 3 3 2 2 4 2 4 2" xfId="35871" xr:uid="{73EC4050-6F74-4AE5-AA60-06ABD1A39684}"/>
    <cellStyle name="Normal 3 3 2 2 4 2 5" xfId="14914" xr:uid="{00000000-0005-0000-0000-00003F3A0000}"/>
    <cellStyle name="Normal 3 3 2 2 4 2 5 2" xfId="35872" xr:uid="{B4BEE690-D98E-4523-9989-2220D13FB781}"/>
    <cellStyle name="Normal 3 3 2 2 4 2 6" xfId="35865" xr:uid="{538B9EC4-0687-4430-B3FC-55EE69078E87}"/>
    <cellStyle name="Normal 3 3 2 2 4 3" xfId="14915" xr:uid="{00000000-0005-0000-0000-0000403A0000}"/>
    <cellStyle name="Normal 3 3 2 2 4 3 2" xfId="14916" xr:uid="{00000000-0005-0000-0000-0000413A0000}"/>
    <cellStyle name="Normal 3 3 2 2 4 3 2 2" xfId="35874" xr:uid="{1C567B57-B4A1-4DC8-A2C2-032D13C09AFE}"/>
    <cellStyle name="Normal 3 3 2 2 4 3 3" xfId="14917" xr:uid="{00000000-0005-0000-0000-0000423A0000}"/>
    <cellStyle name="Normal 3 3 2 2 4 3 3 2" xfId="35875" xr:uid="{0A096C57-B897-48BA-9E47-38E70E39311D}"/>
    <cellStyle name="Normal 3 3 2 2 4 3 4" xfId="14918" xr:uid="{00000000-0005-0000-0000-0000433A0000}"/>
    <cellStyle name="Normal 3 3 2 2 4 3 4 2" xfId="35876" xr:uid="{794B2707-FEE0-41C5-AF14-6E3FD88E42D1}"/>
    <cellStyle name="Normal 3 3 2 2 4 3 5" xfId="35873" xr:uid="{8801F622-DB09-4441-B9D1-7706E596CFC1}"/>
    <cellStyle name="Normal 3 3 2 2 4 4" xfId="14919" xr:uid="{00000000-0005-0000-0000-0000443A0000}"/>
    <cellStyle name="Normal 3 3 2 2 4 4 2" xfId="35877" xr:uid="{A5B3458E-975B-49E5-BC91-EE888EBA42F5}"/>
    <cellStyle name="Normal 3 3 2 2 4 5" xfId="14920" xr:uid="{00000000-0005-0000-0000-0000453A0000}"/>
    <cellStyle name="Normal 3 3 2 2 4 5 2" xfId="35878" xr:uid="{57C024E1-147D-4049-BB2A-D643A052DB35}"/>
    <cellStyle name="Normal 3 3 2 2 4 6" xfId="14921" xr:uid="{00000000-0005-0000-0000-0000463A0000}"/>
    <cellStyle name="Normal 3 3 2 2 4 6 2" xfId="35879" xr:uid="{4F6BFB7F-6552-4D94-AF0B-907C06B86517}"/>
    <cellStyle name="Normal 3 3 2 2 4 7" xfId="35864" xr:uid="{078D0D04-DAFA-49E3-867A-A6A340A75689}"/>
    <cellStyle name="Normal 3 3 2 2 5" xfId="14922" xr:uid="{00000000-0005-0000-0000-0000473A0000}"/>
    <cellStyle name="Normal 3 3 2 2 5 2" xfId="14923" xr:uid="{00000000-0005-0000-0000-0000483A0000}"/>
    <cellStyle name="Normal 3 3 2 2 5 2 2" xfId="14924" xr:uid="{00000000-0005-0000-0000-0000493A0000}"/>
    <cellStyle name="Normal 3 3 2 2 5 2 2 2" xfId="35882" xr:uid="{E0797997-09CA-471B-BA33-F39431083CD0}"/>
    <cellStyle name="Normal 3 3 2 2 5 2 3" xfId="14925" xr:uid="{00000000-0005-0000-0000-00004A3A0000}"/>
    <cellStyle name="Normal 3 3 2 2 5 2 3 2" xfId="35883" xr:uid="{0145B4F5-F064-4ADE-A1C9-741EA6BCCE1F}"/>
    <cellStyle name="Normal 3 3 2 2 5 2 4" xfId="14926" xr:uid="{00000000-0005-0000-0000-00004B3A0000}"/>
    <cellStyle name="Normal 3 3 2 2 5 2 4 2" xfId="35884" xr:uid="{C2BDF1DA-E93E-48FD-8D90-6E92562D4B36}"/>
    <cellStyle name="Normal 3 3 2 2 5 2 5" xfId="35881" xr:uid="{B75E46F7-34D7-4EAC-9B11-DCEC221F6C35}"/>
    <cellStyle name="Normal 3 3 2 2 5 3" xfId="14927" xr:uid="{00000000-0005-0000-0000-00004C3A0000}"/>
    <cellStyle name="Normal 3 3 2 2 5 3 2" xfId="35885" xr:uid="{552A4083-58EA-4254-BDD3-057DEB7E8386}"/>
    <cellStyle name="Normal 3 3 2 2 5 4" xfId="14928" xr:uid="{00000000-0005-0000-0000-00004D3A0000}"/>
    <cellStyle name="Normal 3 3 2 2 5 4 2" xfId="35886" xr:uid="{819BF21C-B514-4D00-B9E8-9D50CCF9D4BB}"/>
    <cellStyle name="Normal 3 3 2 2 5 5" xfId="14929" xr:uid="{00000000-0005-0000-0000-00004E3A0000}"/>
    <cellStyle name="Normal 3 3 2 2 5 5 2" xfId="35887" xr:uid="{D6691169-61E1-47CE-9DAA-CC9891A955E4}"/>
    <cellStyle name="Normal 3 3 2 2 5 6" xfId="35880" xr:uid="{8A68F463-C35F-4EFF-BECE-93F453D0C126}"/>
    <cellStyle name="Normal 3 3 2 2 6" xfId="14930" xr:uid="{00000000-0005-0000-0000-00004F3A0000}"/>
    <cellStyle name="Normal 3 3 2 2 6 2" xfId="35888" xr:uid="{40E67EAF-F118-4F37-8271-F9B64B64D14A}"/>
    <cellStyle name="Normal 3 3 2 2 7" xfId="14931" xr:uid="{00000000-0005-0000-0000-0000503A0000}"/>
    <cellStyle name="Normal 3 3 2 2 7 2" xfId="14932" xr:uid="{00000000-0005-0000-0000-0000513A0000}"/>
    <cellStyle name="Normal 3 3 2 2 7 2 2" xfId="35890" xr:uid="{DF5000CC-7E61-41C3-ABD2-F50165EF303A}"/>
    <cellStyle name="Normal 3 3 2 2 7 3" xfId="14933" xr:uid="{00000000-0005-0000-0000-0000523A0000}"/>
    <cellStyle name="Normal 3 3 2 2 7 3 2" xfId="35891" xr:uid="{C3B0FD70-7E11-49FE-BD74-ECC3AB2BD879}"/>
    <cellStyle name="Normal 3 3 2 2 7 4" xfId="14934" xr:uid="{00000000-0005-0000-0000-0000533A0000}"/>
    <cellStyle name="Normal 3 3 2 2 7 4 2" xfId="35892" xr:uid="{EDE2B21D-D2EC-4F73-B71A-D80EAFF535F7}"/>
    <cellStyle name="Normal 3 3 2 2 7 5" xfId="35889" xr:uid="{6CC9919E-DACA-4316-9834-A1721D6719B0}"/>
    <cellStyle name="Normal 3 3 2 2 8" xfId="14935" xr:uid="{00000000-0005-0000-0000-0000543A0000}"/>
    <cellStyle name="Normal 3 3 2 2 8 2" xfId="35893" xr:uid="{9A1780F0-69BC-4412-BF49-5AB3BD04899F}"/>
    <cellStyle name="Normal 3 3 2 2 9" xfId="14936" xr:uid="{00000000-0005-0000-0000-0000553A0000}"/>
    <cellStyle name="Normal 3 3 2 2 9 2" xfId="35894" xr:uid="{D36BDD2E-697D-40A6-B5A4-799A31F2761A}"/>
    <cellStyle name="Normal 3 3 2 3" xfId="14937" xr:uid="{00000000-0005-0000-0000-0000563A0000}"/>
    <cellStyle name="Normal 3 3 2 3 10" xfId="35895" xr:uid="{5C0957F5-CD21-4D7B-B2B6-627EC0FC169C}"/>
    <cellStyle name="Normal 3 3 2 3 2" xfId="14938" xr:uid="{00000000-0005-0000-0000-0000573A0000}"/>
    <cellStyle name="Normal 3 3 2 3 2 2" xfId="14939" xr:uid="{00000000-0005-0000-0000-0000583A0000}"/>
    <cellStyle name="Normal 3 3 2 3 2 2 2" xfId="14940" xr:uid="{00000000-0005-0000-0000-0000593A0000}"/>
    <cellStyle name="Normal 3 3 2 3 2 2 2 2" xfId="14941" xr:uid="{00000000-0005-0000-0000-00005A3A0000}"/>
    <cellStyle name="Normal 3 3 2 3 2 2 2 2 2" xfId="14942" xr:uid="{00000000-0005-0000-0000-00005B3A0000}"/>
    <cellStyle name="Normal 3 3 2 3 2 2 2 2 2 2" xfId="35900" xr:uid="{EAB3500C-A3FC-40E9-9979-67100EBE8ADE}"/>
    <cellStyle name="Normal 3 3 2 3 2 2 2 2 3" xfId="14943" xr:uid="{00000000-0005-0000-0000-00005C3A0000}"/>
    <cellStyle name="Normal 3 3 2 3 2 2 2 2 3 2" xfId="35901" xr:uid="{C62CBF6A-13B1-4C83-8DCB-A1047609B177}"/>
    <cellStyle name="Normal 3 3 2 3 2 2 2 2 4" xfId="14944" xr:uid="{00000000-0005-0000-0000-00005D3A0000}"/>
    <cellStyle name="Normal 3 3 2 3 2 2 2 2 4 2" xfId="35902" xr:uid="{21734FC0-1D7D-422B-8F19-F078C3FF48C0}"/>
    <cellStyle name="Normal 3 3 2 3 2 2 2 2 5" xfId="35899" xr:uid="{8415D38E-3BEF-43B2-90A9-180C31CFD1BA}"/>
    <cellStyle name="Normal 3 3 2 3 2 2 2 3" xfId="14945" xr:uid="{00000000-0005-0000-0000-00005E3A0000}"/>
    <cellStyle name="Normal 3 3 2 3 2 2 2 3 2" xfId="35903" xr:uid="{6FC7505F-AB9E-4A9E-A45A-FB3DD26B5E2E}"/>
    <cellStyle name="Normal 3 3 2 3 2 2 2 4" xfId="14946" xr:uid="{00000000-0005-0000-0000-00005F3A0000}"/>
    <cellStyle name="Normal 3 3 2 3 2 2 2 4 2" xfId="35904" xr:uid="{3482FFB0-AE10-48EB-8982-CBA9BAADB9A3}"/>
    <cellStyle name="Normal 3 3 2 3 2 2 2 5" xfId="14947" xr:uid="{00000000-0005-0000-0000-0000603A0000}"/>
    <cellStyle name="Normal 3 3 2 3 2 2 2 5 2" xfId="35905" xr:uid="{4370FA1A-179F-4C25-98AD-D465E908CD88}"/>
    <cellStyle name="Normal 3 3 2 3 2 2 2 6" xfId="35898" xr:uid="{1BFF725D-5A35-430C-A432-14FEDDD49421}"/>
    <cellStyle name="Normal 3 3 2 3 2 2 3" xfId="14948" xr:uid="{00000000-0005-0000-0000-0000613A0000}"/>
    <cellStyle name="Normal 3 3 2 3 2 2 3 2" xfId="14949" xr:uid="{00000000-0005-0000-0000-0000623A0000}"/>
    <cellStyle name="Normal 3 3 2 3 2 2 3 2 2" xfId="35907" xr:uid="{EE8E3CFA-2D55-4311-B6EB-B9D99AC2D8F8}"/>
    <cellStyle name="Normal 3 3 2 3 2 2 3 3" xfId="14950" xr:uid="{00000000-0005-0000-0000-0000633A0000}"/>
    <cellStyle name="Normal 3 3 2 3 2 2 3 3 2" xfId="35908" xr:uid="{D9430909-956F-4A22-A5E9-D126D95DD6C0}"/>
    <cellStyle name="Normal 3 3 2 3 2 2 3 4" xfId="14951" xr:uid="{00000000-0005-0000-0000-0000643A0000}"/>
    <cellStyle name="Normal 3 3 2 3 2 2 3 4 2" xfId="35909" xr:uid="{3E4FA417-56D6-4680-BB6A-618501CDF26A}"/>
    <cellStyle name="Normal 3 3 2 3 2 2 3 5" xfId="35906" xr:uid="{84D70EE9-884E-4992-B781-F08790499D04}"/>
    <cellStyle name="Normal 3 3 2 3 2 2 4" xfId="14952" xr:uid="{00000000-0005-0000-0000-0000653A0000}"/>
    <cellStyle name="Normal 3 3 2 3 2 2 4 2" xfId="35910" xr:uid="{444E29BC-117F-412F-BCF6-8F9B2351121D}"/>
    <cellStyle name="Normal 3 3 2 3 2 2 5" xfId="14953" xr:uid="{00000000-0005-0000-0000-0000663A0000}"/>
    <cellStyle name="Normal 3 3 2 3 2 2 5 2" xfId="35911" xr:uid="{06798477-410B-425E-9AD4-6135E50D086D}"/>
    <cellStyle name="Normal 3 3 2 3 2 2 6" xfId="14954" xr:uid="{00000000-0005-0000-0000-0000673A0000}"/>
    <cellStyle name="Normal 3 3 2 3 2 2 6 2" xfId="35912" xr:uid="{D6215671-F1B2-4C2A-8AF0-7C95B4F00F64}"/>
    <cellStyle name="Normal 3 3 2 3 2 2 7" xfId="35897" xr:uid="{2DE45A17-BBE8-4533-A2DF-5BC0932146ED}"/>
    <cellStyle name="Normal 3 3 2 3 2 3" xfId="14955" xr:uid="{00000000-0005-0000-0000-0000683A0000}"/>
    <cellStyle name="Normal 3 3 2 3 2 3 2" xfId="14956" xr:uid="{00000000-0005-0000-0000-0000693A0000}"/>
    <cellStyle name="Normal 3 3 2 3 2 3 2 2" xfId="14957" xr:uid="{00000000-0005-0000-0000-00006A3A0000}"/>
    <cellStyle name="Normal 3 3 2 3 2 3 2 2 2" xfId="14958" xr:uid="{00000000-0005-0000-0000-00006B3A0000}"/>
    <cellStyle name="Normal 3 3 2 3 2 3 2 2 2 2" xfId="35916" xr:uid="{E35E5CDB-AF27-4949-893B-03A7FBA0B6E1}"/>
    <cellStyle name="Normal 3 3 2 3 2 3 2 2 3" xfId="14959" xr:uid="{00000000-0005-0000-0000-00006C3A0000}"/>
    <cellStyle name="Normal 3 3 2 3 2 3 2 2 3 2" xfId="35917" xr:uid="{7992DF99-2679-43FD-B82A-EE35A6B3B584}"/>
    <cellStyle name="Normal 3 3 2 3 2 3 2 2 4" xfId="14960" xr:uid="{00000000-0005-0000-0000-00006D3A0000}"/>
    <cellStyle name="Normal 3 3 2 3 2 3 2 2 4 2" xfId="35918" xr:uid="{31595F6A-5FA9-4C14-8BC5-E9C8545C3752}"/>
    <cellStyle name="Normal 3 3 2 3 2 3 2 2 5" xfId="35915" xr:uid="{22FF4F58-E88C-401B-B9D1-B87F2678D5FA}"/>
    <cellStyle name="Normal 3 3 2 3 2 3 2 3" xfId="14961" xr:uid="{00000000-0005-0000-0000-00006E3A0000}"/>
    <cellStyle name="Normal 3 3 2 3 2 3 2 3 2" xfId="35919" xr:uid="{A64F9D44-B23E-49F3-875A-C93ECCB23432}"/>
    <cellStyle name="Normal 3 3 2 3 2 3 2 4" xfId="14962" xr:uid="{00000000-0005-0000-0000-00006F3A0000}"/>
    <cellStyle name="Normal 3 3 2 3 2 3 2 4 2" xfId="35920" xr:uid="{D48F0247-75E0-409F-BCFF-74970A349790}"/>
    <cellStyle name="Normal 3 3 2 3 2 3 2 5" xfId="14963" xr:uid="{00000000-0005-0000-0000-0000703A0000}"/>
    <cellStyle name="Normal 3 3 2 3 2 3 2 5 2" xfId="35921" xr:uid="{B27A61E9-39F6-4A0C-9812-DCEDCBC3BBCD}"/>
    <cellStyle name="Normal 3 3 2 3 2 3 2 6" xfId="35914" xr:uid="{8D6E62F5-770C-404D-8B6A-7B123BFEA55E}"/>
    <cellStyle name="Normal 3 3 2 3 2 3 3" xfId="14964" xr:uid="{00000000-0005-0000-0000-0000713A0000}"/>
    <cellStyle name="Normal 3 3 2 3 2 3 3 2" xfId="14965" xr:uid="{00000000-0005-0000-0000-0000723A0000}"/>
    <cellStyle name="Normal 3 3 2 3 2 3 3 2 2" xfId="35923" xr:uid="{7BC32E3A-CCBE-4F80-8E0D-8D3756F80748}"/>
    <cellStyle name="Normal 3 3 2 3 2 3 3 3" xfId="14966" xr:uid="{00000000-0005-0000-0000-0000733A0000}"/>
    <cellStyle name="Normal 3 3 2 3 2 3 3 3 2" xfId="35924" xr:uid="{4A80C7C7-6091-4EB4-BD0C-AA785DA13A0D}"/>
    <cellStyle name="Normal 3 3 2 3 2 3 3 4" xfId="14967" xr:uid="{00000000-0005-0000-0000-0000743A0000}"/>
    <cellStyle name="Normal 3 3 2 3 2 3 3 4 2" xfId="35925" xr:uid="{D6F9FA52-3ACB-4C38-957F-A775CBD355F3}"/>
    <cellStyle name="Normal 3 3 2 3 2 3 3 5" xfId="35922" xr:uid="{8E3D0487-A238-44AB-B729-CA26E235CFE2}"/>
    <cellStyle name="Normal 3 3 2 3 2 3 4" xfId="14968" xr:uid="{00000000-0005-0000-0000-0000753A0000}"/>
    <cellStyle name="Normal 3 3 2 3 2 3 4 2" xfId="35926" xr:uid="{34B56421-A778-40A5-88A7-2AB49136D3A0}"/>
    <cellStyle name="Normal 3 3 2 3 2 3 5" xfId="14969" xr:uid="{00000000-0005-0000-0000-0000763A0000}"/>
    <cellStyle name="Normal 3 3 2 3 2 3 5 2" xfId="35927" xr:uid="{41AD830F-33E6-4E44-9642-543779B16C40}"/>
    <cellStyle name="Normal 3 3 2 3 2 3 6" xfId="14970" xr:uid="{00000000-0005-0000-0000-0000773A0000}"/>
    <cellStyle name="Normal 3 3 2 3 2 3 6 2" xfId="35928" xr:uid="{BBF34970-2B59-4BEB-981E-B547F6DAF19E}"/>
    <cellStyle name="Normal 3 3 2 3 2 3 7" xfId="35913" xr:uid="{1909D59B-FE94-40AE-ABEA-2AAFBC6981F6}"/>
    <cellStyle name="Normal 3 3 2 3 2 4" xfId="14971" xr:uid="{00000000-0005-0000-0000-0000783A0000}"/>
    <cellStyle name="Normal 3 3 2 3 2 4 2" xfId="14972" xr:uid="{00000000-0005-0000-0000-0000793A0000}"/>
    <cellStyle name="Normal 3 3 2 3 2 4 2 2" xfId="14973" xr:uid="{00000000-0005-0000-0000-00007A3A0000}"/>
    <cellStyle name="Normal 3 3 2 3 2 4 2 2 2" xfId="35931" xr:uid="{635DA66E-4BCC-462A-BC30-DFA036A7C31C}"/>
    <cellStyle name="Normal 3 3 2 3 2 4 2 3" xfId="14974" xr:uid="{00000000-0005-0000-0000-00007B3A0000}"/>
    <cellStyle name="Normal 3 3 2 3 2 4 2 3 2" xfId="35932" xr:uid="{7789E821-B4E8-4826-9DA7-A3287A7AC73F}"/>
    <cellStyle name="Normal 3 3 2 3 2 4 2 4" xfId="14975" xr:uid="{00000000-0005-0000-0000-00007C3A0000}"/>
    <cellStyle name="Normal 3 3 2 3 2 4 2 4 2" xfId="35933" xr:uid="{8D98C496-7897-4A57-8DA2-671AE5601948}"/>
    <cellStyle name="Normal 3 3 2 3 2 4 2 5" xfId="35930" xr:uid="{1A13205D-5939-4FE5-840A-E92290095805}"/>
    <cellStyle name="Normal 3 3 2 3 2 4 3" xfId="14976" xr:uid="{00000000-0005-0000-0000-00007D3A0000}"/>
    <cellStyle name="Normal 3 3 2 3 2 4 3 2" xfId="35934" xr:uid="{AC9CC908-D0DC-4B63-93BD-D9A36825DC24}"/>
    <cellStyle name="Normal 3 3 2 3 2 4 4" xfId="14977" xr:uid="{00000000-0005-0000-0000-00007E3A0000}"/>
    <cellStyle name="Normal 3 3 2 3 2 4 4 2" xfId="35935" xr:uid="{5062EC6D-E357-4BCC-B89E-C442B0F3EAD8}"/>
    <cellStyle name="Normal 3 3 2 3 2 4 5" xfId="14978" xr:uid="{00000000-0005-0000-0000-00007F3A0000}"/>
    <cellStyle name="Normal 3 3 2 3 2 4 5 2" xfId="35936" xr:uid="{47ED6A83-8057-4320-B029-9E3C39BA48D1}"/>
    <cellStyle name="Normal 3 3 2 3 2 4 6" xfId="35929" xr:uid="{366CDB2E-9EEF-4ACC-9316-F9FDBA00F7E2}"/>
    <cellStyle name="Normal 3 3 2 3 2 5" xfId="14979" xr:uid="{00000000-0005-0000-0000-0000803A0000}"/>
    <cellStyle name="Normal 3 3 2 3 2 5 2" xfId="14980" xr:uid="{00000000-0005-0000-0000-0000813A0000}"/>
    <cellStyle name="Normal 3 3 2 3 2 5 2 2" xfId="35938" xr:uid="{199AD432-E518-4733-8D8C-415761C97FE5}"/>
    <cellStyle name="Normal 3 3 2 3 2 5 3" xfId="14981" xr:uid="{00000000-0005-0000-0000-0000823A0000}"/>
    <cellStyle name="Normal 3 3 2 3 2 5 3 2" xfId="35939" xr:uid="{9DDA9550-CC3C-486A-A3EF-90C243779D29}"/>
    <cellStyle name="Normal 3 3 2 3 2 5 4" xfId="14982" xr:uid="{00000000-0005-0000-0000-0000833A0000}"/>
    <cellStyle name="Normal 3 3 2 3 2 5 4 2" xfId="35940" xr:uid="{B18EDBA2-5017-443A-A000-D31354EC9E0A}"/>
    <cellStyle name="Normal 3 3 2 3 2 5 5" xfId="35937" xr:uid="{920E9FE4-C2F0-4036-8584-2685C9007354}"/>
    <cellStyle name="Normal 3 3 2 3 2 6" xfId="14983" xr:uid="{00000000-0005-0000-0000-0000843A0000}"/>
    <cellStyle name="Normal 3 3 2 3 2 6 2" xfId="35941" xr:uid="{08CE7EE6-6AED-4AFE-9315-00D79879A2BB}"/>
    <cellStyle name="Normal 3 3 2 3 2 7" xfId="14984" xr:uid="{00000000-0005-0000-0000-0000853A0000}"/>
    <cellStyle name="Normal 3 3 2 3 2 7 2" xfId="35942" xr:uid="{EDCF79DE-D115-42FF-8F79-F738F42975E4}"/>
    <cellStyle name="Normal 3 3 2 3 2 8" xfId="14985" xr:uid="{00000000-0005-0000-0000-0000863A0000}"/>
    <cellStyle name="Normal 3 3 2 3 2 8 2" xfId="35943" xr:uid="{C6871F46-31BB-4E99-8493-5D668C5E4F64}"/>
    <cellStyle name="Normal 3 3 2 3 2 9" xfId="35896" xr:uid="{84DE7C16-3CD0-45AD-8933-CD98D954808A}"/>
    <cellStyle name="Normal 3 3 2 3 3" xfId="14986" xr:uid="{00000000-0005-0000-0000-0000873A0000}"/>
    <cellStyle name="Normal 3 3 2 3 3 2" xfId="14987" xr:uid="{00000000-0005-0000-0000-0000883A0000}"/>
    <cellStyle name="Normal 3 3 2 3 3 2 2" xfId="14988" xr:uid="{00000000-0005-0000-0000-0000893A0000}"/>
    <cellStyle name="Normal 3 3 2 3 3 2 2 2" xfId="14989" xr:uid="{00000000-0005-0000-0000-00008A3A0000}"/>
    <cellStyle name="Normal 3 3 2 3 3 2 2 2 2" xfId="35947" xr:uid="{3AC94924-7128-4489-B1AF-33C0D31D73D7}"/>
    <cellStyle name="Normal 3 3 2 3 3 2 2 3" xfId="14990" xr:uid="{00000000-0005-0000-0000-00008B3A0000}"/>
    <cellStyle name="Normal 3 3 2 3 3 2 2 3 2" xfId="35948" xr:uid="{27F82936-4A05-4749-8329-038E813BBDB3}"/>
    <cellStyle name="Normal 3 3 2 3 3 2 2 4" xfId="14991" xr:uid="{00000000-0005-0000-0000-00008C3A0000}"/>
    <cellStyle name="Normal 3 3 2 3 3 2 2 4 2" xfId="35949" xr:uid="{EFEAF93E-886E-4717-9FAA-5B061AFCD8D3}"/>
    <cellStyle name="Normal 3 3 2 3 3 2 2 5" xfId="35946" xr:uid="{FE0AF89E-0A8D-48F6-AF3E-E4BADA872F80}"/>
    <cellStyle name="Normal 3 3 2 3 3 2 3" xfId="14992" xr:uid="{00000000-0005-0000-0000-00008D3A0000}"/>
    <cellStyle name="Normal 3 3 2 3 3 2 3 2" xfId="35950" xr:uid="{05ADF558-9CB3-422F-B9BE-80A77563D7D9}"/>
    <cellStyle name="Normal 3 3 2 3 3 2 4" xfId="14993" xr:uid="{00000000-0005-0000-0000-00008E3A0000}"/>
    <cellStyle name="Normal 3 3 2 3 3 2 4 2" xfId="35951" xr:uid="{57999C43-D2B4-4CB1-B35D-89C0A237AEEF}"/>
    <cellStyle name="Normal 3 3 2 3 3 2 5" xfId="14994" xr:uid="{00000000-0005-0000-0000-00008F3A0000}"/>
    <cellStyle name="Normal 3 3 2 3 3 2 5 2" xfId="35952" xr:uid="{45A6B649-57B7-47AF-ADE7-F67176F739A7}"/>
    <cellStyle name="Normal 3 3 2 3 3 2 6" xfId="35945" xr:uid="{14C6269C-5A13-4B5D-90F3-C9EE756FD60D}"/>
    <cellStyle name="Normal 3 3 2 3 3 3" xfId="14995" xr:uid="{00000000-0005-0000-0000-0000903A0000}"/>
    <cellStyle name="Normal 3 3 2 3 3 3 2" xfId="14996" xr:uid="{00000000-0005-0000-0000-0000913A0000}"/>
    <cellStyle name="Normal 3 3 2 3 3 3 2 2" xfId="35954" xr:uid="{F6E2529D-FB21-4DF8-B658-724B02002713}"/>
    <cellStyle name="Normal 3 3 2 3 3 3 3" xfId="14997" xr:uid="{00000000-0005-0000-0000-0000923A0000}"/>
    <cellStyle name="Normal 3 3 2 3 3 3 3 2" xfId="35955" xr:uid="{928C5DAB-8E69-4D4A-849B-29E7D30EF69F}"/>
    <cellStyle name="Normal 3 3 2 3 3 3 4" xfId="14998" xr:uid="{00000000-0005-0000-0000-0000933A0000}"/>
    <cellStyle name="Normal 3 3 2 3 3 3 4 2" xfId="35956" xr:uid="{0056B605-D65A-4FC1-B9A6-9A1A0FDB531B}"/>
    <cellStyle name="Normal 3 3 2 3 3 3 5" xfId="35953" xr:uid="{211874C4-676B-4031-8C4B-DC75B2A98317}"/>
    <cellStyle name="Normal 3 3 2 3 3 4" xfId="14999" xr:uid="{00000000-0005-0000-0000-0000943A0000}"/>
    <cellStyle name="Normal 3 3 2 3 3 4 2" xfId="35957" xr:uid="{2776C35B-680F-49AC-8E85-AE6BB95A9484}"/>
    <cellStyle name="Normal 3 3 2 3 3 5" xfId="15000" xr:uid="{00000000-0005-0000-0000-0000953A0000}"/>
    <cellStyle name="Normal 3 3 2 3 3 5 2" xfId="35958" xr:uid="{60B94A98-608C-4DC4-AEF2-7F648990176C}"/>
    <cellStyle name="Normal 3 3 2 3 3 6" xfId="15001" xr:uid="{00000000-0005-0000-0000-0000963A0000}"/>
    <cellStyle name="Normal 3 3 2 3 3 6 2" xfId="35959" xr:uid="{61310189-8C89-4013-87B3-B1BAEDCAD627}"/>
    <cellStyle name="Normal 3 3 2 3 3 7" xfId="35944" xr:uid="{F89AF731-30FB-45C7-8C8B-16595D7319F3}"/>
    <cellStyle name="Normal 3 3 2 3 4" xfId="15002" xr:uid="{00000000-0005-0000-0000-0000973A0000}"/>
    <cellStyle name="Normal 3 3 2 3 4 2" xfId="15003" xr:uid="{00000000-0005-0000-0000-0000983A0000}"/>
    <cellStyle name="Normal 3 3 2 3 4 2 2" xfId="15004" xr:uid="{00000000-0005-0000-0000-0000993A0000}"/>
    <cellStyle name="Normal 3 3 2 3 4 2 2 2" xfId="15005" xr:uid="{00000000-0005-0000-0000-00009A3A0000}"/>
    <cellStyle name="Normal 3 3 2 3 4 2 2 2 2" xfId="35963" xr:uid="{35521FB5-097E-4B5A-BB34-ADAECD002D67}"/>
    <cellStyle name="Normal 3 3 2 3 4 2 2 3" xfId="15006" xr:uid="{00000000-0005-0000-0000-00009B3A0000}"/>
    <cellStyle name="Normal 3 3 2 3 4 2 2 3 2" xfId="35964" xr:uid="{065FD61D-4B6D-42F1-8306-A0B3266AA156}"/>
    <cellStyle name="Normal 3 3 2 3 4 2 2 4" xfId="15007" xr:uid="{00000000-0005-0000-0000-00009C3A0000}"/>
    <cellStyle name="Normal 3 3 2 3 4 2 2 4 2" xfId="35965" xr:uid="{21B845F2-1135-4AC0-88D1-F68965534760}"/>
    <cellStyle name="Normal 3 3 2 3 4 2 2 5" xfId="35962" xr:uid="{793FB970-4DF9-41D2-832A-9673D82B1C05}"/>
    <cellStyle name="Normal 3 3 2 3 4 2 3" xfId="15008" xr:uid="{00000000-0005-0000-0000-00009D3A0000}"/>
    <cellStyle name="Normal 3 3 2 3 4 2 3 2" xfId="35966" xr:uid="{40B59F41-C28A-4F74-B156-5670C7C5E946}"/>
    <cellStyle name="Normal 3 3 2 3 4 2 4" xfId="15009" xr:uid="{00000000-0005-0000-0000-00009E3A0000}"/>
    <cellStyle name="Normal 3 3 2 3 4 2 4 2" xfId="35967" xr:uid="{77782396-9741-4137-AFBD-B1F29FC2B750}"/>
    <cellStyle name="Normal 3 3 2 3 4 2 5" xfId="15010" xr:uid="{00000000-0005-0000-0000-00009F3A0000}"/>
    <cellStyle name="Normal 3 3 2 3 4 2 5 2" xfId="35968" xr:uid="{B32C6933-BA2D-4DE3-B0EC-7A13D1F4523F}"/>
    <cellStyle name="Normal 3 3 2 3 4 2 6" xfId="35961" xr:uid="{37BB850B-7A3C-42B3-93F6-3DABCD77C4E9}"/>
    <cellStyle name="Normal 3 3 2 3 4 3" xfId="15011" xr:uid="{00000000-0005-0000-0000-0000A03A0000}"/>
    <cellStyle name="Normal 3 3 2 3 4 3 2" xfId="15012" xr:uid="{00000000-0005-0000-0000-0000A13A0000}"/>
    <cellStyle name="Normal 3 3 2 3 4 3 2 2" xfId="35970" xr:uid="{B721CABC-E765-4C3B-A6A2-1F7359D3F72C}"/>
    <cellStyle name="Normal 3 3 2 3 4 3 3" xfId="15013" xr:uid="{00000000-0005-0000-0000-0000A23A0000}"/>
    <cellStyle name="Normal 3 3 2 3 4 3 3 2" xfId="35971" xr:uid="{79AC893D-F939-4CB0-9019-821FD78E7287}"/>
    <cellStyle name="Normal 3 3 2 3 4 3 4" xfId="15014" xr:uid="{00000000-0005-0000-0000-0000A33A0000}"/>
    <cellStyle name="Normal 3 3 2 3 4 3 4 2" xfId="35972" xr:uid="{73693CF8-B928-4EF2-A33D-485129669A71}"/>
    <cellStyle name="Normal 3 3 2 3 4 3 5" xfId="35969" xr:uid="{BCBF6456-C3A6-4C71-9AA5-EDBEF469E45C}"/>
    <cellStyle name="Normal 3 3 2 3 4 4" xfId="15015" xr:uid="{00000000-0005-0000-0000-0000A43A0000}"/>
    <cellStyle name="Normal 3 3 2 3 4 4 2" xfId="35973" xr:uid="{39A7F7F6-852A-48BF-BE00-0E584DD0A744}"/>
    <cellStyle name="Normal 3 3 2 3 4 5" xfId="15016" xr:uid="{00000000-0005-0000-0000-0000A53A0000}"/>
    <cellStyle name="Normal 3 3 2 3 4 5 2" xfId="35974" xr:uid="{D80D840E-C8FE-4DBD-AE88-3CD481F5A4F7}"/>
    <cellStyle name="Normal 3 3 2 3 4 6" xfId="15017" xr:uid="{00000000-0005-0000-0000-0000A63A0000}"/>
    <cellStyle name="Normal 3 3 2 3 4 6 2" xfId="35975" xr:uid="{89E76C15-D19E-43BA-9A06-A513BA2FAB87}"/>
    <cellStyle name="Normal 3 3 2 3 4 7" xfId="35960" xr:uid="{93F42C23-4D62-47BB-A7E7-9A06D64ECDED}"/>
    <cellStyle name="Normal 3 3 2 3 5" xfId="15018" xr:uid="{00000000-0005-0000-0000-0000A73A0000}"/>
    <cellStyle name="Normal 3 3 2 3 5 2" xfId="15019" xr:uid="{00000000-0005-0000-0000-0000A83A0000}"/>
    <cellStyle name="Normal 3 3 2 3 5 2 2" xfId="15020" xr:uid="{00000000-0005-0000-0000-0000A93A0000}"/>
    <cellStyle name="Normal 3 3 2 3 5 2 2 2" xfId="35978" xr:uid="{7A08B21C-4D2A-4D73-A347-C68BA9F214E5}"/>
    <cellStyle name="Normal 3 3 2 3 5 2 3" xfId="15021" xr:uid="{00000000-0005-0000-0000-0000AA3A0000}"/>
    <cellStyle name="Normal 3 3 2 3 5 2 3 2" xfId="35979" xr:uid="{61D8D95E-DCD9-4161-A6E4-3393979E82A0}"/>
    <cellStyle name="Normal 3 3 2 3 5 2 4" xfId="15022" xr:uid="{00000000-0005-0000-0000-0000AB3A0000}"/>
    <cellStyle name="Normal 3 3 2 3 5 2 4 2" xfId="35980" xr:uid="{DBD36FCF-A7E2-4364-AA4D-A80E928FEB41}"/>
    <cellStyle name="Normal 3 3 2 3 5 2 5" xfId="35977" xr:uid="{BCF85543-11DA-44B4-939B-7FB0DCBD267C}"/>
    <cellStyle name="Normal 3 3 2 3 5 3" xfId="15023" xr:uid="{00000000-0005-0000-0000-0000AC3A0000}"/>
    <cellStyle name="Normal 3 3 2 3 5 3 2" xfId="35981" xr:uid="{A1B80110-A80D-4725-9395-06E5CF69AE41}"/>
    <cellStyle name="Normal 3 3 2 3 5 4" xfId="15024" xr:uid="{00000000-0005-0000-0000-0000AD3A0000}"/>
    <cellStyle name="Normal 3 3 2 3 5 4 2" xfId="35982" xr:uid="{16FF39CC-CF73-4E75-ACB1-CB9DA96751C4}"/>
    <cellStyle name="Normal 3 3 2 3 5 5" xfId="15025" xr:uid="{00000000-0005-0000-0000-0000AE3A0000}"/>
    <cellStyle name="Normal 3 3 2 3 5 5 2" xfId="35983" xr:uid="{685F69A7-1A29-4FAE-AC3B-03406196BA73}"/>
    <cellStyle name="Normal 3 3 2 3 5 6" xfId="35976" xr:uid="{9584F303-1276-44C1-A0BC-2F64ECB0ED5D}"/>
    <cellStyle name="Normal 3 3 2 3 6" xfId="15026" xr:uid="{00000000-0005-0000-0000-0000AF3A0000}"/>
    <cellStyle name="Normal 3 3 2 3 6 2" xfId="15027" xr:uid="{00000000-0005-0000-0000-0000B03A0000}"/>
    <cellStyle name="Normal 3 3 2 3 6 2 2" xfId="35985" xr:uid="{2F955F6C-A37E-4EC0-B856-252626463567}"/>
    <cellStyle name="Normal 3 3 2 3 6 3" xfId="15028" xr:uid="{00000000-0005-0000-0000-0000B13A0000}"/>
    <cellStyle name="Normal 3 3 2 3 6 3 2" xfId="35986" xr:uid="{6F0E412C-A659-4F4C-905B-ABB8E11E8E13}"/>
    <cellStyle name="Normal 3 3 2 3 6 4" xfId="15029" xr:uid="{00000000-0005-0000-0000-0000B23A0000}"/>
    <cellStyle name="Normal 3 3 2 3 6 4 2" xfId="35987" xr:uid="{A1FA21D2-CED2-40A1-8E34-4C9C9E36E746}"/>
    <cellStyle name="Normal 3 3 2 3 6 5" xfId="35984" xr:uid="{A7C929BE-A9CE-4EA9-8D65-1AB5AA91B799}"/>
    <cellStyle name="Normal 3 3 2 3 7" xfId="15030" xr:uid="{00000000-0005-0000-0000-0000B33A0000}"/>
    <cellStyle name="Normal 3 3 2 3 7 2" xfId="35988" xr:uid="{87FDAF21-865D-41A2-AA41-EF3F52B7D142}"/>
    <cellStyle name="Normal 3 3 2 3 8" xfId="15031" xr:uid="{00000000-0005-0000-0000-0000B43A0000}"/>
    <cellStyle name="Normal 3 3 2 3 8 2" xfId="35989" xr:uid="{42046116-1A68-498F-8052-E6D59CE3F07B}"/>
    <cellStyle name="Normal 3 3 2 3 9" xfId="15032" xr:uid="{00000000-0005-0000-0000-0000B53A0000}"/>
    <cellStyle name="Normal 3 3 2 3 9 2" xfId="35990" xr:uid="{7E7A7E80-16C9-47E2-85D1-530FA8BC16D8}"/>
    <cellStyle name="Normal 3 3 2 4" xfId="15033" xr:uid="{00000000-0005-0000-0000-0000B63A0000}"/>
    <cellStyle name="Normal 3 3 2 4 10" xfId="35991" xr:uid="{77EBB592-1E9E-4E79-A4D0-A71B537333A5}"/>
    <cellStyle name="Normal 3 3 2 4 2" xfId="15034" xr:uid="{00000000-0005-0000-0000-0000B73A0000}"/>
    <cellStyle name="Normal 3 3 2 4 2 2" xfId="15035" xr:uid="{00000000-0005-0000-0000-0000B83A0000}"/>
    <cellStyle name="Normal 3 3 2 4 2 2 2" xfId="15036" xr:uid="{00000000-0005-0000-0000-0000B93A0000}"/>
    <cellStyle name="Normal 3 3 2 4 2 2 2 2" xfId="15037" xr:uid="{00000000-0005-0000-0000-0000BA3A0000}"/>
    <cellStyle name="Normal 3 3 2 4 2 2 2 2 2" xfId="15038" xr:uid="{00000000-0005-0000-0000-0000BB3A0000}"/>
    <cellStyle name="Normal 3 3 2 4 2 2 2 2 2 2" xfId="35996" xr:uid="{20BED9DC-5D04-42E2-9AA5-C1E20DD603F9}"/>
    <cellStyle name="Normal 3 3 2 4 2 2 2 2 3" xfId="15039" xr:uid="{00000000-0005-0000-0000-0000BC3A0000}"/>
    <cellStyle name="Normal 3 3 2 4 2 2 2 2 3 2" xfId="35997" xr:uid="{F20E94C1-76E1-4D73-9B01-FA051BE93444}"/>
    <cellStyle name="Normal 3 3 2 4 2 2 2 2 4" xfId="15040" xr:uid="{00000000-0005-0000-0000-0000BD3A0000}"/>
    <cellStyle name="Normal 3 3 2 4 2 2 2 2 4 2" xfId="35998" xr:uid="{37FFB5C1-8CD8-458D-8738-90626251DEBD}"/>
    <cellStyle name="Normal 3 3 2 4 2 2 2 2 5" xfId="35995" xr:uid="{3D56FF79-B263-4EE9-8CD2-D22BB206F576}"/>
    <cellStyle name="Normal 3 3 2 4 2 2 2 3" xfId="15041" xr:uid="{00000000-0005-0000-0000-0000BE3A0000}"/>
    <cellStyle name="Normal 3 3 2 4 2 2 2 3 2" xfId="35999" xr:uid="{A375048B-E774-4F0E-8955-C0D4B17D97F7}"/>
    <cellStyle name="Normal 3 3 2 4 2 2 2 4" xfId="15042" xr:uid="{00000000-0005-0000-0000-0000BF3A0000}"/>
    <cellStyle name="Normal 3 3 2 4 2 2 2 4 2" xfId="36000" xr:uid="{6D1B57FF-708E-47D5-B125-68580C312DEF}"/>
    <cellStyle name="Normal 3 3 2 4 2 2 2 5" xfId="15043" xr:uid="{00000000-0005-0000-0000-0000C03A0000}"/>
    <cellStyle name="Normal 3 3 2 4 2 2 2 5 2" xfId="36001" xr:uid="{4D8608B6-E715-46B9-B3E7-09A0659B2CCF}"/>
    <cellStyle name="Normal 3 3 2 4 2 2 2 6" xfId="35994" xr:uid="{8C82C372-2F85-4716-810C-835709EC41EC}"/>
    <cellStyle name="Normal 3 3 2 4 2 2 3" xfId="15044" xr:uid="{00000000-0005-0000-0000-0000C13A0000}"/>
    <cellStyle name="Normal 3 3 2 4 2 2 3 2" xfId="15045" xr:uid="{00000000-0005-0000-0000-0000C23A0000}"/>
    <cellStyle name="Normal 3 3 2 4 2 2 3 2 2" xfId="36003" xr:uid="{218E032D-9725-4020-8522-A7F283260A37}"/>
    <cellStyle name="Normal 3 3 2 4 2 2 3 3" xfId="15046" xr:uid="{00000000-0005-0000-0000-0000C33A0000}"/>
    <cellStyle name="Normal 3 3 2 4 2 2 3 3 2" xfId="36004" xr:uid="{48EF798A-BA4A-45B3-9E24-D0A8DF057BEE}"/>
    <cellStyle name="Normal 3 3 2 4 2 2 3 4" xfId="15047" xr:uid="{00000000-0005-0000-0000-0000C43A0000}"/>
    <cellStyle name="Normal 3 3 2 4 2 2 3 4 2" xfId="36005" xr:uid="{A866DE4F-5DC1-4D71-A970-0B63B6274681}"/>
    <cellStyle name="Normal 3 3 2 4 2 2 3 5" xfId="36002" xr:uid="{AA3F4691-FD85-4CE1-BD48-AD4CB0545B37}"/>
    <cellStyle name="Normal 3 3 2 4 2 2 4" xfId="15048" xr:uid="{00000000-0005-0000-0000-0000C53A0000}"/>
    <cellStyle name="Normal 3 3 2 4 2 2 4 2" xfId="36006" xr:uid="{835DC457-7603-4F4B-8A33-D47F306BA593}"/>
    <cellStyle name="Normal 3 3 2 4 2 2 5" xfId="15049" xr:uid="{00000000-0005-0000-0000-0000C63A0000}"/>
    <cellStyle name="Normal 3 3 2 4 2 2 5 2" xfId="36007" xr:uid="{BE191517-5DA3-480B-B3C5-F47F15BFAFBD}"/>
    <cellStyle name="Normal 3 3 2 4 2 2 6" xfId="15050" xr:uid="{00000000-0005-0000-0000-0000C73A0000}"/>
    <cellStyle name="Normal 3 3 2 4 2 2 6 2" xfId="36008" xr:uid="{9A0928E3-6C8D-45EE-B34C-9C22D4CBBE10}"/>
    <cellStyle name="Normal 3 3 2 4 2 2 7" xfId="35993" xr:uid="{15AF90ED-40EC-41AA-A999-6FF489965D9F}"/>
    <cellStyle name="Normal 3 3 2 4 2 3" xfId="15051" xr:uid="{00000000-0005-0000-0000-0000C83A0000}"/>
    <cellStyle name="Normal 3 3 2 4 2 3 2" xfId="15052" xr:uid="{00000000-0005-0000-0000-0000C93A0000}"/>
    <cellStyle name="Normal 3 3 2 4 2 3 2 2" xfId="15053" xr:uid="{00000000-0005-0000-0000-0000CA3A0000}"/>
    <cellStyle name="Normal 3 3 2 4 2 3 2 2 2" xfId="15054" xr:uid="{00000000-0005-0000-0000-0000CB3A0000}"/>
    <cellStyle name="Normal 3 3 2 4 2 3 2 2 2 2" xfId="36012" xr:uid="{6746AFFF-B904-4400-99A0-125F268E9C78}"/>
    <cellStyle name="Normal 3 3 2 4 2 3 2 2 3" xfId="15055" xr:uid="{00000000-0005-0000-0000-0000CC3A0000}"/>
    <cellStyle name="Normal 3 3 2 4 2 3 2 2 3 2" xfId="36013" xr:uid="{FF3DAA56-3AB9-4622-BB1D-77175F2FC099}"/>
    <cellStyle name="Normal 3 3 2 4 2 3 2 2 4" xfId="15056" xr:uid="{00000000-0005-0000-0000-0000CD3A0000}"/>
    <cellStyle name="Normal 3 3 2 4 2 3 2 2 4 2" xfId="36014" xr:uid="{28474C08-2A76-41D2-A89E-DB84712DBDC3}"/>
    <cellStyle name="Normal 3 3 2 4 2 3 2 2 5" xfId="36011" xr:uid="{0ECD1EFB-F0BF-445B-86C4-963A9E5DD998}"/>
    <cellStyle name="Normal 3 3 2 4 2 3 2 3" xfId="15057" xr:uid="{00000000-0005-0000-0000-0000CE3A0000}"/>
    <cellStyle name="Normal 3 3 2 4 2 3 2 3 2" xfId="36015" xr:uid="{9BF3AE45-54B2-46BF-8384-7DA8BD8A00C9}"/>
    <cellStyle name="Normal 3 3 2 4 2 3 2 4" xfId="15058" xr:uid="{00000000-0005-0000-0000-0000CF3A0000}"/>
    <cellStyle name="Normal 3 3 2 4 2 3 2 4 2" xfId="36016" xr:uid="{A9DF8754-E6E5-4663-B4CA-F5F1B6467EAD}"/>
    <cellStyle name="Normal 3 3 2 4 2 3 2 5" xfId="15059" xr:uid="{00000000-0005-0000-0000-0000D03A0000}"/>
    <cellStyle name="Normal 3 3 2 4 2 3 2 5 2" xfId="36017" xr:uid="{EA140DF5-8256-4687-8041-5D842C4CFF89}"/>
    <cellStyle name="Normal 3 3 2 4 2 3 2 6" xfId="36010" xr:uid="{C519A943-F325-49F8-821F-FCCCA696158D}"/>
    <cellStyle name="Normal 3 3 2 4 2 3 3" xfId="15060" xr:uid="{00000000-0005-0000-0000-0000D13A0000}"/>
    <cellStyle name="Normal 3 3 2 4 2 3 3 2" xfId="15061" xr:uid="{00000000-0005-0000-0000-0000D23A0000}"/>
    <cellStyle name="Normal 3 3 2 4 2 3 3 2 2" xfId="36019" xr:uid="{341AA776-ED40-44C8-9A61-510CA68EEE7D}"/>
    <cellStyle name="Normal 3 3 2 4 2 3 3 3" xfId="15062" xr:uid="{00000000-0005-0000-0000-0000D33A0000}"/>
    <cellStyle name="Normal 3 3 2 4 2 3 3 3 2" xfId="36020" xr:uid="{1D6A153E-EF48-4921-A10B-A07CF0AAE73E}"/>
    <cellStyle name="Normal 3 3 2 4 2 3 3 4" xfId="15063" xr:uid="{00000000-0005-0000-0000-0000D43A0000}"/>
    <cellStyle name="Normal 3 3 2 4 2 3 3 4 2" xfId="36021" xr:uid="{181AB391-ABA0-4F7E-A5BE-1DE85F1AA4E6}"/>
    <cellStyle name="Normal 3 3 2 4 2 3 3 5" xfId="36018" xr:uid="{1C0568BC-C91B-45DC-B71D-F5EC178A1BBF}"/>
    <cellStyle name="Normal 3 3 2 4 2 3 4" xfId="15064" xr:uid="{00000000-0005-0000-0000-0000D53A0000}"/>
    <cellStyle name="Normal 3 3 2 4 2 3 4 2" xfId="36022" xr:uid="{4010128F-E3E5-4061-B3CB-B59367102778}"/>
    <cellStyle name="Normal 3 3 2 4 2 3 5" xfId="15065" xr:uid="{00000000-0005-0000-0000-0000D63A0000}"/>
    <cellStyle name="Normal 3 3 2 4 2 3 5 2" xfId="36023" xr:uid="{BA92721D-F4E8-446C-A30E-C6744EB819DB}"/>
    <cellStyle name="Normal 3 3 2 4 2 3 6" xfId="15066" xr:uid="{00000000-0005-0000-0000-0000D73A0000}"/>
    <cellStyle name="Normal 3 3 2 4 2 3 6 2" xfId="36024" xr:uid="{0D01D488-93A0-44DB-BB1D-4A7E15447C39}"/>
    <cellStyle name="Normal 3 3 2 4 2 3 7" xfId="36009" xr:uid="{F6CA1708-2352-47D9-875C-DF55747992CB}"/>
    <cellStyle name="Normal 3 3 2 4 2 4" xfId="15067" xr:uid="{00000000-0005-0000-0000-0000D83A0000}"/>
    <cellStyle name="Normal 3 3 2 4 2 4 2" xfId="15068" xr:uid="{00000000-0005-0000-0000-0000D93A0000}"/>
    <cellStyle name="Normal 3 3 2 4 2 4 2 2" xfId="15069" xr:uid="{00000000-0005-0000-0000-0000DA3A0000}"/>
    <cellStyle name="Normal 3 3 2 4 2 4 2 2 2" xfId="36027" xr:uid="{F29AF0E8-A059-4CDD-968C-C7FA8BEEB7D4}"/>
    <cellStyle name="Normal 3 3 2 4 2 4 2 3" xfId="15070" xr:uid="{00000000-0005-0000-0000-0000DB3A0000}"/>
    <cellStyle name="Normal 3 3 2 4 2 4 2 3 2" xfId="36028" xr:uid="{2FA03845-23DF-4F15-B2F2-471BAED65ADE}"/>
    <cellStyle name="Normal 3 3 2 4 2 4 2 4" xfId="15071" xr:uid="{00000000-0005-0000-0000-0000DC3A0000}"/>
    <cellStyle name="Normal 3 3 2 4 2 4 2 4 2" xfId="36029" xr:uid="{FE9AB010-0545-4BB4-9219-72D34B2351A3}"/>
    <cellStyle name="Normal 3 3 2 4 2 4 2 5" xfId="36026" xr:uid="{89530902-488A-449A-AF32-B08085E41259}"/>
    <cellStyle name="Normal 3 3 2 4 2 4 3" xfId="15072" xr:uid="{00000000-0005-0000-0000-0000DD3A0000}"/>
    <cellStyle name="Normal 3 3 2 4 2 4 3 2" xfId="36030" xr:uid="{CED25957-2C1D-4F22-8EF6-A713D1962021}"/>
    <cellStyle name="Normal 3 3 2 4 2 4 4" xfId="15073" xr:uid="{00000000-0005-0000-0000-0000DE3A0000}"/>
    <cellStyle name="Normal 3 3 2 4 2 4 4 2" xfId="36031" xr:uid="{DF8A7D52-FFD6-49D8-A725-6EC40274615B}"/>
    <cellStyle name="Normal 3 3 2 4 2 4 5" xfId="15074" xr:uid="{00000000-0005-0000-0000-0000DF3A0000}"/>
    <cellStyle name="Normal 3 3 2 4 2 4 5 2" xfId="36032" xr:uid="{27F3CA95-B0D1-40B7-AB46-3268639FF702}"/>
    <cellStyle name="Normal 3 3 2 4 2 4 6" xfId="36025" xr:uid="{DE72F02E-7BAF-4884-8949-5B5788D69EF9}"/>
    <cellStyle name="Normal 3 3 2 4 2 5" xfId="15075" xr:uid="{00000000-0005-0000-0000-0000E03A0000}"/>
    <cellStyle name="Normal 3 3 2 4 2 5 2" xfId="15076" xr:uid="{00000000-0005-0000-0000-0000E13A0000}"/>
    <cellStyle name="Normal 3 3 2 4 2 5 2 2" xfId="36034" xr:uid="{0AA2D7D0-1F8E-4335-983E-5ECBA2A020BD}"/>
    <cellStyle name="Normal 3 3 2 4 2 5 3" xfId="15077" xr:uid="{00000000-0005-0000-0000-0000E23A0000}"/>
    <cellStyle name="Normal 3 3 2 4 2 5 3 2" xfId="36035" xr:uid="{39DAF726-8C25-47DE-B0D7-6857D0D30B1F}"/>
    <cellStyle name="Normal 3 3 2 4 2 5 4" xfId="15078" xr:uid="{00000000-0005-0000-0000-0000E33A0000}"/>
    <cellStyle name="Normal 3 3 2 4 2 5 4 2" xfId="36036" xr:uid="{A04A68FE-52C4-4FE4-9662-7CEED3ED7EA6}"/>
    <cellStyle name="Normal 3 3 2 4 2 5 5" xfId="36033" xr:uid="{F446F920-8E31-4907-92D1-8DCB906FF53C}"/>
    <cellStyle name="Normal 3 3 2 4 2 6" xfId="15079" xr:uid="{00000000-0005-0000-0000-0000E43A0000}"/>
    <cellStyle name="Normal 3 3 2 4 2 6 2" xfId="36037" xr:uid="{B9BFB28D-0662-4F49-97A2-C6841C467841}"/>
    <cellStyle name="Normal 3 3 2 4 2 7" xfId="15080" xr:uid="{00000000-0005-0000-0000-0000E53A0000}"/>
    <cellStyle name="Normal 3 3 2 4 2 7 2" xfId="36038" xr:uid="{66AD930F-6798-4C5F-9598-151CED22FC69}"/>
    <cellStyle name="Normal 3 3 2 4 2 8" xfId="15081" xr:uid="{00000000-0005-0000-0000-0000E63A0000}"/>
    <cellStyle name="Normal 3 3 2 4 2 8 2" xfId="36039" xr:uid="{4F1729CA-5B8F-42BE-8FCB-A5022E0F6A57}"/>
    <cellStyle name="Normal 3 3 2 4 2 9" xfId="35992" xr:uid="{AEC7BBF2-140F-49D9-8142-2DE658B5D5CF}"/>
    <cellStyle name="Normal 3 3 2 4 3" xfId="15082" xr:uid="{00000000-0005-0000-0000-0000E73A0000}"/>
    <cellStyle name="Normal 3 3 2 4 3 2" xfId="15083" xr:uid="{00000000-0005-0000-0000-0000E83A0000}"/>
    <cellStyle name="Normal 3 3 2 4 3 2 2" xfId="15084" xr:uid="{00000000-0005-0000-0000-0000E93A0000}"/>
    <cellStyle name="Normal 3 3 2 4 3 2 2 2" xfId="15085" xr:uid="{00000000-0005-0000-0000-0000EA3A0000}"/>
    <cellStyle name="Normal 3 3 2 4 3 2 2 2 2" xfId="36043" xr:uid="{600C7CFA-DE26-4652-BD30-731B2AC68872}"/>
    <cellStyle name="Normal 3 3 2 4 3 2 2 3" xfId="15086" xr:uid="{00000000-0005-0000-0000-0000EB3A0000}"/>
    <cellStyle name="Normal 3 3 2 4 3 2 2 3 2" xfId="36044" xr:uid="{894E98A0-A3C4-4EF4-BBF8-EC45917267D0}"/>
    <cellStyle name="Normal 3 3 2 4 3 2 2 4" xfId="15087" xr:uid="{00000000-0005-0000-0000-0000EC3A0000}"/>
    <cellStyle name="Normal 3 3 2 4 3 2 2 4 2" xfId="36045" xr:uid="{F1B7ED37-2D30-4DDB-88C9-3E4AB63DF53C}"/>
    <cellStyle name="Normal 3 3 2 4 3 2 2 5" xfId="36042" xr:uid="{FC4964F8-B727-4AAF-9C2D-3F59E6BCE35C}"/>
    <cellStyle name="Normal 3 3 2 4 3 2 3" xfId="15088" xr:uid="{00000000-0005-0000-0000-0000ED3A0000}"/>
    <cellStyle name="Normal 3 3 2 4 3 2 3 2" xfId="36046" xr:uid="{067727A9-0E82-4D9B-BA58-98245C31C3BC}"/>
    <cellStyle name="Normal 3 3 2 4 3 2 4" xfId="15089" xr:uid="{00000000-0005-0000-0000-0000EE3A0000}"/>
    <cellStyle name="Normal 3 3 2 4 3 2 4 2" xfId="36047" xr:uid="{E91DE05D-F8EE-478D-841A-F4629A87B181}"/>
    <cellStyle name="Normal 3 3 2 4 3 2 5" xfId="15090" xr:uid="{00000000-0005-0000-0000-0000EF3A0000}"/>
    <cellStyle name="Normal 3 3 2 4 3 2 5 2" xfId="36048" xr:uid="{20846E18-F39D-4E29-9541-AE99157469C6}"/>
    <cellStyle name="Normal 3 3 2 4 3 2 6" xfId="36041" xr:uid="{E73983EB-7BF6-43B1-B92E-7BAC9072E3F5}"/>
    <cellStyle name="Normal 3 3 2 4 3 3" xfId="15091" xr:uid="{00000000-0005-0000-0000-0000F03A0000}"/>
    <cellStyle name="Normal 3 3 2 4 3 3 2" xfId="15092" xr:uid="{00000000-0005-0000-0000-0000F13A0000}"/>
    <cellStyle name="Normal 3 3 2 4 3 3 2 2" xfId="36050" xr:uid="{672A1FF6-A4FF-4DC1-A9EE-3713ED7C7E9D}"/>
    <cellStyle name="Normal 3 3 2 4 3 3 3" xfId="15093" xr:uid="{00000000-0005-0000-0000-0000F23A0000}"/>
    <cellStyle name="Normal 3 3 2 4 3 3 3 2" xfId="36051" xr:uid="{7DC61290-ECE2-4745-BFD2-4098973A2AEC}"/>
    <cellStyle name="Normal 3 3 2 4 3 3 4" xfId="15094" xr:uid="{00000000-0005-0000-0000-0000F33A0000}"/>
    <cellStyle name="Normal 3 3 2 4 3 3 4 2" xfId="36052" xr:uid="{4ACC111E-06B2-4409-B03D-03423FC91D12}"/>
    <cellStyle name="Normal 3 3 2 4 3 3 5" xfId="36049" xr:uid="{CAC10127-2326-4C04-B28D-8FA2F28074B5}"/>
    <cellStyle name="Normal 3 3 2 4 3 4" xfId="15095" xr:uid="{00000000-0005-0000-0000-0000F43A0000}"/>
    <cellStyle name="Normal 3 3 2 4 3 4 2" xfId="36053" xr:uid="{B57718C9-D7E9-4A55-924A-5163C654EC8F}"/>
    <cellStyle name="Normal 3 3 2 4 3 5" xfId="15096" xr:uid="{00000000-0005-0000-0000-0000F53A0000}"/>
    <cellStyle name="Normal 3 3 2 4 3 5 2" xfId="36054" xr:uid="{1E870320-D29A-41DE-B966-31FF1477A520}"/>
    <cellStyle name="Normal 3 3 2 4 3 6" xfId="15097" xr:uid="{00000000-0005-0000-0000-0000F63A0000}"/>
    <cellStyle name="Normal 3 3 2 4 3 6 2" xfId="36055" xr:uid="{5CD80DCA-9214-4E87-A4B4-99F426CB3F03}"/>
    <cellStyle name="Normal 3 3 2 4 3 7" xfId="36040" xr:uid="{EFCD952C-7925-456B-AC77-8D36D08EC9F6}"/>
    <cellStyle name="Normal 3 3 2 4 4" xfId="15098" xr:uid="{00000000-0005-0000-0000-0000F73A0000}"/>
    <cellStyle name="Normal 3 3 2 4 4 2" xfId="15099" xr:uid="{00000000-0005-0000-0000-0000F83A0000}"/>
    <cellStyle name="Normal 3 3 2 4 4 2 2" xfId="15100" xr:uid="{00000000-0005-0000-0000-0000F93A0000}"/>
    <cellStyle name="Normal 3 3 2 4 4 2 2 2" xfId="15101" xr:uid="{00000000-0005-0000-0000-0000FA3A0000}"/>
    <cellStyle name="Normal 3 3 2 4 4 2 2 2 2" xfId="36059" xr:uid="{F930051E-77D6-4B85-9168-7C51CD24BA71}"/>
    <cellStyle name="Normal 3 3 2 4 4 2 2 3" xfId="15102" xr:uid="{00000000-0005-0000-0000-0000FB3A0000}"/>
    <cellStyle name="Normal 3 3 2 4 4 2 2 3 2" xfId="36060" xr:uid="{7FBE2DD4-BAD0-4304-803D-83BB90944269}"/>
    <cellStyle name="Normal 3 3 2 4 4 2 2 4" xfId="15103" xr:uid="{00000000-0005-0000-0000-0000FC3A0000}"/>
    <cellStyle name="Normal 3 3 2 4 4 2 2 4 2" xfId="36061" xr:uid="{569CAA19-BDD3-4006-8284-B62E684769C3}"/>
    <cellStyle name="Normal 3 3 2 4 4 2 2 5" xfId="36058" xr:uid="{12C38077-8555-4876-82FD-83CADF5D6285}"/>
    <cellStyle name="Normal 3 3 2 4 4 2 3" xfId="15104" xr:uid="{00000000-0005-0000-0000-0000FD3A0000}"/>
    <cellStyle name="Normal 3 3 2 4 4 2 3 2" xfId="36062" xr:uid="{3D62DA66-B936-4F27-8439-247A71FAA805}"/>
    <cellStyle name="Normal 3 3 2 4 4 2 4" xfId="15105" xr:uid="{00000000-0005-0000-0000-0000FE3A0000}"/>
    <cellStyle name="Normal 3 3 2 4 4 2 4 2" xfId="36063" xr:uid="{86BC057C-FF87-47B3-B9CC-91C46ED70385}"/>
    <cellStyle name="Normal 3 3 2 4 4 2 5" xfId="15106" xr:uid="{00000000-0005-0000-0000-0000FF3A0000}"/>
    <cellStyle name="Normal 3 3 2 4 4 2 5 2" xfId="36064" xr:uid="{A450D08F-94A1-483C-867A-40D9094DEDE4}"/>
    <cellStyle name="Normal 3 3 2 4 4 2 6" xfId="36057" xr:uid="{47AC1DB1-323A-406F-BF90-7E13B966433A}"/>
    <cellStyle name="Normal 3 3 2 4 4 3" xfId="15107" xr:uid="{00000000-0005-0000-0000-0000003B0000}"/>
    <cellStyle name="Normal 3 3 2 4 4 3 2" xfId="15108" xr:uid="{00000000-0005-0000-0000-0000013B0000}"/>
    <cellStyle name="Normal 3 3 2 4 4 3 2 2" xfId="36066" xr:uid="{C25A66C2-017A-425D-A729-C3E19755088E}"/>
    <cellStyle name="Normal 3 3 2 4 4 3 3" xfId="15109" xr:uid="{00000000-0005-0000-0000-0000023B0000}"/>
    <cellStyle name="Normal 3 3 2 4 4 3 3 2" xfId="36067" xr:uid="{0CE4EDAE-1B9A-4334-8AE3-4AAAE2BD9458}"/>
    <cellStyle name="Normal 3 3 2 4 4 3 4" xfId="15110" xr:uid="{00000000-0005-0000-0000-0000033B0000}"/>
    <cellStyle name="Normal 3 3 2 4 4 3 4 2" xfId="36068" xr:uid="{9A9CD03C-57DD-4FBE-886E-007057DFC867}"/>
    <cellStyle name="Normal 3 3 2 4 4 3 5" xfId="36065" xr:uid="{17F8D974-BBA7-43F8-B7AC-0B84BFC01E23}"/>
    <cellStyle name="Normal 3 3 2 4 4 4" xfId="15111" xr:uid="{00000000-0005-0000-0000-0000043B0000}"/>
    <cellStyle name="Normal 3 3 2 4 4 4 2" xfId="36069" xr:uid="{2E8FC51B-91F4-42BA-8477-04ED7DFD95B0}"/>
    <cellStyle name="Normal 3 3 2 4 4 5" xfId="15112" xr:uid="{00000000-0005-0000-0000-0000053B0000}"/>
    <cellStyle name="Normal 3 3 2 4 4 5 2" xfId="36070" xr:uid="{531E4C3E-3D23-45E8-AE77-B96FF6725ADB}"/>
    <cellStyle name="Normal 3 3 2 4 4 6" xfId="15113" xr:uid="{00000000-0005-0000-0000-0000063B0000}"/>
    <cellStyle name="Normal 3 3 2 4 4 6 2" xfId="36071" xr:uid="{010B0B66-1620-44F9-BDDE-9552FD765944}"/>
    <cellStyle name="Normal 3 3 2 4 4 7" xfId="36056" xr:uid="{DFCFA16C-7E77-42CC-935C-3A79321D63D4}"/>
    <cellStyle name="Normal 3 3 2 4 5" xfId="15114" xr:uid="{00000000-0005-0000-0000-0000073B0000}"/>
    <cellStyle name="Normal 3 3 2 4 5 2" xfId="15115" xr:uid="{00000000-0005-0000-0000-0000083B0000}"/>
    <cellStyle name="Normal 3 3 2 4 5 2 2" xfId="15116" xr:uid="{00000000-0005-0000-0000-0000093B0000}"/>
    <cellStyle name="Normal 3 3 2 4 5 2 2 2" xfId="36074" xr:uid="{FEEFAFCA-FDD4-4DB0-89AF-F77F82C8F4D3}"/>
    <cellStyle name="Normal 3 3 2 4 5 2 3" xfId="15117" xr:uid="{00000000-0005-0000-0000-00000A3B0000}"/>
    <cellStyle name="Normal 3 3 2 4 5 2 3 2" xfId="36075" xr:uid="{3848E8E4-94C6-4775-AA8A-BEA5777F2DFF}"/>
    <cellStyle name="Normal 3 3 2 4 5 2 4" xfId="15118" xr:uid="{00000000-0005-0000-0000-00000B3B0000}"/>
    <cellStyle name="Normal 3 3 2 4 5 2 4 2" xfId="36076" xr:uid="{12FF0E49-778E-41C8-BB1E-B6113136058D}"/>
    <cellStyle name="Normal 3 3 2 4 5 2 5" xfId="36073" xr:uid="{3F3D56A4-C294-4FA6-B6E4-ADC6B2DA78F4}"/>
    <cellStyle name="Normal 3 3 2 4 5 3" xfId="15119" xr:uid="{00000000-0005-0000-0000-00000C3B0000}"/>
    <cellStyle name="Normal 3 3 2 4 5 3 2" xfId="36077" xr:uid="{ADAA649D-2C60-49BE-8FE3-87DF912B7565}"/>
    <cellStyle name="Normal 3 3 2 4 5 4" xfId="15120" xr:uid="{00000000-0005-0000-0000-00000D3B0000}"/>
    <cellStyle name="Normal 3 3 2 4 5 4 2" xfId="36078" xr:uid="{A76CB297-952F-4BF7-8DDC-C54954A1FFD0}"/>
    <cellStyle name="Normal 3 3 2 4 5 5" xfId="15121" xr:uid="{00000000-0005-0000-0000-00000E3B0000}"/>
    <cellStyle name="Normal 3 3 2 4 5 5 2" xfId="36079" xr:uid="{2486FE9A-F268-43E9-82CB-7F3C935DB446}"/>
    <cellStyle name="Normal 3 3 2 4 5 6" xfId="36072" xr:uid="{5C1A8848-F28D-47B0-8A6B-6B0B67DDC812}"/>
    <cellStyle name="Normal 3 3 2 4 6" xfId="15122" xr:uid="{00000000-0005-0000-0000-00000F3B0000}"/>
    <cellStyle name="Normal 3 3 2 4 6 2" xfId="15123" xr:uid="{00000000-0005-0000-0000-0000103B0000}"/>
    <cellStyle name="Normal 3 3 2 4 6 2 2" xfId="36081" xr:uid="{98B0DDDE-4500-419F-AE1C-24FF096B1755}"/>
    <cellStyle name="Normal 3 3 2 4 6 3" xfId="15124" xr:uid="{00000000-0005-0000-0000-0000113B0000}"/>
    <cellStyle name="Normal 3 3 2 4 6 3 2" xfId="36082" xr:uid="{3A0773A6-6F47-442B-968C-396F6A1B41D3}"/>
    <cellStyle name="Normal 3 3 2 4 6 4" xfId="15125" xr:uid="{00000000-0005-0000-0000-0000123B0000}"/>
    <cellStyle name="Normal 3 3 2 4 6 4 2" xfId="36083" xr:uid="{B3AE57C0-ED08-4C52-A0A8-85223FA5D104}"/>
    <cellStyle name="Normal 3 3 2 4 6 5" xfId="36080" xr:uid="{6B16FD94-5C78-4B89-A95C-8E816086B8B3}"/>
    <cellStyle name="Normal 3 3 2 4 7" xfId="15126" xr:uid="{00000000-0005-0000-0000-0000133B0000}"/>
    <cellStyle name="Normal 3 3 2 4 7 2" xfId="36084" xr:uid="{F972E2B2-99E2-4A28-AFBF-3F5C6217D67F}"/>
    <cellStyle name="Normal 3 3 2 4 8" xfId="15127" xr:uid="{00000000-0005-0000-0000-0000143B0000}"/>
    <cellStyle name="Normal 3 3 2 4 8 2" xfId="36085" xr:uid="{32DAC6D7-C321-4984-ADED-F9A7D6E7C552}"/>
    <cellStyle name="Normal 3 3 2 4 9" xfId="15128" xr:uid="{00000000-0005-0000-0000-0000153B0000}"/>
    <cellStyle name="Normal 3 3 2 4 9 2" xfId="36086" xr:uid="{5C945C43-E86D-48B8-B4BE-159C77A005AB}"/>
    <cellStyle name="Normal 3 3 2 5" xfId="15129" xr:uid="{00000000-0005-0000-0000-0000163B0000}"/>
    <cellStyle name="Normal 3 3 2 5 2" xfId="15130" xr:uid="{00000000-0005-0000-0000-0000173B0000}"/>
    <cellStyle name="Normal 3 3 2 5 2 2" xfId="15131" xr:uid="{00000000-0005-0000-0000-0000183B0000}"/>
    <cellStyle name="Normal 3 3 2 5 2 2 2" xfId="15132" xr:uid="{00000000-0005-0000-0000-0000193B0000}"/>
    <cellStyle name="Normal 3 3 2 5 2 2 2 2" xfId="15133" xr:uid="{00000000-0005-0000-0000-00001A3B0000}"/>
    <cellStyle name="Normal 3 3 2 5 2 2 2 2 2" xfId="36091" xr:uid="{DF8A3398-7F69-40E3-9CF0-6BFB13F447B0}"/>
    <cellStyle name="Normal 3 3 2 5 2 2 2 3" xfId="15134" xr:uid="{00000000-0005-0000-0000-00001B3B0000}"/>
    <cellStyle name="Normal 3 3 2 5 2 2 2 3 2" xfId="36092" xr:uid="{613D8829-E053-44BF-B684-329779FEE421}"/>
    <cellStyle name="Normal 3 3 2 5 2 2 2 4" xfId="15135" xr:uid="{00000000-0005-0000-0000-00001C3B0000}"/>
    <cellStyle name="Normal 3 3 2 5 2 2 2 4 2" xfId="36093" xr:uid="{0CE9A80D-003C-4F94-AB3C-74E19057E4AC}"/>
    <cellStyle name="Normal 3 3 2 5 2 2 2 5" xfId="36090" xr:uid="{E6AC51DD-E20D-46B3-8CBB-E539D9D4F43F}"/>
    <cellStyle name="Normal 3 3 2 5 2 2 3" xfId="15136" xr:uid="{00000000-0005-0000-0000-00001D3B0000}"/>
    <cellStyle name="Normal 3 3 2 5 2 2 3 2" xfId="36094" xr:uid="{76D49D54-F582-4156-92B0-C9099CB4D36D}"/>
    <cellStyle name="Normal 3 3 2 5 2 2 4" xfId="15137" xr:uid="{00000000-0005-0000-0000-00001E3B0000}"/>
    <cellStyle name="Normal 3 3 2 5 2 2 4 2" xfId="36095" xr:uid="{FF894FE0-2B3C-4FAB-9683-6EC8F07AC8DC}"/>
    <cellStyle name="Normal 3 3 2 5 2 2 5" xfId="15138" xr:uid="{00000000-0005-0000-0000-00001F3B0000}"/>
    <cellStyle name="Normal 3 3 2 5 2 2 5 2" xfId="36096" xr:uid="{59C9CA7D-4310-4A3F-8C06-C7D5798AB435}"/>
    <cellStyle name="Normal 3 3 2 5 2 2 6" xfId="36089" xr:uid="{B60CC5C3-BF2B-41DC-8808-73212595E6C9}"/>
    <cellStyle name="Normal 3 3 2 5 2 3" xfId="15139" xr:uid="{00000000-0005-0000-0000-0000203B0000}"/>
    <cellStyle name="Normal 3 3 2 5 2 3 2" xfId="15140" xr:uid="{00000000-0005-0000-0000-0000213B0000}"/>
    <cellStyle name="Normal 3 3 2 5 2 3 2 2" xfId="36098" xr:uid="{7C23F943-3AF4-4B80-95AD-48422E0E8B6F}"/>
    <cellStyle name="Normal 3 3 2 5 2 3 3" xfId="15141" xr:uid="{00000000-0005-0000-0000-0000223B0000}"/>
    <cellStyle name="Normal 3 3 2 5 2 3 3 2" xfId="36099" xr:uid="{8579AA49-17A1-4848-94BE-F21076925CB1}"/>
    <cellStyle name="Normal 3 3 2 5 2 3 4" xfId="15142" xr:uid="{00000000-0005-0000-0000-0000233B0000}"/>
    <cellStyle name="Normal 3 3 2 5 2 3 4 2" xfId="36100" xr:uid="{F0EEEAE5-06B9-4727-A421-C2BDD92A4437}"/>
    <cellStyle name="Normal 3 3 2 5 2 3 5" xfId="36097" xr:uid="{1EE8D144-5FA7-4D85-881E-69470B6A140D}"/>
    <cellStyle name="Normal 3 3 2 5 2 4" xfId="15143" xr:uid="{00000000-0005-0000-0000-0000243B0000}"/>
    <cellStyle name="Normal 3 3 2 5 2 4 2" xfId="36101" xr:uid="{A62B73B9-9433-49B6-AB36-2045F9F36A90}"/>
    <cellStyle name="Normal 3 3 2 5 2 5" xfId="15144" xr:uid="{00000000-0005-0000-0000-0000253B0000}"/>
    <cellStyle name="Normal 3 3 2 5 2 5 2" xfId="36102" xr:uid="{92ED9209-316A-41C7-A05F-55A1693AC125}"/>
    <cellStyle name="Normal 3 3 2 5 2 6" xfId="15145" xr:uid="{00000000-0005-0000-0000-0000263B0000}"/>
    <cellStyle name="Normal 3 3 2 5 2 6 2" xfId="36103" xr:uid="{225350C6-746E-4299-96E0-0C820ACB4C5C}"/>
    <cellStyle name="Normal 3 3 2 5 2 7" xfId="36088" xr:uid="{E7AB9A28-D0CA-430E-9046-151B2C8F6401}"/>
    <cellStyle name="Normal 3 3 2 5 3" xfId="15146" xr:uid="{00000000-0005-0000-0000-0000273B0000}"/>
    <cellStyle name="Normal 3 3 2 5 3 2" xfId="15147" xr:uid="{00000000-0005-0000-0000-0000283B0000}"/>
    <cellStyle name="Normal 3 3 2 5 3 2 2" xfId="15148" xr:uid="{00000000-0005-0000-0000-0000293B0000}"/>
    <cellStyle name="Normal 3 3 2 5 3 2 2 2" xfId="15149" xr:uid="{00000000-0005-0000-0000-00002A3B0000}"/>
    <cellStyle name="Normal 3 3 2 5 3 2 2 2 2" xfId="36107" xr:uid="{33249A58-F2B0-46EB-BD25-CA3D28F6D983}"/>
    <cellStyle name="Normal 3 3 2 5 3 2 2 3" xfId="15150" xr:uid="{00000000-0005-0000-0000-00002B3B0000}"/>
    <cellStyle name="Normal 3 3 2 5 3 2 2 3 2" xfId="36108" xr:uid="{FCC883C7-2DA7-4421-B611-C524BA383C28}"/>
    <cellStyle name="Normal 3 3 2 5 3 2 2 4" xfId="15151" xr:uid="{00000000-0005-0000-0000-00002C3B0000}"/>
    <cellStyle name="Normal 3 3 2 5 3 2 2 4 2" xfId="36109" xr:uid="{B0F8E850-CE01-4700-A8FE-D6413560BB1D}"/>
    <cellStyle name="Normal 3 3 2 5 3 2 2 5" xfId="36106" xr:uid="{E63A5B6F-160D-47E7-A16F-21853643907B}"/>
    <cellStyle name="Normal 3 3 2 5 3 2 3" xfId="15152" xr:uid="{00000000-0005-0000-0000-00002D3B0000}"/>
    <cellStyle name="Normal 3 3 2 5 3 2 3 2" xfId="36110" xr:uid="{F81FEFAF-4EF5-42C5-8EBE-E5C685397459}"/>
    <cellStyle name="Normal 3 3 2 5 3 2 4" xfId="15153" xr:uid="{00000000-0005-0000-0000-00002E3B0000}"/>
    <cellStyle name="Normal 3 3 2 5 3 2 4 2" xfId="36111" xr:uid="{9375F233-BBB4-41E5-BAC6-C01051B0D062}"/>
    <cellStyle name="Normal 3 3 2 5 3 2 5" xfId="15154" xr:uid="{00000000-0005-0000-0000-00002F3B0000}"/>
    <cellStyle name="Normal 3 3 2 5 3 2 5 2" xfId="36112" xr:uid="{29C6DDBD-6586-4E8D-ADB2-3A1025E65DF4}"/>
    <cellStyle name="Normal 3 3 2 5 3 2 6" xfId="36105" xr:uid="{EBD11D99-EA63-45FF-B539-66DFF1943E52}"/>
    <cellStyle name="Normal 3 3 2 5 3 3" xfId="15155" xr:uid="{00000000-0005-0000-0000-0000303B0000}"/>
    <cellStyle name="Normal 3 3 2 5 3 3 2" xfId="15156" xr:uid="{00000000-0005-0000-0000-0000313B0000}"/>
    <cellStyle name="Normal 3 3 2 5 3 3 2 2" xfId="36114" xr:uid="{AAA5BD1C-68B1-4AA1-81CF-DB439E692F5C}"/>
    <cellStyle name="Normal 3 3 2 5 3 3 3" xfId="15157" xr:uid="{00000000-0005-0000-0000-0000323B0000}"/>
    <cellStyle name="Normal 3 3 2 5 3 3 3 2" xfId="36115" xr:uid="{0FECE4E3-2913-465E-B535-00B9635AE51A}"/>
    <cellStyle name="Normal 3 3 2 5 3 3 4" xfId="15158" xr:uid="{00000000-0005-0000-0000-0000333B0000}"/>
    <cellStyle name="Normal 3 3 2 5 3 3 4 2" xfId="36116" xr:uid="{5D3BDDBE-2E8C-4539-9FD5-3915B1227F8E}"/>
    <cellStyle name="Normal 3 3 2 5 3 3 5" xfId="36113" xr:uid="{48D96118-954F-4218-8AD2-1CF79101DBD9}"/>
    <cellStyle name="Normal 3 3 2 5 3 4" xfId="15159" xr:uid="{00000000-0005-0000-0000-0000343B0000}"/>
    <cellStyle name="Normal 3 3 2 5 3 4 2" xfId="36117" xr:uid="{92D9DCD5-FA79-49DF-9470-BD4F7ABF2F9D}"/>
    <cellStyle name="Normal 3 3 2 5 3 5" xfId="15160" xr:uid="{00000000-0005-0000-0000-0000353B0000}"/>
    <cellStyle name="Normal 3 3 2 5 3 5 2" xfId="36118" xr:uid="{7B5301CD-5500-416D-B942-88C44ACE4248}"/>
    <cellStyle name="Normal 3 3 2 5 3 6" xfId="15161" xr:uid="{00000000-0005-0000-0000-0000363B0000}"/>
    <cellStyle name="Normal 3 3 2 5 3 6 2" xfId="36119" xr:uid="{99A4BBC1-B854-4D86-B39E-C01A0FB751FF}"/>
    <cellStyle name="Normal 3 3 2 5 3 7" xfId="36104" xr:uid="{050048F4-6DE0-4691-B0F0-E2F4A02764D9}"/>
    <cellStyle name="Normal 3 3 2 5 4" xfId="15162" xr:uid="{00000000-0005-0000-0000-0000373B0000}"/>
    <cellStyle name="Normal 3 3 2 5 4 2" xfId="15163" xr:uid="{00000000-0005-0000-0000-0000383B0000}"/>
    <cellStyle name="Normal 3 3 2 5 4 2 2" xfId="15164" xr:uid="{00000000-0005-0000-0000-0000393B0000}"/>
    <cellStyle name="Normal 3 3 2 5 4 2 2 2" xfId="36122" xr:uid="{7908ADCB-633F-4B5E-83DF-AB533BEF3D5A}"/>
    <cellStyle name="Normal 3 3 2 5 4 2 3" xfId="15165" xr:uid="{00000000-0005-0000-0000-00003A3B0000}"/>
    <cellStyle name="Normal 3 3 2 5 4 2 3 2" xfId="36123" xr:uid="{8BCBF860-4246-4E17-8A23-875B5AA9E249}"/>
    <cellStyle name="Normal 3 3 2 5 4 2 4" xfId="15166" xr:uid="{00000000-0005-0000-0000-00003B3B0000}"/>
    <cellStyle name="Normal 3 3 2 5 4 2 4 2" xfId="36124" xr:uid="{CC930B9D-455C-4937-9516-5D6A0108810D}"/>
    <cellStyle name="Normal 3 3 2 5 4 2 5" xfId="36121" xr:uid="{45520D6A-150D-4215-9594-9C209CC878EE}"/>
    <cellStyle name="Normal 3 3 2 5 4 3" xfId="15167" xr:uid="{00000000-0005-0000-0000-00003C3B0000}"/>
    <cellStyle name="Normal 3 3 2 5 4 3 2" xfId="36125" xr:uid="{337BB213-C157-4D58-9E49-8383E922018B}"/>
    <cellStyle name="Normal 3 3 2 5 4 4" xfId="15168" xr:uid="{00000000-0005-0000-0000-00003D3B0000}"/>
    <cellStyle name="Normal 3 3 2 5 4 4 2" xfId="36126" xr:uid="{A5006C5B-5CA1-44C1-9B94-814BEE1402E4}"/>
    <cellStyle name="Normal 3 3 2 5 4 5" xfId="15169" xr:uid="{00000000-0005-0000-0000-00003E3B0000}"/>
    <cellStyle name="Normal 3 3 2 5 4 5 2" xfId="36127" xr:uid="{8137B0A6-8EA6-4725-A42C-0977491A9C06}"/>
    <cellStyle name="Normal 3 3 2 5 4 6" xfId="36120" xr:uid="{92520098-A3C2-4D54-9E99-288A6D1F1765}"/>
    <cellStyle name="Normal 3 3 2 5 5" xfId="15170" xr:uid="{00000000-0005-0000-0000-00003F3B0000}"/>
    <cellStyle name="Normal 3 3 2 5 5 2" xfId="15171" xr:uid="{00000000-0005-0000-0000-0000403B0000}"/>
    <cellStyle name="Normal 3 3 2 5 5 2 2" xfId="36129" xr:uid="{803CE06A-A2B8-4E06-B010-494F76289939}"/>
    <cellStyle name="Normal 3 3 2 5 5 3" xfId="15172" xr:uid="{00000000-0005-0000-0000-0000413B0000}"/>
    <cellStyle name="Normal 3 3 2 5 5 3 2" xfId="36130" xr:uid="{7B8F1A2B-1172-4E98-9A42-F51B76959833}"/>
    <cellStyle name="Normal 3 3 2 5 5 4" xfId="15173" xr:uid="{00000000-0005-0000-0000-0000423B0000}"/>
    <cellStyle name="Normal 3 3 2 5 5 4 2" xfId="36131" xr:uid="{B47D77A7-D0AA-4C28-836B-DD3B1B54A018}"/>
    <cellStyle name="Normal 3 3 2 5 5 5" xfId="36128" xr:uid="{F67700D0-7876-47C2-A520-36443F4170B4}"/>
    <cellStyle name="Normal 3 3 2 5 6" xfId="15174" xr:uid="{00000000-0005-0000-0000-0000433B0000}"/>
    <cellStyle name="Normal 3 3 2 5 6 2" xfId="36132" xr:uid="{7485315F-7598-4A72-9B9C-1C41B0824363}"/>
    <cellStyle name="Normal 3 3 2 5 7" xfId="15175" xr:uid="{00000000-0005-0000-0000-0000443B0000}"/>
    <cellStyle name="Normal 3 3 2 5 7 2" xfId="36133" xr:uid="{9043AC1C-ABCD-4CB2-98FD-DA811BA31352}"/>
    <cellStyle name="Normal 3 3 2 5 8" xfId="15176" xr:uid="{00000000-0005-0000-0000-0000453B0000}"/>
    <cellStyle name="Normal 3 3 2 5 8 2" xfId="36134" xr:uid="{E18B5541-3FA3-4A79-975A-1C422850698D}"/>
    <cellStyle name="Normal 3 3 2 5 9" xfId="36087" xr:uid="{F36CDED9-3F97-4FF2-8169-76F423A3EBE3}"/>
    <cellStyle name="Normal 3 3 2 6" xfId="15177" xr:uid="{00000000-0005-0000-0000-0000463B0000}"/>
    <cellStyle name="Normal 3 3 2 6 2" xfId="15178" xr:uid="{00000000-0005-0000-0000-0000473B0000}"/>
    <cellStyle name="Normal 3 3 2 6 2 2" xfId="15179" xr:uid="{00000000-0005-0000-0000-0000483B0000}"/>
    <cellStyle name="Normal 3 3 2 6 2 2 2" xfId="15180" xr:uid="{00000000-0005-0000-0000-0000493B0000}"/>
    <cellStyle name="Normal 3 3 2 6 2 2 2 2" xfId="15181" xr:uid="{00000000-0005-0000-0000-00004A3B0000}"/>
    <cellStyle name="Normal 3 3 2 6 2 2 2 2 2" xfId="36139" xr:uid="{12638926-2D88-4245-904F-B2E0371D399F}"/>
    <cellStyle name="Normal 3 3 2 6 2 2 2 3" xfId="15182" xr:uid="{00000000-0005-0000-0000-00004B3B0000}"/>
    <cellStyle name="Normal 3 3 2 6 2 2 2 3 2" xfId="36140" xr:uid="{9590D273-B2B5-476C-B0DD-DB572DBA1699}"/>
    <cellStyle name="Normal 3 3 2 6 2 2 2 4" xfId="15183" xr:uid="{00000000-0005-0000-0000-00004C3B0000}"/>
    <cellStyle name="Normal 3 3 2 6 2 2 2 4 2" xfId="36141" xr:uid="{6A167A4B-AF4F-4DB7-8F1D-C170EA64B31D}"/>
    <cellStyle name="Normal 3 3 2 6 2 2 2 5" xfId="36138" xr:uid="{E520CA10-4604-4A3D-9FEA-2D14BD0D5D80}"/>
    <cellStyle name="Normal 3 3 2 6 2 2 3" xfId="15184" xr:uid="{00000000-0005-0000-0000-00004D3B0000}"/>
    <cellStyle name="Normal 3 3 2 6 2 2 3 2" xfId="36142" xr:uid="{57BEC9FC-E93A-4DD4-8CC8-34FF62CB290B}"/>
    <cellStyle name="Normal 3 3 2 6 2 2 4" xfId="15185" xr:uid="{00000000-0005-0000-0000-00004E3B0000}"/>
    <cellStyle name="Normal 3 3 2 6 2 2 4 2" xfId="36143" xr:uid="{089C81DB-9B50-4C2E-AAD4-59C347112FA7}"/>
    <cellStyle name="Normal 3 3 2 6 2 2 5" xfId="15186" xr:uid="{00000000-0005-0000-0000-00004F3B0000}"/>
    <cellStyle name="Normal 3 3 2 6 2 2 5 2" xfId="36144" xr:uid="{8DB669A1-A177-4C3F-ABB3-C1E01CBB9B4F}"/>
    <cellStyle name="Normal 3 3 2 6 2 2 6" xfId="36137" xr:uid="{28C01EB3-8F1D-4556-B772-8222803C3EEF}"/>
    <cellStyle name="Normal 3 3 2 6 2 3" xfId="15187" xr:uid="{00000000-0005-0000-0000-0000503B0000}"/>
    <cellStyle name="Normal 3 3 2 6 2 3 2" xfId="15188" xr:uid="{00000000-0005-0000-0000-0000513B0000}"/>
    <cellStyle name="Normal 3 3 2 6 2 3 2 2" xfId="36146" xr:uid="{D429752D-CB62-4278-B58E-208336C56903}"/>
    <cellStyle name="Normal 3 3 2 6 2 3 3" xfId="15189" xr:uid="{00000000-0005-0000-0000-0000523B0000}"/>
    <cellStyle name="Normal 3 3 2 6 2 3 3 2" xfId="36147" xr:uid="{4E764362-A7C8-4246-8DCE-6E197D5512AB}"/>
    <cellStyle name="Normal 3 3 2 6 2 3 4" xfId="15190" xr:uid="{00000000-0005-0000-0000-0000533B0000}"/>
    <cellStyle name="Normal 3 3 2 6 2 3 4 2" xfId="36148" xr:uid="{A01A7468-7A9B-4E54-AB91-5DBA3F0F0A00}"/>
    <cellStyle name="Normal 3 3 2 6 2 3 5" xfId="36145" xr:uid="{F1570FE3-43FE-4327-BBDA-B10DBE841CC4}"/>
    <cellStyle name="Normal 3 3 2 6 2 4" xfId="15191" xr:uid="{00000000-0005-0000-0000-0000543B0000}"/>
    <cellStyle name="Normal 3 3 2 6 2 4 2" xfId="36149" xr:uid="{D38AC8FE-40A7-4562-B43B-20FCBFF9DF39}"/>
    <cellStyle name="Normal 3 3 2 6 2 5" xfId="15192" xr:uid="{00000000-0005-0000-0000-0000553B0000}"/>
    <cellStyle name="Normal 3 3 2 6 2 5 2" xfId="36150" xr:uid="{3FC37971-1A27-4F43-8106-65BFA0E0145A}"/>
    <cellStyle name="Normal 3 3 2 6 2 6" xfId="15193" xr:uid="{00000000-0005-0000-0000-0000563B0000}"/>
    <cellStyle name="Normal 3 3 2 6 2 6 2" xfId="36151" xr:uid="{7BE4B0A7-9332-493D-BFA1-B5CE470B588D}"/>
    <cellStyle name="Normal 3 3 2 6 2 7" xfId="36136" xr:uid="{D1BDE3FD-DB57-4E12-B954-26A93B7E90D7}"/>
    <cellStyle name="Normal 3 3 2 6 3" xfId="15194" xr:uid="{00000000-0005-0000-0000-0000573B0000}"/>
    <cellStyle name="Normal 3 3 2 6 3 2" xfId="15195" xr:uid="{00000000-0005-0000-0000-0000583B0000}"/>
    <cellStyle name="Normal 3 3 2 6 3 2 2" xfId="15196" xr:uid="{00000000-0005-0000-0000-0000593B0000}"/>
    <cellStyle name="Normal 3 3 2 6 3 2 2 2" xfId="15197" xr:uid="{00000000-0005-0000-0000-00005A3B0000}"/>
    <cellStyle name="Normal 3 3 2 6 3 2 2 2 2" xfId="36155" xr:uid="{09E52679-C677-49CE-B391-54414FE0A94B}"/>
    <cellStyle name="Normal 3 3 2 6 3 2 2 3" xfId="15198" xr:uid="{00000000-0005-0000-0000-00005B3B0000}"/>
    <cellStyle name="Normal 3 3 2 6 3 2 2 3 2" xfId="36156" xr:uid="{AAA0484C-BDDD-4253-8696-58AAFC01D6CC}"/>
    <cellStyle name="Normal 3 3 2 6 3 2 2 4" xfId="15199" xr:uid="{00000000-0005-0000-0000-00005C3B0000}"/>
    <cellStyle name="Normal 3 3 2 6 3 2 2 4 2" xfId="36157" xr:uid="{8D1FC5DA-89F1-4777-A356-7EEC26D7C380}"/>
    <cellStyle name="Normal 3 3 2 6 3 2 2 5" xfId="36154" xr:uid="{A157292B-B48A-4019-ACC2-80E167FB3AB9}"/>
    <cellStyle name="Normal 3 3 2 6 3 2 3" xfId="15200" xr:uid="{00000000-0005-0000-0000-00005D3B0000}"/>
    <cellStyle name="Normal 3 3 2 6 3 2 3 2" xfId="36158" xr:uid="{2D1CFF92-2CF4-4585-91EA-7413D9C02473}"/>
    <cellStyle name="Normal 3 3 2 6 3 2 4" xfId="15201" xr:uid="{00000000-0005-0000-0000-00005E3B0000}"/>
    <cellStyle name="Normal 3 3 2 6 3 2 4 2" xfId="36159" xr:uid="{FDB8653C-9475-4D11-A41C-5F4AFFC06828}"/>
    <cellStyle name="Normal 3 3 2 6 3 2 5" xfId="15202" xr:uid="{00000000-0005-0000-0000-00005F3B0000}"/>
    <cellStyle name="Normal 3 3 2 6 3 2 5 2" xfId="36160" xr:uid="{92A65F94-41A0-473A-9789-79EF49309F70}"/>
    <cellStyle name="Normal 3 3 2 6 3 2 6" xfId="36153" xr:uid="{8AD6B059-3C89-407D-AB48-A280AD376FCA}"/>
    <cellStyle name="Normal 3 3 2 6 3 3" xfId="15203" xr:uid="{00000000-0005-0000-0000-0000603B0000}"/>
    <cellStyle name="Normal 3 3 2 6 3 3 2" xfId="15204" xr:uid="{00000000-0005-0000-0000-0000613B0000}"/>
    <cellStyle name="Normal 3 3 2 6 3 3 2 2" xfId="36162" xr:uid="{3556DF3A-8709-402D-8019-46045DF7145D}"/>
    <cellStyle name="Normal 3 3 2 6 3 3 3" xfId="15205" xr:uid="{00000000-0005-0000-0000-0000623B0000}"/>
    <cellStyle name="Normal 3 3 2 6 3 3 3 2" xfId="36163" xr:uid="{6ABBEFE7-BAA9-447B-8A74-4BAC81FAD302}"/>
    <cellStyle name="Normal 3 3 2 6 3 3 4" xfId="15206" xr:uid="{00000000-0005-0000-0000-0000633B0000}"/>
    <cellStyle name="Normal 3 3 2 6 3 3 4 2" xfId="36164" xr:uid="{455399EF-D4C3-4CF2-BA2C-87BE2728D533}"/>
    <cellStyle name="Normal 3 3 2 6 3 3 5" xfId="36161" xr:uid="{0C6E3A25-8268-491D-B5CC-8F3D6561E85B}"/>
    <cellStyle name="Normal 3 3 2 6 3 4" xfId="15207" xr:uid="{00000000-0005-0000-0000-0000643B0000}"/>
    <cellStyle name="Normal 3 3 2 6 3 4 2" xfId="36165" xr:uid="{6817B958-5C62-420F-8AF5-885A0044E3C2}"/>
    <cellStyle name="Normal 3 3 2 6 3 5" xfId="15208" xr:uid="{00000000-0005-0000-0000-0000653B0000}"/>
    <cellStyle name="Normal 3 3 2 6 3 5 2" xfId="36166" xr:uid="{19CF7A8F-0319-47AF-8F18-F4640EEA21CE}"/>
    <cellStyle name="Normal 3 3 2 6 3 6" xfId="15209" xr:uid="{00000000-0005-0000-0000-0000663B0000}"/>
    <cellStyle name="Normal 3 3 2 6 3 6 2" xfId="36167" xr:uid="{761755FB-A9B8-4247-A0F0-37C3546349DB}"/>
    <cellStyle name="Normal 3 3 2 6 3 7" xfId="36152" xr:uid="{7694036F-5833-4434-BE0A-5AAF97AD7BA5}"/>
    <cellStyle name="Normal 3 3 2 6 4" xfId="15210" xr:uid="{00000000-0005-0000-0000-0000673B0000}"/>
    <cellStyle name="Normal 3 3 2 6 4 2" xfId="15211" xr:uid="{00000000-0005-0000-0000-0000683B0000}"/>
    <cellStyle name="Normal 3 3 2 6 4 2 2" xfId="15212" xr:uid="{00000000-0005-0000-0000-0000693B0000}"/>
    <cellStyle name="Normal 3 3 2 6 4 2 2 2" xfId="36170" xr:uid="{DA4F927C-3779-48E0-807C-75C7C1F2FB03}"/>
    <cellStyle name="Normal 3 3 2 6 4 2 3" xfId="15213" xr:uid="{00000000-0005-0000-0000-00006A3B0000}"/>
    <cellStyle name="Normal 3 3 2 6 4 2 3 2" xfId="36171" xr:uid="{74C25236-362F-4012-9525-B525456236D4}"/>
    <cellStyle name="Normal 3 3 2 6 4 2 4" xfId="15214" xr:uid="{00000000-0005-0000-0000-00006B3B0000}"/>
    <cellStyle name="Normal 3 3 2 6 4 2 4 2" xfId="36172" xr:uid="{297CEF61-7A92-4C77-A320-6B0303875921}"/>
    <cellStyle name="Normal 3 3 2 6 4 2 5" xfId="36169" xr:uid="{F09155CA-6031-4F8A-9BF3-CC145652D499}"/>
    <cellStyle name="Normal 3 3 2 6 4 3" xfId="15215" xr:uid="{00000000-0005-0000-0000-00006C3B0000}"/>
    <cellStyle name="Normal 3 3 2 6 4 3 2" xfId="36173" xr:uid="{1B6CAE51-6560-437B-BC49-C15FEE978653}"/>
    <cellStyle name="Normal 3 3 2 6 4 4" xfId="15216" xr:uid="{00000000-0005-0000-0000-00006D3B0000}"/>
    <cellStyle name="Normal 3 3 2 6 4 4 2" xfId="36174" xr:uid="{9CAD7BAE-069F-4253-8827-706DB7EDE65B}"/>
    <cellStyle name="Normal 3 3 2 6 4 5" xfId="15217" xr:uid="{00000000-0005-0000-0000-00006E3B0000}"/>
    <cellStyle name="Normal 3 3 2 6 4 5 2" xfId="36175" xr:uid="{24D56953-FEE7-48B3-95CD-43F75CFDFD9E}"/>
    <cellStyle name="Normal 3 3 2 6 4 6" xfId="36168" xr:uid="{9DBD9993-6EB5-4EA3-9F78-4D70000503C1}"/>
    <cellStyle name="Normal 3 3 2 6 5" xfId="15218" xr:uid="{00000000-0005-0000-0000-00006F3B0000}"/>
    <cellStyle name="Normal 3 3 2 6 5 2" xfId="15219" xr:uid="{00000000-0005-0000-0000-0000703B0000}"/>
    <cellStyle name="Normal 3 3 2 6 5 2 2" xfId="36177" xr:uid="{06D6DA68-293B-4930-B5E1-E3CE0F4133D9}"/>
    <cellStyle name="Normal 3 3 2 6 5 3" xfId="15220" xr:uid="{00000000-0005-0000-0000-0000713B0000}"/>
    <cellStyle name="Normal 3 3 2 6 5 3 2" xfId="36178" xr:uid="{5A425905-3E85-4A64-A68C-A44275D4583C}"/>
    <cellStyle name="Normal 3 3 2 6 5 4" xfId="15221" xr:uid="{00000000-0005-0000-0000-0000723B0000}"/>
    <cellStyle name="Normal 3 3 2 6 5 4 2" xfId="36179" xr:uid="{3F43E0B3-BEAB-4964-94A2-1471C2D1E7F7}"/>
    <cellStyle name="Normal 3 3 2 6 5 5" xfId="36176" xr:uid="{59484C6C-5256-4B2A-91CA-D2B1B479A727}"/>
    <cellStyle name="Normal 3 3 2 6 6" xfId="15222" xr:uid="{00000000-0005-0000-0000-0000733B0000}"/>
    <cellStyle name="Normal 3 3 2 6 6 2" xfId="36180" xr:uid="{0B9602EC-AF2D-44E2-BE26-84B10DCE101E}"/>
    <cellStyle name="Normal 3 3 2 6 7" xfId="15223" xr:uid="{00000000-0005-0000-0000-0000743B0000}"/>
    <cellStyle name="Normal 3 3 2 6 7 2" xfId="36181" xr:uid="{9A27BA35-9CCB-4DE0-9DEF-842904014841}"/>
    <cellStyle name="Normal 3 3 2 6 8" xfId="15224" xr:uid="{00000000-0005-0000-0000-0000753B0000}"/>
    <cellStyle name="Normal 3 3 2 6 8 2" xfId="36182" xr:uid="{A85B6796-16E7-4B8C-B5FE-810F27A8530D}"/>
    <cellStyle name="Normal 3 3 2 6 9" xfId="36135" xr:uid="{B6812D88-CA0D-4A2B-B1F5-E7EAF9F4EEB7}"/>
    <cellStyle name="Normal 3 3 2 7" xfId="15225" xr:uid="{00000000-0005-0000-0000-0000763B0000}"/>
    <cellStyle name="Normal 3 3 2 7 2" xfId="15226" xr:uid="{00000000-0005-0000-0000-0000773B0000}"/>
    <cellStyle name="Normal 3 3 2 7 2 2" xfId="15227" xr:uid="{00000000-0005-0000-0000-0000783B0000}"/>
    <cellStyle name="Normal 3 3 2 7 2 2 2" xfId="15228" xr:uid="{00000000-0005-0000-0000-0000793B0000}"/>
    <cellStyle name="Normal 3 3 2 7 2 2 2 2" xfId="36186" xr:uid="{037EA386-A0D5-46DF-84DA-E9CF4EBA28DC}"/>
    <cellStyle name="Normal 3 3 2 7 2 2 3" xfId="15229" xr:uid="{00000000-0005-0000-0000-00007A3B0000}"/>
    <cellStyle name="Normal 3 3 2 7 2 2 3 2" xfId="36187" xr:uid="{46FA0309-DF50-4EB3-AFCA-9DFB77FC4C33}"/>
    <cellStyle name="Normal 3 3 2 7 2 2 4" xfId="15230" xr:uid="{00000000-0005-0000-0000-00007B3B0000}"/>
    <cellStyle name="Normal 3 3 2 7 2 2 4 2" xfId="36188" xr:uid="{4C68864C-43B4-4350-926A-2FF529437F45}"/>
    <cellStyle name="Normal 3 3 2 7 2 2 5" xfId="36185" xr:uid="{150A62D6-1193-4BBF-8610-A7D6EF050B33}"/>
    <cellStyle name="Normal 3 3 2 7 2 3" xfId="15231" xr:uid="{00000000-0005-0000-0000-00007C3B0000}"/>
    <cellStyle name="Normal 3 3 2 7 2 3 2" xfId="36189" xr:uid="{C7E0D40C-156D-4C4E-9527-0C52A49926F0}"/>
    <cellStyle name="Normal 3 3 2 7 2 4" xfId="15232" xr:uid="{00000000-0005-0000-0000-00007D3B0000}"/>
    <cellStyle name="Normal 3 3 2 7 2 4 2" xfId="36190" xr:uid="{20D0533D-7D9F-4EC9-8148-72AFB544E544}"/>
    <cellStyle name="Normal 3 3 2 7 2 5" xfId="15233" xr:uid="{00000000-0005-0000-0000-00007E3B0000}"/>
    <cellStyle name="Normal 3 3 2 7 2 5 2" xfId="36191" xr:uid="{0B1FBE64-43F8-4B45-9EC3-272661882732}"/>
    <cellStyle name="Normal 3 3 2 7 2 6" xfId="36184" xr:uid="{39906C29-DBA8-427F-BAF8-AF31739B3676}"/>
    <cellStyle name="Normal 3 3 2 7 3" xfId="15234" xr:uid="{00000000-0005-0000-0000-00007F3B0000}"/>
    <cellStyle name="Normal 3 3 2 7 3 2" xfId="15235" xr:uid="{00000000-0005-0000-0000-0000803B0000}"/>
    <cellStyle name="Normal 3 3 2 7 3 2 2" xfId="36193" xr:uid="{6BE25328-C7D2-4A7D-B0CE-3D317C97660A}"/>
    <cellStyle name="Normal 3 3 2 7 3 3" xfId="15236" xr:uid="{00000000-0005-0000-0000-0000813B0000}"/>
    <cellStyle name="Normal 3 3 2 7 3 3 2" xfId="36194" xr:uid="{0D703036-0A65-496D-8CD0-CA562BA700CE}"/>
    <cellStyle name="Normal 3 3 2 7 3 4" xfId="15237" xr:uid="{00000000-0005-0000-0000-0000823B0000}"/>
    <cellStyle name="Normal 3 3 2 7 3 4 2" xfId="36195" xr:uid="{DA66E81C-9DB1-44C7-8B4E-5CF4786F1EB3}"/>
    <cellStyle name="Normal 3 3 2 7 3 5" xfId="36192" xr:uid="{B7058542-BB47-41C8-83FA-F88E7C98E63F}"/>
    <cellStyle name="Normal 3 3 2 7 4" xfId="15238" xr:uid="{00000000-0005-0000-0000-0000833B0000}"/>
    <cellStyle name="Normal 3 3 2 7 4 2" xfId="36196" xr:uid="{9CD36067-3B6C-44E3-80B8-21D3AE8FD5C3}"/>
    <cellStyle name="Normal 3 3 2 7 5" xfId="15239" xr:uid="{00000000-0005-0000-0000-0000843B0000}"/>
    <cellStyle name="Normal 3 3 2 7 5 2" xfId="36197" xr:uid="{99E81101-CF34-4FC1-A3C8-694DB5CAE098}"/>
    <cellStyle name="Normal 3 3 2 7 6" xfId="15240" xr:uid="{00000000-0005-0000-0000-0000853B0000}"/>
    <cellStyle name="Normal 3 3 2 7 6 2" xfId="36198" xr:uid="{3AF546B5-C453-441C-8FD0-C01029D151FA}"/>
    <cellStyle name="Normal 3 3 2 7 7" xfId="36183" xr:uid="{9997EC70-133A-456E-A970-A2A7E31C9BBD}"/>
    <cellStyle name="Normal 3 3 2 8" xfId="15241" xr:uid="{00000000-0005-0000-0000-0000863B0000}"/>
    <cellStyle name="Normal 3 3 2 8 2" xfId="15242" xr:uid="{00000000-0005-0000-0000-0000873B0000}"/>
    <cellStyle name="Normal 3 3 2 8 2 2" xfId="15243" xr:uid="{00000000-0005-0000-0000-0000883B0000}"/>
    <cellStyle name="Normal 3 3 2 8 2 2 2" xfId="15244" xr:uid="{00000000-0005-0000-0000-0000893B0000}"/>
    <cellStyle name="Normal 3 3 2 8 2 2 2 2" xfId="36202" xr:uid="{48FE8131-3645-4972-916F-2D03D291E8B1}"/>
    <cellStyle name="Normal 3 3 2 8 2 2 3" xfId="15245" xr:uid="{00000000-0005-0000-0000-00008A3B0000}"/>
    <cellStyle name="Normal 3 3 2 8 2 2 3 2" xfId="36203" xr:uid="{522ECF30-A540-4DF2-BA99-7A0ED19FC3A5}"/>
    <cellStyle name="Normal 3 3 2 8 2 2 4" xfId="15246" xr:uid="{00000000-0005-0000-0000-00008B3B0000}"/>
    <cellStyle name="Normal 3 3 2 8 2 2 4 2" xfId="36204" xr:uid="{CB550A83-99FE-446A-9260-00878B7B0D50}"/>
    <cellStyle name="Normal 3 3 2 8 2 2 5" xfId="36201" xr:uid="{785B1CE7-713E-43B0-A37B-A87E2A2A5C74}"/>
    <cellStyle name="Normal 3 3 2 8 2 3" xfId="15247" xr:uid="{00000000-0005-0000-0000-00008C3B0000}"/>
    <cellStyle name="Normal 3 3 2 8 2 3 2" xfId="36205" xr:uid="{9DBE6CF3-EEC9-41B7-A022-249DCCB5689C}"/>
    <cellStyle name="Normal 3 3 2 8 2 4" xfId="15248" xr:uid="{00000000-0005-0000-0000-00008D3B0000}"/>
    <cellStyle name="Normal 3 3 2 8 2 4 2" xfId="36206" xr:uid="{D0723BD6-7387-48E7-B459-05DBD7F15608}"/>
    <cellStyle name="Normal 3 3 2 8 2 5" xfId="15249" xr:uid="{00000000-0005-0000-0000-00008E3B0000}"/>
    <cellStyle name="Normal 3 3 2 8 2 5 2" xfId="36207" xr:uid="{D62A3685-32C9-4271-852D-D1441C38EB72}"/>
    <cellStyle name="Normal 3 3 2 8 2 6" xfId="36200" xr:uid="{C144776A-7197-4A8D-950A-A280CE31483E}"/>
    <cellStyle name="Normal 3 3 2 8 3" xfId="15250" xr:uid="{00000000-0005-0000-0000-00008F3B0000}"/>
    <cellStyle name="Normal 3 3 2 8 3 2" xfId="15251" xr:uid="{00000000-0005-0000-0000-0000903B0000}"/>
    <cellStyle name="Normal 3 3 2 8 3 2 2" xfId="36209" xr:uid="{0C7C633E-A098-44A4-9411-3296DD1ADA91}"/>
    <cellStyle name="Normal 3 3 2 8 3 3" xfId="15252" xr:uid="{00000000-0005-0000-0000-0000913B0000}"/>
    <cellStyle name="Normal 3 3 2 8 3 3 2" xfId="36210" xr:uid="{F1BFC0A6-CAEE-46DD-B94E-00FD675EA7CF}"/>
    <cellStyle name="Normal 3 3 2 8 3 4" xfId="15253" xr:uid="{00000000-0005-0000-0000-0000923B0000}"/>
    <cellStyle name="Normal 3 3 2 8 3 4 2" xfId="36211" xr:uid="{7B9DCFAF-6B76-455F-9B58-B5F33AC20313}"/>
    <cellStyle name="Normal 3 3 2 8 3 5" xfId="36208" xr:uid="{CDB52C7D-CE8D-4CDF-A039-6CCC152A1F47}"/>
    <cellStyle name="Normal 3 3 2 8 4" xfId="15254" xr:uid="{00000000-0005-0000-0000-0000933B0000}"/>
    <cellStyle name="Normal 3 3 2 8 4 2" xfId="36212" xr:uid="{856DB59B-E5BE-480C-964D-F83FF07F2B5E}"/>
    <cellStyle name="Normal 3 3 2 8 5" xfId="15255" xr:uid="{00000000-0005-0000-0000-0000943B0000}"/>
    <cellStyle name="Normal 3 3 2 8 5 2" xfId="36213" xr:uid="{2F6CF292-2B9A-485C-A639-B3E98BA2DEE3}"/>
    <cellStyle name="Normal 3 3 2 8 6" xfId="15256" xr:uid="{00000000-0005-0000-0000-0000953B0000}"/>
    <cellStyle name="Normal 3 3 2 8 6 2" xfId="36214" xr:uid="{70FC7F47-1100-45B9-83DB-079D6335B49E}"/>
    <cellStyle name="Normal 3 3 2 8 7" xfId="36199" xr:uid="{9BB75C89-7FAC-4BEB-B606-619ACA00206C}"/>
    <cellStyle name="Normal 3 3 2 9" xfId="15257" xr:uid="{00000000-0005-0000-0000-0000963B0000}"/>
    <cellStyle name="Normal 3 3 2 9 2" xfId="36215" xr:uid="{C90A5954-6B0D-4D4A-B57A-173E940A9242}"/>
    <cellStyle name="Normal 3 3 3" xfId="15258" xr:uid="{00000000-0005-0000-0000-0000973B0000}"/>
    <cellStyle name="Normal 3 3 3 10" xfId="15259" xr:uid="{00000000-0005-0000-0000-0000983B0000}"/>
    <cellStyle name="Normal 3 3 3 10 2" xfId="36217" xr:uid="{7F4A5C90-D058-40F0-914D-AA903DC6A46A}"/>
    <cellStyle name="Normal 3 3 3 11" xfId="36216" xr:uid="{E55B805B-AFC0-429E-93E3-F360F9EEA930}"/>
    <cellStyle name="Normal 3 3 3 2" xfId="15260" xr:uid="{00000000-0005-0000-0000-0000993B0000}"/>
    <cellStyle name="Normal 3 3 3 2 2" xfId="15261" xr:uid="{00000000-0005-0000-0000-00009A3B0000}"/>
    <cellStyle name="Normal 3 3 3 2 2 2" xfId="15262" xr:uid="{00000000-0005-0000-0000-00009B3B0000}"/>
    <cellStyle name="Normal 3 3 3 2 2 2 2" xfId="15263" xr:uid="{00000000-0005-0000-0000-00009C3B0000}"/>
    <cellStyle name="Normal 3 3 3 2 2 2 2 2" xfId="15264" xr:uid="{00000000-0005-0000-0000-00009D3B0000}"/>
    <cellStyle name="Normal 3 3 3 2 2 2 2 2 2" xfId="36222" xr:uid="{AE3694B3-805C-4721-BADB-67D26227C7CC}"/>
    <cellStyle name="Normal 3 3 3 2 2 2 2 3" xfId="15265" xr:uid="{00000000-0005-0000-0000-00009E3B0000}"/>
    <cellStyle name="Normal 3 3 3 2 2 2 2 3 2" xfId="36223" xr:uid="{62E25930-5656-4BAB-9186-A115773C1D6C}"/>
    <cellStyle name="Normal 3 3 3 2 2 2 2 4" xfId="15266" xr:uid="{00000000-0005-0000-0000-00009F3B0000}"/>
    <cellStyle name="Normal 3 3 3 2 2 2 2 4 2" xfId="36224" xr:uid="{F4EAE6CD-837A-4F00-97A3-CB99D2BA89FE}"/>
    <cellStyle name="Normal 3 3 3 2 2 2 2 5" xfId="36221" xr:uid="{549D48C4-178A-4C3D-B229-38335606442F}"/>
    <cellStyle name="Normal 3 3 3 2 2 2 3" xfId="15267" xr:uid="{00000000-0005-0000-0000-0000A03B0000}"/>
    <cellStyle name="Normal 3 3 3 2 2 2 3 2" xfId="36225" xr:uid="{29355E60-38F8-423F-A5BD-89F507E5781C}"/>
    <cellStyle name="Normal 3 3 3 2 2 2 4" xfId="15268" xr:uid="{00000000-0005-0000-0000-0000A13B0000}"/>
    <cellStyle name="Normal 3 3 3 2 2 2 4 2" xfId="36226" xr:uid="{A444B8C1-7AB9-4CDB-AEE0-7E55770F6123}"/>
    <cellStyle name="Normal 3 3 3 2 2 2 5" xfId="15269" xr:uid="{00000000-0005-0000-0000-0000A23B0000}"/>
    <cellStyle name="Normal 3 3 3 2 2 2 5 2" xfId="36227" xr:uid="{86074320-4F0B-448D-AE05-5E70AF4734F6}"/>
    <cellStyle name="Normal 3 3 3 2 2 2 6" xfId="36220" xr:uid="{846F7025-3592-4195-9637-B8FDDA7CEDF1}"/>
    <cellStyle name="Normal 3 3 3 2 2 3" xfId="15270" xr:uid="{00000000-0005-0000-0000-0000A33B0000}"/>
    <cellStyle name="Normal 3 3 3 2 2 3 2" xfId="15271" xr:uid="{00000000-0005-0000-0000-0000A43B0000}"/>
    <cellStyle name="Normal 3 3 3 2 2 3 2 2" xfId="36229" xr:uid="{8F985AF6-0AF2-4699-BC81-8C13208A21CA}"/>
    <cellStyle name="Normal 3 3 3 2 2 3 3" xfId="15272" xr:uid="{00000000-0005-0000-0000-0000A53B0000}"/>
    <cellStyle name="Normal 3 3 3 2 2 3 3 2" xfId="36230" xr:uid="{658A289B-7062-4999-B379-83D3960FB278}"/>
    <cellStyle name="Normal 3 3 3 2 2 3 4" xfId="15273" xr:uid="{00000000-0005-0000-0000-0000A63B0000}"/>
    <cellStyle name="Normal 3 3 3 2 2 3 4 2" xfId="36231" xr:uid="{5227EEB9-A7E1-46C7-9F66-D2B40EA3BB62}"/>
    <cellStyle name="Normal 3 3 3 2 2 3 5" xfId="36228" xr:uid="{2FD393AF-0484-45C5-A0FC-843E307258F9}"/>
    <cellStyle name="Normal 3 3 3 2 2 4" xfId="15274" xr:uid="{00000000-0005-0000-0000-0000A73B0000}"/>
    <cellStyle name="Normal 3 3 3 2 2 4 2" xfId="36232" xr:uid="{5DF624AF-F2B5-4365-9450-42B74144EE26}"/>
    <cellStyle name="Normal 3 3 3 2 2 5" xfId="15275" xr:uid="{00000000-0005-0000-0000-0000A83B0000}"/>
    <cellStyle name="Normal 3 3 3 2 2 5 2" xfId="36233" xr:uid="{DEE487C7-F7C9-4617-9AEE-C499D8E61BAF}"/>
    <cellStyle name="Normal 3 3 3 2 2 6" xfId="15276" xr:uid="{00000000-0005-0000-0000-0000A93B0000}"/>
    <cellStyle name="Normal 3 3 3 2 2 6 2" xfId="36234" xr:uid="{66D1A6C5-5996-41CB-BE0E-4B5E037F0583}"/>
    <cellStyle name="Normal 3 3 3 2 2 7" xfId="36219" xr:uid="{CDFAC7E3-7379-45E8-9FD5-473C439D9499}"/>
    <cellStyle name="Normal 3 3 3 2 3" xfId="15277" xr:uid="{00000000-0005-0000-0000-0000AA3B0000}"/>
    <cellStyle name="Normal 3 3 3 2 3 2" xfId="15278" xr:uid="{00000000-0005-0000-0000-0000AB3B0000}"/>
    <cellStyle name="Normal 3 3 3 2 3 2 2" xfId="15279" xr:uid="{00000000-0005-0000-0000-0000AC3B0000}"/>
    <cellStyle name="Normal 3 3 3 2 3 2 2 2" xfId="15280" xr:uid="{00000000-0005-0000-0000-0000AD3B0000}"/>
    <cellStyle name="Normal 3 3 3 2 3 2 2 2 2" xfId="36238" xr:uid="{BCFC62CB-F453-4490-A621-ED672BCC53D3}"/>
    <cellStyle name="Normal 3 3 3 2 3 2 2 3" xfId="15281" xr:uid="{00000000-0005-0000-0000-0000AE3B0000}"/>
    <cellStyle name="Normal 3 3 3 2 3 2 2 3 2" xfId="36239" xr:uid="{FF2BB693-757F-4B46-AA03-CD8B18A5F629}"/>
    <cellStyle name="Normal 3 3 3 2 3 2 2 4" xfId="15282" xr:uid="{00000000-0005-0000-0000-0000AF3B0000}"/>
    <cellStyle name="Normal 3 3 3 2 3 2 2 4 2" xfId="36240" xr:uid="{39B24B10-CE7B-4A94-809B-E5F52FC8F77B}"/>
    <cellStyle name="Normal 3 3 3 2 3 2 2 5" xfId="36237" xr:uid="{D8A0BE25-744D-4D26-AF0B-E27CCB2DD24F}"/>
    <cellStyle name="Normal 3 3 3 2 3 2 3" xfId="15283" xr:uid="{00000000-0005-0000-0000-0000B03B0000}"/>
    <cellStyle name="Normal 3 3 3 2 3 2 3 2" xfId="36241" xr:uid="{CF1F5419-9E10-4BFF-BBD2-DF36765B93CD}"/>
    <cellStyle name="Normal 3 3 3 2 3 2 4" xfId="15284" xr:uid="{00000000-0005-0000-0000-0000B13B0000}"/>
    <cellStyle name="Normal 3 3 3 2 3 2 4 2" xfId="36242" xr:uid="{14B6A59C-322D-481E-940B-0F493178B2BC}"/>
    <cellStyle name="Normal 3 3 3 2 3 2 5" xfId="15285" xr:uid="{00000000-0005-0000-0000-0000B23B0000}"/>
    <cellStyle name="Normal 3 3 3 2 3 2 5 2" xfId="36243" xr:uid="{B9425435-3FA7-4222-9C8E-9A14E5021424}"/>
    <cellStyle name="Normal 3 3 3 2 3 2 6" xfId="36236" xr:uid="{4B930C12-4D1D-4688-82A9-272AA526A383}"/>
    <cellStyle name="Normal 3 3 3 2 3 3" xfId="15286" xr:uid="{00000000-0005-0000-0000-0000B33B0000}"/>
    <cellStyle name="Normal 3 3 3 2 3 3 2" xfId="15287" xr:uid="{00000000-0005-0000-0000-0000B43B0000}"/>
    <cellStyle name="Normal 3 3 3 2 3 3 2 2" xfId="36245" xr:uid="{33F7A8A4-EA5D-4FAD-932C-65922734E1DB}"/>
    <cellStyle name="Normal 3 3 3 2 3 3 3" xfId="15288" xr:uid="{00000000-0005-0000-0000-0000B53B0000}"/>
    <cellStyle name="Normal 3 3 3 2 3 3 3 2" xfId="36246" xr:uid="{4E025AE6-C60A-4D9A-B682-A906906CE499}"/>
    <cellStyle name="Normal 3 3 3 2 3 3 4" xfId="15289" xr:uid="{00000000-0005-0000-0000-0000B63B0000}"/>
    <cellStyle name="Normal 3 3 3 2 3 3 4 2" xfId="36247" xr:uid="{BB9444D8-1723-4DA1-B921-B686308353D5}"/>
    <cellStyle name="Normal 3 3 3 2 3 3 5" xfId="36244" xr:uid="{F4DE4964-D5F9-400C-9AC4-DE4489E832D9}"/>
    <cellStyle name="Normal 3 3 3 2 3 4" xfId="15290" xr:uid="{00000000-0005-0000-0000-0000B73B0000}"/>
    <cellStyle name="Normal 3 3 3 2 3 4 2" xfId="36248" xr:uid="{EBF849A2-7370-457E-84CF-12C4B2C254D6}"/>
    <cellStyle name="Normal 3 3 3 2 3 5" xfId="15291" xr:uid="{00000000-0005-0000-0000-0000B83B0000}"/>
    <cellStyle name="Normal 3 3 3 2 3 5 2" xfId="36249" xr:uid="{31666794-6E55-481D-8AEB-9A90C0415E64}"/>
    <cellStyle name="Normal 3 3 3 2 3 6" xfId="15292" xr:uid="{00000000-0005-0000-0000-0000B93B0000}"/>
    <cellStyle name="Normal 3 3 3 2 3 6 2" xfId="36250" xr:uid="{7CD06704-3715-451B-91FE-33E4960C78E5}"/>
    <cellStyle name="Normal 3 3 3 2 3 7" xfId="36235" xr:uid="{09332351-9D44-48A6-954E-4B6C6C494680}"/>
    <cellStyle name="Normal 3 3 3 2 4" xfId="15293" xr:uid="{00000000-0005-0000-0000-0000BA3B0000}"/>
    <cellStyle name="Normal 3 3 3 2 4 2" xfId="15294" xr:uid="{00000000-0005-0000-0000-0000BB3B0000}"/>
    <cellStyle name="Normal 3 3 3 2 4 2 2" xfId="15295" xr:uid="{00000000-0005-0000-0000-0000BC3B0000}"/>
    <cellStyle name="Normal 3 3 3 2 4 2 2 2" xfId="36253" xr:uid="{0F5DF90E-BE47-44F2-AC52-859131E26C98}"/>
    <cellStyle name="Normal 3 3 3 2 4 2 3" xfId="15296" xr:uid="{00000000-0005-0000-0000-0000BD3B0000}"/>
    <cellStyle name="Normal 3 3 3 2 4 2 3 2" xfId="36254" xr:uid="{847572F2-6C4F-4375-9188-E4E054477212}"/>
    <cellStyle name="Normal 3 3 3 2 4 2 4" xfId="15297" xr:uid="{00000000-0005-0000-0000-0000BE3B0000}"/>
    <cellStyle name="Normal 3 3 3 2 4 2 4 2" xfId="36255" xr:uid="{ED60D824-DB2A-428A-9E38-41805B6CE527}"/>
    <cellStyle name="Normal 3 3 3 2 4 2 5" xfId="36252" xr:uid="{2945F63C-7BDB-41BA-86A2-43CD53A4F20C}"/>
    <cellStyle name="Normal 3 3 3 2 4 3" xfId="15298" xr:uid="{00000000-0005-0000-0000-0000BF3B0000}"/>
    <cellStyle name="Normal 3 3 3 2 4 3 2" xfId="36256" xr:uid="{2AD79320-1AE0-4F0D-BBCC-3113555546D8}"/>
    <cellStyle name="Normal 3 3 3 2 4 4" xfId="15299" xr:uid="{00000000-0005-0000-0000-0000C03B0000}"/>
    <cellStyle name="Normal 3 3 3 2 4 4 2" xfId="36257" xr:uid="{5018E1D1-1C2E-4EFD-A2F1-459890E67D31}"/>
    <cellStyle name="Normal 3 3 3 2 4 5" xfId="15300" xr:uid="{00000000-0005-0000-0000-0000C13B0000}"/>
    <cellStyle name="Normal 3 3 3 2 4 5 2" xfId="36258" xr:uid="{7781A613-ECAD-4619-A188-DF5E090426E4}"/>
    <cellStyle name="Normal 3 3 3 2 4 6" xfId="36251" xr:uid="{C7686694-7619-4C35-A921-58B047AACDB5}"/>
    <cellStyle name="Normal 3 3 3 2 5" xfId="15301" xr:uid="{00000000-0005-0000-0000-0000C23B0000}"/>
    <cellStyle name="Normal 3 3 3 2 5 2" xfId="15302" xr:uid="{00000000-0005-0000-0000-0000C33B0000}"/>
    <cellStyle name="Normal 3 3 3 2 5 2 2" xfId="36260" xr:uid="{4114FD1A-6FE7-40B6-80CD-323B72E9C952}"/>
    <cellStyle name="Normal 3 3 3 2 5 3" xfId="15303" xr:uid="{00000000-0005-0000-0000-0000C43B0000}"/>
    <cellStyle name="Normal 3 3 3 2 5 3 2" xfId="36261" xr:uid="{E67EB91A-4C44-4C0F-BC7E-7962F8002108}"/>
    <cellStyle name="Normal 3 3 3 2 5 4" xfId="15304" xr:uid="{00000000-0005-0000-0000-0000C53B0000}"/>
    <cellStyle name="Normal 3 3 3 2 5 4 2" xfId="36262" xr:uid="{2FB4B2A0-5BBC-4776-A7C7-5D50DD631A80}"/>
    <cellStyle name="Normal 3 3 3 2 5 5" xfId="36259" xr:uid="{241CBF40-96F3-4D90-B6D2-0EC68DF33140}"/>
    <cellStyle name="Normal 3 3 3 2 6" xfId="15305" xr:uid="{00000000-0005-0000-0000-0000C63B0000}"/>
    <cellStyle name="Normal 3 3 3 2 6 2" xfId="36263" xr:uid="{786EA9FC-C3E4-4C22-A64B-A7FAEBCFA6BF}"/>
    <cellStyle name="Normal 3 3 3 2 7" xfId="15306" xr:uid="{00000000-0005-0000-0000-0000C73B0000}"/>
    <cellStyle name="Normal 3 3 3 2 7 2" xfId="36264" xr:uid="{1BFE0E9B-FE40-496B-AFE8-CDDF04DC90FF}"/>
    <cellStyle name="Normal 3 3 3 2 8" xfId="15307" xr:uid="{00000000-0005-0000-0000-0000C83B0000}"/>
    <cellStyle name="Normal 3 3 3 2 8 2" xfId="36265" xr:uid="{B6750FE0-79ED-48F8-AFED-12EF83B7C9D9}"/>
    <cellStyle name="Normal 3 3 3 2 9" xfId="36218" xr:uid="{70CEBE5F-42DB-4223-89B0-CFC2F79A0445}"/>
    <cellStyle name="Normal 3 3 3 3" xfId="15308" xr:uid="{00000000-0005-0000-0000-0000C93B0000}"/>
    <cellStyle name="Normal 3 3 3 3 2" xfId="15309" xr:uid="{00000000-0005-0000-0000-0000CA3B0000}"/>
    <cellStyle name="Normal 3 3 3 3 2 2" xfId="15310" xr:uid="{00000000-0005-0000-0000-0000CB3B0000}"/>
    <cellStyle name="Normal 3 3 3 3 2 2 2" xfId="15311" xr:uid="{00000000-0005-0000-0000-0000CC3B0000}"/>
    <cellStyle name="Normal 3 3 3 3 2 2 2 2" xfId="36269" xr:uid="{664D581C-6AAB-4DB1-8C41-FFB90DECACC3}"/>
    <cellStyle name="Normal 3 3 3 3 2 2 3" xfId="15312" xr:uid="{00000000-0005-0000-0000-0000CD3B0000}"/>
    <cellStyle name="Normal 3 3 3 3 2 2 3 2" xfId="36270" xr:uid="{FB426C70-30AF-412F-BEAE-ECC28DC6EB06}"/>
    <cellStyle name="Normal 3 3 3 3 2 2 4" xfId="15313" xr:uid="{00000000-0005-0000-0000-0000CE3B0000}"/>
    <cellStyle name="Normal 3 3 3 3 2 2 4 2" xfId="36271" xr:uid="{DF1E11E7-7581-4A9E-B320-29A6704A93FD}"/>
    <cellStyle name="Normal 3 3 3 3 2 2 5" xfId="36268" xr:uid="{C33AEB13-0F76-49F4-8C75-BDB560AE4EDC}"/>
    <cellStyle name="Normal 3 3 3 3 2 3" xfId="15314" xr:uid="{00000000-0005-0000-0000-0000CF3B0000}"/>
    <cellStyle name="Normal 3 3 3 3 2 3 2" xfId="36272" xr:uid="{7F0B40FF-1ECE-4D9B-816D-EB6DC0F41208}"/>
    <cellStyle name="Normal 3 3 3 3 2 4" xfId="15315" xr:uid="{00000000-0005-0000-0000-0000D03B0000}"/>
    <cellStyle name="Normal 3 3 3 3 2 4 2" xfId="36273" xr:uid="{34A50F9B-70F9-414B-8828-E8C05C46856F}"/>
    <cellStyle name="Normal 3 3 3 3 2 5" xfId="15316" xr:uid="{00000000-0005-0000-0000-0000D13B0000}"/>
    <cellStyle name="Normal 3 3 3 3 2 5 2" xfId="36274" xr:uid="{02FC5B86-C102-435A-9E0C-48839294A96E}"/>
    <cellStyle name="Normal 3 3 3 3 2 6" xfId="36267" xr:uid="{4E3B2017-BEF2-443A-9026-FEA7042330EB}"/>
    <cellStyle name="Normal 3 3 3 3 3" xfId="15317" xr:uid="{00000000-0005-0000-0000-0000D23B0000}"/>
    <cellStyle name="Normal 3 3 3 3 3 2" xfId="15318" xr:uid="{00000000-0005-0000-0000-0000D33B0000}"/>
    <cellStyle name="Normal 3 3 3 3 3 2 2" xfId="36276" xr:uid="{F2AF1644-9DB6-4069-AE2D-AA5E985EA8B5}"/>
    <cellStyle name="Normal 3 3 3 3 3 3" xfId="15319" xr:uid="{00000000-0005-0000-0000-0000D43B0000}"/>
    <cellStyle name="Normal 3 3 3 3 3 3 2" xfId="36277" xr:uid="{F18A840E-95ED-4D83-83A1-FA5717B058F7}"/>
    <cellStyle name="Normal 3 3 3 3 3 4" xfId="15320" xr:uid="{00000000-0005-0000-0000-0000D53B0000}"/>
    <cellStyle name="Normal 3 3 3 3 3 4 2" xfId="36278" xr:uid="{58F404C2-00F9-4103-88C6-739F17D21D80}"/>
    <cellStyle name="Normal 3 3 3 3 3 5" xfId="36275" xr:uid="{B76A077B-68DE-4FDA-A204-32A4A6DF8E59}"/>
    <cellStyle name="Normal 3 3 3 3 4" xfId="15321" xr:uid="{00000000-0005-0000-0000-0000D63B0000}"/>
    <cellStyle name="Normal 3 3 3 3 4 2" xfId="36279" xr:uid="{A730578E-77A8-48CC-9E48-8121F61B19D5}"/>
    <cellStyle name="Normal 3 3 3 3 5" xfId="15322" xr:uid="{00000000-0005-0000-0000-0000D73B0000}"/>
    <cellStyle name="Normal 3 3 3 3 5 2" xfId="36280" xr:uid="{7FA4F671-8A87-4991-B79E-FEA828C615F1}"/>
    <cellStyle name="Normal 3 3 3 3 6" xfId="15323" xr:uid="{00000000-0005-0000-0000-0000D83B0000}"/>
    <cellStyle name="Normal 3 3 3 3 6 2" xfId="36281" xr:uid="{77E88808-1EB0-49C9-835F-761806DD8A1D}"/>
    <cellStyle name="Normal 3 3 3 3 7" xfId="36266" xr:uid="{FB265BE1-F0B6-4933-9D18-3AA32471C99F}"/>
    <cellStyle name="Normal 3 3 3 4" xfId="15324" xr:uid="{00000000-0005-0000-0000-0000D93B0000}"/>
    <cellStyle name="Normal 3 3 3 4 2" xfId="15325" xr:uid="{00000000-0005-0000-0000-0000DA3B0000}"/>
    <cellStyle name="Normal 3 3 3 4 2 2" xfId="15326" xr:uid="{00000000-0005-0000-0000-0000DB3B0000}"/>
    <cellStyle name="Normal 3 3 3 4 2 2 2" xfId="15327" xr:uid="{00000000-0005-0000-0000-0000DC3B0000}"/>
    <cellStyle name="Normal 3 3 3 4 2 2 2 2" xfId="36285" xr:uid="{716C210A-DF13-48CD-956C-65C008136C39}"/>
    <cellStyle name="Normal 3 3 3 4 2 2 3" xfId="15328" xr:uid="{00000000-0005-0000-0000-0000DD3B0000}"/>
    <cellStyle name="Normal 3 3 3 4 2 2 3 2" xfId="36286" xr:uid="{8D6EC084-8FCC-4D5C-A488-930B36F4CDF5}"/>
    <cellStyle name="Normal 3 3 3 4 2 2 4" xfId="15329" xr:uid="{00000000-0005-0000-0000-0000DE3B0000}"/>
    <cellStyle name="Normal 3 3 3 4 2 2 4 2" xfId="36287" xr:uid="{8F1FDA89-EDC9-4189-A867-CC830CAA9E61}"/>
    <cellStyle name="Normal 3 3 3 4 2 2 5" xfId="36284" xr:uid="{5EDFC97B-2B15-4219-AC48-FCBDA7BE20F9}"/>
    <cellStyle name="Normal 3 3 3 4 2 3" xfId="15330" xr:uid="{00000000-0005-0000-0000-0000DF3B0000}"/>
    <cellStyle name="Normal 3 3 3 4 2 3 2" xfId="36288" xr:uid="{3E5AA190-3130-4335-AD42-CE0A85BC1F43}"/>
    <cellStyle name="Normal 3 3 3 4 2 4" xfId="15331" xr:uid="{00000000-0005-0000-0000-0000E03B0000}"/>
    <cellStyle name="Normal 3 3 3 4 2 4 2" xfId="36289" xr:uid="{18A3B3FC-2869-4365-B7FD-2C03FE1BB09B}"/>
    <cellStyle name="Normal 3 3 3 4 2 5" xfId="15332" xr:uid="{00000000-0005-0000-0000-0000E13B0000}"/>
    <cellStyle name="Normal 3 3 3 4 2 5 2" xfId="36290" xr:uid="{CB9F268E-5621-48B3-BFBA-EA4BDF8F1E7A}"/>
    <cellStyle name="Normal 3 3 3 4 2 6" xfId="36283" xr:uid="{E4311418-D9CA-444B-8E98-4F7D634C4646}"/>
    <cellStyle name="Normal 3 3 3 4 3" xfId="15333" xr:uid="{00000000-0005-0000-0000-0000E23B0000}"/>
    <cellStyle name="Normal 3 3 3 4 3 2" xfId="15334" xr:uid="{00000000-0005-0000-0000-0000E33B0000}"/>
    <cellStyle name="Normal 3 3 3 4 3 2 2" xfId="36292" xr:uid="{58901DF0-C3A9-45F8-91FA-EB520E068D9D}"/>
    <cellStyle name="Normal 3 3 3 4 3 3" xfId="15335" xr:uid="{00000000-0005-0000-0000-0000E43B0000}"/>
    <cellStyle name="Normal 3 3 3 4 3 3 2" xfId="36293" xr:uid="{E1832737-6A17-45D0-8716-1CA5A293514E}"/>
    <cellStyle name="Normal 3 3 3 4 3 4" xfId="15336" xr:uid="{00000000-0005-0000-0000-0000E53B0000}"/>
    <cellStyle name="Normal 3 3 3 4 3 4 2" xfId="36294" xr:uid="{BA70A941-0CCE-4E65-9EDE-52B882103CD1}"/>
    <cellStyle name="Normal 3 3 3 4 3 5" xfId="36291" xr:uid="{176BD694-FD46-45ED-A721-A7FECABD6A43}"/>
    <cellStyle name="Normal 3 3 3 4 4" xfId="15337" xr:uid="{00000000-0005-0000-0000-0000E63B0000}"/>
    <cellStyle name="Normal 3 3 3 4 4 2" xfId="36295" xr:uid="{8F214E3D-9652-440A-8002-8A758326DB3C}"/>
    <cellStyle name="Normal 3 3 3 4 5" xfId="15338" xr:uid="{00000000-0005-0000-0000-0000E73B0000}"/>
    <cellStyle name="Normal 3 3 3 4 5 2" xfId="36296" xr:uid="{2B6E7393-5759-4821-9B70-7FC5CA4CB521}"/>
    <cellStyle name="Normal 3 3 3 4 6" xfId="15339" xr:uid="{00000000-0005-0000-0000-0000E83B0000}"/>
    <cellStyle name="Normal 3 3 3 4 6 2" xfId="36297" xr:uid="{7C710009-72DF-42D6-A8A4-82AB7D51A713}"/>
    <cellStyle name="Normal 3 3 3 4 7" xfId="36282" xr:uid="{01ED11FF-A598-4926-8AB3-958A36E139E5}"/>
    <cellStyle name="Normal 3 3 3 5" xfId="15340" xr:uid="{00000000-0005-0000-0000-0000E93B0000}"/>
    <cellStyle name="Normal 3 3 3 5 2" xfId="36298" xr:uid="{93267BF3-1BF0-4FE6-874E-721E9CAF86AE}"/>
    <cellStyle name="Normal 3 3 3 6" xfId="15341" xr:uid="{00000000-0005-0000-0000-0000EA3B0000}"/>
    <cellStyle name="Normal 3 3 3 6 2" xfId="15342" xr:uid="{00000000-0005-0000-0000-0000EB3B0000}"/>
    <cellStyle name="Normal 3 3 3 6 2 2" xfId="15343" xr:uid="{00000000-0005-0000-0000-0000EC3B0000}"/>
    <cellStyle name="Normal 3 3 3 6 2 2 2" xfId="36301" xr:uid="{973488D4-23A4-4654-B025-BE53ACC065DC}"/>
    <cellStyle name="Normal 3 3 3 6 2 3" xfId="15344" xr:uid="{00000000-0005-0000-0000-0000ED3B0000}"/>
    <cellStyle name="Normal 3 3 3 6 2 3 2" xfId="36302" xr:uid="{3CA5EDBA-B2C1-4D76-B9DC-9528FEA109BC}"/>
    <cellStyle name="Normal 3 3 3 6 2 4" xfId="15345" xr:uid="{00000000-0005-0000-0000-0000EE3B0000}"/>
    <cellStyle name="Normal 3 3 3 6 2 4 2" xfId="36303" xr:uid="{07100A61-E282-4692-8F0D-D00E799B3AFB}"/>
    <cellStyle name="Normal 3 3 3 6 2 5" xfId="36300" xr:uid="{6C942A00-2D9C-4244-98EE-0012524CC663}"/>
    <cellStyle name="Normal 3 3 3 6 3" xfId="15346" xr:uid="{00000000-0005-0000-0000-0000EF3B0000}"/>
    <cellStyle name="Normal 3 3 3 6 3 2" xfId="36304" xr:uid="{88A50A1A-4199-4F50-B8CF-267166660C9C}"/>
    <cellStyle name="Normal 3 3 3 6 4" xfId="15347" xr:uid="{00000000-0005-0000-0000-0000F03B0000}"/>
    <cellStyle name="Normal 3 3 3 6 4 2" xfId="36305" xr:uid="{8A84A156-B200-458A-A44B-C22F660881E7}"/>
    <cellStyle name="Normal 3 3 3 6 5" xfId="15348" xr:uid="{00000000-0005-0000-0000-0000F13B0000}"/>
    <cellStyle name="Normal 3 3 3 6 5 2" xfId="36306" xr:uid="{74233104-0900-4FC8-AF04-7EF25C2291CD}"/>
    <cellStyle name="Normal 3 3 3 6 6" xfId="36299" xr:uid="{AF9F8604-7221-4B80-A92F-37AB8971ADA9}"/>
    <cellStyle name="Normal 3 3 3 7" xfId="15349" xr:uid="{00000000-0005-0000-0000-0000F23B0000}"/>
    <cellStyle name="Normal 3 3 3 7 2" xfId="15350" xr:uid="{00000000-0005-0000-0000-0000F33B0000}"/>
    <cellStyle name="Normal 3 3 3 7 2 2" xfId="36308" xr:uid="{C727B882-DD01-4A4E-BB2A-659F28E3C86B}"/>
    <cellStyle name="Normal 3 3 3 7 3" xfId="15351" xr:uid="{00000000-0005-0000-0000-0000F43B0000}"/>
    <cellStyle name="Normal 3 3 3 7 3 2" xfId="36309" xr:uid="{216AF608-56FD-469A-B799-029123AF2FF5}"/>
    <cellStyle name="Normal 3 3 3 7 4" xfId="15352" xr:uid="{00000000-0005-0000-0000-0000F53B0000}"/>
    <cellStyle name="Normal 3 3 3 7 4 2" xfId="36310" xr:uid="{FFE74AF2-9D93-4E9A-88CA-D298E51B9EAD}"/>
    <cellStyle name="Normal 3 3 3 7 5" xfId="36307" xr:uid="{812DCF48-CA1A-4300-B97E-E67E2713DA3A}"/>
    <cellStyle name="Normal 3 3 3 8" xfId="15353" xr:uid="{00000000-0005-0000-0000-0000F63B0000}"/>
    <cellStyle name="Normal 3 3 3 8 2" xfId="36311" xr:uid="{2CF7294B-62D7-4101-9E57-B1A8D8EB4248}"/>
    <cellStyle name="Normal 3 3 3 9" xfId="15354" xr:uid="{00000000-0005-0000-0000-0000F73B0000}"/>
    <cellStyle name="Normal 3 3 3 9 2" xfId="36312" xr:uid="{2CE74F46-ECE9-4C29-AA5F-E5E31A192661}"/>
    <cellStyle name="Normal 3 3 4" xfId="15355" xr:uid="{00000000-0005-0000-0000-0000F83B0000}"/>
    <cellStyle name="Normal 3 3 4 10" xfId="15356" xr:uid="{00000000-0005-0000-0000-0000F93B0000}"/>
    <cellStyle name="Normal 3 3 4 10 2" xfId="36314" xr:uid="{60551C88-E4DB-4BED-8342-463471CB408B}"/>
    <cellStyle name="Normal 3 3 4 11" xfId="36313" xr:uid="{9A95A771-8D0C-4CB5-B9C1-DAD52A881314}"/>
    <cellStyle name="Normal 3 3 4 2" xfId="15357" xr:uid="{00000000-0005-0000-0000-0000FA3B0000}"/>
    <cellStyle name="Normal 3 3 4 2 2" xfId="15358" xr:uid="{00000000-0005-0000-0000-0000FB3B0000}"/>
    <cellStyle name="Normal 3 3 4 2 2 2" xfId="15359" xr:uid="{00000000-0005-0000-0000-0000FC3B0000}"/>
    <cellStyle name="Normal 3 3 4 2 2 2 2" xfId="15360" xr:uid="{00000000-0005-0000-0000-0000FD3B0000}"/>
    <cellStyle name="Normal 3 3 4 2 2 2 2 2" xfId="15361" xr:uid="{00000000-0005-0000-0000-0000FE3B0000}"/>
    <cellStyle name="Normal 3 3 4 2 2 2 2 2 2" xfId="36319" xr:uid="{95740E43-6D80-4990-A6C8-E3DAA506E17C}"/>
    <cellStyle name="Normal 3 3 4 2 2 2 2 3" xfId="15362" xr:uid="{00000000-0005-0000-0000-0000FF3B0000}"/>
    <cellStyle name="Normal 3 3 4 2 2 2 2 3 2" xfId="36320" xr:uid="{75E5EC62-210E-44FA-819A-5D0834F55E40}"/>
    <cellStyle name="Normal 3 3 4 2 2 2 2 4" xfId="15363" xr:uid="{00000000-0005-0000-0000-0000003C0000}"/>
    <cellStyle name="Normal 3 3 4 2 2 2 2 4 2" xfId="36321" xr:uid="{94A8A133-A376-457D-8E37-8E7362FF0E95}"/>
    <cellStyle name="Normal 3 3 4 2 2 2 2 5" xfId="36318" xr:uid="{1D9265EE-5A2D-4E24-BA14-44B39F1C3423}"/>
    <cellStyle name="Normal 3 3 4 2 2 2 3" xfId="15364" xr:uid="{00000000-0005-0000-0000-0000013C0000}"/>
    <cellStyle name="Normal 3 3 4 2 2 2 3 2" xfId="36322" xr:uid="{37F15EF3-1162-45CC-B377-19086F35C6BC}"/>
    <cellStyle name="Normal 3 3 4 2 2 2 4" xfId="15365" xr:uid="{00000000-0005-0000-0000-0000023C0000}"/>
    <cellStyle name="Normal 3 3 4 2 2 2 4 2" xfId="36323" xr:uid="{01BA8A6A-CAD3-41DB-B4E1-E32F4A8EFA86}"/>
    <cellStyle name="Normal 3 3 4 2 2 2 5" xfId="15366" xr:uid="{00000000-0005-0000-0000-0000033C0000}"/>
    <cellStyle name="Normal 3 3 4 2 2 2 5 2" xfId="36324" xr:uid="{D776A105-2816-41FB-820F-1C41B2407E95}"/>
    <cellStyle name="Normal 3 3 4 2 2 2 6" xfId="36317" xr:uid="{8A94A1D3-0B53-4D83-9D43-F35902689D17}"/>
    <cellStyle name="Normal 3 3 4 2 2 3" xfId="15367" xr:uid="{00000000-0005-0000-0000-0000043C0000}"/>
    <cellStyle name="Normal 3 3 4 2 2 3 2" xfId="15368" xr:uid="{00000000-0005-0000-0000-0000053C0000}"/>
    <cellStyle name="Normal 3 3 4 2 2 3 2 2" xfId="36326" xr:uid="{114379BF-CBE8-4D39-BA60-350E308F5A1E}"/>
    <cellStyle name="Normal 3 3 4 2 2 3 3" xfId="15369" xr:uid="{00000000-0005-0000-0000-0000063C0000}"/>
    <cellStyle name="Normal 3 3 4 2 2 3 3 2" xfId="36327" xr:uid="{60D1C470-D3B4-4496-BCC4-5CACF6968D83}"/>
    <cellStyle name="Normal 3 3 4 2 2 3 4" xfId="15370" xr:uid="{00000000-0005-0000-0000-0000073C0000}"/>
    <cellStyle name="Normal 3 3 4 2 2 3 4 2" xfId="36328" xr:uid="{1C59A717-7251-4DE3-A252-07F8E9D1239A}"/>
    <cellStyle name="Normal 3 3 4 2 2 3 5" xfId="36325" xr:uid="{C5A7549A-0E0E-49CD-8AA5-07083923B57A}"/>
    <cellStyle name="Normal 3 3 4 2 2 4" xfId="15371" xr:uid="{00000000-0005-0000-0000-0000083C0000}"/>
    <cellStyle name="Normal 3 3 4 2 2 4 2" xfId="36329" xr:uid="{10726199-3D53-47F5-AF3B-DEF0C2BBC199}"/>
    <cellStyle name="Normal 3 3 4 2 2 5" xfId="15372" xr:uid="{00000000-0005-0000-0000-0000093C0000}"/>
    <cellStyle name="Normal 3 3 4 2 2 5 2" xfId="36330" xr:uid="{B8EF2F70-65F6-405B-AE26-AC78D992F177}"/>
    <cellStyle name="Normal 3 3 4 2 2 6" xfId="15373" xr:uid="{00000000-0005-0000-0000-00000A3C0000}"/>
    <cellStyle name="Normal 3 3 4 2 2 6 2" xfId="36331" xr:uid="{D162F13B-66AC-4552-8451-5D455FD0318B}"/>
    <cellStyle name="Normal 3 3 4 2 2 7" xfId="36316" xr:uid="{6E4EA533-5AFF-4F88-9BF3-ACCD3F63C1CC}"/>
    <cellStyle name="Normal 3 3 4 2 3" xfId="15374" xr:uid="{00000000-0005-0000-0000-00000B3C0000}"/>
    <cellStyle name="Normal 3 3 4 2 3 2" xfId="15375" xr:uid="{00000000-0005-0000-0000-00000C3C0000}"/>
    <cellStyle name="Normal 3 3 4 2 3 2 2" xfId="15376" xr:uid="{00000000-0005-0000-0000-00000D3C0000}"/>
    <cellStyle name="Normal 3 3 4 2 3 2 2 2" xfId="15377" xr:uid="{00000000-0005-0000-0000-00000E3C0000}"/>
    <cellStyle name="Normal 3 3 4 2 3 2 2 2 2" xfId="36335" xr:uid="{B5343EA8-6393-4F41-8FAA-D0D560943BF2}"/>
    <cellStyle name="Normal 3 3 4 2 3 2 2 3" xfId="15378" xr:uid="{00000000-0005-0000-0000-00000F3C0000}"/>
    <cellStyle name="Normal 3 3 4 2 3 2 2 3 2" xfId="36336" xr:uid="{B0849CA9-894E-428B-9783-5C16E793C94C}"/>
    <cellStyle name="Normal 3 3 4 2 3 2 2 4" xfId="15379" xr:uid="{00000000-0005-0000-0000-0000103C0000}"/>
    <cellStyle name="Normal 3 3 4 2 3 2 2 4 2" xfId="36337" xr:uid="{AC60C6D5-FCCA-4B8A-8D83-42054BE77462}"/>
    <cellStyle name="Normal 3 3 4 2 3 2 2 5" xfId="36334" xr:uid="{4DC6B7BF-CEAF-438F-970F-BD45EFD01B3D}"/>
    <cellStyle name="Normal 3 3 4 2 3 2 3" xfId="15380" xr:uid="{00000000-0005-0000-0000-0000113C0000}"/>
    <cellStyle name="Normal 3 3 4 2 3 2 3 2" xfId="36338" xr:uid="{98BB095C-E009-4C86-B598-EDA436762AE0}"/>
    <cellStyle name="Normal 3 3 4 2 3 2 4" xfId="15381" xr:uid="{00000000-0005-0000-0000-0000123C0000}"/>
    <cellStyle name="Normal 3 3 4 2 3 2 4 2" xfId="36339" xr:uid="{684F10C2-8F23-42B0-8940-DDBE974C1597}"/>
    <cellStyle name="Normal 3 3 4 2 3 2 5" xfId="15382" xr:uid="{00000000-0005-0000-0000-0000133C0000}"/>
    <cellStyle name="Normal 3 3 4 2 3 2 5 2" xfId="36340" xr:uid="{8DCC42A3-451C-4F5C-9AD0-B3730F5D54CB}"/>
    <cellStyle name="Normal 3 3 4 2 3 2 6" xfId="36333" xr:uid="{4F63B8D5-559C-40B4-9293-992DAE770C72}"/>
    <cellStyle name="Normal 3 3 4 2 3 3" xfId="15383" xr:uid="{00000000-0005-0000-0000-0000143C0000}"/>
    <cellStyle name="Normal 3 3 4 2 3 3 2" xfId="15384" xr:uid="{00000000-0005-0000-0000-0000153C0000}"/>
    <cellStyle name="Normal 3 3 4 2 3 3 2 2" xfId="36342" xr:uid="{2F2BF4CD-634C-4FC2-BEFB-2BB5C1EE5892}"/>
    <cellStyle name="Normal 3 3 4 2 3 3 3" xfId="15385" xr:uid="{00000000-0005-0000-0000-0000163C0000}"/>
    <cellStyle name="Normal 3 3 4 2 3 3 3 2" xfId="36343" xr:uid="{18B93EA7-2EC4-48DD-998C-3CB493DCEAAA}"/>
    <cellStyle name="Normal 3 3 4 2 3 3 4" xfId="15386" xr:uid="{00000000-0005-0000-0000-0000173C0000}"/>
    <cellStyle name="Normal 3 3 4 2 3 3 4 2" xfId="36344" xr:uid="{4BB28E0A-8D75-43B5-AE7D-C3FD9884DAF5}"/>
    <cellStyle name="Normal 3 3 4 2 3 3 5" xfId="36341" xr:uid="{17D215EB-23F1-4DAA-8D70-1779EF31AA08}"/>
    <cellStyle name="Normal 3 3 4 2 3 4" xfId="15387" xr:uid="{00000000-0005-0000-0000-0000183C0000}"/>
    <cellStyle name="Normal 3 3 4 2 3 4 2" xfId="36345" xr:uid="{6A7890B6-D1D4-41E8-8E2A-0081B041CB9F}"/>
    <cellStyle name="Normal 3 3 4 2 3 5" xfId="15388" xr:uid="{00000000-0005-0000-0000-0000193C0000}"/>
    <cellStyle name="Normal 3 3 4 2 3 5 2" xfId="36346" xr:uid="{9769FCE2-67E4-46B0-884F-7972E49CB04D}"/>
    <cellStyle name="Normal 3 3 4 2 3 6" xfId="15389" xr:uid="{00000000-0005-0000-0000-00001A3C0000}"/>
    <cellStyle name="Normal 3 3 4 2 3 6 2" xfId="36347" xr:uid="{8A7ACB57-678E-4DCD-86B1-C5C0DA227F28}"/>
    <cellStyle name="Normal 3 3 4 2 3 7" xfId="36332" xr:uid="{651BB364-FF2A-42B0-8B7A-92EBEC36F391}"/>
    <cellStyle name="Normal 3 3 4 2 4" xfId="15390" xr:uid="{00000000-0005-0000-0000-00001B3C0000}"/>
    <cellStyle name="Normal 3 3 4 2 4 2" xfId="15391" xr:uid="{00000000-0005-0000-0000-00001C3C0000}"/>
    <cellStyle name="Normal 3 3 4 2 4 2 2" xfId="15392" xr:uid="{00000000-0005-0000-0000-00001D3C0000}"/>
    <cellStyle name="Normal 3 3 4 2 4 2 2 2" xfId="36350" xr:uid="{2447B5DF-B0C9-4C6A-99ED-6BF4BD354865}"/>
    <cellStyle name="Normal 3 3 4 2 4 2 3" xfId="15393" xr:uid="{00000000-0005-0000-0000-00001E3C0000}"/>
    <cellStyle name="Normal 3 3 4 2 4 2 3 2" xfId="36351" xr:uid="{2DBA87FD-B205-4ED2-A9BF-59FEFFD1AAD3}"/>
    <cellStyle name="Normal 3 3 4 2 4 2 4" xfId="15394" xr:uid="{00000000-0005-0000-0000-00001F3C0000}"/>
    <cellStyle name="Normal 3 3 4 2 4 2 4 2" xfId="36352" xr:uid="{25CA1B38-38E6-49B4-9435-EE547A7CC1C6}"/>
    <cellStyle name="Normal 3 3 4 2 4 2 5" xfId="36349" xr:uid="{44F3FE69-A278-418D-B272-85BA0017D73E}"/>
    <cellStyle name="Normal 3 3 4 2 4 3" xfId="15395" xr:uid="{00000000-0005-0000-0000-0000203C0000}"/>
    <cellStyle name="Normal 3 3 4 2 4 3 2" xfId="36353" xr:uid="{F40A30BC-70EA-42A0-9F2E-3566073F957D}"/>
    <cellStyle name="Normal 3 3 4 2 4 4" xfId="15396" xr:uid="{00000000-0005-0000-0000-0000213C0000}"/>
    <cellStyle name="Normal 3 3 4 2 4 4 2" xfId="36354" xr:uid="{19EE9A33-3586-40AF-880B-50CFA5173936}"/>
    <cellStyle name="Normal 3 3 4 2 4 5" xfId="15397" xr:uid="{00000000-0005-0000-0000-0000223C0000}"/>
    <cellStyle name="Normal 3 3 4 2 4 5 2" xfId="36355" xr:uid="{854A24C0-FBB4-4099-A17B-0BED1064BFAA}"/>
    <cellStyle name="Normal 3 3 4 2 4 6" xfId="36348" xr:uid="{FBDB2423-76C0-44A8-A713-CA63CCE2FDF1}"/>
    <cellStyle name="Normal 3 3 4 2 5" xfId="15398" xr:uid="{00000000-0005-0000-0000-0000233C0000}"/>
    <cellStyle name="Normal 3 3 4 2 5 2" xfId="15399" xr:uid="{00000000-0005-0000-0000-0000243C0000}"/>
    <cellStyle name="Normal 3 3 4 2 5 2 2" xfId="36357" xr:uid="{401401C9-E3F7-4448-8B9F-EDE196B82EC8}"/>
    <cellStyle name="Normal 3 3 4 2 5 3" xfId="15400" xr:uid="{00000000-0005-0000-0000-0000253C0000}"/>
    <cellStyle name="Normal 3 3 4 2 5 3 2" xfId="36358" xr:uid="{A6F4D568-971D-405D-803C-2CB117E6AF44}"/>
    <cellStyle name="Normal 3 3 4 2 5 4" xfId="15401" xr:uid="{00000000-0005-0000-0000-0000263C0000}"/>
    <cellStyle name="Normal 3 3 4 2 5 4 2" xfId="36359" xr:uid="{43C40744-D434-4BC5-BA3A-8D01C51AA129}"/>
    <cellStyle name="Normal 3 3 4 2 5 5" xfId="36356" xr:uid="{CA4D868E-37D9-4ECE-B27B-8C87FEA3F869}"/>
    <cellStyle name="Normal 3 3 4 2 6" xfId="15402" xr:uid="{00000000-0005-0000-0000-0000273C0000}"/>
    <cellStyle name="Normal 3 3 4 2 6 2" xfId="36360" xr:uid="{ECC8443C-EE74-4277-BD3F-4DD033ED2604}"/>
    <cellStyle name="Normal 3 3 4 2 7" xfId="15403" xr:uid="{00000000-0005-0000-0000-0000283C0000}"/>
    <cellStyle name="Normal 3 3 4 2 7 2" xfId="36361" xr:uid="{FE343679-1B4F-4FA0-8AB1-3938A114536D}"/>
    <cellStyle name="Normal 3 3 4 2 8" xfId="15404" xr:uid="{00000000-0005-0000-0000-0000293C0000}"/>
    <cellStyle name="Normal 3 3 4 2 8 2" xfId="36362" xr:uid="{16E84ED5-E3FC-4323-80A5-DC3419A23D18}"/>
    <cellStyle name="Normal 3 3 4 2 9" xfId="36315" xr:uid="{41B5BEE4-45ED-4560-9803-2A4F8F0D6BEA}"/>
    <cellStyle name="Normal 3 3 4 3" xfId="15405" xr:uid="{00000000-0005-0000-0000-00002A3C0000}"/>
    <cellStyle name="Normal 3 3 4 3 2" xfId="15406" xr:uid="{00000000-0005-0000-0000-00002B3C0000}"/>
    <cellStyle name="Normal 3 3 4 3 2 2" xfId="15407" xr:uid="{00000000-0005-0000-0000-00002C3C0000}"/>
    <cellStyle name="Normal 3 3 4 3 2 2 2" xfId="15408" xr:uid="{00000000-0005-0000-0000-00002D3C0000}"/>
    <cellStyle name="Normal 3 3 4 3 2 2 2 2" xfId="36366" xr:uid="{101DEC0C-31F9-4B6F-BCA5-DC1CC4D2F6C7}"/>
    <cellStyle name="Normal 3 3 4 3 2 2 3" xfId="15409" xr:uid="{00000000-0005-0000-0000-00002E3C0000}"/>
    <cellStyle name="Normal 3 3 4 3 2 2 3 2" xfId="36367" xr:uid="{BE4EC543-859E-4CAA-B808-3D5344EA2B77}"/>
    <cellStyle name="Normal 3 3 4 3 2 2 4" xfId="15410" xr:uid="{00000000-0005-0000-0000-00002F3C0000}"/>
    <cellStyle name="Normal 3 3 4 3 2 2 4 2" xfId="36368" xr:uid="{B9B11712-8C80-4E5C-8608-C70BAD294BA8}"/>
    <cellStyle name="Normal 3 3 4 3 2 2 5" xfId="36365" xr:uid="{21599CE8-0A26-4622-92A4-BDB482FFFC0C}"/>
    <cellStyle name="Normal 3 3 4 3 2 3" xfId="15411" xr:uid="{00000000-0005-0000-0000-0000303C0000}"/>
    <cellStyle name="Normal 3 3 4 3 2 3 2" xfId="36369" xr:uid="{FC830B72-73C9-412A-86D8-01C1ABF35FD0}"/>
    <cellStyle name="Normal 3 3 4 3 2 4" xfId="15412" xr:uid="{00000000-0005-0000-0000-0000313C0000}"/>
    <cellStyle name="Normal 3 3 4 3 2 4 2" xfId="36370" xr:uid="{0F8636CA-8601-43B3-83A6-7DE861D48FD8}"/>
    <cellStyle name="Normal 3 3 4 3 2 5" xfId="15413" xr:uid="{00000000-0005-0000-0000-0000323C0000}"/>
    <cellStyle name="Normal 3 3 4 3 2 5 2" xfId="36371" xr:uid="{A3B9551F-BA6F-4E21-8B40-42E241EF8A80}"/>
    <cellStyle name="Normal 3 3 4 3 2 6" xfId="36364" xr:uid="{1E78E612-FE73-4BE8-9126-47FEBFE5DB7A}"/>
    <cellStyle name="Normal 3 3 4 3 3" xfId="15414" xr:uid="{00000000-0005-0000-0000-0000333C0000}"/>
    <cellStyle name="Normal 3 3 4 3 3 2" xfId="15415" xr:uid="{00000000-0005-0000-0000-0000343C0000}"/>
    <cellStyle name="Normal 3 3 4 3 3 2 2" xfId="36373" xr:uid="{CAC53A94-8EB2-40BA-A604-2767B9BE05FF}"/>
    <cellStyle name="Normal 3 3 4 3 3 3" xfId="15416" xr:uid="{00000000-0005-0000-0000-0000353C0000}"/>
    <cellStyle name="Normal 3 3 4 3 3 3 2" xfId="36374" xr:uid="{F2D8A40B-1693-414B-BF02-6766AEB7F070}"/>
    <cellStyle name="Normal 3 3 4 3 3 4" xfId="15417" xr:uid="{00000000-0005-0000-0000-0000363C0000}"/>
    <cellStyle name="Normal 3 3 4 3 3 4 2" xfId="36375" xr:uid="{D71B3820-BC42-411F-8486-307F9DC61BCE}"/>
    <cellStyle name="Normal 3 3 4 3 3 5" xfId="36372" xr:uid="{38343D84-2BB3-4512-A260-4EA1DADDFCFD}"/>
    <cellStyle name="Normal 3 3 4 3 4" xfId="15418" xr:uid="{00000000-0005-0000-0000-0000373C0000}"/>
    <cellStyle name="Normal 3 3 4 3 4 2" xfId="36376" xr:uid="{983543F7-3CEA-4623-8D42-F649D5EC47B4}"/>
    <cellStyle name="Normal 3 3 4 3 5" xfId="15419" xr:uid="{00000000-0005-0000-0000-0000383C0000}"/>
    <cellStyle name="Normal 3 3 4 3 5 2" xfId="36377" xr:uid="{E16D9CF9-01AB-4DFC-A19E-E2479BF24602}"/>
    <cellStyle name="Normal 3 3 4 3 6" xfId="15420" xr:uid="{00000000-0005-0000-0000-0000393C0000}"/>
    <cellStyle name="Normal 3 3 4 3 6 2" xfId="36378" xr:uid="{7944CC02-93ED-4D62-AC2D-E25967550E5C}"/>
    <cellStyle name="Normal 3 3 4 3 7" xfId="36363" xr:uid="{6EE1DC6C-2D05-425A-BE1C-9EEDBA23CF84}"/>
    <cellStyle name="Normal 3 3 4 4" xfId="15421" xr:uid="{00000000-0005-0000-0000-00003A3C0000}"/>
    <cellStyle name="Normal 3 3 4 4 2" xfId="15422" xr:uid="{00000000-0005-0000-0000-00003B3C0000}"/>
    <cellStyle name="Normal 3 3 4 4 2 2" xfId="15423" xr:uid="{00000000-0005-0000-0000-00003C3C0000}"/>
    <cellStyle name="Normal 3 3 4 4 2 2 2" xfId="15424" xr:uid="{00000000-0005-0000-0000-00003D3C0000}"/>
    <cellStyle name="Normal 3 3 4 4 2 2 2 2" xfId="36382" xr:uid="{8F6771A5-7AF3-4FEA-9DA8-EC95DF181844}"/>
    <cellStyle name="Normal 3 3 4 4 2 2 3" xfId="15425" xr:uid="{00000000-0005-0000-0000-00003E3C0000}"/>
    <cellStyle name="Normal 3 3 4 4 2 2 3 2" xfId="36383" xr:uid="{098842E2-72F5-44E1-A482-EB593445E3A9}"/>
    <cellStyle name="Normal 3 3 4 4 2 2 4" xfId="15426" xr:uid="{00000000-0005-0000-0000-00003F3C0000}"/>
    <cellStyle name="Normal 3 3 4 4 2 2 4 2" xfId="36384" xr:uid="{CD80A853-C38C-4F02-BFBD-68D864101670}"/>
    <cellStyle name="Normal 3 3 4 4 2 2 5" xfId="36381" xr:uid="{2C7D54C3-E297-459F-BBE9-F8B795E9CF51}"/>
    <cellStyle name="Normal 3 3 4 4 2 3" xfId="15427" xr:uid="{00000000-0005-0000-0000-0000403C0000}"/>
    <cellStyle name="Normal 3 3 4 4 2 3 2" xfId="36385" xr:uid="{3DF90424-6BE7-4A95-8689-7930400555A3}"/>
    <cellStyle name="Normal 3 3 4 4 2 4" xfId="15428" xr:uid="{00000000-0005-0000-0000-0000413C0000}"/>
    <cellStyle name="Normal 3 3 4 4 2 4 2" xfId="36386" xr:uid="{8EA6AB4D-DCF1-47E4-8461-9A161EC43922}"/>
    <cellStyle name="Normal 3 3 4 4 2 5" xfId="15429" xr:uid="{00000000-0005-0000-0000-0000423C0000}"/>
    <cellStyle name="Normal 3 3 4 4 2 5 2" xfId="36387" xr:uid="{9452FF0E-68D3-4982-8C41-8F650565EBC4}"/>
    <cellStyle name="Normal 3 3 4 4 2 6" xfId="36380" xr:uid="{D274B0D3-72D7-4681-B5C9-83B9C7B11066}"/>
    <cellStyle name="Normal 3 3 4 4 3" xfId="15430" xr:uid="{00000000-0005-0000-0000-0000433C0000}"/>
    <cellStyle name="Normal 3 3 4 4 3 2" xfId="15431" xr:uid="{00000000-0005-0000-0000-0000443C0000}"/>
    <cellStyle name="Normal 3 3 4 4 3 2 2" xfId="36389" xr:uid="{3F079228-F91F-431C-9D99-A4651BB9B79F}"/>
    <cellStyle name="Normal 3 3 4 4 3 3" xfId="15432" xr:uid="{00000000-0005-0000-0000-0000453C0000}"/>
    <cellStyle name="Normal 3 3 4 4 3 3 2" xfId="36390" xr:uid="{A0F9D043-9A6F-4B5C-9516-7FE99CE2E655}"/>
    <cellStyle name="Normal 3 3 4 4 3 4" xfId="15433" xr:uid="{00000000-0005-0000-0000-0000463C0000}"/>
    <cellStyle name="Normal 3 3 4 4 3 4 2" xfId="36391" xr:uid="{C04D5199-C815-4BDE-A382-2E302E34EA56}"/>
    <cellStyle name="Normal 3 3 4 4 3 5" xfId="36388" xr:uid="{33D3DC72-FE8C-440A-866C-DBBC1DA31727}"/>
    <cellStyle name="Normal 3 3 4 4 4" xfId="15434" xr:uid="{00000000-0005-0000-0000-0000473C0000}"/>
    <cellStyle name="Normal 3 3 4 4 4 2" xfId="36392" xr:uid="{B6C8FD8A-2D02-44D5-A26B-BC6446FC87E5}"/>
    <cellStyle name="Normal 3 3 4 4 5" xfId="15435" xr:uid="{00000000-0005-0000-0000-0000483C0000}"/>
    <cellStyle name="Normal 3 3 4 4 5 2" xfId="36393" xr:uid="{82543815-07CE-4C6D-9C18-93BBD561AF2D}"/>
    <cellStyle name="Normal 3 3 4 4 6" xfId="15436" xr:uid="{00000000-0005-0000-0000-0000493C0000}"/>
    <cellStyle name="Normal 3 3 4 4 6 2" xfId="36394" xr:uid="{5FABB0B1-4D43-41C3-9D90-72AA926F763C}"/>
    <cellStyle name="Normal 3 3 4 4 7" xfId="36379" xr:uid="{6EEB8841-C396-4EE2-8636-2438631B7C0D}"/>
    <cellStyle name="Normal 3 3 4 5" xfId="15437" xr:uid="{00000000-0005-0000-0000-00004A3C0000}"/>
    <cellStyle name="Normal 3 3 4 5 2" xfId="36395" xr:uid="{F3131540-6797-44F6-BBFC-4B2A76892753}"/>
    <cellStyle name="Normal 3 3 4 6" xfId="15438" xr:uid="{00000000-0005-0000-0000-00004B3C0000}"/>
    <cellStyle name="Normal 3 3 4 6 2" xfId="15439" xr:uid="{00000000-0005-0000-0000-00004C3C0000}"/>
    <cellStyle name="Normal 3 3 4 6 2 2" xfId="15440" xr:uid="{00000000-0005-0000-0000-00004D3C0000}"/>
    <cellStyle name="Normal 3 3 4 6 2 2 2" xfId="36398" xr:uid="{0B189D41-BB13-4A13-BA02-02F960CE273E}"/>
    <cellStyle name="Normal 3 3 4 6 2 3" xfId="15441" xr:uid="{00000000-0005-0000-0000-00004E3C0000}"/>
    <cellStyle name="Normal 3 3 4 6 2 3 2" xfId="36399" xr:uid="{D5B18D82-0F86-4202-B84A-AB4622BB149B}"/>
    <cellStyle name="Normal 3 3 4 6 2 4" xfId="15442" xr:uid="{00000000-0005-0000-0000-00004F3C0000}"/>
    <cellStyle name="Normal 3 3 4 6 2 4 2" xfId="36400" xr:uid="{8F122481-38CF-433F-9FA2-46A4F6376C1A}"/>
    <cellStyle name="Normal 3 3 4 6 2 5" xfId="36397" xr:uid="{FEB63E46-9D51-49FF-B477-4E217A4C8C98}"/>
    <cellStyle name="Normal 3 3 4 6 3" xfId="15443" xr:uid="{00000000-0005-0000-0000-0000503C0000}"/>
    <cellStyle name="Normal 3 3 4 6 3 2" xfId="36401" xr:uid="{082B019A-46E9-4A53-9CEC-58895260C41D}"/>
    <cellStyle name="Normal 3 3 4 6 4" xfId="15444" xr:uid="{00000000-0005-0000-0000-0000513C0000}"/>
    <cellStyle name="Normal 3 3 4 6 4 2" xfId="36402" xr:uid="{6E2E63C9-F066-4259-B85F-EFB8AB30E874}"/>
    <cellStyle name="Normal 3 3 4 6 5" xfId="15445" xr:uid="{00000000-0005-0000-0000-0000523C0000}"/>
    <cellStyle name="Normal 3 3 4 6 5 2" xfId="36403" xr:uid="{8A68DE5D-66EA-4AA1-AC03-9E7E307D0521}"/>
    <cellStyle name="Normal 3 3 4 6 6" xfId="36396" xr:uid="{F0B08A39-1FB8-4D36-9275-3D9E91947B9B}"/>
    <cellStyle name="Normal 3 3 4 7" xfId="15446" xr:uid="{00000000-0005-0000-0000-0000533C0000}"/>
    <cellStyle name="Normal 3 3 4 7 2" xfId="15447" xr:uid="{00000000-0005-0000-0000-0000543C0000}"/>
    <cellStyle name="Normal 3 3 4 7 2 2" xfId="36405" xr:uid="{31175F4D-D552-40E9-B52F-3CE7F6153504}"/>
    <cellStyle name="Normal 3 3 4 7 3" xfId="15448" xr:uid="{00000000-0005-0000-0000-0000553C0000}"/>
    <cellStyle name="Normal 3 3 4 7 3 2" xfId="36406" xr:uid="{3BF8AADF-44AA-4EFA-B5A8-B40474B33D6F}"/>
    <cellStyle name="Normal 3 3 4 7 4" xfId="15449" xr:uid="{00000000-0005-0000-0000-0000563C0000}"/>
    <cellStyle name="Normal 3 3 4 7 4 2" xfId="36407" xr:uid="{16A3590F-3191-4D10-9502-B8D3D27138BB}"/>
    <cellStyle name="Normal 3 3 4 7 5" xfId="36404" xr:uid="{DAE15B1A-9098-491B-8494-31D81121945E}"/>
    <cellStyle name="Normal 3 3 4 8" xfId="15450" xr:uid="{00000000-0005-0000-0000-0000573C0000}"/>
    <cellStyle name="Normal 3 3 4 8 2" xfId="36408" xr:uid="{CDE97E9A-741D-4A6A-9F78-2F90607369F3}"/>
    <cellStyle name="Normal 3 3 4 9" xfId="15451" xr:uid="{00000000-0005-0000-0000-0000583C0000}"/>
    <cellStyle name="Normal 3 3 4 9 2" xfId="36409" xr:uid="{2DFFDC6E-5B0D-4977-B46C-BA21084C467A}"/>
    <cellStyle name="Normal 3 3 5" xfId="15452" xr:uid="{00000000-0005-0000-0000-0000593C0000}"/>
    <cellStyle name="Normal 3 3 5 2" xfId="15453" xr:uid="{00000000-0005-0000-0000-00005A3C0000}"/>
    <cellStyle name="Normal 3 3 5 2 2" xfId="36411" xr:uid="{CD094DBB-349D-4C35-BCF6-EB1D182832E1}"/>
    <cellStyle name="Normal 3 3 5 3" xfId="36410" xr:uid="{AA4E351A-0B2A-4797-B28E-34ED1F27ADEB}"/>
    <cellStyle name="Normal 3 3 6" xfId="15454" xr:uid="{00000000-0005-0000-0000-00005B3C0000}"/>
    <cellStyle name="Normal 3 3 6 10" xfId="15455" xr:uid="{00000000-0005-0000-0000-00005C3C0000}"/>
    <cellStyle name="Normal 3 3 6 10 2" xfId="36413" xr:uid="{7A1D34CA-BB2E-4429-8CCC-899FCE616023}"/>
    <cellStyle name="Normal 3 3 6 11" xfId="36412" xr:uid="{1F4268AB-56B0-453E-93DF-D4B44D677A08}"/>
    <cellStyle name="Normal 3 3 6 2" xfId="15456" xr:uid="{00000000-0005-0000-0000-00005D3C0000}"/>
    <cellStyle name="Normal 3 3 6 2 2" xfId="15457" xr:uid="{00000000-0005-0000-0000-00005E3C0000}"/>
    <cellStyle name="Normal 3 3 6 2 2 2" xfId="15458" xr:uid="{00000000-0005-0000-0000-00005F3C0000}"/>
    <cellStyle name="Normal 3 3 6 2 2 2 2" xfId="15459" xr:uid="{00000000-0005-0000-0000-0000603C0000}"/>
    <cellStyle name="Normal 3 3 6 2 2 2 2 2" xfId="15460" xr:uid="{00000000-0005-0000-0000-0000613C0000}"/>
    <cellStyle name="Normal 3 3 6 2 2 2 2 2 2" xfId="36418" xr:uid="{D79904F6-F278-45D8-8A40-BBC76170EAB1}"/>
    <cellStyle name="Normal 3 3 6 2 2 2 2 3" xfId="15461" xr:uid="{00000000-0005-0000-0000-0000623C0000}"/>
    <cellStyle name="Normal 3 3 6 2 2 2 2 3 2" xfId="36419" xr:uid="{6D049348-7DDE-4F51-9736-F572B948CEFD}"/>
    <cellStyle name="Normal 3 3 6 2 2 2 2 4" xfId="15462" xr:uid="{00000000-0005-0000-0000-0000633C0000}"/>
    <cellStyle name="Normal 3 3 6 2 2 2 2 4 2" xfId="36420" xr:uid="{017D0927-CF4F-41C8-BD9A-89AF742625A9}"/>
    <cellStyle name="Normal 3 3 6 2 2 2 2 5" xfId="36417" xr:uid="{36D4EDE4-20EB-4E04-A50E-D63033E65726}"/>
    <cellStyle name="Normal 3 3 6 2 2 2 3" xfId="15463" xr:uid="{00000000-0005-0000-0000-0000643C0000}"/>
    <cellStyle name="Normal 3 3 6 2 2 2 3 2" xfId="36421" xr:uid="{F1C49227-23DF-4460-8646-842CE503E6D5}"/>
    <cellStyle name="Normal 3 3 6 2 2 2 4" xfId="15464" xr:uid="{00000000-0005-0000-0000-0000653C0000}"/>
    <cellStyle name="Normal 3 3 6 2 2 2 4 2" xfId="36422" xr:uid="{53538C1C-6FAD-4797-8F1E-A50137978AD2}"/>
    <cellStyle name="Normal 3 3 6 2 2 2 5" xfId="15465" xr:uid="{00000000-0005-0000-0000-0000663C0000}"/>
    <cellStyle name="Normal 3 3 6 2 2 2 5 2" xfId="36423" xr:uid="{54BF7389-686B-48D7-8527-9F33CE09D426}"/>
    <cellStyle name="Normal 3 3 6 2 2 2 6" xfId="36416" xr:uid="{220BB45B-3889-4053-9A5D-0A2C070A28DE}"/>
    <cellStyle name="Normal 3 3 6 2 2 3" xfId="15466" xr:uid="{00000000-0005-0000-0000-0000673C0000}"/>
    <cellStyle name="Normal 3 3 6 2 2 3 2" xfId="15467" xr:uid="{00000000-0005-0000-0000-0000683C0000}"/>
    <cellStyle name="Normal 3 3 6 2 2 3 2 2" xfId="36425" xr:uid="{00C2E56A-749B-42A3-BCFF-43085274083E}"/>
    <cellStyle name="Normal 3 3 6 2 2 3 3" xfId="15468" xr:uid="{00000000-0005-0000-0000-0000693C0000}"/>
    <cellStyle name="Normal 3 3 6 2 2 3 3 2" xfId="36426" xr:uid="{4225EFD9-5A22-4555-BC4F-644C1E63F629}"/>
    <cellStyle name="Normal 3 3 6 2 2 3 4" xfId="15469" xr:uid="{00000000-0005-0000-0000-00006A3C0000}"/>
    <cellStyle name="Normal 3 3 6 2 2 3 4 2" xfId="36427" xr:uid="{B88A5A5F-AB60-471D-835E-FACF0D4B0F1F}"/>
    <cellStyle name="Normal 3 3 6 2 2 3 5" xfId="36424" xr:uid="{B35FE5EF-44AF-4E27-A044-5CACD2FF957D}"/>
    <cellStyle name="Normal 3 3 6 2 2 4" xfId="15470" xr:uid="{00000000-0005-0000-0000-00006B3C0000}"/>
    <cellStyle name="Normal 3 3 6 2 2 4 2" xfId="36428" xr:uid="{FA677769-AE20-47D7-AC68-19EF359206A3}"/>
    <cellStyle name="Normal 3 3 6 2 2 5" xfId="15471" xr:uid="{00000000-0005-0000-0000-00006C3C0000}"/>
    <cellStyle name="Normal 3 3 6 2 2 5 2" xfId="36429" xr:uid="{E385C52B-47CB-4FE9-9791-89C6852CFA78}"/>
    <cellStyle name="Normal 3 3 6 2 2 6" xfId="15472" xr:uid="{00000000-0005-0000-0000-00006D3C0000}"/>
    <cellStyle name="Normal 3 3 6 2 2 6 2" xfId="36430" xr:uid="{1EEF5139-6BFC-4CA2-8904-8876D38D52BC}"/>
    <cellStyle name="Normal 3 3 6 2 2 7" xfId="36415" xr:uid="{0F39B212-0758-4398-A8C8-FD95542DDD46}"/>
    <cellStyle name="Normal 3 3 6 2 3" xfId="15473" xr:uid="{00000000-0005-0000-0000-00006E3C0000}"/>
    <cellStyle name="Normal 3 3 6 2 3 2" xfId="15474" xr:uid="{00000000-0005-0000-0000-00006F3C0000}"/>
    <cellStyle name="Normal 3 3 6 2 3 2 2" xfId="15475" xr:uid="{00000000-0005-0000-0000-0000703C0000}"/>
    <cellStyle name="Normal 3 3 6 2 3 2 2 2" xfId="15476" xr:uid="{00000000-0005-0000-0000-0000713C0000}"/>
    <cellStyle name="Normal 3 3 6 2 3 2 2 2 2" xfId="36434" xr:uid="{2F0951F8-364F-450B-A5C3-9CD5BDC5F345}"/>
    <cellStyle name="Normal 3 3 6 2 3 2 2 3" xfId="15477" xr:uid="{00000000-0005-0000-0000-0000723C0000}"/>
    <cellStyle name="Normal 3 3 6 2 3 2 2 3 2" xfId="36435" xr:uid="{83C1A498-EFF8-45DA-872E-3178DC2A11F7}"/>
    <cellStyle name="Normal 3 3 6 2 3 2 2 4" xfId="15478" xr:uid="{00000000-0005-0000-0000-0000733C0000}"/>
    <cellStyle name="Normal 3 3 6 2 3 2 2 4 2" xfId="36436" xr:uid="{5F8D77B2-DFCA-4DCF-8325-431C76D1CAAC}"/>
    <cellStyle name="Normal 3 3 6 2 3 2 2 5" xfId="36433" xr:uid="{1E2AE994-83FE-45F3-834E-CABF0F51E65A}"/>
    <cellStyle name="Normal 3 3 6 2 3 2 3" xfId="15479" xr:uid="{00000000-0005-0000-0000-0000743C0000}"/>
    <cellStyle name="Normal 3 3 6 2 3 2 3 2" xfId="36437" xr:uid="{851BF503-9B54-44E0-8AAB-98344EFD8440}"/>
    <cellStyle name="Normal 3 3 6 2 3 2 4" xfId="15480" xr:uid="{00000000-0005-0000-0000-0000753C0000}"/>
    <cellStyle name="Normal 3 3 6 2 3 2 4 2" xfId="36438" xr:uid="{70CC8002-AC03-4E52-921A-882ACD15A16D}"/>
    <cellStyle name="Normal 3 3 6 2 3 2 5" xfId="15481" xr:uid="{00000000-0005-0000-0000-0000763C0000}"/>
    <cellStyle name="Normal 3 3 6 2 3 2 5 2" xfId="36439" xr:uid="{5C7C22F0-7B4D-4211-B12F-70DD60D29EB5}"/>
    <cellStyle name="Normal 3 3 6 2 3 2 6" xfId="36432" xr:uid="{56CD2813-F188-4E7D-94BD-CCF29C9154CE}"/>
    <cellStyle name="Normal 3 3 6 2 3 3" xfId="15482" xr:uid="{00000000-0005-0000-0000-0000773C0000}"/>
    <cellStyle name="Normal 3 3 6 2 3 3 2" xfId="15483" xr:uid="{00000000-0005-0000-0000-0000783C0000}"/>
    <cellStyle name="Normal 3 3 6 2 3 3 2 2" xfId="36441" xr:uid="{E028B379-67E9-4275-A639-03D0979F596D}"/>
    <cellStyle name="Normal 3 3 6 2 3 3 3" xfId="15484" xr:uid="{00000000-0005-0000-0000-0000793C0000}"/>
    <cellStyle name="Normal 3 3 6 2 3 3 3 2" xfId="36442" xr:uid="{DAF0C4C7-1AF2-4BB6-86A9-8CBD614FD783}"/>
    <cellStyle name="Normal 3 3 6 2 3 3 4" xfId="15485" xr:uid="{00000000-0005-0000-0000-00007A3C0000}"/>
    <cellStyle name="Normal 3 3 6 2 3 3 4 2" xfId="36443" xr:uid="{38070406-A572-4A45-8D1E-04F99759C846}"/>
    <cellStyle name="Normal 3 3 6 2 3 3 5" xfId="36440" xr:uid="{E68BC387-289C-481D-8368-A6D8F1FCDBDE}"/>
    <cellStyle name="Normal 3 3 6 2 3 4" xfId="15486" xr:uid="{00000000-0005-0000-0000-00007B3C0000}"/>
    <cellStyle name="Normal 3 3 6 2 3 4 2" xfId="36444" xr:uid="{C4F746B2-4DD1-4E17-BE06-0EA9C9953719}"/>
    <cellStyle name="Normal 3 3 6 2 3 5" xfId="15487" xr:uid="{00000000-0005-0000-0000-00007C3C0000}"/>
    <cellStyle name="Normal 3 3 6 2 3 5 2" xfId="36445" xr:uid="{2AA18C12-460F-46B1-924D-E4750764F41B}"/>
    <cellStyle name="Normal 3 3 6 2 3 6" xfId="15488" xr:uid="{00000000-0005-0000-0000-00007D3C0000}"/>
    <cellStyle name="Normal 3 3 6 2 3 6 2" xfId="36446" xr:uid="{A9F424FD-044C-4573-A3AE-C10C85E58CA8}"/>
    <cellStyle name="Normal 3 3 6 2 3 7" xfId="36431" xr:uid="{4A696AB5-1A46-4381-A229-F7D8CEB77729}"/>
    <cellStyle name="Normal 3 3 6 2 4" xfId="15489" xr:uid="{00000000-0005-0000-0000-00007E3C0000}"/>
    <cellStyle name="Normal 3 3 6 2 4 2" xfId="15490" xr:uid="{00000000-0005-0000-0000-00007F3C0000}"/>
    <cellStyle name="Normal 3 3 6 2 4 2 2" xfId="15491" xr:uid="{00000000-0005-0000-0000-0000803C0000}"/>
    <cellStyle name="Normal 3 3 6 2 4 2 2 2" xfId="36449" xr:uid="{B2504840-0C9D-4F0C-A7E6-2BA1A406B00A}"/>
    <cellStyle name="Normal 3 3 6 2 4 2 3" xfId="15492" xr:uid="{00000000-0005-0000-0000-0000813C0000}"/>
    <cellStyle name="Normal 3 3 6 2 4 2 3 2" xfId="36450" xr:uid="{2BA0AFB4-94C0-485C-867E-1D0997C9606B}"/>
    <cellStyle name="Normal 3 3 6 2 4 2 4" xfId="15493" xr:uid="{00000000-0005-0000-0000-0000823C0000}"/>
    <cellStyle name="Normal 3 3 6 2 4 2 4 2" xfId="36451" xr:uid="{2D4BF12B-C437-46FC-B232-61DCEDB26EDD}"/>
    <cellStyle name="Normal 3 3 6 2 4 2 5" xfId="36448" xr:uid="{8E8770E8-4E53-4C46-952A-EF69B08D4234}"/>
    <cellStyle name="Normal 3 3 6 2 4 3" xfId="15494" xr:uid="{00000000-0005-0000-0000-0000833C0000}"/>
    <cellStyle name="Normal 3 3 6 2 4 3 2" xfId="36452" xr:uid="{3A9675DF-D0D6-41EA-8326-C111EA0AADC2}"/>
    <cellStyle name="Normal 3 3 6 2 4 4" xfId="15495" xr:uid="{00000000-0005-0000-0000-0000843C0000}"/>
    <cellStyle name="Normal 3 3 6 2 4 4 2" xfId="36453" xr:uid="{3952980F-9FAD-48EE-ABD1-8EE0D69C34CF}"/>
    <cellStyle name="Normal 3 3 6 2 4 5" xfId="15496" xr:uid="{00000000-0005-0000-0000-0000853C0000}"/>
    <cellStyle name="Normal 3 3 6 2 4 5 2" xfId="36454" xr:uid="{CEBC8511-F1D1-47EA-9036-A002912DDCC0}"/>
    <cellStyle name="Normal 3 3 6 2 4 6" xfId="36447" xr:uid="{6643CBB6-BB32-4EE4-9406-A2FFF0AF11E0}"/>
    <cellStyle name="Normal 3 3 6 2 5" xfId="15497" xr:uid="{00000000-0005-0000-0000-0000863C0000}"/>
    <cellStyle name="Normal 3 3 6 2 5 2" xfId="15498" xr:uid="{00000000-0005-0000-0000-0000873C0000}"/>
    <cellStyle name="Normal 3 3 6 2 5 2 2" xfId="36456" xr:uid="{D9B7D628-4472-42FD-B951-171B2831809E}"/>
    <cellStyle name="Normal 3 3 6 2 5 3" xfId="15499" xr:uid="{00000000-0005-0000-0000-0000883C0000}"/>
    <cellStyle name="Normal 3 3 6 2 5 3 2" xfId="36457" xr:uid="{F612C30C-0DC2-4E1D-B459-7A38A9491D77}"/>
    <cellStyle name="Normal 3 3 6 2 5 4" xfId="15500" xr:uid="{00000000-0005-0000-0000-0000893C0000}"/>
    <cellStyle name="Normal 3 3 6 2 5 4 2" xfId="36458" xr:uid="{01EB4F47-2CB0-45A6-B4CF-3CA02DEDBC54}"/>
    <cellStyle name="Normal 3 3 6 2 5 5" xfId="36455" xr:uid="{BF8155FC-21C5-468B-B7E1-3A8C14A76146}"/>
    <cellStyle name="Normal 3 3 6 2 6" xfId="15501" xr:uid="{00000000-0005-0000-0000-00008A3C0000}"/>
    <cellStyle name="Normal 3 3 6 2 6 2" xfId="36459" xr:uid="{6313D608-5349-49BD-A0E0-4BFAFB9AEC9D}"/>
    <cellStyle name="Normal 3 3 6 2 7" xfId="15502" xr:uid="{00000000-0005-0000-0000-00008B3C0000}"/>
    <cellStyle name="Normal 3 3 6 2 7 2" xfId="36460" xr:uid="{A9C2D713-AF25-417F-8D6D-251559847C1B}"/>
    <cellStyle name="Normal 3 3 6 2 8" xfId="15503" xr:uid="{00000000-0005-0000-0000-00008C3C0000}"/>
    <cellStyle name="Normal 3 3 6 2 8 2" xfId="36461" xr:uid="{0996573F-DDAF-4DE8-BF31-F309325E3610}"/>
    <cellStyle name="Normal 3 3 6 2 9" xfId="36414" xr:uid="{C8CBC1BF-46CD-43D9-8C34-A3B472D8DFA9}"/>
    <cellStyle name="Normal 3 3 6 3" xfId="15504" xr:uid="{00000000-0005-0000-0000-00008D3C0000}"/>
    <cellStyle name="Normal 3 3 6 3 2" xfId="15505" xr:uid="{00000000-0005-0000-0000-00008E3C0000}"/>
    <cellStyle name="Normal 3 3 6 3 2 2" xfId="15506" xr:uid="{00000000-0005-0000-0000-00008F3C0000}"/>
    <cellStyle name="Normal 3 3 6 3 2 2 2" xfId="15507" xr:uid="{00000000-0005-0000-0000-0000903C0000}"/>
    <cellStyle name="Normal 3 3 6 3 2 2 2 2" xfId="36465" xr:uid="{F55BCF39-3F29-4A81-8C70-8313BA568140}"/>
    <cellStyle name="Normal 3 3 6 3 2 2 3" xfId="15508" xr:uid="{00000000-0005-0000-0000-0000913C0000}"/>
    <cellStyle name="Normal 3 3 6 3 2 2 3 2" xfId="36466" xr:uid="{616431A9-119C-461D-9516-C2D4B3AC88A4}"/>
    <cellStyle name="Normal 3 3 6 3 2 2 4" xfId="15509" xr:uid="{00000000-0005-0000-0000-0000923C0000}"/>
    <cellStyle name="Normal 3 3 6 3 2 2 4 2" xfId="36467" xr:uid="{1C9EE1A6-9227-4477-BBE7-3DDA9173E994}"/>
    <cellStyle name="Normal 3 3 6 3 2 2 5" xfId="36464" xr:uid="{C91AFBE7-237B-406D-875B-DA0128099543}"/>
    <cellStyle name="Normal 3 3 6 3 2 3" xfId="15510" xr:uid="{00000000-0005-0000-0000-0000933C0000}"/>
    <cellStyle name="Normal 3 3 6 3 2 3 2" xfId="36468" xr:uid="{4823E235-28A6-413A-A76C-009E354A2A57}"/>
    <cellStyle name="Normal 3 3 6 3 2 4" xfId="15511" xr:uid="{00000000-0005-0000-0000-0000943C0000}"/>
    <cellStyle name="Normal 3 3 6 3 2 4 2" xfId="36469" xr:uid="{9979EFCA-1023-4CCE-BA0E-ADB8253E0F42}"/>
    <cellStyle name="Normal 3 3 6 3 2 5" xfId="15512" xr:uid="{00000000-0005-0000-0000-0000953C0000}"/>
    <cellStyle name="Normal 3 3 6 3 2 5 2" xfId="36470" xr:uid="{EBFFA1E2-DECE-4718-9474-F2F98AA82231}"/>
    <cellStyle name="Normal 3 3 6 3 2 6" xfId="36463" xr:uid="{442B3D3B-0568-4FF4-9044-3D72BF58E887}"/>
    <cellStyle name="Normal 3 3 6 3 3" xfId="15513" xr:uid="{00000000-0005-0000-0000-0000963C0000}"/>
    <cellStyle name="Normal 3 3 6 3 3 2" xfId="15514" xr:uid="{00000000-0005-0000-0000-0000973C0000}"/>
    <cellStyle name="Normal 3 3 6 3 3 2 2" xfId="36472" xr:uid="{FDC567AE-2CAF-414E-AFC1-C4BC473B31F4}"/>
    <cellStyle name="Normal 3 3 6 3 3 3" xfId="15515" xr:uid="{00000000-0005-0000-0000-0000983C0000}"/>
    <cellStyle name="Normal 3 3 6 3 3 3 2" xfId="36473" xr:uid="{31B49ECE-B97C-495F-B9D1-2050EF37FE7E}"/>
    <cellStyle name="Normal 3 3 6 3 3 4" xfId="15516" xr:uid="{00000000-0005-0000-0000-0000993C0000}"/>
    <cellStyle name="Normal 3 3 6 3 3 4 2" xfId="36474" xr:uid="{8A3632B5-2A9C-4D97-A34A-F6BD5ED4F8DF}"/>
    <cellStyle name="Normal 3 3 6 3 3 5" xfId="36471" xr:uid="{046D53F0-655E-4C72-A01C-FD1EAD66E306}"/>
    <cellStyle name="Normal 3 3 6 3 4" xfId="15517" xr:uid="{00000000-0005-0000-0000-00009A3C0000}"/>
    <cellStyle name="Normal 3 3 6 3 4 2" xfId="36475" xr:uid="{57C86A2E-7CB5-404C-9D70-293F0112D6DE}"/>
    <cellStyle name="Normal 3 3 6 3 5" xfId="15518" xr:uid="{00000000-0005-0000-0000-00009B3C0000}"/>
    <cellStyle name="Normal 3 3 6 3 5 2" xfId="36476" xr:uid="{E37B537A-043E-4BBF-88EE-01D305D0B1CF}"/>
    <cellStyle name="Normal 3 3 6 3 6" xfId="15519" xr:uid="{00000000-0005-0000-0000-00009C3C0000}"/>
    <cellStyle name="Normal 3 3 6 3 6 2" xfId="36477" xr:uid="{31CDAF66-A0E3-45EA-9C83-A1BD10BC1E66}"/>
    <cellStyle name="Normal 3 3 6 3 7" xfId="36462" xr:uid="{3C3E8BFE-54CA-4FFF-9379-4207C38397B5}"/>
    <cellStyle name="Normal 3 3 6 4" xfId="15520" xr:uid="{00000000-0005-0000-0000-00009D3C0000}"/>
    <cellStyle name="Normal 3 3 6 4 2" xfId="15521" xr:uid="{00000000-0005-0000-0000-00009E3C0000}"/>
    <cellStyle name="Normal 3 3 6 4 2 2" xfId="15522" xr:uid="{00000000-0005-0000-0000-00009F3C0000}"/>
    <cellStyle name="Normal 3 3 6 4 2 2 2" xfId="15523" xr:uid="{00000000-0005-0000-0000-0000A03C0000}"/>
    <cellStyle name="Normal 3 3 6 4 2 2 2 2" xfId="36481" xr:uid="{98E97D31-1CF2-4867-A335-73D702627744}"/>
    <cellStyle name="Normal 3 3 6 4 2 2 3" xfId="15524" xr:uid="{00000000-0005-0000-0000-0000A13C0000}"/>
    <cellStyle name="Normal 3 3 6 4 2 2 3 2" xfId="36482" xr:uid="{6809A60B-0FBD-4427-B555-3CB7E12AF298}"/>
    <cellStyle name="Normal 3 3 6 4 2 2 4" xfId="15525" xr:uid="{00000000-0005-0000-0000-0000A23C0000}"/>
    <cellStyle name="Normal 3 3 6 4 2 2 4 2" xfId="36483" xr:uid="{CF7E8B1D-A202-4EEC-8DEC-E52D860FE06D}"/>
    <cellStyle name="Normal 3 3 6 4 2 2 5" xfId="36480" xr:uid="{2F759D66-15EA-46B2-AA34-9FD7D7B56CEB}"/>
    <cellStyle name="Normal 3 3 6 4 2 3" xfId="15526" xr:uid="{00000000-0005-0000-0000-0000A33C0000}"/>
    <cellStyle name="Normal 3 3 6 4 2 3 2" xfId="36484" xr:uid="{F5BA10EC-A8BE-40E2-BAEF-4330D6CEF600}"/>
    <cellStyle name="Normal 3 3 6 4 2 4" xfId="15527" xr:uid="{00000000-0005-0000-0000-0000A43C0000}"/>
    <cellStyle name="Normal 3 3 6 4 2 4 2" xfId="36485" xr:uid="{E52BEC13-0622-4F2F-8649-48F4EBD46F43}"/>
    <cellStyle name="Normal 3 3 6 4 2 5" xfId="15528" xr:uid="{00000000-0005-0000-0000-0000A53C0000}"/>
    <cellStyle name="Normal 3 3 6 4 2 5 2" xfId="36486" xr:uid="{2A0FBE69-3177-4F33-8D98-9EAE452B6381}"/>
    <cellStyle name="Normal 3 3 6 4 2 6" xfId="36479" xr:uid="{8F828ADA-0437-41E3-B3C4-112C93DA372D}"/>
    <cellStyle name="Normal 3 3 6 4 3" xfId="15529" xr:uid="{00000000-0005-0000-0000-0000A63C0000}"/>
    <cellStyle name="Normal 3 3 6 4 3 2" xfId="15530" xr:uid="{00000000-0005-0000-0000-0000A73C0000}"/>
    <cellStyle name="Normal 3 3 6 4 3 2 2" xfId="36488" xr:uid="{62CE31EE-DDFC-49E5-A433-CF8B690B1166}"/>
    <cellStyle name="Normal 3 3 6 4 3 3" xfId="15531" xr:uid="{00000000-0005-0000-0000-0000A83C0000}"/>
    <cellStyle name="Normal 3 3 6 4 3 3 2" xfId="36489" xr:uid="{3638D11B-F9CD-4DC5-9071-FE40A046769E}"/>
    <cellStyle name="Normal 3 3 6 4 3 4" xfId="15532" xr:uid="{00000000-0005-0000-0000-0000A93C0000}"/>
    <cellStyle name="Normal 3 3 6 4 3 4 2" xfId="36490" xr:uid="{4D598764-4ED4-4133-9B42-E67CE92ABACC}"/>
    <cellStyle name="Normal 3 3 6 4 3 5" xfId="36487" xr:uid="{DFDBF67C-45CE-4396-AE9C-763B44B86147}"/>
    <cellStyle name="Normal 3 3 6 4 4" xfId="15533" xr:uid="{00000000-0005-0000-0000-0000AA3C0000}"/>
    <cellStyle name="Normal 3 3 6 4 4 2" xfId="36491" xr:uid="{1AD5A05E-C959-4DD0-B740-619B70DDD88F}"/>
    <cellStyle name="Normal 3 3 6 4 5" xfId="15534" xr:uid="{00000000-0005-0000-0000-0000AB3C0000}"/>
    <cellStyle name="Normal 3 3 6 4 5 2" xfId="36492" xr:uid="{FD77D6DB-CD98-4171-8A6D-1848811466F8}"/>
    <cellStyle name="Normal 3 3 6 4 6" xfId="15535" xr:uid="{00000000-0005-0000-0000-0000AC3C0000}"/>
    <cellStyle name="Normal 3 3 6 4 6 2" xfId="36493" xr:uid="{6ADC0676-C37D-46EF-90D7-0BA9E9E0ED15}"/>
    <cellStyle name="Normal 3 3 6 4 7" xfId="36478" xr:uid="{11C52E22-8835-4152-9C64-DF6D2C6A0188}"/>
    <cellStyle name="Normal 3 3 6 5" xfId="15536" xr:uid="{00000000-0005-0000-0000-0000AD3C0000}"/>
    <cellStyle name="Normal 3 3 6 5 2" xfId="36494" xr:uid="{FB0D2166-9743-4728-8393-BCDBB7C3578E}"/>
    <cellStyle name="Normal 3 3 6 6" xfId="15537" xr:uid="{00000000-0005-0000-0000-0000AE3C0000}"/>
    <cellStyle name="Normal 3 3 6 6 2" xfId="15538" xr:uid="{00000000-0005-0000-0000-0000AF3C0000}"/>
    <cellStyle name="Normal 3 3 6 6 2 2" xfId="15539" xr:uid="{00000000-0005-0000-0000-0000B03C0000}"/>
    <cellStyle name="Normal 3 3 6 6 2 2 2" xfId="36497" xr:uid="{07BACCB6-495E-456D-B3A0-1285ACAD029E}"/>
    <cellStyle name="Normal 3 3 6 6 2 3" xfId="15540" xr:uid="{00000000-0005-0000-0000-0000B13C0000}"/>
    <cellStyle name="Normal 3 3 6 6 2 3 2" xfId="36498" xr:uid="{6E8FE433-AE93-4561-83E0-30B3C23B8CB7}"/>
    <cellStyle name="Normal 3 3 6 6 2 4" xfId="15541" xr:uid="{00000000-0005-0000-0000-0000B23C0000}"/>
    <cellStyle name="Normal 3 3 6 6 2 4 2" xfId="36499" xr:uid="{DDE1C160-4EB4-4385-A6B3-530492855839}"/>
    <cellStyle name="Normal 3 3 6 6 2 5" xfId="36496" xr:uid="{E5B2CD40-3335-4F3D-9FAA-BCCA8CD2F7DF}"/>
    <cellStyle name="Normal 3 3 6 6 3" xfId="15542" xr:uid="{00000000-0005-0000-0000-0000B33C0000}"/>
    <cellStyle name="Normal 3 3 6 6 3 2" xfId="36500" xr:uid="{D96A24A7-9180-4EE7-A15B-4A4915A68A2F}"/>
    <cellStyle name="Normal 3 3 6 6 4" xfId="15543" xr:uid="{00000000-0005-0000-0000-0000B43C0000}"/>
    <cellStyle name="Normal 3 3 6 6 4 2" xfId="36501" xr:uid="{4B5B0747-CB4A-4D08-B828-FFFE274737F8}"/>
    <cellStyle name="Normal 3 3 6 6 5" xfId="15544" xr:uid="{00000000-0005-0000-0000-0000B53C0000}"/>
    <cellStyle name="Normal 3 3 6 6 5 2" xfId="36502" xr:uid="{CBCD794C-8814-4255-A8EF-D41798DC4B60}"/>
    <cellStyle name="Normal 3 3 6 6 6" xfId="36495" xr:uid="{D4E09392-E685-447C-8F95-C53CF8125E06}"/>
    <cellStyle name="Normal 3 3 6 7" xfId="15545" xr:uid="{00000000-0005-0000-0000-0000B63C0000}"/>
    <cellStyle name="Normal 3 3 6 7 2" xfId="15546" xr:uid="{00000000-0005-0000-0000-0000B73C0000}"/>
    <cellStyle name="Normal 3 3 6 7 2 2" xfId="36504" xr:uid="{831ADD5D-0E8D-4509-96C9-4F0C0CA259FD}"/>
    <cellStyle name="Normal 3 3 6 7 3" xfId="15547" xr:uid="{00000000-0005-0000-0000-0000B83C0000}"/>
    <cellStyle name="Normal 3 3 6 7 3 2" xfId="36505" xr:uid="{222E40B4-0A31-4DFC-ACC1-596FA2F037EE}"/>
    <cellStyle name="Normal 3 3 6 7 4" xfId="15548" xr:uid="{00000000-0005-0000-0000-0000B93C0000}"/>
    <cellStyle name="Normal 3 3 6 7 4 2" xfId="36506" xr:uid="{D2EB2BC4-9EE7-45BD-B99D-2996148D9454}"/>
    <cellStyle name="Normal 3 3 6 7 5" xfId="36503" xr:uid="{3C0664B5-1F25-41F7-8085-47056E1603BD}"/>
    <cellStyle name="Normal 3 3 6 8" xfId="15549" xr:uid="{00000000-0005-0000-0000-0000BA3C0000}"/>
    <cellStyle name="Normal 3 3 6 8 2" xfId="36507" xr:uid="{48CCCFBD-F40A-4540-8524-20FFE8888868}"/>
    <cellStyle name="Normal 3 3 6 9" xfId="15550" xr:uid="{00000000-0005-0000-0000-0000BB3C0000}"/>
    <cellStyle name="Normal 3 3 6 9 2" xfId="36508" xr:uid="{8A5F902E-489B-484A-B09C-B68A39572874}"/>
    <cellStyle name="Normal 3 3 7" xfId="15551" xr:uid="{00000000-0005-0000-0000-0000BC3C0000}"/>
    <cellStyle name="Normal 3 3 7 10" xfId="36509" xr:uid="{8580CEBE-783D-421E-9968-73E33C0336D3}"/>
    <cellStyle name="Normal 3 3 7 2" xfId="15552" xr:uid="{00000000-0005-0000-0000-0000BD3C0000}"/>
    <cellStyle name="Normal 3 3 7 2 2" xfId="15553" xr:uid="{00000000-0005-0000-0000-0000BE3C0000}"/>
    <cellStyle name="Normal 3 3 7 2 2 2" xfId="15554" xr:uid="{00000000-0005-0000-0000-0000BF3C0000}"/>
    <cellStyle name="Normal 3 3 7 2 2 2 2" xfId="15555" xr:uid="{00000000-0005-0000-0000-0000C03C0000}"/>
    <cellStyle name="Normal 3 3 7 2 2 2 2 2" xfId="36513" xr:uid="{8BF25B97-BF59-47DF-9BA1-5E2287206323}"/>
    <cellStyle name="Normal 3 3 7 2 2 2 3" xfId="15556" xr:uid="{00000000-0005-0000-0000-0000C13C0000}"/>
    <cellStyle name="Normal 3 3 7 2 2 2 3 2" xfId="36514" xr:uid="{6E3F03CF-9B30-4113-8530-D4C80C1182C4}"/>
    <cellStyle name="Normal 3 3 7 2 2 2 4" xfId="15557" xr:uid="{00000000-0005-0000-0000-0000C23C0000}"/>
    <cellStyle name="Normal 3 3 7 2 2 2 4 2" xfId="36515" xr:uid="{D805AC19-80E9-457D-81BB-8484A83E0655}"/>
    <cellStyle name="Normal 3 3 7 2 2 2 5" xfId="36512" xr:uid="{50598F69-0B22-4C23-B25A-F2B441B0C7AE}"/>
    <cellStyle name="Normal 3 3 7 2 2 3" xfId="15558" xr:uid="{00000000-0005-0000-0000-0000C33C0000}"/>
    <cellStyle name="Normal 3 3 7 2 2 3 2" xfId="36516" xr:uid="{D3B7E199-2FE8-4FA7-94DA-12E90BA31B38}"/>
    <cellStyle name="Normal 3 3 7 2 2 4" xfId="15559" xr:uid="{00000000-0005-0000-0000-0000C43C0000}"/>
    <cellStyle name="Normal 3 3 7 2 2 4 2" xfId="36517" xr:uid="{436D4363-2D1E-4F50-A01A-2A2D2BD4570B}"/>
    <cellStyle name="Normal 3 3 7 2 2 5" xfId="15560" xr:uid="{00000000-0005-0000-0000-0000C53C0000}"/>
    <cellStyle name="Normal 3 3 7 2 2 5 2" xfId="36518" xr:uid="{53404E1D-5799-4176-9C2D-688423A6E4A2}"/>
    <cellStyle name="Normal 3 3 7 2 2 6" xfId="36511" xr:uid="{1DDCD49F-CD44-4587-A98A-DDD48B009E2C}"/>
    <cellStyle name="Normal 3 3 7 2 3" xfId="15561" xr:uid="{00000000-0005-0000-0000-0000C63C0000}"/>
    <cellStyle name="Normal 3 3 7 2 3 2" xfId="15562" xr:uid="{00000000-0005-0000-0000-0000C73C0000}"/>
    <cellStyle name="Normal 3 3 7 2 3 2 2" xfId="36520" xr:uid="{0F7C178C-8A89-49A9-B1EB-09C7365BB6AF}"/>
    <cellStyle name="Normal 3 3 7 2 3 3" xfId="15563" xr:uid="{00000000-0005-0000-0000-0000C83C0000}"/>
    <cellStyle name="Normal 3 3 7 2 3 3 2" xfId="36521" xr:uid="{F560AE20-097D-4443-B61D-68D57F85A3BA}"/>
    <cellStyle name="Normal 3 3 7 2 3 4" xfId="15564" xr:uid="{00000000-0005-0000-0000-0000C93C0000}"/>
    <cellStyle name="Normal 3 3 7 2 3 4 2" xfId="36522" xr:uid="{8D6B18B6-9C1C-46FE-AE92-F3E99EB13213}"/>
    <cellStyle name="Normal 3 3 7 2 3 5" xfId="36519" xr:uid="{0C344F7C-0133-4092-831E-51D9DA3DC104}"/>
    <cellStyle name="Normal 3 3 7 2 4" xfId="15565" xr:uid="{00000000-0005-0000-0000-0000CA3C0000}"/>
    <cellStyle name="Normal 3 3 7 2 4 2" xfId="36523" xr:uid="{DC4A593E-40AD-4100-9127-D2B47682239F}"/>
    <cellStyle name="Normal 3 3 7 2 5" xfId="15566" xr:uid="{00000000-0005-0000-0000-0000CB3C0000}"/>
    <cellStyle name="Normal 3 3 7 2 5 2" xfId="36524" xr:uid="{C7428340-3208-4815-A12D-6F0A3A2C0C66}"/>
    <cellStyle name="Normal 3 3 7 2 6" xfId="15567" xr:uid="{00000000-0005-0000-0000-0000CC3C0000}"/>
    <cellStyle name="Normal 3 3 7 2 6 2" xfId="36525" xr:uid="{2FE18C42-814B-4E1E-BB12-A4837BB1823F}"/>
    <cellStyle name="Normal 3 3 7 2 7" xfId="36510" xr:uid="{9AD76354-78DA-4BD3-9287-90DC8A852769}"/>
    <cellStyle name="Normal 3 3 7 3" xfId="15568" xr:uid="{00000000-0005-0000-0000-0000CD3C0000}"/>
    <cellStyle name="Normal 3 3 7 3 2" xfId="15569" xr:uid="{00000000-0005-0000-0000-0000CE3C0000}"/>
    <cellStyle name="Normal 3 3 7 3 2 2" xfId="15570" xr:uid="{00000000-0005-0000-0000-0000CF3C0000}"/>
    <cellStyle name="Normal 3 3 7 3 2 2 2" xfId="15571" xr:uid="{00000000-0005-0000-0000-0000D03C0000}"/>
    <cellStyle name="Normal 3 3 7 3 2 2 2 2" xfId="36529" xr:uid="{599B98A7-A960-4164-A947-DE5081C73042}"/>
    <cellStyle name="Normal 3 3 7 3 2 2 3" xfId="15572" xr:uid="{00000000-0005-0000-0000-0000D13C0000}"/>
    <cellStyle name="Normal 3 3 7 3 2 2 3 2" xfId="36530" xr:uid="{16B2A60F-B8EC-4860-AD27-E2A392036383}"/>
    <cellStyle name="Normal 3 3 7 3 2 2 4" xfId="15573" xr:uid="{00000000-0005-0000-0000-0000D23C0000}"/>
    <cellStyle name="Normal 3 3 7 3 2 2 4 2" xfId="36531" xr:uid="{84D4062C-60C0-45DC-9086-513C1912F4BE}"/>
    <cellStyle name="Normal 3 3 7 3 2 2 5" xfId="36528" xr:uid="{067A25AB-CD83-494B-ACFA-11D921EBA5CC}"/>
    <cellStyle name="Normal 3 3 7 3 2 3" xfId="15574" xr:uid="{00000000-0005-0000-0000-0000D33C0000}"/>
    <cellStyle name="Normal 3 3 7 3 2 3 2" xfId="36532" xr:uid="{E5D7E8B7-2EF2-455B-9320-273FDC707635}"/>
    <cellStyle name="Normal 3 3 7 3 2 4" xfId="15575" xr:uid="{00000000-0005-0000-0000-0000D43C0000}"/>
    <cellStyle name="Normal 3 3 7 3 2 4 2" xfId="36533" xr:uid="{CB783C19-9E5B-4B14-8FDD-BB49377C1368}"/>
    <cellStyle name="Normal 3 3 7 3 2 5" xfId="15576" xr:uid="{00000000-0005-0000-0000-0000D53C0000}"/>
    <cellStyle name="Normal 3 3 7 3 2 5 2" xfId="36534" xr:uid="{76C00643-555E-4AFF-9924-DE88F93EA9F6}"/>
    <cellStyle name="Normal 3 3 7 3 2 6" xfId="36527" xr:uid="{FFE56386-EC9E-4462-9B21-2D9A6EA9ACAF}"/>
    <cellStyle name="Normal 3 3 7 3 3" xfId="15577" xr:uid="{00000000-0005-0000-0000-0000D63C0000}"/>
    <cellStyle name="Normal 3 3 7 3 3 2" xfId="15578" xr:uid="{00000000-0005-0000-0000-0000D73C0000}"/>
    <cellStyle name="Normal 3 3 7 3 3 2 2" xfId="36536" xr:uid="{49817BC5-D9E6-42DA-8A1A-3CB78F9C0268}"/>
    <cellStyle name="Normal 3 3 7 3 3 3" xfId="15579" xr:uid="{00000000-0005-0000-0000-0000D83C0000}"/>
    <cellStyle name="Normal 3 3 7 3 3 3 2" xfId="36537" xr:uid="{186DEF1C-02D2-4A7E-BDCE-441D8CADD98A}"/>
    <cellStyle name="Normal 3 3 7 3 3 4" xfId="15580" xr:uid="{00000000-0005-0000-0000-0000D93C0000}"/>
    <cellStyle name="Normal 3 3 7 3 3 4 2" xfId="36538" xr:uid="{D89CEEAC-8E3A-4C56-8E65-968836CF6EBA}"/>
    <cellStyle name="Normal 3 3 7 3 3 5" xfId="36535" xr:uid="{2227ABDC-164B-4201-A445-BA7E1D076287}"/>
    <cellStyle name="Normal 3 3 7 3 4" xfId="15581" xr:uid="{00000000-0005-0000-0000-0000DA3C0000}"/>
    <cellStyle name="Normal 3 3 7 3 4 2" xfId="36539" xr:uid="{FA2B97E0-BACA-4D15-9792-76381BA2863A}"/>
    <cellStyle name="Normal 3 3 7 3 5" xfId="15582" xr:uid="{00000000-0005-0000-0000-0000DB3C0000}"/>
    <cellStyle name="Normal 3 3 7 3 5 2" xfId="36540" xr:uid="{AD33B969-5E86-4563-A107-BA49748AE167}"/>
    <cellStyle name="Normal 3 3 7 3 6" xfId="15583" xr:uid="{00000000-0005-0000-0000-0000DC3C0000}"/>
    <cellStyle name="Normal 3 3 7 3 6 2" xfId="36541" xr:uid="{EC6BC34D-1B1E-4256-9019-1CBAFEF6A4CE}"/>
    <cellStyle name="Normal 3 3 7 3 7" xfId="36526" xr:uid="{61DEB78F-D35B-46AE-A70B-8B37CE910A17}"/>
    <cellStyle name="Normal 3 3 7 4" xfId="15584" xr:uid="{00000000-0005-0000-0000-0000DD3C0000}"/>
    <cellStyle name="Normal 3 3 7 4 2" xfId="36542" xr:uid="{BC06D554-5403-4957-8DB5-4139032E6611}"/>
    <cellStyle name="Normal 3 3 7 5" xfId="15585" xr:uid="{00000000-0005-0000-0000-0000DE3C0000}"/>
    <cellStyle name="Normal 3 3 7 5 2" xfId="15586" xr:uid="{00000000-0005-0000-0000-0000DF3C0000}"/>
    <cellStyle name="Normal 3 3 7 5 2 2" xfId="15587" xr:uid="{00000000-0005-0000-0000-0000E03C0000}"/>
    <cellStyle name="Normal 3 3 7 5 2 2 2" xfId="36545" xr:uid="{12AD4473-432A-4A3B-94E8-D65622E68F0C}"/>
    <cellStyle name="Normal 3 3 7 5 2 3" xfId="15588" xr:uid="{00000000-0005-0000-0000-0000E13C0000}"/>
    <cellStyle name="Normal 3 3 7 5 2 3 2" xfId="36546" xr:uid="{44A21EF6-6602-4835-BA4E-0D81D5791C16}"/>
    <cellStyle name="Normal 3 3 7 5 2 4" xfId="15589" xr:uid="{00000000-0005-0000-0000-0000E23C0000}"/>
    <cellStyle name="Normal 3 3 7 5 2 4 2" xfId="36547" xr:uid="{C8C74238-ED76-42C5-9F1A-CFCAB1F41AB9}"/>
    <cellStyle name="Normal 3 3 7 5 2 5" xfId="36544" xr:uid="{27013D71-8F42-4211-AEEA-47F67FA65A62}"/>
    <cellStyle name="Normal 3 3 7 5 3" xfId="15590" xr:uid="{00000000-0005-0000-0000-0000E33C0000}"/>
    <cellStyle name="Normal 3 3 7 5 3 2" xfId="36548" xr:uid="{933979E3-80CE-4D9D-80A3-3CA8E4CF5803}"/>
    <cellStyle name="Normal 3 3 7 5 4" xfId="15591" xr:uid="{00000000-0005-0000-0000-0000E43C0000}"/>
    <cellStyle name="Normal 3 3 7 5 4 2" xfId="36549" xr:uid="{3257E1EC-F446-43AA-9E50-0E8F221C6F6D}"/>
    <cellStyle name="Normal 3 3 7 5 5" xfId="15592" xr:uid="{00000000-0005-0000-0000-0000E53C0000}"/>
    <cellStyle name="Normal 3 3 7 5 5 2" xfId="36550" xr:uid="{8399F55D-E1A8-43AE-AE20-F5B3D223DECD}"/>
    <cellStyle name="Normal 3 3 7 5 6" xfId="36543" xr:uid="{15836725-D620-45D3-A9FB-2D3D744EF014}"/>
    <cellStyle name="Normal 3 3 7 6" xfId="15593" xr:uid="{00000000-0005-0000-0000-0000E63C0000}"/>
    <cellStyle name="Normal 3 3 7 6 2" xfId="15594" xr:uid="{00000000-0005-0000-0000-0000E73C0000}"/>
    <cellStyle name="Normal 3 3 7 6 2 2" xfId="36552" xr:uid="{590066C3-416E-4FE7-8933-23335CF95F2D}"/>
    <cellStyle name="Normal 3 3 7 6 3" xfId="15595" xr:uid="{00000000-0005-0000-0000-0000E83C0000}"/>
    <cellStyle name="Normal 3 3 7 6 3 2" xfId="36553" xr:uid="{FBD1DBBB-7AA9-477A-8D82-1E431E93CB1A}"/>
    <cellStyle name="Normal 3 3 7 6 4" xfId="15596" xr:uid="{00000000-0005-0000-0000-0000E93C0000}"/>
    <cellStyle name="Normal 3 3 7 6 4 2" xfId="36554" xr:uid="{7B9B5467-ECBF-44DD-9849-7497B979A531}"/>
    <cellStyle name="Normal 3 3 7 6 5" xfId="36551" xr:uid="{53A23F5D-28C8-4354-96B4-89237056A04F}"/>
    <cellStyle name="Normal 3 3 7 7" xfId="15597" xr:uid="{00000000-0005-0000-0000-0000EA3C0000}"/>
    <cellStyle name="Normal 3 3 7 7 2" xfId="36555" xr:uid="{341E61D9-C780-4BC6-859F-3C8EF8A7136B}"/>
    <cellStyle name="Normal 3 3 7 8" xfId="15598" xr:uid="{00000000-0005-0000-0000-0000EB3C0000}"/>
    <cellStyle name="Normal 3 3 7 8 2" xfId="36556" xr:uid="{EDBC5904-2E0E-4FC8-8287-AFBAF838383C}"/>
    <cellStyle name="Normal 3 3 7 9" xfId="15599" xr:uid="{00000000-0005-0000-0000-0000EC3C0000}"/>
    <cellStyle name="Normal 3 3 7 9 2" xfId="36557" xr:uid="{61BAABAE-2C96-4889-A70C-3766E3604D19}"/>
    <cellStyle name="Normal 3 3 8" xfId="15600" xr:uid="{00000000-0005-0000-0000-0000ED3C0000}"/>
    <cellStyle name="Normal 3 3 8 10" xfId="36558" xr:uid="{C18B80C8-EDD7-4388-8E1B-D4DB7DCDE21D}"/>
    <cellStyle name="Normal 3 3 8 2" xfId="15601" xr:uid="{00000000-0005-0000-0000-0000EE3C0000}"/>
    <cellStyle name="Normal 3 3 8 2 2" xfId="15602" xr:uid="{00000000-0005-0000-0000-0000EF3C0000}"/>
    <cellStyle name="Normal 3 3 8 2 2 2" xfId="15603" xr:uid="{00000000-0005-0000-0000-0000F03C0000}"/>
    <cellStyle name="Normal 3 3 8 2 2 2 2" xfId="15604" xr:uid="{00000000-0005-0000-0000-0000F13C0000}"/>
    <cellStyle name="Normal 3 3 8 2 2 2 2 2" xfId="36562" xr:uid="{DF965A95-51BC-4E24-90F7-6094876D63EA}"/>
    <cellStyle name="Normal 3 3 8 2 2 2 3" xfId="15605" xr:uid="{00000000-0005-0000-0000-0000F23C0000}"/>
    <cellStyle name="Normal 3 3 8 2 2 2 3 2" xfId="36563" xr:uid="{1E9B0418-748D-4AD9-A4A9-BC6ADE509C01}"/>
    <cellStyle name="Normal 3 3 8 2 2 2 4" xfId="15606" xr:uid="{00000000-0005-0000-0000-0000F33C0000}"/>
    <cellStyle name="Normal 3 3 8 2 2 2 4 2" xfId="36564" xr:uid="{601AB7E3-8EDD-422B-8776-D18C04C67E73}"/>
    <cellStyle name="Normal 3 3 8 2 2 2 5" xfId="36561" xr:uid="{CAA8F652-B50C-45F3-93A8-3041C7D49F93}"/>
    <cellStyle name="Normal 3 3 8 2 2 3" xfId="15607" xr:uid="{00000000-0005-0000-0000-0000F43C0000}"/>
    <cellStyle name="Normal 3 3 8 2 2 3 2" xfId="36565" xr:uid="{315D611D-553B-4904-935C-956DC1D41725}"/>
    <cellStyle name="Normal 3 3 8 2 2 4" xfId="15608" xr:uid="{00000000-0005-0000-0000-0000F53C0000}"/>
    <cellStyle name="Normal 3 3 8 2 2 4 2" xfId="36566" xr:uid="{A4F5C613-1F59-434C-B75D-71EBAB7D6F72}"/>
    <cellStyle name="Normal 3 3 8 2 2 5" xfId="15609" xr:uid="{00000000-0005-0000-0000-0000F63C0000}"/>
    <cellStyle name="Normal 3 3 8 2 2 5 2" xfId="36567" xr:uid="{9591EE99-7264-41C2-B6A5-5D3068BE030C}"/>
    <cellStyle name="Normal 3 3 8 2 2 6" xfId="36560" xr:uid="{91D19621-D548-4A7B-ADA3-99E0894F1EA7}"/>
    <cellStyle name="Normal 3 3 8 2 3" xfId="15610" xr:uid="{00000000-0005-0000-0000-0000F73C0000}"/>
    <cellStyle name="Normal 3 3 8 2 3 2" xfId="15611" xr:uid="{00000000-0005-0000-0000-0000F83C0000}"/>
    <cellStyle name="Normal 3 3 8 2 3 2 2" xfId="36569" xr:uid="{DCC3A2F8-F61B-462F-9E71-4F053A18B6A6}"/>
    <cellStyle name="Normal 3 3 8 2 3 3" xfId="15612" xr:uid="{00000000-0005-0000-0000-0000F93C0000}"/>
    <cellStyle name="Normal 3 3 8 2 3 3 2" xfId="36570" xr:uid="{815C236E-7A3A-491F-B5A6-26226A0AC039}"/>
    <cellStyle name="Normal 3 3 8 2 3 4" xfId="15613" xr:uid="{00000000-0005-0000-0000-0000FA3C0000}"/>
    <cellStyle name="Normal 3 3 8 2 3 4 2" xfId="36571" xr:uid="{F39C9519-D4E3-4291-803F-F59D723F5A02}"/>
    <cellStyle name="Normal 3 3 8 2 3 5" xfId="36568" xr:uid="{785AA67B-3441-4522-B27B-53CB5C083F78}"/>
    <cellStyle name="Normal 3 3 8 2 4" xfId="15614" xr:uid="{00000000-0005-0000-0000-0000FB3C0000}"/>
    <cellStyle name="Normal 3 3 8 2 4 2" xfId="36572" xr:uid="{0B9F9EA2-5EDE-4F2B-B7F5-8F590A8B152A}"/>
    <cellStyle name="Normal 3 3 8 2 5" xfId="15615" xr:uid="{00000000-0005-0000-0000-0000FC3C0000}"/>
    <cellStyle name="Normal 3 3 8 2 5 2" xfId="36573" xr:uid="{A328D5C4-7669-465C-9E81-A6B0C5F17583}"/>
    <cellStyle name="Normal 3 3 8 2 6" xfId="15616" xr:uid="{00000000-0005-0000-0000-0000FD3C0000}"/>
    <cellStyle name="Normal 3 3 8 2 6 2" xfId="36574" xr:uid="{D6893089-0DE5-4680-9E8F-E425306E73D3}"/>
    <cellStyle name="Normal 3 3 8 2 7" xfId="36559" xr:uid="{03062148-F8B9-470B-9C64-00B709F1D4AA}"/>
    <cellStyle name="Normal 3 3 8 3" xfId="15617" xr:uid="{00000000-0005-0000-0000-0000FE3C0000}"/>
    <cellStyle name="Normal 3 3 8 3 2" xfId="15618" xr:uid="{00000000-0005-0000-0000-0000FF3C0000}"/>
    <cellStyle name="Normal 3 3 8 3 2 2" xfId="15619" xr:uid="{00000000-0005-0000-0000-0000003D0000}"/>
    <cellStyle name="Normal 3 3 8 3 2 2 2" xfId="15620" xr:uid="{00000000-0005-0000-0000-0000013D0000}"/>
    <cellStyle name="Normal 3 3 8 3 2 2 2 2" xfId="36578" xr:uid="{BA2ACFA5-2B38-4B85-8AC4-5B106C056112}"/>
    <cellStyle name="Normal 3 3 8 3 2 2 3" xfId="15621" xr:uid="{00000000-0005-0000-0000-0000023D0000}"/>
    <cellStyle name="Normal 3 3 8 3 2 2 3 2" xfId="36579" xr:uid="{0BF18A9B-6850-4155-9CDE-0DD387CD3E13}"/>
    <cellStyle name="Normal 3 3 8 3 2 2 4" xfId="15622" xr:uid="{00000000-0005-0000-0000-0000033D0000}"/>
    <cellStyle name="Normal 3 3 8 3 2 2 4 2" xfId="36580" xr:uid="{B6134188-EA7E-4AD4-BDB7-349890660125}"/>
    <cellStyle name="Normal 3 3 8 3 2 2 5" xfId="36577" xr:uid="{CD54176B-B288-42F6-8E02-063C06E92CC9}"/>
    <cellStyle name="Normal 3 3 8 3 2 3" xfId="15623" xr:uid="{00000000-0005-0000-0000-0000043D0000}"/>
    <cellStyle name="Normal 3 3 8 3 2 3 2" xfId="36581" xr:uid="{3095A109-3E3B-422A-9768-E639A5282198}"/>
    <cellStyle name="Normal 3 3 8 3 2 4" xfId="15624" xr:uid="{00000000-0005-0000-0000-0000053D0000}"/>
    <cellStyle name="Normal 3 3 8 3 2 4 2" xfId="36582" xr:uid="{52E6C477-834D-4297-AA31-707CAE58BAA7}"/>
    <cellStyle name="Normal 3 3 8 3 2 5" xfId="15625" xr:uid="{00000000-0005-0000-0000-0000063D0000}"/>
    <cellStyle name="Normal 3 3 8 3 2 5 2" xfId="36583" xr:uid="{1B3D7B9B-DA16-44BF-BE31-295903A28BA4}"/>
    <cellStyle name="Normal 3 3 8 3 2 6" xfId="36576" xr:uid="{FDB52334-A0DF-4EAE-A08E-6D4E49183BB8}"/>
    <cellStyle name="Normal 3 3 8 3 3" xfId="15626" xr:uid="{00000000-0005-0000-0000-0000073D0000}"/>
    <cellStyle name="Normal 3 3 8 3 3 2" xfId="15627" xr:uid="{00000000-0005-0000-0000-0000083D0000}"/>
    <cellStyle name="Normal 3 3 8 3 3 2 2" xfId="36585" xr:uid="{E1D4F872-FE0D-4683-A903-120C9DBC4190}"/>
    <cellStyle name="Normal 3 3 8 3 3 3" xfId="15628" xr:uid="{00000000-0005-0000-0000-0000093D0000}"/>
    <cellStyle name="Normal 3 3 8 3 3 3 2" xfId="36586" xr:uid="{B228F3EA-E53B-497F-9EEA-BD17AA9FA626}"/>
    <cellStyle name="Normal 3 3 8 3 3 4" xfId="15629" xr:uid="{00000000-0005-0000-0000-00000A3D0000}"/>
    <cellStyle name="Normal 3 3 8 3 3 4 2" xfId="36587" xr:uid="{FBDE8D38-EC74-4731-B22D-A1E3F99598C3}"/>
    <cellStyle name="Normal 3 3 8 3 3 5" xfId="36584" xr:uid="{70DE79DF-94C5-4021-B603-DD35D6822A2F}"/>
    <cellStyle name="Normal 3 3 8 3 4" xfId="15630" xr:uid="{00000000-0005-0000-0000-00000B3D0000}"/>
    <cellStyle name="Normal 3 3 8 3 4 2" xfId="36588" xr:uid="{D6CA1AF9-519E-4A1C-9A55-9F93744996D5}"/>
    <cellStyle name="Normal 3 3 8 3 5" xfId="15631" xr:uid="{00000000-0005-0000-0000-00000C3D0000}"/>
    <cellStyle name="Normal 3 3 8 3 5 2" xfId="36589" xr:uid="{F74F6477-BFC1-4715-ABDA-2240740E1295}"/>
    <cellStyle name="Normal 3 3 8 3 6" xfId="15632" xr:uid="{00000000-0005-0000-0000-00000D3D0000}"/>
    <cellStyle name="Normal 3 3 8 3 6 2" xfId="36590" xr:uid="{77688BA8-4B40-4F1D-A9DE-4E33E4EA6CAC}"/>
    <cellStyle name="Normal 3 3 8 3 7" xfId="36575" xr:uid="{06E11513-E53C-4C35-AE0A-8A5F1AD58A13}"/>
    <cellStyle name="Normal 3 3 8 4" xfId="15633" xr:uid="{00000000-0005-0000-0000-00000E3D0000}"/>
    <cellStyle name="Normal 3 3 8 4 2" xfId="36591" xr:uid="{4A7BEB2A-419A-48A1-AF74-7083AB1BC8A0}"/>
    <cellStyle name="Normal 3 3 8 5" xfId="15634" xr:uid="{00000000-0005-0000-0000-00000F3D0000}"/>
    <cellStyle name="Normal 3 3 8 5 2" xfId="15635" xr:uid="{00000000-0005-0000-0000-0000103D0000}"/>
    <cellStyle name="Normal 3 3 8 5 2 2" xfId="15636" xr:uid="{00000000-0005-0000-0000-0000113D0000}"/>
    <cellStyle name="Normal 3 3 8 5 2 2 2" xfId="36594" xr:uid="{7265CA99-4984-4FFE-9F73-836A64FA64D1}"/>
    <cellStyle name="Normal 3 3 8 5 2 3" xfId="15637" xr:uid="{00000000-0005-0000-0000-0000123D0000}"/>
    <cellStyle name="Normal 3 3 8 5 2 3 2" xfId="36595" xr:uid="{B8B629A3-4835-4737-AE21-33588AA58CE1}"/>
    <cellStyle name="Normal 3 3 8 5 2 4" xfId="15638" xr:uid="{00000000-0005-0000-0000-0000133D0000}"/>
    <cellStyle name="Normal 3 3 8 5 2 4 2" xfId="36596" xr:uid="{763B771E-DD9F-4015-8BDC-3FF9A33C59B0}"/>
    <cellStyle name="Normal 3 3 8 5 2 5" xfId="36593" xr:uid="{FEB34904-36AF-4D4D-948F-7B59415FE272}"/>
    <cellStyle name="Normal 3 3 8 5 3" xfId="15639" xr:uid="{00000000-0005-0000-0000-0000143D0000}"/>
    <cellStyle name="Normal 3 3 8 5 3 2" xfId="36597" xr:uid="{437C32CA-9E4D-47EF-AA6A-AF444235B323}"/>
    <cellStyle name="Normal 3 3 8 5 4" xfId="15640" xr:uid="{00000000-0005-0000-0000-0000153D0000}"/>
    <cellStyle name="Normal 3 3 8 5 4 2" xfId="36598" xr:uid="{92EC17C2-3BFF-4815-BA01-3742D820450C}"/>
    <cellStyle name="Normal 3 3 8 5 5" xfId="15641" xr:uid="{00000000-0005-0000-0000-0000163D0000}"/>
    <cellStyle name="Normal 3 3 8 5 5 2" xfId="36599" xr:uid="{45D7333D-4B73-4C84-AB77-1E27F6415882}"/>
    <cellStyle name="Normal 3 3 8 5 6" xfId="36592" xr:uid="{9D9A8F03-1FDB-4410-92FB-2AA8EBC1F3CC}"/>
    <cellStyle name="Normal 3 3 8 6" xfId="15642" xr:uid="{00000000-0005-0000-0000-0000173D0000}"/>
    <cellStyle name="Normal 3 3 8 6 2" xfId="15643" xr:uid="{00000000-0005-0000-0000-0000183D0000}"/>
    <cellStyle name="Normal 3 3 8 6 2 2" xfId="36601" xr:uid="{FABE3971-6828-491B-9850-92F5077DE367}"/>
    <cellStyle name="Normal 3 3 8 6 3" xfId="15644" xr:uid="{00000000-0005-0000-0000-0000193D0000}"/>
    <cellStyle name="Normal 3 3 8 6 3 2" xfId="36602" xr:uid="{7DC97F74-032B-42C9-AD86-C607E27594F5}"/>
    <cellStyle name="Normal 3 3 8 6 4" xfId="15645" xr:uid="{00000000-0005-0000-0000-00001A3D0000}"/>
    <cellStyle name="Normal 3 3 8 6 4 2" xfId="36603" xr:uid="{5D5322F1-DEE5-49CF-806A-C21A530C9049}"/>
    <cellStyle name="Normal 3 3 8 6 5" xfId="36600" xr:uid="{8FDBAE97-EBBC-4322-8F9B-49E987ED617A}"/>
    <cellStyle name="Normal 3 3 8 7" xfId="15646" xr:uid="{00000000-0005-0000-0000-00001B3D0000}"/>
    <cellStyle name="Normal 3 3 8 7 2" xfId="36604" xr:uid="{73068D03-D872-441F-A2D4-09C91BFA4228}"/>
    <cellStyle name="Normal 3 3 8 8" xfId="15647" xr:uid="{00000000-0005-0000-0000-00001C3D0000}"/>
    <cellStyle name="Normal 3 3 8 8 2" xfId="36605" xr:uid="{A7AA6AF6-6630-4D23-8AC5-A0ACE49A1E8A}"/>
    <cellStyle name="Normal 3 3 8 9" xfId="15648" xr:uid="{00000000-0005-0000-0000-00001D3D0000}"/>
    <cellStyle name="Normal 3 3 8 9 2" xfId="36606" xr:uid="{A5B8101E-B4F1-4AAB-81B3-05BB62CD4B78}"/>
    <cellStyle name="Normal 3 3 9" xfId="15649" xr:uid="{00000000-0005-0000-0000-00001E3D0000}"/>
    <cellStyle name="Normal 3 3 9 2" xfId="15650" xr:uid="{00000000-0005-0000-0000-00001F3D0000}"/>
    <cellStyle name="Normal 3 3 9 2 2" xfId="36608" xr:uid="{0D30F2FE-7522-4BD7-AB35-1E43BF99080C}"/>
    <cellStyle name="Normal 3 3 9 3" xfId="15651" xr:uid="{00000000-0005-0000-0000-0000203D0000}"/>
    <cellStyle name="Normal 3 3 9 3 2" xfId="15652" xr:uid="{00000000-0005-0000-0000-0000213D0000}"/>
    <cellStyle name="Normal 3 3 9 3 2 2" xfId="15653" xr:uid="{00000000-0005-0000-0000-0000223D0000}"/>
    <cellStyle name="Normal 3 3 9 3 2 2 2" xfId="36611" xr:uid="{95E0A676-E66D-4F9B-B7E3-84CE7195DF9F}"/>
    <cellStyle name="Normal 3 3 9 3 2 3" xfId="15654" xr:uid="{00000000-0005-0000-0000-0000233D0000}"/>
    <cellStyle name="Normal 3 3 9 3 2 3 2" xfId="36612" xr:uid="{35CC9DDC-00B2-4728-BC25-BF58891BCA35}"/>
    <cellStyle name="Normal 3 3 9 3 2 4" xfId="15655" xr:uid="{00000000-0005-0000-0000-0000243D0000}"/>
    <cellStyle name="Normal 3 3 9 3 2 4 2" xfId="36613" xr:uid="{7F5485F0-BEF7-435C-94EB-DF30AF6B6E09}"/>
    <cellStyle name="Normal 3 3 9 3 2 5" xfId="36610" xr:uid="{C6434C29-12A6-410E-BEF7-1409D5425CE7}"/>
    <cellStyle name="Normal 3 3 9 3 3" xfId="15656" xr:uid="{00000000-0005-0000-0000-0000253D0000}"/>
    <cellStyle name="Normal 3 3 9 3 3 2" xfId="36614" xr:uid="{225DB2C9-62CE-4179-92A8-3EAEFE7EB82D}"/>
    <cellStyle name="Normal 3 3 9 3 4" xfId="15657" xr:uid="{00000000-0005-0000-0000-0000263D0000}"/>
    <cellStyle name="Normal 3 3 9 3 4 2" xfId="36615" xr:uid="{7A8087B0-E88D-4501-85B1-8259EE7F5C3B}"/>
    <cellStyle name="Normal 3 3 9 3 5" xfId="15658" xr:uid="{00000000-0005-0000-0000-0000273D0000}"/>
    <cellStyle name="Normal 3 3 9 3 5 2" xfId="36616" xr:uid="{4F524A51-9CB7-412B-9BC4-2AA363F68738}"/>
    <cellStyle name="Normal 3 3 9 3 6" xfId="36609" xr:uid="{6EE275F9-AF6C-412D-979F-7DE521EC16BA}"/>
    <cellStyle name="Normal 3 3 9 4" xfId="15659" xr:uid="{00000000-0005-0000-0000-0000283D0000}"/>
    <cellStyle name="Normal 3 3 9 4 2" xfId="36617" xr:uid="{4EB836FF-8A05-43F3-BEED-2850AD2E97BA}"/>
    <cellStyle name="Normal 3 3 9 5" xfId="15660" xr:uid="{00000000-0005-0000-0000-0000293D0000}"/>
    <cellStyle name="Normal 3 3 9 5 2" xfId="15661" xr:uid="{00000000-0005-0000-0000-00002A3D0000}"/>
    <cellStyle name="Normal 3 3 9 5 2 2" xfId="36619" xr:uid="{67E83FC2-AD6C-4CD2-82F9-BD07BBF77AD3}"/>
    <cellStyle name="Normal 3 3 9 5 3" xfId="15662" xr:uid="{00000000-0005-0000-0000-00002B3D0000}"/>
    <cellStyle name="Normal 3 3 9 5 3 2" xfId="36620" xr:uid="{B81673A0-7092-4FAA-B5A9-DC622D3EEEF7}"/>
    <cellStyle name="Normal 3 3 9 5 4" xfId="15663" xr:uid="{00000000-0005-0000-0000-00002C3D0000}"/>
    <cellStyle name="Normal 3 3 9 5 4 2" xfId="36621" xr:uid="{3F1AA47E-86BA-4AA1-8E66-CBC3C419FB21}"/>
    <cellStyle name="Normal 3 3 9 5 5" xfId="36618" xr:uid="{9497133B-6D28-4B78-90E0-A26B74AC327B}"/>
    <cellStyle name="Normal 3 3 9 6" xfId="15664" xr:uid="{00000000-0005-0000-0000-00002D3D0000}"/>
    <cellStyle name="Normal 3 3 9 6 2" xfId="36622" xr:uid="{BC149510-F743-4517-A337-02BA40E3D52E}"/>
    <cellStyle name="Normal 3 3 9 7" xfId="15665" xr:uid="{00000000-0005-0000-0000-00002E3D0000}"/>
    <cellStyle name="Normal 3 3 9 7 2" xfId="36623" xr:uid="{BC685C5F-EDBB-4844-9290-8BFD42894E5A}"/>
    <cellStyle name="Normal 3 3 9 8" xfId="15666" xr:uid="{00000000-0005-0000-0000-00002F3D0000}"/>
    <cellStyle name="Normal 3 3 9 8 2" xfId="36624" xr:uid="{B8C8334D-42F8-4A32-9237-C4585E5E43E5}"/>
    <cellStyle name="Normal 3 3 9 9" xfId="36607" xr:uid="{218F1DEF-784B-45DB-AE72-B6079459C77C}"/>
    <cellStyle name="Normal 3 30" xfId="15667" xr:uid="{00000000-0005-0000-0000-0000303D0000}"/>
    <cellStyle name="Normal 3 30 2" xfId="15668" xr:uid="{00000000-0005-0000-0000-0000313D0000}"/>
    <cellStyle name="Normal 3 30 2 2" xfId="15669" xr:uid="{00000000-0005-0000-0000-0000323D0000}"/>
    <cellStyle name="Normal 3 30 2 2 2" xfId="15670" xr:uid="{00000000-0005-0000-0000-0000333D0000}"/>
    <cellStyle name="Normal 3 30 2 2 2 2" xfId="36628" xr:uid="{75193EA2-DD47-4489-955B-BF219A1FC400}"/>
    <cellStyle name="Normal 3 30 2 2 3" xfId="15671" xr:uid="{00000000-0005-0000-0000-0000343D0000}"/>
    <cellStyle name="Normal 3 30 2 2 3 2" xfId="36629" xr:uid="{B78E5AC3-A7FF-48AE-A17C-8E3900AB0561}"/>
    <cellStyle name="Normal 3 30 2 2 4" xfId="15672" xr:uid="{00000000-0005-0000-0000-0000353D0000}"/>
    <cellStyle name="Normal 3 30 2 2 4 2" xfId="36630" xr:uid="{A2748CA4-5D4B-4635-AB0D-30F2515AD54F}"/>
    <cellStyle name="Normal 3 30 2 2 5" xfId="36627" xr:uid="{BB140760-BE6C-41EE-A5AD-BAA5D42261AD}"/>
    <cellStyle name="Normal 3 30 2 3" xfId="15673" xr:uid="{00000000-0005-0000-0000-0000363D0000}"/>
    <cellStyle name="Normal 3 30 2 3 2" xfId="36631" xr:uid="{E4508ECC-35AD-468F-9647-07CEC9BAB29F}"/>
    <cellStyle name="Normal 3 30 2 4" xfId="15674" xr:uid="{00000000-0005-0000-0000-0000373D0000}"/>
    <cellStyle name="Normal 3 30 2 4 2" xfId="36632" xr:uid="{5B041198-619F-4C33-B4EB-0E13EF4474CA}"/>
    <cellStyle name="Normal 3 30 2 5" xfId="15675" xr:uid="{00000000-0005-0000-0000-0000383D0000}"/>
    <cellStyle name="Normal 3 30 2 5 2" xfId="36633" xr:uid="{4A3D111F-52C1-4D21-81D3-CCF601D89C4E}"/>
    <cellStyle name="Normal 3 30 2 6" xfId="36626" xr:uid="{C9655240-AC5A-4231-ABBE-15FFC9417900}"/>
    <cellStyle name="Normal 3 30 3" xfId="15676" xr:uid="{00000000-0005-0000-0000-0000393D0000}"/>
    <cellStyle name="Normal 3 30 3 2" xfId="15677" xr:uid="{00000000-0005-0000-0000-00003A3D0000}"/>
    <cellStyle name="Normal 3 30 3 2 2" xfId="36635" xr:uid="{86FE7008-7B8C-4C3E-B73E-74EFF6C02016}"/>
    <cellStyle name="Normal 3 30 3 3" xfId="15678" xr:uid="{00000000-0005-0000-0000-00003B3D0000}"/>
    <cellStyle name="Normal 3 30 3 3 2" xfId="36636" xr:uid="{D6E2E674-C928-4A2A-AF10-FD9C8B9C6AAE}"/>
    <cellStyle name="Normal 3 30 3 4" xfId="15679" xr:uid="{00000000-0005-0000-0000-00003C3D0000}"/>
    <cellStyle name="Normal 3 30 3 4 2" xfId="36637" xr:uid="{F5AB6377-49B0-4568-A92C-A8A00F0246A5}"/>
    <cellStyle name="Normal 3 30 3 5" xfId="36634" xr:uid="{03999754-085C-427D-9AD8-C9DF8CF8BD1D}"/>
    <cellStyle name="Normal 3 30 4" xfId="15680" xr:uid="{00000000-0005-0000-0000-00003D3D0000}"/>
    <cellStyle name="Normal 3 30 4 2" xfId="36638" xr:uid="{FF505545-8234-4B90-9E0B-68E7CC8206D4}"/>
    <cellStyle name="Normal 3 30 5" xfId="15681" xr:uid="{00000000-0005-0000-0000-00003E3D0000}"/>
    <cellStyle name="Normal 3 30 5 2" xfId="36639" xr:uid="{A3DDDF80-CC4A-4D28-BE8F-1369FE2D08DB}"/>
    <cellStyle name="Normal 3 30 6" xfId="15682" xr:uid="{00000000-0005-0000-0000-00003F3D0000}"/>
    <cellStyle name="Normal 3 30 6 2" xfId="36640" xr:uid="{1C6E7957-6EFA-4A2E-9F9C-76BA2A2D1081}"/>
    <cellStyle name="Normal 3 30 7" xfId="36625" xr:uid="{1EB650EB-4240-47FC-B31A-1DEC08A3207B}"/>
    <cellStyle name="Normal 3 31" xfId="15683" xr:uid="{00000000-0005-0000-0000-0000403D0000}"/>
    <cellStyle name="Normal 3 31 2" xfId="15684" xr:uid="{00000000-0005-0000-0000-0000413D0000}"/>
    <cellStyle name="Normal 3 31 2 2" xfId="15685" xr:uid="{00000000-0005-0000-0000-0000423D0000}"/>
    <cellStyle name="Normal 3 31 2 2 2" xfId="15686" xr:uid="{00000000-0005-0000-0000-0000433D0000}"/>
    <cellStyle name="Normal 3 31 2 2 2 2" xfId="36644" xr:uid="{C42DFA38-159D-440B-B21B-5ED98ACC53EA}"/>
    <cellStyle name="Normal 3 31 2 2 3" xfId="15687" xr:uid="{00000000-0005-0000-0000-0000443D0000}"/>
    <cellStyle name="Normal 3 31 2 2 3 2" xfId="36645" xr:uid="{9C31A65F-63D1-4EA7-BDA2-725DDD8CFC3A}"/>
    <cellStyle name="Normal 3 31 2 2 4" xfId="15688" xr:uid="{00000000-0005-0000-0000-0000453D0000}"/>
    <cellStyle name="Normal 3 31 2 2 4 2" xfId="36646" xr:uid="{7910A62B-C248-46E4-8579-9D87F08501C4}"/>
    <cellStyle name="Normal 3 31 2 2 5" xfId="36643" xr:uid="{FD8CC66A-F093-429C-9C5E-ED4C70A79BB7}"/>
    <cellStyle name="Normal 3 31 2 3" xfId="15689" xr:uid="{00000000-0005-0000-0000-0000463D0000}"/>
    <cellStyle name="Normal 3 31 2 3 2" xfId="36647" xr:uid="{C2932C58-3694-4DD8-8C90-D690425C4437}"/>
    <cellStyle name="Normal 3 31 2 4" xfId="15690" xr:uid="{00000000-0005-0000-0000-0000473D0000}"/>
    <cellStyle name="Normal 3 31 2 4 2" xfId="36648" xr:uid="{813D55D1-0033-423B-ADA3-75CA4DFC01D1}"/>
    <cellStyle name="Normal 3 31 2 5" xfId="15691" xr:uid="{00000000-0005-0000-0000-0000483D0000}"/>
    <cellStyle name="Normal 3 31 2 5 2" xfId="36649" xr:uid="{CC6FA1F5-C724-44F0-B921-2FB99C57FFF5}"/>
    <cellStyle name="Normal 3 31 2 6" xfId="36642" xr:uid="{27B3CF29-7DEE-4471-932C-C07DA0EEFEF6}"/>
    <cellStyle name="Normal 3 31 3" xfId="15692" xr:uid="{00000000-0005-0000-0000-0000493D0000}"/>
    <cellStyle name="Normal 3 31 3 2" xfId="15693" xr:uid="{00000000-0005-0000-0000-00004A3D0000}"/>
    <cellStyle name="Normal 3 31 3 2 2" xfId="36651" xr:uid="{92D4EB28-3437-4AF3-9716-F9F7FFB636EB}"/>
    <cellStyle name="Normal 3 31 3 3" xfId="15694" xr:uid="{00000000-0005-0000-0000-00004B3D0000}"/>
    <cellStyle name="Normal 3 31 3 3 2" xfId="36652" xr:uid="{6D4CA19C-7265-42AD-B611-512A6D2C26E8}"/>
    <cellStyle name="Normal 3 31 3 4" xfId="15695" xr:uid="{00000000-0005-0000-0000-00004C3D0000}"/>
    <cellStyle name="Normal 3 31 3 4 2" xfId="36653" xr:uid="{CEEED9A5-4A47-45EF-B435-CE3D8B27F6E5}"/>
    <cellStyle name="Normal 3 31 3 5" xfId="36650" xr:uid="{4DDADF14-AEA2-4118-AC9D-D1B80BE29094}"/>
    <cellStyle name="Normal 3 31 4" xfId="15696" xr:uid="{00000000-0005-0000-0000-00004D3D0000}"/>
    <cellStyle name="Normal 3 31 4 2" xfId="36654" xr:uid="{08B4DF87-0BBD-4060-9F07-B6FDFC886717}"/>
    <cellStyle name="Normal 3 31 5" xfId="15697" xr:uid="{00000000-0005-0000-0000-00004E3D0000}"/>
    <cellStyle name="Normal 3 31 5 2" xfId="36655" xr:uid="{ADA48A42-E19E-4D13-917F-EAA75D504817}"/>
    <cellStyle name="Normal 3 31 6" xfId="15698" xr:uid="{00000000-0005-0000-0000-00004F3D0000}"/>
    <cellStyle name="Normal 3 31 6 2" xfId="36656" xr:uid="{49EDD4A7-4E6A-4CCA-A480-14BF64BF3716}"/>
    <cellStyle name="Normal 3 31 7" xfId="36641" xr:uid="{2CA30C34-CA3E-42E2-8997-88FAA550CA6C}"/>
    <cellStyle name="Normal 3 32" xfId="15699" xr:uid="{00000000-0005-0000-0000-0000503D0000}"/>
    <cellStyle name="Normal 3 32 2" xfId="15700" xr:uid="{00000000-0005-0000-0000-0000513D0000}"/>
    <cellStyle name="Normal 3 32 2 2" xfId="36658" xr:uid="{90DE7F63-0DE2-4DDD-B530-A86AEE2F9EA4}"/>
    <cellStyle name="Normal 3 32 3" xfId="36657" xr:uid="{CC4D0A33-991A-44AB-9C75-083F7AF1B5B8}"/>
    <cellStyle name="Normal 3 33" xfId="15701" xr:uid="{00000000-0005-0000-0000-0000523D0000}"/>
    <cellStyle name="Normal 3 33 2" xfId="15702" xr:uid="{00000000-0005-0000-0000-0000533D0000}"/>
    <cellStyle name="Normal 3 33 2 2" xfId="36660" xr:uid="{22964282-6D7C-4586-91FB-D1CA0FDE49F7}"/>
    <cellStyle name="Normal 3 33 3" xfId="36659" xr:uid="{F3B45CB0-77D8-459E-BF1A-83E2FE784178}"/>
    <cellStyle name="Normal 3 34" xfId="15703" xr:uid="{00000000-0005-0000-0000-0000543D0000}"/>
    <cellStyle name="Normal 3 34 2" xfId="15704" xr:uid="{00000000-0005-0000-0000-0000553D0000}"/>
    <cellStyle name="Normal 3 34 2 2" xfId="15705" xr:uid="{00000000-0005-0000-0000-0000563D0000}"/>
    <cellStyle name="Normal 3 34 2 2 2" xfId="36663" xr:uid="{C665C1D9-0363-4805-B621-0590AC18B212}"/>
    <cellStyle name="Normal 3 34 2 3" xfId="15706" xr:uid="{00000000-0005-0000-0000-0000573D0000}"/>
    <cellStyle name="Normal 3 34 2 3 2" xfId="36664" xr:uid="{DFC14ACD-9AFD-435D-BBFD-4627097ED072}"/>
    <cellStyle name="Normal 3 34 2 4" xfId="15707" xr:uid="{00000000-0005-0000-0000-0000583D0000}"/>
    <cellStyle name="Normal 3 34 2 4 2" xfId="36665" xr:uid="{0E9BBCA3-A494-4591-B9CB-FFAE0F88B94E}"/>
    <cellStyle name="Normal 3 34 2 5" xfId="36662" xr:uid="{C8B4A912-BFBE-45E3-8018-9432A7D83F61}"/>
    <cellStyle name="Normal 3 34 3" xfId="15708" xr:uid="{00000000-0005-0000-0000-0000593D0000}"/>
    <cellStyle name="Normal 3 34 3 2" xfId="36666" xr:uid="{63CFC998-0B7B-4AE6-9123-F4E767054D42}"/>
    <cellStyle name="Normal 3 34 4" xfId="15709" xr:uid="{00000000-0005-0000-0000-00005A3D0000}"/>
    <cellStyle name="Normal 3 34 4 2" xfId="36667" xr:uid="{241CB68F-0AC2-4CAA-9E48-43E3B1A99E80}"/>
    <cellStyle name="Normal 3 34 5" xfId="15710" xr:uid="{00000000-0005-0000-0000-00005B3D0000}"/>
    <cellStyle name="Normal 3 34 5 2" xfId="36668" xr:uid="{5C0FEF04-7FC1-45EE-BCC4-4AB9E6FDDECC}"/>
    <cellStyle name="Normal 3 34 6" xfId="36661" xr:uid="{AC1DBCA7-DC65-4983-B772-C4CFB535E23B}"/>
    <cellStyle name="Normal 3 35" xfId="15711" xr:uid="{00000000-0005-0000-0000-00005C3D0000}"/>
    <cellStyle name="Normal 3 35 2" xfId="15712" xr:uid="{00000000-0005-0000-0000-00005D3D0000}"/>
    <cellStyle name="Normal 3 35 2 2" xfId="36670" xr:uid="{26B6FD04-9C02-400C-84F3-63B64230C478}"/>
    <cellStyle name="Normal 3 35 3" xfId="36669" xr:uid="{49FC83F6-A7FF-4B58-BE7A-CAF04FB32FD7}"/>
    <cellStyle name="Normal 3 36" xfId="15713" xr:uid="{00000000-0005-0000-0000-00005E3D0000}"/>
    <cellStyle name="Normal 3 36 2" xfId="15714" xr:uid="{00000000-0005-0000-0000-00005F3D0000}"/>
    <cellStyle name="Normal 3 36 2 2" xfId="36672" xr:uid="{CCC7BD71-6045-4B3F-B0F3-81D9FF62C722}"/>
    <cellStyle name="Normal 3 36 3" xfId="36671" xr:uid="{C2E170FC-7650-4B4B-9FF8-9B66F4F44787}"/>
    <cellStyle name="Normal 3 37" xfId="15715" xr:uid="{00000000-0005-0000-0000-0000603D0000}"/>
    <cellStyle name="Normal 3 37 2" xfId="15716" xr:uid="{00000000-0005-0000-0000-0000613D0000}"/>
    <cellStyle name="Normal 3 37 2 2" xfId="36674" xr:uid="{16721E26-6B9D-437E-A45A-5166E8F4FB3F}"/>
    <cellStyle name="Normal 3 37 3" xfId="36673" xr:uid="{C036F29D-29A2-447F-87A0-BCB64DD21683}"/>
    <cellStyle name="Normal 3 38" xfId="15717" xr:uid="{00000000-0005-0000-0000-0000623D0000}"/>
    <cellStyle name="Normal 3 38 2" xfId="15718" xr:uid="{00000000-0005-0000-0000-0000633D0000}"/>
    <cellStyle name="Normal 3 38 2 2" xfId="36676" xr:uid="{A6D8FF66-BFD9-4526-BF3F-5AEAF6B51498}"/>
    <cellStyle name="Normal 3 38 3" xfId="36675" xr:uid="{F75E043A-BC7A-43BF-A9F1-B089F4EF35B0}"/>
    <cellStyle name="Normal 3 39" xfId="15719" xr:uid="{00000000-0005-0000-0000-0000643D0000}"/>
    <cellStyle name="Normal 3 39 2" xfId="15720" xr:uid="{00000000-0005-0000-0000-0000653D0000}"/>
    <cellStyle name="Normal 3 39 2 2" xfId="36678" xr:uid="{798612D6-373D-42A3-B045-B86ADB37DCDD}"/>
    <cellStyle name="Normal 3 39 3" xfId="36677" xr:uid="{A5440F5D-806C-4F1D-9FD3-2974E3F17EB2}"/>
    <cellStyle name="Normal 3 4" xfId="15721" xr:uid="{00000000-0005-0000-0000-0000663D0000}"/>
    <cellStyle name="Normal 3 4 10" xfId="15722" xr:uid="{00000000-0005-0000-0000-0000673D0000}"/>
    <cellStyle name="Normal 3 4 10 2" xfId="15723" xr:uid="{00000000-0005-0000-0000-0000683D0000}"/>
    <cellStyle name="Normal 3 4 10 2 2" xfId="36681" xr:uid="{810AA9AA-E48A-46B6-B915-6B6E26538D95}"/>
    <cellStyle name="Normal 3 4 10 3" xfId="36680" xr:uid="{DCBED443-8A43-4C42-BFBA-1385A06C48DD}"/>
    <cellStyle name="Normal 3 4 11" xfId="15724" xr:uid="{00000000-0005-0000-0000-0000693D0000}"/>
    <cellStyle name="Normal 3 4 11 2" xfId="36682" xr:uid="{1BAB5C82-BA11-4267-B753-A1ECA72510EB}"/>
    <cellStyle name="Normal 3 4 12" xfId="15725" xr:uid="{00000000-0005-0000-0000-00006A3D0000}"/>
    <cellStyle name="Normal 3 4 12 2" xfId="15726" xr:uid="{00000000-0005-0000-0000-00006B3D0000}"/>
    <cellStyle name="Normal 3 4 12 2 2" xfId="36684" xr:uid="{FDBDF198-B163-4E67-B78D-26C103B8AB03}"/>
    <cellStyle name="Normal 3 4 12 3" xfId="36683" xr:uid="{3939785C-B3F1-4E18-AC46-C5209D7AF889}"/>
    <cellStyle name="Normal 3 4 13" xfId="15727" xr:uid="{00000000-0005-0000-0000-00006C3D0000}"/>
    <cellStyle name="Normal 3 4 13 2" xfId="15728" xr:uid="{00000000-0005-0000-0000-00006D3D0000}"/>
    <cellStyle name="Normal 3 4 13 2 2" xfId="15729" xr:uid="{00000000-0005-0000-0000-00006E3D0000}"/>
    <cellStyle name="Normal 3 4 13 2 2 2" xfId="36687" xr:uid="{5CC05121-6446-4A8A-8719-D51FEC6225BC}"/>
    <cellStyle name="Normal 3 4 13 2 3" xfId="15730" xr:uid="{00000000-0005-0000-0000-00006F3D0000}"/>
    <cellStyle name="Normal 3 4 13 2 3 2" xfId="36688" xr:uid="{C1DB4F5A-43DD-44D5-93B8-AF1B5268A089}"/>
    <cellStyle name="Normal 3 4 13 2 4" xfId="15731" xr:uid="{00000000-0005-0000-0000-0000703D0000}"/>
    <cellStyle name="Normal 3 4 13 2 4 2" xfId="36689" xr:uid="{6A8DF822-EB74-4A7D-A0A5-50DDC29EAE11}"/>
    <cellStyle name="Normal 3 4 13 2 5" xfId="36686" xr:uid="{C8D1D3B3-DF46-4AD3-9CD9-F447BA01403E}"/>
    <cellStyle name="Normal 3 4 13 3" xfId="36685" xr:uid="{97CCBD97-5FA9-411A-B337-9D2B550080D2}"/>
    <cellStyle name="Normal 3 4 14" xfId="15732" xr:uid="{00000000-0005-0000-0000-0000713D0000}"/>
    <cellStyle name="Normal 3 4 14 2" xfId="15733" xr:uid="{00000000-0005-0000-0000-0000723D0000}"/>
    <cellStyle name="Normal 3 4 14 2 2" xfId="15734" xr:uid="{00000000-0005-0000-0000-0000733D0000}"/>
    <cellStyle name="Normal 3 4 14 2 2 2" xfId="36692" xr:uid="{673DE568-D99D-4651-936C-E6D7745F9F57}"/>
    <cellStyle name="Normal 3 4 14 2 3" xfId="15735" xr:uid="{00000000-0005-0000-0000-0000743D0000}"/>
    <cellStyle name="Normal 3 4 14 2 3 2" xfId="36693" xr:uid="{0E705128-3A58-4312-82CF-8BC0E97F611A}"/>
    <cellStyle name="Normal 3 4 14 2 4" xfId="15736" xr:uid="{00000000-0005-0000-0000-0000753D0000}"/>
    <cellStyle name="Normal 3 4 14 2 4 2" xfId="36694" xr:uid="{8681D22A-A147-464B-8508-27C9CB2EFAF0}"/>
    <cellStyle name="Normal 3 4 14 2 5" xfId="36691" xr:uid="{5459427D-CE72-474C-8B1A-6E9F47B7B865}"/>
    <cellStyle name="Normal 3 4 14 3" xfId="15737" xr:uid="{00000000-0005-0000-0000-0000763D0000}"/>
    <cellStyle name="Normal 3 4 14 3 2" xfId="36695" xr:uid="{F0766588-A19F-4F54-8652-9986A38B645F}"/>
    <cellStyle name="Normal 3 4 14 4" xfId="15738" xr:uid="{00000000-0005-0000-0000-0000773D0000}"/>
    <cellStyle name="Normal 3 4 14 4 2" xfId="36696" xr:uid="{D2C80C8F-4F8D-4195-9239-24891B63A1E2}"/>
    <cellStyle name="Normal 3 4 14 5" xfId="15739" xr:uid="{00000000-0005-0000-0000-0000783D0000}"/>
    <cellStyle name="Normal 3 4 14 5 2" xfId="36697" xr:uid="{684D46B1-DECE-4FFF-B190-C6582A71E328}"/>
    <cellStyle name="Normal 3 4 14 6" xfId="36690" xr:uid="{4994E375-4438-49A9-94CA-91B8B130D1B9}"/>
    <cellStyle name="Normal 3 4 15" xfId="15740" xr:uid="{00000000-0005-0000-0000-0000793D0000}"/>
    <cellStyle name="Normal 3 4 15 2" xfId="36698" xr:uid="{D0F30C22-D6A8-4790-8456-525564C3A8FF}"/>
    <cellStyle name="Normal 3 4 16" xfId="15741" xr:uid="{00000000-0005-0000-0000-00007A3D0000}"/>
    <cellStyle name="Normal 3 4 16 2" xfId="36699" xr:uid="{291ED8C4-4D57-4AE7-8096-15B9D2C64E8E}"/>
    <cellStyle name="Normal 3 4 17" xfId="15742" xr:uid="{00000000-0005-0000-0000-00007B3D0000}"/>
    <cellStyle name="Normal 3 4 17 2" xfId="36700" xr:uid="{FCE4460E-BE9E-4C5D-8FB0-8C7190337DC6}"/>
    <cellStyle name="Normal 3 4 18" xfId="36679" xr:uid="{F66F626B-7DAE-4903-8F6C-827DD4B3564E}"/>
    <cellStyle name="Normal 3 4 2" xfId="15743" xr:uid="{00000000-0005-0000-0000-00007C3D0000}"/>
    <cellStyle name="Normal 3 4 2 10" xfId="15744" xr:uid="{00000000-0005-0000-0000-00007D3D0000}"/>
    <cellStyle name="Normal 3 4 2 10 2" xfId="36702" xr:uid="{8C699B03-86C4-49E0-BE48-56C1C5AB5051}"/>
    <cellStyle name="Normal 3 4 2 11" xfId="15745" xr:uid="{00000000-0005-0000-0000-00007E3D0000}"/>
    <cellStyle name="Normal 3 4 2 11 2" xfId="36703" xr:uid="{B14BBAFD-29D2-4F80-B323-FB2ED197BE56}"/>
    <cellStyle name="Normal 3 4 2 12" xfId="36701" xr:uid="{DA2E8FFC-BDD9-4CD5-B21B-0566193990C9}"/>
    <cellStyle name="Normal 3 4 2 2" xfId="15746" xr:uid="{00000000-0005-0000-0000-00007F3D0000}"/>
    <cellStyle name="Normal 3 4 2 2 10" xfId="36704" xr:uid="{4CBF4077-2289-4B36-8266-06BB28C100A9}"/>
    <cellStyle name="Normal 3 4 2 2 2" xfId="15747" xr:uid="{00000000-0005-0000-0000-0000803D0000}"/>
    <cellStyle name="Normal 3 4 2 2 2 2" xfId="15748" xr:uid="{00000000-0005-0000-0000-0000813D0000}"/>
    <cellStyle name="Normal 3 4 2 2 2 2 2" xfId="15749" xr:uid="{00000000-0005-0000-0000-0000823D0000}"/>
    <cellStyle name="Normal 3 4 2 2 2 2 2 2" xfId="15750" xr:uid="{00000000-0005-0000-0000-0000833D0000}"/>
    <cellStyle name="Normal 3 4 2 2 2 2 2 2 2" xfId="15751" xr:uid="{00000000-0005-0000-0000-0000843D0000}"/>
    <cellStyle name="Normal 3 4 2 2 2 2 2 2 2 2" xfId="36709" xr:uid="{02DD5570-B3A8-49C5-B428-E9F23C99A969}"/>
    <cellStyle name="Normal 3 4 2 2 2 2 2 2 3" xfId="15752" xr:uid="{00000000-0005-0000-0000-0000853D0000}"/>
    <cellStyle name="Normal 3 4 2 2 2 2 2 2 3 2" xfId="36710" xr:uid="{D33E5FA0-5899-415B-AA79-D8CCAD2DCA4B}"/>
    <cellStyle name="Normal 3 4 2 2 2 2 2 2 4" xfId="15753" xr:uid="{00000000-0005-0000-0000-0000863D0000}"/>
    <cellStyle name="Normal 3 4 2 2 2 2 2 2 4 2" xfId="36711" xr:uid="{9228263F-4631-4D0E-8FA3-5D96AD49917F}"/>
    <cellStyle name="Normal 3 4 2 2 2 2 2 2 5" xfId="36708" xr:uid="{E69D5C93-819A-416A-A8B8-5B85388867B0}"/>
    <cellStyle name="Normal 3 4 2 2 2 2 2 3" xfId="15754" xr:uid="{00000000-0005-0000-0000-0000873D0000}"/>
    <cellStyle name="Normal 3 4 2 2 2 2 2 3 2" xfId="36712" xr:uid="{07E9717F-FBAD-4C84-BAB1-11A7B5F6725D}"/>
    <cellStyle name="Normal 3 4 2 2 2 2 2 4" xfId="15755" xr:uid="{00000000-0005-0000-0000-0000883D0000}"/>
    <cellStyle name="Normal 3 4 2 2 2 2 2 4 2" xfId="36713" xr:uid="{77F4E714-A8C3-45D5-B2A0-936DA44E2C7A}"/>
    <cellStyle name="Normal 3 4 2 2 2 2 2 5" xfId="15756" xr:uid="{00000000-0005-0000-0000-0000893D0000}"/>
    <cellStyle name="Normal 3 4 2 2 2 2 2 5 2" xfId="36714" xr:uid="{FC216516-298A-4EF3-8DD3-F787AFA0EBE2}"/>
    <cellStyle name="Normal 3 4 2 2 2 2 2 6" xfId="36707" xr:uid="{ADCAD63D-E242-437F-8156-7DE6FE187E3F}"/>
    <cellStyle name="Normal 3 4 2 2 2 2 3" xfId="15757" xr:uid="{00000000-0005-0000-0000-00008A3D0000}"/>
    <cellStyle name="Normal 3 4 2 2 2 2 3 2" xfId="15758" xr:uid="{00000000-0005-0000-0000-00008B3D0000}"/>
    <cellStyle name="Normal 3 4 2 2 2 2 3 2 2" xfId="36716" xr:uid="{47FD525F-BB55-4EB8-9FC5-C59175E1B52D}"/>
    <cellStyle name="Normal 3 4 2 2 2 2 3 3" xfId="15759" xr:uid="{00000000-0005-0000-0000-00008C3D0000}"/>
    <cellStyle name="Normal 3 4 2 2 2 2 3 3 2" xfId="36717" xr:uid="{BC1B0351-699F-42FE-90AE-61BDF87B14A1}"/>
    <cellStyle name="Normal 3 4 2 2 2 2 3 4" xfId="15760" xr:uid="{00000000-0005-0000-0000-00008D3D0000}"/>
    <cellStyle name="Normal 3 4 2 2 2 2 3 4 2" xfId="36718" xr:uid="{4395A87B-4386-4E2A-8023-0D7533EBDFC0}"/>
    <cellStyle name="Normal 3 4 2 2 2 2 3 5" xfId="36715" xr:uid="{919AD692-FBEA-4747-8AFA-0754F09AF4C3}"/>
    <cellStyle name="Normal 3 4 2 2 2 2 4" xfId="15761" xr:uid="{00000000-0005-0000-0000-00008E3D0000}"/>
    <cellStyle name="Normal 3 4 2 2 2 2 4 2" xfId="36719" xr:uid="{EE5D0574-6F9C-401D-871C-76FB709FA81F}"/>
    <cellStyle name="Normal 3 4 2 2 2 2 5" xfId="15762" xr:uid="{00000000-0005-0000-0000-00008F3D0000}"/>
    <cellStyle name="Normal 3 4 2 2 2 2 5 2" xfId="36720" xr:uid="{EFD52B32-E9E1-4AF8-8404-59F51475E993}"/>
    <cellStyle name="Normal 3 4 2 2 2 2 6" xfId="15763" xr:uid="{00000000-0005-0000-0000-0000903D0000}"/>
    <cellStyle name="Normal 3 4 2 2 2 2 6 2" xfId="36721" xr:uid="{6D38ADDF-5EC4-4942-BC83-B7EC29139213}"/>
    <cellStyle name="Normal 3 4 2 2 2 2 7" xfId="36706" xr:uid="{ADDBF63B-CE9C-41B1-BBAB-CA53B837141C}"/>
    <cellStyle name="Normal 3 4 2 2 2 3" xfId="15764" xr:uid="{00000000-0005-0000-0000-0000913D0000}"/>
    <cellStyle name="Normal 3 4 2 2 2 3 2" xfId="15765" xr:uid="{00000000-0005-0000-0000-0000923D0000}"/>
    <cellStyle name="Normal 3 4 2 2 2 3 2 2" xfId="15766" xr:uid="{00000000-0005-0000-0000-0000933D0000}"/>
    <cellStyle name="Normal 3 4 2 2 2 3 2 2 2" xfId="15767" xr:uid="{00000000-0005-0000-0000-0000943D0000}"/>
    <cellStyle name="Normal 3 4 2 2 2 3 2 2 2 2" xfId="36725" xr:uid="{E83E45D7-5033-4BDB-A311-CAE90015F0DC}"/>
    <cellStyle name="Normal 3 4 2 2 2 3 2 2 3" xfId="15768" xr:uid="{00000000-0005-0000-0000-0000953D0000}"/>
    <cellStyle name="Normal 3 4 2 2 2 3 2 2 3 2" xfId="36726" xr:uid="{6A739A62-30E7-4B37-B570-A7FCA2A74FA4}"/>
    <cellStyle name="Normal 3 4 2 2 2 3 2 2 4" xfId="15769" xr:uid="{00000000-0005-0000-0000-0000963D0000}"/>
    <cellStyle name="Normal 3 4 2 2 2 3 2 2 4 2" xfId="36727" xr:uid="{FDA8FF96-8E1A-42DE-9D6E-CFC03096A8DE}"/>
    <cellStyle name="Normal 3 4 2 2 2 3 2 2 5" xfId="36724" xr:uid="{E946ED22-0C3F-4EBD-B1F1-41846D2B99EA}"/>
    <cellStyle name="Normal 3 4 2 2 2 3 2 3" xfId="15770" xr:uid="{00000000-0005-0000-0000-0000973D0000}"/>
    <cellStyle name="Normal 3 4 2 2 2 3 2 3 2" xfId="36728" xr:uid="{125B2E65-971A-4DD0-8692-FC192025D8A2}"/>
    <cellStyle name="Normal 3 4 2 2 2 3 2 4" xfId="15771" xr:uid="{00000000-0005-0000-0000-0000983D0000}"/>
    <cellStyle name="Normal 3 4 2 2 2 3 2 4 2" xfId="36729" xr:uid="{0527B075-B31B-4A57-B747-3B915975F71C}"/>
    <cellStyle name="Normal 3 4 2 2 2 3 2 5" xfId="15772" xr:uid="{00000000-0005-0000-0000-0000993D0000}"/>
    <cellStyle name="Normal 3 4 2 2 2 3 2 5 2" xfId="36730" xr:uid="{034D1B5E-4381-4D2D-93DC-D05E352E2744}"/>
    <cellStyle name="Normal 3 4 2 2 2 3 2 6" xfId="36723" xr:uid="{7E057505-239F-4CEB-A05F-DFA3F85E3699}"/>
    <cellStyle name="Normal 3 4 2 2 2 3 3" xfId="15773" xr:uid="{00000000-0005-0000-0000-00009A3D0000}"/>
    <cellStyle name="Normal 3 4 2 2 2 3 3 2" xfId="15774" xr:uid="{00000000-0005-0000-0000-00009B3D0000}"/>
    <cellStyle name="Normal 3 4 2 2 2 3 3 2 2" xfId="36732" xr:uid="{C8236F74-9ED9-48DE-AF9B-F9CDF1932C28}"/>
    <cellStyle name="Normal 3 4 2 2 2 3 3 3" xfId="15775" xr:uid="{00000000-0005-0000-0000-00009C3D0000}"/>
    <cellStyle name="Normal 3 4 2 2 2 3 3 3 2" xfId="36733" xr:uid="{2C6728B6-E2EF-4425-8145-E10359DC2040}"/>
    <cellStyle name="Normal 3 4 2 2 2 3 3 4" xfId="15776" xr:uid="{00000000-0005-0000-0000-00009D3D0000}"/>
    <cellStyle name="Normal 3 4 2 2 2 3 3 4 2" xfId="36734" xr:uid="{D4DCA18E-1D7B-4A79-A706-72F78F2FED77}"/>
    <cellStyle name="Normal 3 4 2 2 2 3 3 5" xfId="36731" xr:uid="{73644BD1-3173-4D74-8CC3-6F8B5A8E0EFB}"/>
    <cellStyle name="Normal 3 4 2 2 2 3 4" xfId="15777" xr:uid="{00000000-0005-0000-0000-00009E3D0000}"/>
    <cellStyle name="Normal 3 4 2 2 2 3 4 2" xfId="36735" xr:uid="{D4E89B6B-3105-4E5E-BCB0-4E4B9ECA44F6}"/>
    <cellStyle name="Normal 3 4 2 2 2 3 5" xfId="15778" xr:uid="{00000000-0005-0000-0000-00009F3D0000}"/>
    <cellStyle name="Normal 3 4 2 2 2 3 5 2" xfId="36736" xr:uid="{4AECEAD4-4A5A-4D82-9023-5A80FD35BB31}"/>
    <cellStyle name="Normal 3 4 2 2 2 3 6" xfId="15779" xr:uid="{00000000-0005-0000-0000-0000A03D0000}"/>
    <cellStyle name="Normal 3 4 2 2 2 3 6 2" xfId="36737" xr:uid="{A1264336-0EE1-42B9-A520-821CF4BF91F6}"/>
    <cellStyle name="Normal 3 4 2 2 2 3 7" xfId="36722" xr:uid="{E3659099-924B-440B-A00E-2AFD30AF8B93}"/>
    <cellStyle name="Normal 3 4 2 2 2 4" xfId="15780" xr:uid="{00000000-0005-0000-0000-0000A13D0000}"/>
    <cellStyle name="Normal 3 4 2 2 2 4 2" xfId="15781" xr:uid="{00000000-0005-0000-0000-0000A23D0000}"/>
    <cellStyle name="Normal 3 4 2 2 2 4 2 2" xfId="15782" xr:uid="{00000000-0005-0000-0000-0000A33D0000}"/>
    <cellStyle name="Normal 3 4 2 2 2 4 2 2 2" xfId="36740" xr:uid="{DC365DF8-C05C-4F93-84F3-563C4A2C9656}"/>
    <cellStyle name="Normal 3 4 2 2 2 4 2 3" xfId="15783" xr:uid="{00000000-0005-0000-0000-0000A43D0000}"/>
    <cellStyle name="Normal 3 4 2 2 2 4 2 3 2" xfId="36741" xr:uid="{8BE2E46B-8414-4FDE-9C1B-6C86570B2F59}"/>
    <cellStyle name="Normal 3 4 2 2 2 4 2 4" xfId="15784" xr:uid="{00000000-0005-0000-0000-0000A53D0000}"/>
    <cellStyle name="Normal 3 4 2 2 2 4 2 4 2" xfId="36742" xr:uid="{4ADEE9E6-CF1E-45E5-B68A-013FF9494C41}"/>
    <cellStyle name="Normal 3 4 2 2 2 4 2 5" xfId="36739" xr:uid="{076FEC13-F0AC-4CF2-8E29-452BF902C5AC}"/>
    <cellStyle name="Normal 3 4 2 2 2 4 3" xfId="15785" xr:uid="{00000000-0005-0000-0000-0000A63D0000}"/>
    <cellStyle name="Normal 3 4 2 2 2 4 3 2" xfId="36743" xr:uid="{F6B3904B-2AC4-4083-AF6A-647348B2A490}"/>
    <cellStyle name="Normal 3 4 2 2 2 4 4" xfId="15786" xr:uid="{00000000-0005-0000-0000-0000A73D0000}"/>
    <cellStyle name="Normal 3 4 2 2 2 4 4 2" xfId="36744" xr:uid="{C58DFC99-7BA7-475D-AE5B-5EB63DEC7647}"/>
    <cellStyle name="Normal 3 4 2 2 2 4 5" xfId="15787" xr:uid="{00000000-0005-0000-0000-0000A83D0000}"/>
    <cellStyle name="Normal 3 4 2 2 2 4 5 2" xfId="36745" xr:uid="{57C8AE22-65E4-417C-9296-472F558CFCC2}"/>
    <cellStyle name="Normal 3 4 2 2 2 4 6" xfId="36738" xr:uid="{B0FE5D25-5066-4591-BB0D-1403A1AE7CDB}"/>
    <cellStyle name="Normal 3 4 2 2 2 5" xfId="15788" xr:uid="{00000000-0005-0000-0000-0000A93D0000}"/>
    <cellStyle name="Normal 3 4 2 2 2 5 2" xfId="15789" xr:uid="{00000000-0005-0000-0000-0000AA3D0000}"/>
    <cellStyle name="Normal 3 4 2 2 2 5 2 2" xfId="36747" xr:uid="{A5018A3A-48D1-4BFF-BD3D-FBAC9AADC6AC}"/>
    <cellStyle name="Normal 3 4 2 2 2 5 3" xfId="15790" xr:uid="{00000000-0005-0000-0000-0000AB3D0000}"/>
    <cellStyle name="Normal 3 4 2 2 2 5 3 2" xfId="36748" xr:uid="{16B02D92-91E9-4D35-BE9A-CCB583153315}"/>
    <cellStyle name="Normal 3 4 2 2 2 5 4" xfId="15791" xr:uid="{00000000-0005-0000-0000-0000AC3D0000}"/>
    <cellStyle name="Normal 3 4 2 2 2 5 4 2" xfId="36749" xr:uid="{657601F7-7ABD-4C22-9E8A-23BBDC0CA98E}"/>
    <cellStyle name="Normal 3 4 2 2 2 5 5" xfId="36746" xr:uid="{C684ADDB-E1C8-4765-B493-07BABD87188C}"/>
    <cellStyle name="Normal 3 4 2 2 2 6" xfId="15792" xr:uid="{00000000-0005-0000-0000-0000AD3D0000}"/>
    <cellStyle name="Normal 3 4 2 2 2 6 2" xfId="36750" xr:uid="{784B68A3-CA32-434E-852F-78C4F5F8A0D2}"/>
    <cellStyle name="Normal 3 4 2 2 2 7" xfId="15793" xr:uid="{00000000-0005-0000-0000-0000AE3D0000}"/>
    <cellStyle name="Normal 3 4 2 2 2 7 2" xfId="36751" xr:uid="{E5616AC8-7857-4AD4-AC87-AC838C393C69}"/>
    <cellStyle name="Normal 3 4 2 2 2 8" xfId="15794" xr:uid="{00000000-0005-0000-0000-0000AF3D0000}"/>
    <cellStyle name="Normal 3 4 2 2 2 8 2" xfId="36752" xr:uid="{F1255770-FD9B-4AEC-8EC2-C27A9DC00F65}"/>
    <cellStyle name="Normal 3 4 2 2 2 9" xfId="36705" xr:uid="{40CEA9DE-A25C-4951-A15C-9F1BB7B233F8}"/>
    <cellStyle name="Normal 3 4 2 2 3" xfId="15795" xr:uid="{00000000-0005-0000-0000-0000B03D0000}"/>
    <cellStyle name="Normal 3 4 2 2 3 2" xfId="15796" xr:uid="{00000000-0005-0000-0000-0000B13D0000}"/>
    <cellStyle name="Normal 3 4 2 2 3 2 2" xfId="15797" xr:uid="{00000000-0005-0000-0000-0000B23D0000}"/>
    <cellStyle name="Normal 3 4 2 2 3 2 2 2" xfId="15798" xr:uid="{00000000-0005-0000-0000-0000B33D0000}"/>
    <cellStyle name="Normal 3 4 2 2 3 2 2 2 2" xfId="36756" xr:uid="{8CC0C6FC-A3C9-4351-A9EB-3596A5E67048}"/>
    <cellStyle name="Normal 3 4 2 2 3 2 2 3" xfId="15799" xr:uid="{00000000-0005-0000-0000-0000B43D0000}"/>
    <cellStyle name="Normal 3 4 2 2 3 2 2 3 2" xfId="36757" xr:uid="{F87BE44E-8671-43E4-80F1-A19D67E96C11}"/>
    <cellStyle name="Normal 3 4 2 2 3 2 2 4" xfId="15800" xr:uid="{00000000-0005-0000-0000-0000B53D0000}"/>
    <cellStyle name="Normal 3 4 2 2 3 2 2 4 2" xfId="36758" xr:uid="{11420C65-C0CD-412A-943C-395EC90696F5}"/>
    <cellStyle name="Normal 3 4 2 2 3 2 2 5" xfId="36755" xr:uid="{8898D341-01E6-43D4-A6EE-CAFBE03B84F3}"/>
    <cellStyle name="Normal 3 4 2 2 3 2 3" xfId="15801" xr:uid="{00000000-0005-0000-0000-0000B63D0000}"/>
    <cellStyle name="Normal 3 4 2 2 3 2 3 2" xfId="15802" xr:uid="{00000000-0005-0000-0000-0000B73D0000}"/>
    <cellStyle name="Normal 3 4 2 2 3 2 3 2 2" xfId="36760" xr:uid="{106ACCCD-D3EC-4586-B68C-8329C7452F1D}"/>
    <cellStyle name="Normal 3 4 2 2 3 2 3 3" xfId="15803" xr:uid="{00000000-0005-0000-0000-0000B83D0000}"/>
    <cellStyle name="Normal 3 4 2 2 3 2 3 3 2" xfId="36761" xr:uid="{952E6DC5-C900-41A1-8602-1AFD707B5F03}"/>
    <cellStyle name="Normal 3 4 2 2 3 2 3 4" xfId="15804" xr:uid="{00000000-0005-0000-0000-0000B93D0000}"/>
    <cellStyle name="Normal 3 4 2 2 3 2 3 4 2" xfId="36762" xr:uid="{AAFEBE77-C90E-4C8A-8DA0-C47C71753332}"/>
    <cellStyle name="Normal 3 4 2 2 3 2 3 5" xfId="36759" xr:uid="{7E8C211B-0DB7-4F73-9E72-DC947291FBCD}"/>
    <cellStyle name="Normal 3 4 2 2 3 2 4" xfId="15805" xr:uid="{00000000-0005-0000-0000-0000BA3D0000}"/>
    <cellStyle name="Normal 3 4 2 2 3 2 4 2" xfId="36763" xr:uid="{7AF3A2CC-F9ED-4FE6-AAC6-62348BB8EA85}"/>
    <cellStyle name="Normal 3 4 2 2 3 2 5" xfId="15806" xr:uid="{00000000-0005-0000-0000-0000BB3D0000}"/>
    <cellStyle name="Normal 3 4 2 2 3 2 5 2" xfId="36764" xr:uid="{2F112AE0-537F-4020-BF15-4340993D2BFB}"/>
    <cellStyle name="Normal 3 4 2 2 3 2 6" xfId="15807" xr:uid="{00000000-0005-0000-0000-0000BC3D0000}"/>
    <cellStyle name="Normal 3 4 2 2 3 2 6 2" xfId="36765" xr:uid="{8F292558-588B-48AD-AD20-EF3EA52F4A5F}"/>
    <cellStyle name="Normal 3 4 2 2 3 2 7" xfId="36754" xr:uid="{CA567343-43F8-46D6-AAC0-BA9CC86F0288}"/>
    <cellStyle name="Normal 3 4 2 2 3 3" xfId="15808" xr:uid="{00000000-0005-0000-0000-0000BD3D0000}"/>
    <cellStyle name="Normal 3 4 2 2 3 3 2" xfId="15809" xr:uid="{00000000-0005-0000-0000-0000BE3D0000}"/>
    <cellStyle name="Normal 3 4 2 2 3 3 2 2" xfId="36767" xr:uid="{107D6F18-FC26-4B41-9E23-ED837AF551BB}"/>
    <cellStyle name="Normal 3 4 2 2 3 3 3" xfId="15810" xr:uid="{00000000-0005-0000-0000-0000BF3D0000}"/>
    <cellStyle name="Normal 3 4 2 2 3 3 3 2" xfId="36768" xr:uid="{E4FE6687-1D04-474E-BB40-9A2579200E88}"/>
    <cellStyle name="Normal 3 4 2 2 3 3 4" xfId="15811" xr:uid="{00000000-0005-0000-0000-0000C03D0000}"/>
    <cellStyle name="Normal 3 4 2 2 3 3 4 2" xfId="36769" xr:uid="{2E6ACA43-69DE-49D9-8D7B-1A2B4B5F46F4}"/>
    <cellStyle name="Normal 3 4 2 2 3 3 5" xfId="36766" xr:uid="{8BD9CF2E-343E-4270-B769-1723BA5B8CA0}"/>
    <cellStyle name="Normal 3 4 2 2 3 4" xfId="15812" xr:uid="{00000000-0005-0000-0000-0000C13D0000}"/>
    <cellStyle name="Normal 3 4 2 2 3 4 2" xfId="15813" xr:uid="{00000000-0005-0000-0000-0000C23D0000}"/>
    <cellStyle name="Normal 3 4 2 2 3 4 2 2" xfId="36771" xr:uid="{82331CB7-631C-4FF2-8AFE-785D2075DBF4}"/>
    <cellStyle name="Normal 3 4 2 2 3 4 3" xfId="15814" xr:uid="{00000000-0005-0000-0000-0000C33D0000}"/>
    <cellStyle name="Normal 3 4 2 2 3 4 3 2" xfId="36772" xr:uid="{B912FD4B-C559-41E6-8635-63D3BAC96931}"/>
    <cellStyle name="Normal 3 4 2 2 3 4 4" xfId="15815" xr:uid="{00000000-0005-0000-0000-0000C43D0000}"/>
    <cellStyle name="Normal 3 4 2 2 3 4 4 2" xfId="36773" xr:uid="{EB91DF0D-B0A6-4AF4-9D2D-D54A3A5E3477}"/>
    <cellStyle name="Normal 3 4 2 2 3 4 5" xfId="36770" xr:uid="{71E072CA-6E56-4219-863A-33F8D8B65CAB}"/>
    <cellStyle name="Normal 3 4 2 2 3 5" xfId="15816" xr:uid="{00000000-0005-0000-0000-0000C53D0000}"/>
    <cellStyle name="Normal 3 4 2 2 3 5 2" xfId="36774" xr:uid="{EB922382-807A-4CAE-A458-35F42AE109ED}"/>
    <cellStyle name="Normal 3 4 2 2 3 6" xfId="15817" xr:uid="{00000000-0005-0000-0000-0000C63D0000}"/>
    <cellStyle name="Normal 3 4 2 2 3 6 2" xfId="36775" xr:uid="{65B0D551-0165-44F6-8C90-CC4C4ECE8F40}"/>
    <cellStyle name="Normal 3 4 2 2 3 7" xfId="15818" xr:uid="{00000000-0005-0000-0000-0000C73D0000}"/>
    <cellStyle name="Normal 3 4 2 2 3 7 2" xfId="36776" xr:uid="{92C930C9-3A0E-48CF-BD8B-BEFF74EA4E41}"/>
    <cellStyle name="Normal 3 4 2 2 3 8" xfId="36753" xr:uid="{A553F64C-80F1-425A-B9BF-328BBBEA7389}"/>
    <cellStyle name="Normal 3 4 2 2 4" xfId="15819" xr:uid="{00000000-0005-0000-0000-0000C83D0000}"/>
    <cellStyle name="Normal 3 4 2 2 4 2" xfId="15820" xr:uid="{00000000-0005-0000-0000-0000C93D0000}"/>
    <cellStyle name="Normal 3 4 2 2 4 2 2" xfId="15821" xr:uid="{00000000-0005-0000-0000-0000CA3D0000}"/>
    <cellStyle name="Normal 3 4 2 2 4 2 2 2" xfId="15822" xr:uid="{00000000-0005-0000-0000-0000CB3D0000}"/>
    <cellStyle name="Normal 3 4 2 2 4 2 2 2 2" xfId="36780" xr:uid="{90A7B6F2-8D0D-433A-BFBF-3959D6F87ED2}"/>
    <cellStyle name="Normal 3 4 2 2 4 2 2 3" xfId="15823" xr:uid="{00000000-0005-0000-0000-0000CC3D0000}"/>
    <cellStyle name="Normal 3 4 2 2 4 2 2 3 2" xfId="36781" xr:uid="{68358B96-493A-4965-ADEA-904F1ABF8AB0}"/>
    <cellStyle name="Normal 3 4 2 2 4 2 2 4" xfId="15824" xr:uid="{00000000-0005-0000-0000-0000CD3D0000}"/>
    <cellStyle name="Normal 3 4 2 2 4 2 2 4 2" xfId="36782" xr:uid="{6CD8814F-7381-4406-B348-C56FCEE04840}"/>
    <cellStyle name="Normal 3 4 2 2 4 2 2 5" xfId="36779" xr:uid="{7101B94F-461C-48FF-9182-080BB5DF13C5}"/>
    <cellStyle name="Normal 3 4 2 2 4 2 3" xfId="15825" xr:uid="{00000000-0005-0000-0000-0000CE3D0000}"/>
    <cellStyle name="Normal 3 4 2 2 4 2 3 2" xfId="36783" xr:uid="{DB673B6F-4F83-4898-9F2D-53D3A173BB28}"/>
    <cellStyle name="Normal 3 4 2 2 4 2 4" xfId="15826" xr:uid="{00000000-0005-0000-0000-0000CF3D0000}"/>
    <cellStyle name="Normal 3 4 2 2 4 2 4 2" xfId="36784" xr:uid="{D31CFAB2-FA33-4370-882D-861A7620CE25}"/>
    <cellStyle name="Normal 3 4 2 2 4 2 5" xfId="15827" xr:uid="{00000000-0005-0000-0000-0000D03D0000}"/>
    <cellStyle name="Normal 3 4 2 2 4 2 5 2" xfId="36785" xr:uid="{709B3BA3-9CEA-4268-95B6-9880AAAAAD3D}"/>
    <cellStyle name="Normal 3 4 2 2 4 2 6" xfId="36778" xr:uid="{6ACFC36B-02D5-4941-8BB9-93ADB86D37AC}"/>
    <cellStyle name="Normal 3 4 2 2 4 3" xfId="15828" xr:uid="{00000000-0005-0000-0000-0000D13D0000}"/>
    <cellStyle name="Normal 3 4 2 2 4 3 2" xfId="15829" xr:uid="{00000000-0005-0000-0000-0000D23D0000}"/>
    <cellStyle name="Normal 3 4 2 2 4 3 2 2" xfId="36787" xr:uid="{EF0EE9D9-F036-4D31-9230-5735BC7329A3}"/>
    <cellStyle name="Normal 3 4 2 2 4 3 3" xfId="15830" xr:uid="{00000000-0005-0000-0000-0000D33D0000}"/>
    <cellStyle name="Normal 3 4 2 2 4 3 3 2" xfId="36788" xr:uid="{E0A56AF0-6BE0-4C4C-B156-3626D98352DB}"/>
    <cellStyle name="Normal 3 4 2 2 4 3 4" xfId="15831" xr:uid="{00000000-0005-0000-0000-0000D43D0000}"/>
    <cellStyle name="Normal 3 4 2 2 4 3 4 2" xfId="36789" xr:uid="{F5EA245F-8EC3-4068-96AE-69F13E88A84B}"/>
    <cellStyle name="Normal 3 4 2 2 4 3 5" xfId="36786" xr:uid="{11C82D6F-203F-4638-AF7F-BAC15222050C}"/>
    <cellStyle name="Normal 3 4 2 2 4 4" xfId="15832" xr:uid="{00000000-0005-0000-0000-0000D53D0000}"/>
    <cellStyle name="Normal 3 4 2 2 4 4 2" xfId="36790" xr:uid="{BCDEE391-C4A3-4930-B2E3-5979D7B619D0}"/>
    <cellStyle name="Normal 3 4 2 2 4 5" xfId="15833" xr:uid="{00000000-0005-0000-0000-0000D63D0000}"/>
    <cellStyle name="Normal 3 4 2 2 4 5 2" xfId="36791" xr:uid="{D41AC503-3539-44B1-935C-CE4F351C259B}"/>
    <cellStyle name="Normal 3 4 2 2 4 6" xfId="15834" xr:uid="{00000000-0005-0000-0000-0000D73D0000}"/>
    <cellStyle name="Normal 3 4 2 2 4 6 2" xfId="36792" xr:uid="{BDAB1C4A-73F1-494C-95AA-1832350A421D}"/>
    <cellStyle name="Normal 3 4 2 2 4 7" xfId="36777" xr:uid="{71202614-0DBA-4CB3-A162-B3841C6855E8}"/>
    <cellStyle name="Normal 3 4 2 2 5" xfId="15835" xr:uid="{00000000-0005-0000-0000-0000D83D0000}"/>
    <cellStyle name="Normal 3 4 2 2 5 2" xfId="15836" xr:uid="{00000000-0005-0000-0000-0000D93D0000}"/>
    <cellStyle name="Normal 3 4 2 2 5 2 2" xfId="15837" xr:uid="{00000000-0005-0000-0000-0000DA3D0000}"/>
    <cellStyle name="Normal 3 4 2 2 5 2 2 2" xfId="36795" xr:uid="{3A27EAF7-D6A8-4795-A8F7-CE2C4C3D5F64}"/>
    <cellStyle name="Normal 3 4 2 2 5 2 3" xfId="15838" xr:uid="{00000000-0005-0000-0000-0000DB3D0000}"/>
    <cellStyle name="Normal 3 4 2 2 5 2 3 2" xfId="36796" xr:uid="{9ED203E5-D453-4270-A8D5-6BC4F1F22808}"/>
    <cellStyle name="Normal 3 4 2 2 5 2 4" xfId="15839" xr:uid="{00000000-0005-0000-0000-0000DC3D0000}"/>
    <cellStyle name="Normal 3 4 2 2 5 2 4 2" xfId="36797" xr:uid="{C251FB03-CAF1-4E53-BC56-AFA81522F0FD}"/>
    <cellStyle name="Normal 3 4 2 2 5 2 5" xfId="36794" xr:uid="{827E529B-4DE1-43E8-8978-45F0D972724B}"/>
    <cellStyle name="Normal 3 4 2 2 5 3" xfId="15840" xr:uid="{00000000-0005-0000-0000-0000DD3D0000}"/>
    <cellStyle name="Normal 3 4 2 2 5 3 2" xfId="36798" xr:uid="{08A285B8-3A98-4B7C-986F-2A694A60ECDB}"/>
    <cellStyle name="Normal 3 4 2 2 5 4" xfId="15841" xr:uid="{00000000-0005-0000-0000-0000DE3D0000}"/>
    <cellStyle name="Normal 3 4 2 2 5 4 2" xfId="36799" xr:uid="{4C8F0F13-24B2-4741-8CCA-E3E9C375F3F5}"/>
    <cellStyle name="Normal 3 4 2 2 5 5" xfId="15842" xr:uid="{00000000-0005-0000-0000-0000DF3D0000}"/>
    <cellStyle name="Normal 3 4 2 2 5 5 2" xfId="36800" xr:uid="{472975EE-C8A4-4DD0-A3F8-78D006AB05D9}"/>
    <cellStyle name="Normal 3 4 2 2 5 6" xfId="36793" xr:uid="{16448ADD-4A75-4668-971D-C383DFECA1D7}"/>
    <cellStyle name="Normal 3 4 2 2 6" xfId="15843" xr:uid="{00000000-0005-0000-0000-0000E03D0000}"/>
    <cellStyle name="Normal 3 4 2 2 6 2" xfId="15844" xr:uid="{00000000-0005-0000-0000-0000E13D0000}"/>
    <cellStyle name="Normal 3 4 2 2 6 2 2" xfId="36802" xr:uid="{12B950C5-4AFB-4701-98D2-E2AFF0688B63}"/>
    <cellStyle name="Normal 3 4 2 2 6 3" xfId="15845" xr:uid="{00000000-0005-0000-0000-0000E23D0000}"/>
    <cellStyle name="Normal 3 4 2 2 6 3 2" xfId="36803" xr:uid="{A8EC6E73-68D0-4EDA-A8B8-EF9E52EA0504}"/>
    <cellStyle name="Normal 3 4 2 2 6 4" xfId="15846" xr:uid="{00000000-0005-0000-0000-0000E33D0000}"/>
    <cellStyle name="Normal 3 4 2 2 6 4 2" xfId="36804" xr:uid="{559742B5-27F0-4292-A198-F8610D344608}"/>
    <cellStyle name="Normal 3 4 2 2 6 5" xfId="36801" xr:uid="{FA999CC4-6CA9-4DA0-9151-7BCB169648EA}"/>
    <cellStyle name="Normal 3 4 2 2 7" xfId="15847" xr:uid="{00000000-0005-0000-0000-0000E43D0000}"/>
    <cellStyle name="Normal 3 4 2 2 7 2" xfId="36805" xr:uid="{1C8B1D6B-393A-4731-B36C-4B9ACBD0E5C6}"/>
    <cellStyle name="Normal 3 4 2 2 8" xfId="15848" xr:uid="{00000000-0005-0000-0000-0000E53D0000}"/>
    <cellStyle name="Normal 3 4 2 2 8 2" xfId="36806" xr:uid="{DC08F804-E411-4A40-BFA3-BF65B09B54B4}"/>
    <cellStyle name="Normal 3 4 2 2 9" xfId="15849" xr:uid="{00000000-0005-0000-0000-0000E63D0000}"/>
    <cellStyle name="Normal 3 4 2 2 9 2" xfId="36807" xr:uid="{6C4DE4AF-36D9-40EC-9A33-67F351704E6A}"/>
    <cellStyle name="Normal 3 4 2 3" xfId="15850" xr:uid="{00000000-0005-0000-0000-0000E73D0000}"/>
    <cellStyle name="Normal 3 4 2 3 10" xfId="36808" xr:uid="{62A95A31-2DCE-40F4-8A3E-D8B78EE12475}"/>
    <cellStyle name="Normal 3 4 2 3 2" xfId="15851" xr:uid="{00000000-0005-0000-0000-0000E83D0000}"/>
    <cellStyle name="Normal 3 4 2 3 2 2" xfId="15852" xr:uid="{00000000-0005-0000-0000-0000E93D0000}"/>
    <cellStyle name="Normal 3 4 2 3 2 2 2" xfId="15853" xr:uid="{00000000-0005-0000-0000-0000EA3D0000}"/>
    <cellStyle name="Normal 3 4 2 3 2 2 2 2" xfId="15854" xr:uid="{00000000-0005-0000-0000-0000EB3D0000}"/>
    <cellStyle name="Normal 3 4 2 3 2 2 2 2 2" xfId="36812" xr:uid="{4849D98D-F058-4E6B-A37D-B62562DA590F}"/>
    <cellStyle name="Normal 3 4 2 3 2 2 2 3" xfId="15855" xr:uid="{00000000-0005-0000-0000-0000EC3D0000}"/>
    <cellStyle name="Normal 3 4 2 3 2 2 2 3 2" xfId="36813" xr:uid="{C0D6DF22-5EDA-4A31-B798-DA7ED5A1AEC9}"/>
    <cellStyle name="Normal 3 4 2 3 2 2 2 4" xfId="15856" xr:uid="{00000000-0005-0000-0000-0000ED3D0000}"/>
    <cellStyle name="Normal 3 4 2 3 2 2 2 4 2" xfId="36814" xr:uid="{EC7E25C6-D574-4AA3-8B35-7D0964D01124}"/>
    <cellStyle name="Normal 3 4 2 3 2 2 2 5" xfId="36811" xr:uid="{AD535957-69E3-48B1-8CEC-0850B4EB3ED4}"/>
    <cellStyle name="Normal 3 4 2 3 2 2 3" xfId="15857" xr:uid="{00000000-0005-0000-0000-0000EE3D0000}"/>
    <cellStyle name="Normal 3 4 2 3 2 2 3 2" xfId="15858" xr:uid="{00000000-0005-0000-0000-0000EF3D0000}"/>
    <cellStyle name="Normal 3 4 2 3 2 2 3 2 2" xfId="36816" xr:uid="{EA2B2865-9493-40E9-9B83-5D23E6E9F8CC}"/>
    <cellStyle name="Normal 3 4 2 3 2 2 3 3" xfId="15859" xr:uid="{00000000-0005-0000-0000-0000F03D0000}"/>
    <cellStyle name="Normal 3 4 2 3 2 2 3 3 2" xfId="36817" xr:uid="{60334C13-088E-4919-8C2B-1AC8E3F3DC70}"/>
    <cellStyle name="Normal 3 4 2 3 2 2 3 4" xfId="15860" xr:uid="{00000000-0005-0000-0000-0000F13D0000}"/>
    <cellStyle name="Normal 3 4 2 3 2 2 3 4 2" xfId="36818" xr:uid="{5AA59CF1-8E10-4508-B1B4-E2505F45DB81}"/>
    <cellStyle name="Normal 3 4 2 3 2 2 3 5" xfId="36815" xr:uid="{96C6A3EE-7D35-4072-ADC8-0B57A938C683}"/>
    <cellStyle name="Normal 3 4 2 3 2 2 4" xfId="15861" xr:uid="{00000000-0005-0000-0000-0000F23D0000}"/>
    <cellStyle name="Normal 3 4 2 3 2 2 4 2" xfId="36819" xr:uid="{98EB282D-0EE1-4221-BB29-24B92D713448}"/>
    <cellStyle name="Normal 3 4 2 3 2 2 5" xfId="15862" xr:uid="{00000000-0005-0000-0000-0000F33D0000}"/>
    <cellStyle name="Normal 3 4 2 3 2 2 5 2" xfId="36820" xr:uid="{7AA7F339-666B-4350-90C1-1E506AF43ED6}"/>
    <cellStyle name="Normal 3 4 2 3 2 2 6" xfId="15863" xr:uid="{00000000-0005-0000-0000-0000F43D0000}"/>
    <cellStyle name="Normal 3 4 2 3 2 2 6 2" xfId="36821" xr:uid="{D6339D04-A712-46A2-8E0F-C454644287CB}"/>
    <cellStyle name="Normal 3 4 2 3 2 2 7" xfId="36810" xr:uid="{F1D1A5CC-98CE-45DD-8E7F-F0F2C685FC49}"/>
    <cellStyle name="Normal 3 4 2 3 2 3" xfId="15864" xr:uid="{00000000-0005-0000-0000-0000F53D0000}"/>
    <cellStyle name="Normal 3 4 2 3 2 3 2" xfId="15865" xr:uid="{00000000-0005-0000-0000-0000F63D0000}"/>
    <cellStyle name="Normal 3 4 2 3 2 3 2 2" xfId="36823" xr:uid="{D5DE64AD-EF89-4170-8307-B0392EEE5DCC}"/>
    <cellStyle name="Normal 3 4 2 3 2 3 3" xfId="15866" xr:uid="{00000000-0005-0000-0000-0000F73D0000}"/>
    <cellStyle name="Normal 3 4 2 3 2 3 3 2" xfId="36824" xr:uid="{7BD64D9C-8010-44C9-8D3D-C7DE25FE9C5C}"/>
    <cellStyle name="Normal 3 4 2 3 2 3 4" xfId="15867" xr:uid="{00000000-0005-0000-0000-0000F83D0000}"/>
    <cellStyle name="Normal 3 4 2 3 2 3 4 2" xfId="36825" xr:uid="{EC1E11D1-74E9-4EC7-A55B-DB6E0CDD66EF}"/>
    <cellStyle name="Normal 3 4 2 3 2 3 5" xfId="36822" xr:uid="{068810C4-258D-45FA-B535-85DFE816EAE9}"/>
    <cellStyle name="Normal 3 4 2 3 2 4" xfId="15868" xr:uid="{00000000-0005-0000-0000-0000F93D0000}"/>
    <cellStyle name="Normal 3 4 2 3 2 4 2" xfId="15869" xr:uid="{00000000-0005-0000-0000-0000FA3D0000}"/>
    <cellStyle name="Normal 3 4 2 3 2 4 2 2" xfId="36827" xr:uid="{4520F406-478C-4F15-9432-11A19452FE35}"/>
    <cellStyle name="Normal 3 4 2 3 2 4 3" xfId="15870" xr:uid="{00000000-0005-0000-0000-0000FB3D0000}"/>
    <cellStyle name="Normal 3 4 2 3 2 4 3 2" xfId="36828" xr:uid="{356B9D2E-0D15-48AD-90CB-7D41072F734C}"/>
    <cellStyle name="Normal 3 4 2 3 2 4 4" xfId="15871" xr:uid="{00000000-0005-0000-0000-0000FC3D0000}"/>
    <cellStyle name="Normal 3 4 2 3 2 4 4 2" xfId="36829" xr:uid="{33859788-FD79-4661-A6CC-C03159D48547}"/>
    <cellStyle name="Normal 3 4 2 3 2 4 5" xfId="36826" xr:uid="{DF69E36F-BE3A-4F99-8757-56542969C4E6}"/>
    <cellStyle name="Normal 3 4 2 3 2 5" xfId="15872" xr:uid="{00000000-0005-0000-0000-0000FD3D0000}"/>
    <cellStyle name="Normal 3 4 2 3 2 5 2" xfId="36830" xr:uid="{0A796DC7-446B-4A21-B15D-C7FA33F81753}"/>
    <cellStyle name="Normal 3 4 2 3 2 6" xfId="15873" xr:uid="{00000000-0005-0000-0000-0000FE3D0000}"/>
    <cellStyle name="Normal 3 4 2 3 2 6 2" xfId="36831" xr:uid="{35121C6D-BDDB-48AF-B672-A3AFBA5A8613}"/>
    <cellStyle name="Normal 3 4 2 3 2 7" xfId="15874" xr:uid="{00000000-0005-0000-0000-0000FF3D0000}"/>
    <cellStyle name="Normal 3 4 2 3 2 7 2" xfId="36832" xr:uid="{AEFD54F9-9352-4264-875D-847F1601AB81}"/>
    <cellStyle name="Normal 3 4 2 3 2 8" xfId="36809" xr:uid="{44A58EAA-3656-4A7D-A55D-B50C43FB3D31}"/>
    <cellStyle name="Normal 3 4 2 3 3" xfId="15875" xr:uid="{00000000-0005-0000-0000-0000003E0000}"/>
    <cellStyle name="Normal 3 4 2 3 3 2" xfId="15876" xr:uid="{00000000-0005-0000-0000-0000013E0000}"/>
    <cellStyle name="Normal 3 4 2 3 3 2 2" xfId="15877" xr:uid="{00000000-0005-0000-0000-0000023E0000}"/>
    <cellStyle name="Normal 3 4 2 3 3 2 2 2" xfId="15878" xr:uid="{00000000-0005-0000-0000-0000033E0000}"/>
    <cellStyle name="Normal 3 4 2 3 3 2 2 2 2" xfId="36836" xr:uid="{6BA8539D-29A5-4174-B3F8-07529B7D2D6E}"/>
    <cellStyle name="Normal 3 4 2 3 3 2 2 3" xfId="15879" xr:uid="{00000000-0005-0000-0000-0000043E0000}"/>
    <cellStyle name="Normal 3 4 2 3 3 2 2 3 2" xfId="36837" xr:uid="{FFADB974-E1BF-41D7-80FB-65809D357C9C}"/>
    <cellStyle name="Normal 3 4 2 3 3 2 2 4" xfId="15880" xr:uid="{00000000-0005-0000-0000-0000053E0000}"/>
    <cellStyle name="Normal 3 4 2 3 3 2 2 4 2" xfId="36838" xr:uid="{16072D7C-BABD-4FF0-A02A-10BB59E826CF}"/>
    <cellStyle name="Normal 3 4 2 3 3 2 2 5" xfId="36835" xr:uid="{6DA022D4-9094-4BF7-95F7-15E6E6D349A5}"/>
    <cellStyle name="Normal 3 4 2 3 3 2 3" xfId="15881" xr:uid="{00000000-0005-0000-0000-0000063E0000}"/>
    <cellStyle name="Normal 3 4 2 3 3 2 3 2" xfId="15882" xr:uid="{00000000-0005-0000-0000-0000073E0000}"/>
    <cellStyle name="Normal 3 4 2 3 3 2 3 2 2" xfId="36840" xr:uid="{E46632CA-6C6D-43BA-966A-F07B4C4E0FC6}"/>
    <cellStyle name="Normal 3 4 2 3 3 2 3 3" xfId="15883" xr:uid="{00000000-0005-0000-0000-0000083E0000}"/>
    <cellStyle name="Normal 3 4 2 3 3 2 3 3 2" xfId="36841" xr:uid="{746B5CA5-2CE3-407D-AA02-D7D320D04599}"/>
    <cellStyle name="Normal 3 4 2 3 3 2 3 4" xfId="15884" xr:uid="{00000000-0005-0000-0000-0000093E0000}"/>
    <cellStyle name="Normal 3 4 2 3 3 2 3 4 2" xfId="36842" xr:uid="{7C81ADC7-8F30-4F54-A7ED-616B7F720030}"/>
    <cellStyle name="Normal 3 4 2 3 3 2 3 5" xfId="36839" xr:uid="{29FC04DC-532B-4E0A-9D34-2153DC0F0FAD}"/>
    <cellStyle name="Normal 3 4 2 3 3 2 4" xfId="15885" xr:uid="{00000000-0005-0000-0000-00000A3E0000}"/>
    <cellStyle name="Normal 3 4 2 3 3 2 4 2" xfId="36843" xr:uid="{3B04BD29-4B36-4FCD-A887-5193DE9B8301}"/>
    <cellStyle name="Normal 3 4 2 3 3 2 5" xfId="15886" xr:uid="{00000000-0005-0000-0000-00000B3E0000}"/>
    <cellStyle name="Normal 3 4 2 3 3 2 5 2" xfId="36844" xr:uid="{F9722453-1EF0-43FC-B853-CD8B3434024F}"/>
    <cellStyle name="Normal 3 4 2 3 3 2 6" xfId="15887" xr:uid="{00000000-0005-0000-0000-00000C3E0000}"/>
    <cellStyle name="Normal 3 4 2 3 3 2 6 2" xfId="36845" xr:uid="{0A6C8883-0A40-41F2-AE60-08CEB8AAE1E0}"/>
    <cellStyle name="Normal 3 4 2 3 3 2 7" xfId="36834" xr:uid="{9FCEC841-0FB7-4726-B52D-125E601EE90F}"/>
    <cellStyle name="Normal 3 4 2 3 3 3" xfId="15888" xr:uid="{00000000-0005-0000-0000-00000D3E0000}"/>
    <cellStyle name="Normal 3 4 2 3 3 3 2" xfId="15889" xr:uid="{00000000-0005-0000-0000-00000E3E0000}"/>
    <cellStyle name="Normal 3 4 2 3 3 3 2 2" xfId="36847" xr:uid="{17613E75-6958-46DA-8DFB-A629F3EAF32E}"/>
    <cellStyle name="Normal 3 4 2 3 3 3 3" xfId="15890" xr:uid="{00000000-0005-0000-0000-00000F3E0000}"/>
    <cellStyle name="Normal 3 4 2 3 3 3 3 2" xfId="36848" xr:uid="{40A8CE2A-8F55-4AA3-8F09-3BD3A1E80536}"/>
    <cellStyle name="Normal 3 4 2 3 3 3 4" xfId="15891" xr:uid="{00000000-0005-0000-0000-0000103E0000}"/>
    <cellStyle name="Normal 3 4 2 3 3 3 4 2" xfId="36849" xr:uid="{D80536C4-6E5E-4557-9455-C15B127083F5}"/>
    <cellStyle name="Normal 3 4 2 3 3 3 5" xfId="36846" xr:uid="{CDE951A8-E0AB-4D1D-94C7-3FF799E07907}"/>
    <cellStyle name="Normal 3 4 2 3 3 4" xfId="15892" xr:uid="{00000000-0005-0000-0000-0000113E0000}"/>
    <cellStyle name="Normal 3 4 2 3 3 4 2" xfId="15893" xr:uid="{00000000-0005-0000-0000-0000123E0000}"/>
    <cellStyle name="Normal 3 4 2 3 3 4 2 2" xfId="36851" xr:uid="{CA6E2369-8F18-4CB7-80D9-55CE0D9FE144}"/>
    <cellStyle name="Normal 3 4 2 3 3 4 3" xfId="15894" xr:uid="{00000000-0005-0000-0000-0000133E0000}"/>
    <cellStyle name="Normal 3 4 2 3 3 4 3 2" xfId="36852" xr:uid="{F8874010-E6B8-48A4-8CD1-55EEAC67690F}"/>
    <cellStyle name="Normal 3 4 2 3 3 4 4" xfId="15895" xr:uid="{00000000-0005-0000-0000-0000143E0000}"/>
    <cellStyle name="Normal 3 4 2 3 3 4 4 2" xfId="36853" xr:uid="{C5FF0D0D-3A45-4D4B-9E36-FF8609E5972D}"/>
    <cellStyle name="Normal 3 4 2 3 3 4 5" xfId="36850" xr:uid="{56920034-9977-41F7-9772-A28B84D1D990}"/>
    <cellStyle name="Normal 3 4 2 3 3 5" xfId="15896" xr:uid="{00000000-0005-0000-0000-0000153E0000}"/>
    <cellStyle name="Normal 3 4 2 3 3 5 2" xfId="36854" xr:uid="{CF605716-2B4D-42CE-8931-AB06CF883073}"/>
    <cellStyle name="Normal 3 4 2 3 3 6" xfId="15897" xr:uid="{00000000-0005-0000-0000-0000163E0000}"/>
    <cellStyle name="Normal 3 4 2 3 3 6 2" xfId="36855" xr:uid="{CC0939E4-6E4A-4372-A81C-9F69B85803B1}"/>
    <cellStyle name="Normal 3 4 2 3 3 7" xfId="15898" xr:uid="{00000000-0005-0000-0000-0000173E0000}"/>
    <cellStyle name="Normal 3 4 2 3 3 7 2" xfId="36856" xr:uid="{22AC1763-6996-4CE6-8E3F-E9505D61AA41}"/>
    <cellStyle name="Normal 3 4 2 3 3 8" xfId="36833" xr:uid="{B96F6C52-32A7-479C-845E-85DD055F975E}"/>
    <cellStyle name="Normal 3 4 2 3 4" xfId="15899" xr:uid="{00000000-0005-0000-0000-0000183E0000}"/>
    <cellStyle name="Normal 3 4 2 3 4 2" xfId="15900" xr:uid="{00000000-0005-0000-0000-0000193E0000}"/>
    <cellStyle name="Normal 3 4 2 3 4 2 2" xfId="15901" xr:uid="{00000000-0005-0000-0000-00001A3E0000}"/>
    <cellStyle name="Normal 3 4 2 3 4 2 2 2" xfId="36859" xr:uid="{7A53D59F-A042-4683-A966-71B9D14E1D22}"/>
    <cellStyle name="Normal 3 4 2 3 4 2 3" xfId="15902" xr:uid="{00000000-0005-0000-0000-00001B3E0000}"/>
    <cellStyle name="Normal 3 4 2 3 4 2 3 2" xfId="36860" xr:uid="{E2F3E32D-A893-4079-9A18-057513BE6730}"/>
    <cellStyle name="Normal 3 4 2 3 4 2 4" xfId="15903" xr:uid="{00000000-0005-0000-0000-00001C3E0000}"/>
    <cellStyle name="Normal 3 4 2 3 4 2 4 2" xfId="36861" xr:uid="{66C7A2C0-F057-450E-8F11-62DAD61339A9}"/>
    <cellStyle name="Normal 3 4 2 3 4 2 5" xfId="36858" xr:uid="{02378017-09A8-4697-A6E6-3561F2742397}"/>
    <cellStyle name="Normal 3 4 2 3 4 3" xfId="15904" xr:uid="{00000000-0005-0000-0000-00001D3E0000}"/>
    <cellStyle name="Normal 3 4 2 3 4 3 2" xfId="15905" xr:uid="{00000000-0005-0000-0000-00001E3E0000}"/>
    <cellStyle name="Normal 3 4 2 3 4 3 2 2" xfId="36863" xr:uid="{17E7B76A-7E83-4F10-9EBD-D96F26F97C46}"/>
    <cellStyle name="Normal 3 4 2 3 4 3 3" xfId="15906" xr:uid="{00000000-0005-0000-0000-00001F3E0000}"/>
    <cellStyle name="Normal 3 4 2 3 4 3 3 2" xfId="36864" xr:uid="{56604784-38F8-47B5-A5C7-83431511FF88}"/>
    <cellStyle name="Normal 3 4 2 3 4 3 4" xfId="15907" xr:uid="{00000000-0005-0000-0000-0000203E0000}"/>
    <cellStyle name="Normal 3 4 2 3 4 3 4 2" xfId="36865" xr:uid="{85DC3EF7-B276-4F54-9473-1EFC4E39EE82}"/>
    <cellStyle name="Normal 3 4 2 3 4 3 5" xfId="36862" xr:uid="{11606B58-D0CD-426E-9D6B-3062E0ABDCC6}"/>
    <cellStyle name="Normal 3 4 2 3 4 4" xfId="15908" xr:uid="{00000000-0005-0000-0000-0000213E0000}"/>
    <cellStyle name="Normal 3 4 2 3 4 4 2" xfId="36866" xr:uid="{AC835E08-4252-499D-BD41-57EE9684AD42}"/>
    <cellStyle name="Normal 3 4 2 3 4 5" xfId="15909" xr:uid="{00000000-0005-0000-0000-0000223E0000}"/>
    <cellStyle name="Normal 3 4 2 3 4 5 2" xfId="36867" xr:uid="{27410074-D328-4746-AE9F-2CC22A5E3C35}"/>
    <cellStyle name="Normal 3 4 2 3 4 6" xfId="15910" xr:uid="{00000000-0005-0000-0000-0000233E0000}"/>
    <cellStyle name="Normal 3 4 2 3 4 6 2" xfId="36868" xr:uid="{5C18DF98-43CA-4506-86D5-FBD59AF64E7B}"/>
    <cellStyle name="Normal 3 4 2 3 4 7" xfId="36857" xr:uid="{5E1854BE-ECB3-470B-A970-94B1E6357235}"/>
    <cellStyle name="Normal 3 4 2 3 5" xfId="15911" xr:uid="{00000000-0005-0000-0000-0000243E0000}"/>
    <cellStyle name="Normal 3 4 2 3 5 2" xfId="15912" xr:uid="{00000000-0005-0000-0000-0000253E0000}"/>
    <cellStyle name="Normal 3 4 2 3 5 2 2" xfId="36870" xr:uid="{05F40B99-F083-4CCB-9C02-C9E873440FB4}"/>
    <cellStyle name="Normal 3 4 2 3 5 3" xfId="15913" xr:uid="{00000000-0005-0000-0000-0000263E0000}"/>
    <cellStyle name="Normal 3 4 2 3 5 3 2" xfId="36871" xr:uid="{62C7B7AB-77A1-40B7-8B87-971AF1B56F7F}"/>
    <cellStyle name="Normal 3 4 2 3 5 4" xfId="15914" xr:uid="{00000000-0005-0000-0000-0000273E0000}"/>
    <cellStyle name="Normal 3 4 2 3 5 4 2" xfId="36872" xr:uid="{2057A4E2-EF34-4BE1-A947-B091CC0F28DF}"/>
    <cellStyle name="Normal 3 4 2 3 5 5" xfId="36869" xr:uid="{A056A6F7-79C6-4605-BF96-83E43BEC52C9}"/>
    <cellStyle name="Normal 3 4 2 3 6" xfId="15915" xr:uid="{00000000-0005-0000-0000-0000283E0000}"/>
    <cellStyle name="Normal 3 4 2 3 6 2" xfId="15916" xr:uid="{00000000-0005-0000-0000-0000293E0000}"/>
    <cellStyle name="Normal 3 4 2 3 6 2 2" xfId="36874" xr:uid="{A5F505DE-F27A-4BE1-A9D9-FCEDE95DBB5F}"/>
    <cellStyle name="Normal 3 4 2 3 6 3" xfId="15917" xr:uid="{00000000-0005-0000-0000-00002A3E0000}"/>
    <cellStyle name="Normal 3 4 2 3 6 3 2" xfId="36875" xr:uid="{A3C7DF4A-0A9B-49E2-8F96-58B0116F6EA4}"/>
    <cellStyle name="Normal 3 4 2 3 6 4" xfId="15918" xr:uid="{00000000-0005-0000-0000-00002B3E0000}"/>
    <cellStyle name="Normal 3 4 2 3 6 4 2" xfId="36876" xr:uid="{079A93C5-4D09-4105-B596-2F738824662E}"/>
    <cellStyle name="Normal 3 4 2 3 6 5" xfId="36873" xr:uid="{012C223D-ECB3-4B84-B417-283491407A80}"/>
    <cellStyle name="Normal 3 4 2 3 7" xfId="15919" xr:uid="{00000000-0005-0000-0000-00002C3E0000}"/>
    <cellStyle name="Normal 3 4 2 3 7 2" xfId="36877" xr:uid="{0EB38D68-EF6D-4284-81F9-810933B868B1}"/>
    <cellStyle name="Normal 3 4 2 3 8" xfId="15920" xr:uid="{00000000-0005-0000-0000-00002D3E0000}"/>
    <cellStyle name="Normal 3 4 2 3 8 2" xfId="36878" xr:uid="{370FDECB-06E8-48BE-A8C2-707421A1C078}"/>
    <cellStyle name="Normal 3 4 2 3 9" xfId="15921" xr:uid="{00000000-0005-0000-0000-00002E3E0000}"/>
    <cellStyle name="Normal 3 4 2 3 9 2" xfId="36879" xr:uid="{92CC8B63-0BD3-4FC1-ABF3-92F94B735375}"/>
    <cellStyle name="Normal 3 4 2 4" xfId="15922" xr:uid="{00000000-0005-0000-0000-00002F3E0000}"/>
    <cellStyle name="Normal 3 4 2 4 2" xfId="15923" xr:uid="{00000000-0005-0000-0000-0000303E0000}"/>
    <cellStyle name="Normal 3 4 2 4 2 2" xfId="15924" xr:uid="{00000000-0005-0000-0000-0000313E0000}"/>
    <cellStyle name="Normal 3 4 2 4 2 2 2" xfId="15925" xr:uid="{00000000-0005-0000-0000-0000323E0000}"/>
    <cellStyle name="Normal 3 4 2 4 2 2 2 2" xfId="36883" xr:uid="{8A3E10EE-8ED5-41E7-9E9C-2F630903F668}"/>
    <cellStyle name="Normal 3 4 2 4 2 2 3" xfId="15926" xr:uid="{00000000-0005-0000-0000-0000333E0000}"/>
    <cellStyle name="Normal 3 4 2 4 2 2 3 2" xfId="36884" xr:uid="{862E6437-F10C-4944-8FD5-EC6B482DC461}"/>
    <cellStyle name="Normal 3 4 2 4 2 2 4" xfId="15927" xr:uid="{00000000-0005-0000-0000-0000343E0000}"/>
    <cellStyle name="Normal 3 4 2 4 2 2 4 2" xfId="36885" xr:uid="{EE5E300F-4742-4112-9728-FF4B9D7D71FE}"/>
    <cellStyle name="Normal 3 4 2 4 2 2 5" xfId="36882" xr:uid="{A0C568E2-2079-4946-B955-7B253A509511}"/>
    <cellStyle name="Normal 3 4 2 4 2 3" xfId="15928" xr:uid="{00000000-0005-0000-0000-0000353E0000}"/>
    <cellStyle name="Normal 3 4 2 4 2 3 2" xfId="15929" xr:uid="{00000000-0005-0000-0000-0000363E0000}"/>
    <cellStyle name="Normal 3 4 2 4 2 3 2 2" xfId="36887" xr:uid="{2BDF86FE-4998-410C-8AE2-AE61B81668DA}"/>
    <cellStyle name="Normal 3 4 2 4 2 3 3" xfId="15930" xr:uid="{00000000-0005-0000-0000-0000373E0000}"/>
    <cellStyle name="Normal 3 4 2 4 2 3 3 2" xfId="36888" xr:uid="{37D17728-915A-42EB-8008-6F8F77C31368}"/>
    <cellStyle name="Normal 3 4 2 4 2 3 4" xfId="15931" xr:uid="{00000000-0005-0000-0000-0000383E0000}"/>
    <cellStyle name="Normal 3 4 2 4 2 3 4 2" xfId="36889" xr:uid="{7BC6CF6A-816B-4A70-9ED4-FD08B8336E21}"/>
    <cellStyle name="Normal 3 4 2 4 2 3 5" xfId="36886" xr:uid="{6CF2B110-3E30-4410-9AC2-72A9B66DD2C4}"/>
    <cellStyle name="Normal 3 4 2 4 2 4" xfId="15932" xr:uid="{00000000-0005-0000-0000-0000393E0000}"/>
    <cellStyle name="Normal 3 4 2 4 2 4 2" xfId="36890" xr:uid="{84B894D2-E3CD-4ED5-9192-BA7D42552482}"/>
    <cellStyle name="Normal 3 4 2 4 2 5" xfId="15933" xr:uid="{00000000-0005-0000-0000-00003A3E0000}"/>
    <cellStyle name="Normal 3 4 2 4 2 5 2" xfId="36891" xr:uid="{9D8AF042-DAD8-4BB4-AB23-1B31BB8087AE}"/>
    <cellStyle name="Normal 3 4 2 4 2 6" xfId="15934" xr:uid="{00000000-0005-0000-0000-00003B3E0000}"/>
    <cellStyle name="Normal 3 4 2 4 2 6 2" xfId="36892" xr:uid="{4B091368-52B6-492C-B643-3010C7CDD82F}"/>
    <cellStyle name="Normal 3 4 2 4 2 7" xfId="36881" xr:uid="{D1B5AA05-13AB-4C6C-9819-CD5703CB5808}"/>
    <cellStyle name="Normal 3 4 2 4 3" xfId="15935" xr:uid="{00000000-0005-0000-0000-00003C3E0000}"/>
    <cellStyle name="Normal 3 4 2 4 3 2" xfId="15936" xr:uid="{00000000-0005-0000-0000-00003D3E0000}"/>
    <cellStyle name="Normal 3 4 2 4 3 2 2" xfId="36894" xr:uid="{391B46F0-06EA-4C9A-95B7-D7DAD172C0AB}"/>
    <cellStyle name="Normal 3 4 2 4 3 3" xfId="15937" xr:uid="{00000000-0005-0000-0000-00003E3E0000}"/>
    <cellStyle name="Normal 3 4 2 4 3 3 2" xfId="36895" xr:uid="{EA3603C7-5C34-4F81-91B8-8FA50EFA783E}"/>
    <cellStyle name="Normal 3 4 2 4 3 4" xfId="15938" xr:uid="{00000000-0005-0000-0000-00003F3E0000}"/>
    <cellStyle name="Normal 3 4 2 4 3 4 2" xfId="36896" xr:uid="{B8102C4D-BD93-4AA1-B7F3-255A9C821D0D}"/>
    <cellStyle name="Normal 3 4 2 4 3 5" xfId="36893" xr:uid="{CA8541AD-1947-4246-A95B-62F78B79BDE7}"/>
    <cellStyle name="Normal 3 4 2 4 4" xfId="15939" xr:uid="{00000000-0005-0000-0000-0000403E0000}"/>
    <cellStyle name="Normal 3 4 2 4 4 2" xfId="15940" xr:uid="{00000000-0005-0000-0000-0000413E0000}"/>
    <cellStyle name="Normal 3 4 2 4 4 2 2" xfId="36898" xr:uid="{7680D248-84DD-4513-814B-6DF9A684355C}"/>
    <cellStyle name="Normal 3 4 2 4 4 3" xfId="15941" xr:uid="{00000000-0005-0000-0000-0000423E0000}"/>
    <cellStyle name="Normal 3 4 2 4 4 3 2" xfId="36899" xr:uid="{18B34C0F-88A3-4E8D-8D9C-B2AA435EA2A8}"/>
    <cellStyle name="Normal 3 4 2 4 4 4" xfId="15942" xr:uid="{00000000-0005-0000-0000-0000433E0000}"/>
    <cellStyle name="Normal 3 4 2 4 4 4 2" xfId="36900" xr:uid="{D8FAA738-11D9-4387-AF34-D6A1632EC692}"/>
    <cellStyle name="Normal 3 4 2 4 4 5" xfId="36897" xr:uid="{46EDB965-9CE4-4DF8-8745-123AD53E57CC}"/>
    <cellStyle name="Normal 3 4 2 4 5" xfId="15943" xr:uid="{00000000-0005-0000-0000-0000443E0000}"/>
    <cellStyle name="Normal 3 4 2 4 5 2" xfId="36901" xr:uid="{FB68D183-C91F-41A7-9841-D63C5F6037E1}"/>
    <cellStyle name="Normal 3 4 2 4 6" xfId="15944" xr:uid="{00000000-0005-0000-0000-0000453E0000}"/>
    <cellStyle name="Normal 3 4 2 4 6 2" xfId="36902" xr:uid="{C1E7E780-64F4-4647-90B1-2A7469157B16}"/>
    <cellStyle name="Normal 3 4 2 4 7" xfId="15945" xr:uid="{00000000-0005-0000-0000-0000463E0000}"/>
    <cellStyle name="Normal 3 4 2 4 7 2" xfId="36903" xr:uid="{3DC1BE52-E775-407A-B906-70D7099906EB}"/>
    <cellStyle name="Normal 3 4 2 4 8" xfId="36880" xr:uid="{44381890-A713-4133-842B-12D34F92237A}"/>
    <cellStyle name="Normal 3 4 2 5" xfId="15946" xr:uid="{00000000-0005-0000-0000-0000473E0000}"/>
    <cellStyle name="Normal 3 4 2 5 2" xfId="15947" xr:uid="{00000000-0005-0000-0000-0000483E0000}"/>
    <cellStyle name="Normal 3 4 2 5 2 2" xfId="15948" xr:uid="{00000000-0005-0000-0000-0000493E0000}"/>
    <cellStyle name="Normal 3 4 2 5 2 2 2" xfId="15949" xr:uid="{00000000-0005-0000-0000-00004A3E0000}"/>
    <cellStyle name="Normal 3 4 2 5 2 2 2 2" xfId="36907" xr:uid="{F5F9BF65-50B2-4F68-9531-95F6DD0F0319}"/>
    <cellStyle name="Normal 3 4 2 5 2 2 3" xfId="15950" xr:uid="{00000000-0005-0000-0000-00004B3E0000}"/>
    <cellStyle name="Normal 3 4 2 5 2 2 3 2" xfId="36908" xr:uid="{ADA44085-6506-4AF0-B3BA-E236960E623E}"/>
    <cellStyle name="Normal 3 4 2 5 2 2 4" xfId="15951" xr:uid="{00000000-0005-0000-0000-00004C3E0000}"/>
    <cellStyle name="Normal 3 4 2 5 2 2 4 2" xfId="36909" xr:uid="{A0C30B2C-6B00-4204-A492-9B6EC2CAC0AE}"/>
    <cellStyle name="Normal 3 4 2 5 2 2 5" xfId="36906" xr:uid="{225F0D4D-BA8C-44E9-9155-E606D0F52C14}"/>
    <cellStyle name="Normal 3 4 2 5 2 3" xfId="15952" xr:uid="{00000000-0005-0000-0000-00004D3E0000}"/>
    <cellStyle name="Normal 3 4 2 5 2 3 2" xfId="15953" xr:uid="{00000000-0005-0000-0000-00004E3E0000}"/>
    <cellStyle name="Normal 3 4 2 5 2 3 2 2" xfId="36911" xr:uid="{64E36A19-A496-4CFE-876A-521E6EB40C2B}"/>
    <cellStyle name="Normal 3 4 2 5 2 3 3" xfId="15954" xr:uid="{00000000-0005-0000-0000-00004F3E0000}"/>
    <cellStyle name="Normal 3 4 2 5 2 3 3 2" xfId="36912" xr:uid="{85C526B4-0EC2-43E9-93AE-1C02DC2F90C4}"/>
    <cellStyle name="Normal 3 4 2 5 2 3 4" xfId="15955" xr:uid="{00000000-0005-0000-0000-0000503E0000}"/>
    <cellStyle name="Normal 3 4 2 5 2 3 4 2" xfId="36913" xr:uid="{3944CBB9-7936-4F62-B105-E0E68B753645}"/>
    <cellStyle name="Normal 3 4 2 5 2 3 5" xfId="36910" xr:uid="{EB6C2309-79EA-4F5A-8124-FC894E5FEFD8}"/>
    <cellStyle name="Normal 3 4 2 5 2 4" xfId="15956" xr:uid="{00000000-0005-0000-0000-0000513E0000}"/>
    <cellStyle name="Normal 3 4 2 5 2 4 2" xfId="36914" xr:uid="{E29B56D2-5EE0-4916-B3CF-55C581638385}"/>
    <cellStyle name="Normal 3 4 2 5 2 5" xfId="15957" xr:uid="{00000000-0005-0000-0000-0000523E0000}"/>
    <cellStyle name="Normal 3 4 2 5 2 5 2" xfId="36915" xr:uid="{4AD45D45-908A-4743-A538-5262B8B2439C}"/>
    <cellStyle name="Normal 3 4 2 5 2 6" xfId="15958" xr:uid="{00000000-0005-0000-0000-0000533E0000}"/>
    <cellStyle name="Normal 3 4 2 5 2 6 2" xfId="36916" xr:uid="{76F5E504-463B-48F3-8787-BA2BE7FB0FD5}"/>
    <cellStyle name="Normal 3 4 2 5 2 7" xfId="36905" xr:uid="{99E691E0-45F8-491C-A95B-9A1B7AF53929}"/>
    <cellStyle name="Normal 3 4 2 5 3" xfId="15959" xr:uid="{00000000-0005-0000-0000-0000543E0000}"/>
    <cellStyle name="Normal 3 4 2 5 3 2" xfId="15960" xr:uid="{00000000-0005-0000-0000-0000553E0000}"/>
    <cellStyle name="Normal 3 4 2 5 3 2 2" xfId="36918" xr:uid="{7F52CD2C-6558-4A34-A979-9084B20ADD76}"/>
    <cellStyle name="Normal 3 4 2 5 3 3" xfId="15961" xr:uid="{00000000-0005-0000-0000-0000563E0000}"/>
    <cellStyle name="Normal 3 4 2 5 3 3 2" xfId="36919" xr:uid="{69523661-135D-4A7B-B6B9-2C74D0AF51BC}"/>
    <cellStyle name="Normal 3 4 2 5 3 4" xfId="15962" xr:uid="{00000000-0005-0000-0000-0000573E0000}"/>
    <cellStyle name="Normal 3 4 2 5 3 4 2" xfId="36920" xr:uid="{29856941-6506-4573-A228-7A8E34B0FA79}"/>
    <cellStyle name="Normal 3 4 2 5 3 5" xfId="36917" xr:uid="{69FB3900-9302-48FF-BC53-8791C1D38205}"/>
    <cellStyle name="Normal 3 4 2 5 4" xfId="15963" xr:uid="{00000000-0005-0000-0000-0000583E0000}"/>
    <cellStyle name="Normal 3 4 2 5 4 2" xfId="15964" xr:uid="{00000000-0005-0000-0000-0000593E0000}"/>
    <cellStyle name="Normal 3 4 2 5 4 2 2" xfId="36922" xr:uid="{4A91C974-2F1B-4DDE-80F4-2676FC457685}"/>
    <cellStyle name="Normal 3 4 2 5 4 3" xfId="15965" xr:uid="{00000000-0005-0000-0000-00005A3E0000}"/>
    <cellStyle name="Normal 3 4 2 5 4 3 2" xfId="36923" xr:uid="{0610481E-1A59-421A-A492-71ADC5FBE6AD}"/>
    <cellStyle name="Normal 3 4 2 5 4 4" xfId="15966" xr:uid="{00000000-0005-0000-0000-00005B3E0000}"/>
    <cellStyle name="Normal 3 4 2 5 4 4 2" xfId="36924" xr:uid="{706DBC63-4085-471F-A49F-0A5F9C914D1A}"/>
    <cellStyle name="Normal 3 4 2 5 4 5" xfId="36921" xr:uid="{FAAEAADE-05FB-4159-95CF-11243259A7E8}"/>
    <cellStyle name="Normal 3 4 2 5 5" xfId="15967" xr:uid="{00000000-0005-0000-0000-00005C3E0000}"/>
    <cellStyle name="Normal 3 4 2 5 5 2" xfId="36925" xr:uid="{47EF1DA7-D05E-4F1D-9A58-C39B217B3EBB}"/>
    <cellStyle name="Normal 3 4 2 5 6" xfId="15968" xr:uid="{00000000-0005-0000-0000-00005D3E0000}"/>
    <cellStyle name="Normal 3 4 2 5 6 2" xfId="36926" xr:uid="{347F91C3-45B3-48BC-B030-D8B7EE92B287}"/>
    <cellStyle name="Normal 3 4 2 5 7" xfId="15969" xr:uid="{00000000-0005-0000-0000-00005E3E0000}"/>
    <cellStyle name="Normal 3 4 2 5 7 2" xfId="36927" xr:uid="{720364A3-7EF5-41AD-B876-A801337D5112}"/>
    <cellStyle name="Normal 3 4 2 5 8" xfId="36904" xr:uid="{CCE429F2-7649-4263-A6C4-ED7FD51EAA08}"/>
    <cellStyle name="Normal 3 4 2 6" xfId="15970" xr:uid="{00000000-0005-0000-0000-00005F3E0000}"/>
    <cellStyle name="Normal 3 4 2 6 2" xfId="15971" xr:uid="{00000000-0005-0000-0000-0000603E0000}"/>
    <cellStyle name="Normal 3 4 2 6 2 2" xfId="15972" xr:uid="{00000000-0005-0000-0000-0000613E0000}"/>
    <cellStyle name="Normal 3 4 2 6 2 2 2" xfId="36930" xr:uid="{4CA47D37-C397-4247-966C-9B9333D21712}"/>
    <cellStyle name="Normal 3 4 2 6 2 3" xfId="15973" xr:uid="{00000000-0005-0000-0000-0000623E0000}"/>
    <cellStyle name="Normal 3 4 2 6 2 3 2" xfId="36931" xr:uid="{526CF9E5-95DB-4BE2-90D3-2BED6AAC6ABC}"/>
    <cellStyle name="Normal 3 4 2 6 2 4" xfId="15974" xr:uid="{00000000-0005-0000-0000-0000633E0000}"/>
    <cellStyle name="Normal 3 4 2 6 2 4 2" xfId="36932" xr:uid="{C9AD50CF-DE5A-4369-AA5C-0B45A9A50A5D}"/>
    <cellStyle name="Normal 3 4 2 6 2 5" xfId="36929" xr:uid="{F9F0B56B-83FF-473F-AC64-98693DF2160F}"/>
    <cellStyle name="Normal 3 4 2 6 3" xfId="15975" xr:uid="{00000000-0005-0000-0000-0000643E0000}"/>
    <cellStyle name="Normal 3 4 2 6 3 2" xfId="15976" xr:uid="{00000000-0005-0000-0000-0000653E0000}"/>
    <cellStyle name="Normal 3 4 2 6 3 2 2" xfId="36934" xr:uid="{331CBC2B-37AD-4589-86D5-786FF7C51B12}"/>
    <cellStyle name="Normal 3 4 2 6 3 3" xfId="15977" xr:uid="{00000000-0005-0000-0000-0000663E0000}"/>
    <cellStyle name="Normal 3 4 2 6 3 3 2" xfId="36935" xr:uid="{2F56F62E-7594-4FCD-975E-D62156EDFF26}"/>
    <cellStyle name="Normal 3 4 2 6 3 4" xfId="15978" xr:uid="{00000000-0005-0000-0000-0000673E0000}"/>
    <cellStyle name="Normal 3 4 2 6 3 4 2" xfId="36936" xr:uid="{929CDE85-E7E5-4438-A982-EAF93C93266D}"/>
    <cellStyle name="Normal 3 4 2 6 3 5" xfId="36933" xr:uid="{A8472F5A-F9C4-4A86-9A9D-F91834B54CE4}"/>
    <cellStyle name="Normal 3 4 2 6 4" xfId="36928" xr:uid="{A1903BC0-7203-4BA3-970D-3D7182139DEA}"/>
    <cellStyle name="Normal 3 4 2 7" xfId="15979" xr:uid="{00000000-0005-0000-0000-0000683E0000}"/>
    <cellStyle name="Normal 3 4 2 7 2" xfId="15980" xr:uid="{00000000-0005-0000-0000-0000693E0000}"/>
    <cellStyle name="Normal 3 4 2 7 2 2" xfId="15981" xr:uid="{00000000-0005-0000-0000-00006A3E0000}"/>
    <cellStyle name="Normal 3 4 2 7 2 2 2" xfId="36939" xr:uid="{8D7896AD-58F8-44F1-9030-DEB8A0D26D8A}"/>
    <cellStyle name="Normal 3 4 2 7 2 3" xfId="15982" xr:uid="{00000000-0005-0000-0000-00006B3E0000}"/>
    <cellStyle name="Normal 3 4 2 7 2 3 2" xfId="36940" xr:uid="{0FA0A118-45D5-4CE7-9B59-7019D07C1EAE}"/>
    <cellStyle name="Normal 3 4 2 7 2 4" xfId="15983" xr:uid="{00000000-0005-0000-0000-00006C3E0000}"/>
    <cellStyle name="Normal 3 4 2 7 2 4 2" xfId="36941" xr:uid="{DF02FDBB-AF64-4596-AFDD-5EF4E47E187C}"/>
    <cellStyle name="Normal 3 4 2 7 2 5" xfId="36938" xr:uid="{582014BA-D35F-4651-9F8C-7052B9DA3D24}"/>
    <cellStyle name="Normal 3 4 2 7 3" xfId="15984" xr:uid="{00000000-0005-0000-0000-00006D3E0000}"/>
    <cellStyle name="Normal 3 4 2 7 3 2" xfId="36942" xr:uid="{C2DF6CDA-3FD8-4A0F-AB28-3BA3E25EAE1A}"/>
    <cellStyle name="Normal 3 4 2 7 4" xfId="15985" xr:uid="{00000000-0005-0000-0000-00006E3E0000}"/>
    <cellStyle name="Normal 3 4 2 7 4 2" xfId="36943" xr:uid="{AA24A1F2-A9D8-493E-A0AA-9D0EFD5A1857}"/>
    <cellStyle name="Normal 3 4 2 7 5" xfId="15986" xr:uid="{00000000-0005-0000-0000-00006F3E0000}"/>
    <cellStyle name="Normal 3 4 2 7 5 2" xfId="36944" xr:uid="{9973CB41-BE19-4A6C-B972-A851BFFCBEE0}"/>
    <cellStyle name="Normal 3 4 2 7 6" xfId="36937" xr:uid="{D86DFA9F-FDE8-47B8-960C-7C5D1143212B}"/>
    <cellStyle name="Normal 3 4 2 8" xfId="15987" xr:uid="{00000000-0005-0000-0000-0000703E0000}"/>
    <cellStyle name="Normal 3 4 2 8 2" xfId="15988" xr:uid="{00000000-0005-0000-0000-0000713E0000}"/>
    <cellStyle name="Normal 3 4 2 8 2 2" xfId="36946" xr:uid="{355CCC95-4525-4CBE-85A3-0802E6EEAA77}"/>
    <cellStyle name="Normal 3 4 2 8 3" xfId="15989" xr:uid="{00000000-0005-0000-0000-0000723E0000}"/>
    <cellStyle name="Normal 3 4 2 8 3 2" xfId="36947" xr:uid="{D9FEF4DE-9F04-4EDB-B353-C86C8ABEF7B4}"/>
    <cellStyle name="Normal 3 4 2 8 4" xfId="15990" xr:uid="{00000000-0005-0000-0000-0000733E0000}"/>
    <cellStyle name="Normal 3 4 2 8 4 2" xfId="36948" xr:uid="{C4E97D6D-362B-4F26-82A6-D0D85FFB6BA1}"/>
    <cellStyle name="Normal 3 4 2 8 5" xfId="36945" xr:uid="{916AAA0D-4F0A-4B43-9165-4CB067E3D2A2}"/>
    <cellStyle name="Normal 3 4 2 9" xfId="15991" xr:uid="{00000000-0005-0000-0000-0000743E0000}"/>
    <cellStyle name="Normal 3 4 2 9 2" xfId="36949" xr:uid="{9E5A72A2-A047-4F9C-AAC4-39DC5DE92FB5}"/>
    <cellStyle name="Normal 3 4 3" xfId="15992" xr:uid="{00000000-0005-0000-0000-0000753E0000}"/>
    <cellStyle name="Normal 3 4 3 10" xfId="15993" xr:uid="{00000000-0005-0000-0000-0000763E0000}"/>
    <cellStyle name="Normal 3 4 3 10 2" xfId="36951" xr:uid="{1AA23846-98FD-4990-96CB-803B0D8FEFFE}"/>
    <cellStyle name="Normal 3 4 3 11" xfId="15994" xr:uid="{00000000-0005-0000-0000-0000773E0000}"/>
    <cellStyle name="Normal 3 4 3 11 2" xfId="36952" xr:uid="{B3AC8B05-3401-4B72-9516-366737328474}"/>
    <cellStyle name="Normal 3 4 3 12" xfId="36950" xr:uid="{FE26E8BD-8F16-47B0-A64D-B472869B918F}"/>
    <cellStyle name="Normal 3 4 3 2" xfId="15995" xr:uid="{00000000-0005-0000-0000-0000783E0000}"/>
    <cellStyle name="Normal 3 4 3 2 10" xfId="36953" xr:uid="{36F045B8-2E00-4A81-AFE0-BC41FF4BB2F7}"/>
    <cellStyle name="Normal 3 4 3 2 2" xfId="15996" xr:uid="{00000000-0005-0000-0000-0000793E0000}"/>
    <cellStyle name="Normal 3 4 3 2 2 2" xfId="15997" xr:uid="{00000000-0005-0000-0000-00007A3E0000}"/>
    <cellStyle name="Normal 3 4 3 2 2 2 2" xfId="15998" xr:uid="{00000000-0005-0000-0000-00007B3E0000}"/>
    <cellStyle name="Normal 3 4 3 2 2 2 2 2" xfId="15999" xr:uid="{00000000-0005-0000-0000-00007C3E0000}"/>
    <cellStyle name="Normal 3 4 3 2 2 2 2 2 2" xfId="36957" xr:uid="{E7D0973C-D9E8-4F3B-96A6-8C57DB01EADD}"/>
    <cellStyle name="Normal 3 4 3 2 2 2 2 3" xfId="16000" xr:uid="{00000000-0005-0000-0000-00007D3E0000}"/>
    <cellStyle name="Normal 3 4 3 2 2 2 2 3 2" xfId="36958" xr:uid="{C1F24B59-3936-4017-9404-2AC90C9CB370}"/>
    <cellStyle name="Normal 3 4 3 2 2 2 2 4" xfId="16001" xr:uid="{00000000-0005-0000-0000-00007E3E0000}"/>
    <cellStyle name="Normal 3 4 3 2 2 2 2 4 2" xfId="36959" xr:uid="{88C42094-657B-4845-8FEE-B5536AF928C2}"/>
    <cellStyle name="Normal 3 4 3 2 2 2 2 5" xfId="36956" xr:uid="{3E12AE74-4F8C-4965-AE82-EA2E7C17CC6B}"/>
    <cellStyle name="Normal 3 4 3 2 2 2 3" xfId="16002" xr:uid="{00000000-0005-0000-0000-00007F3E0000}"/>
    <cellStyle name="Normal 3 4 3 2 2 2 3 2" xfId="16003" xr:uid="{00000000-0005-0000-0000-0000803E0000}"/>
    <cellStyle name="Normal 3 4 3 2 2 2 3 2 2" xfId="36961" xr:uid="{9F318379-49EC-4D38-BCAA-09665581BAB8}"/>
    <cellStyle name="Normal 3 4 3 2 2 2 3 3" xfId="16004" xr:uid="{00000000-0005-0000-0000-0000813E0000}"/>
    <cellStyle name="Normal 3 4 3 2 2 2 3 3 2" xfId="36962" xr:uid="{230DEEC1-2080-42B2-97B4-E78DAA5F5E44}"/>
    <cellStyle name="Normal 3 4 3 2 2 2 3 4" xfId="16005" xr:uid="{00000000-0005-0000-0000-0000823E0000}"/>
    <cellStyle name="Normal 3 4 3 2 2 2 3 4 2" xfId="36963" xr:uid="{7216F450-05F5-4B3F-A788-A2D7BBDDD887}"/>
    <cellStyle name="Normal 3 4 3 2 2 2 3 5" xfId="36960" xr:uid="{5F1BDC41-3CCB-439D-965A-E6DC028D0513}"/>
    <cellStyle name="Normal 3 4 3 2 2 2 4" xfId="16006" xr:uid="{00000000-0005-0000-0000-0000833E0000}"/>
    <cellStyle name="Normal 3 4 3 2 2 2 4 2" xfId="36964" xr:uid="{0016EDF9-19D0-481E-B9AE-89D89E514DBE}"/>
    <cellStyle name="Normal 3 4 3 2 2 2 5" xfId="16007" xr:uid="{00000000-0005-0000-0000-0000843E0000}"/>
    <cellStyle name="Normal 3 4 3 2 2 2 5 2" xfId="36965" xr:uid="{A75A140F-5B47-4C65-936F-23A6FC05FF71}"/>
    <cellStyle name="Normal 3 4 3 2 2 2 6" xfId="16008" xr:uid="{00000000-0005-0000-0000-0000853E0000}"/>
    <cellStyle name="Normal 3 4 3 2 2 2 6 2" xfId="36966" xr:uid="{2B2B7EF7-86AA-415D-BFFE-7A7FAC0C809C}"/>
    <cellStyle name="Normal 3 4 3 2 2 2 7" xfId="36955" xr:uid="{E5F006C1-9C90-473A-8EC3-77D595D93BA0}"/>
    <cellStyle name="Normal 3 4 3 2 2 3" xfId="16009" xr:uid="{00000000-0005-0000-0000-0000863E0000}"/>
    <cellStyle name="Normal 3 4 3 2 2 3 2" xfId="16010" xr:uid="{00000000-0005-0000-0000-0000873E0000}"/>
    <cellStyle name="Normal 3 4 3 2 2 3 2 2" xfId="36968" xr:uid="{8DB71226-7BD9-4F8A-B641-DAFA7F228A8E}"/>
    <cellStyle name="Normal 3 4 3 2 2 3 3" xfId="16011" xr:uid="{00000000-0005-0000-0000-0000883E0000}"/>
    <cellStyle name="Normal 3 4 3 2 2 3 3 2" xfId="36969" xr:uid="{602E0248-7265-4DFA-B264-E2CAF3969A87}"/>
    <cellStyle name="Normal 3 4 3 2 2 3 4" xfId="16012" xr:uid="{00000000-0005-0000-0000-0000893E0000}"/>
    <cellStyle name="Normal 3 4 3 2 2 3 4 2" xfId="36970" xr:uid="{3C46A6C1-E047-473D-967B-B58DD3CFF313}"/>
    <cellStyle name="Normal 3 4 3 2 2 3 5" xfId="36967" xr:uid="{1BC8DE08-B37F-4BAA-8228-0E6FA9E576AA}"/>
    <cellStyle name="Normal 3 4 3 2 2 4" xfId="16013" xr:uid="{00000000-0005-0000-0000-00008A3E0000}"/>
    <cellStyle name="Normal 3 4 3 2 2 4 2" xfId="16014" xr:uid="{00000000-0005-0000-0000-00008B3E0000}"/>
    <cellStyle name="Normal 3 4 3 2 2 4 2 2" xfId="36972" xr:uid="{360DB5CA-BF17-4612-B381-1AB88A06D636}"/>
    <cellStyle name="Normal 3 4 3 2 2 4 3" xfId="16015" xr:uid="{00000000-0005-0000-0000-00008C3E0000}"/>
    <cellStyle name="Normal 3 4 3 2 2 4 3 2" xfId="36973" xr:uid="{F913899D-4BA0-4BA7-88BC-0639F5572D52}"/>
    <cellStyle name="Normal 3 4 3 2 2 4 4" xfId="16016" xr:uid="{00000000-0005-0000-0000-00008D3E0000}"/>
    <cellStyle name="Normal 3 4 3 2 2 4 4 2" xfId="36974" xr:uid="{5117DD26-A332-45DA-AD0F-91F29BB9DB84}"/>
    <cellStyle name="Normal 3 4 3 2 2 4 5" xfId="36971" xr:uid="{AF815B9F-8887-4E11-99C2-1349A3C6C623}"/>
    <cellStyle name="Normal 3 4 3 2 2 5" xfId="16017" xr:uid="{00000000-0005-0000-0000-00008E3E0000}"/>
    <cellStyle name="Normal 3 4 3 2 2 5 2" xfId="36975" xr:uid="{EB4565D1-13D7-49A4-AC1B-838488B6092F}"/>
    <cellStyle name="Normal 3 4 3 2 2 6" xfId="16018" xr:uid="{00000000-0005-0000-0000-00008F3E0000}"/>
    <cellStyle name="Normal 3 4 3 2 2 6 2" xfId="36976" xr:uid="{BF62A799-7AB4-444E-B0DB-03716F97A8A6}"/>
    <cellStyle name="Normal 3 4 3 2 2 7" xfId="16019" xr:uid="{00000000-0005-0000-0000-0000903E0000}"/>
    <cellStyle name="Normal 3 4 3 2 2 7 2" xfId="36977" xr:uid="{79D901BB-253E-43C5-8BA2-F9E53E2BE981}"/>
    <cellStyle name="Normal 3 4 3 2 2 8" xfId="36954" xr:uid="{4409C223-CDEB-432F-AB9E-41F329674C46}"/>
    <cellStyle name="Normal 3 4 3 2 3" xfId="16020" xr:uid="{00000000-0005-0000-0000-0000913E0000}"/>
    <cellStyle name="Normal 3 4 3 2 3 2" xfId="16021" xr:uid="{00000000-0005-0000-0000-0000923E0000}"/>
    <cellStyle name="Normal 3 4 3 2 3 2 2" xfId="16022" xr:uid="{00000000-0005-0000-0000-0000933E0000}"/>
    <cellStyle name="Normal 3 4 3 2 3 2 2 2" xfId="16023" xr:uid="{00000000-0005-0000-0000-0000943E0000}"/>
    <cellStyle name="Normal 3 4 3 2 3 2 2 2 2" xfId="36981" xr:uid="{81505226-0408-4020-8E4B-8342FEB47A9A}"/>
    <cellStyle name="Normal 3 4 3 2 3 2 2 3" xfId="16024" xr:uid="{00000000-0005-0000-0000-0000953E0000}"/>
    <cellStyle name="Normal 3 4 3 2 3 2 2 3 2" xfId="36982" xr:uid="{2A5AF6EA-7DFF-44B3-A89F-66D1A788EF2D}"/>
    <cellStyle name="Normal 3 4 3 2 3 2 2 4" xfId="16025" xr:uid="{00000000-0005-0000-0000-0000963E0000}"/>
    <cellStyle name="Normal 3 4 3 2 3 2 2 4 2" xfId="36983" xr:uid="{915E3B91-A41F-40AE-ACAE-E307BC1DD3B0}"/>
    <cellStyle name="Normal 3 4 3 2 3 2 2 5" xfId="36980" xr:uid="{96F3D349-4F22-433C-A63A-A56A796FE5E7}"/>
    <cellStyle name="Normal 3 4 3 2 3 2 3" xfId="16026" xr:uid="{00000000-0005-0000-0000-0000973E0000}"/>
    <cellStyle name="Normal 3 4 3 2 3 2 3 2" xfId="16027" xr:uid="{00000000-0005-0000-0000-0000983E0000}"/>
    <cellStyle name="Normal 3 4 3 2 3 2 3 2 2" xfId="36985" xr:uid="{0BB96D1C-3008-4C85-8B8B-E6014B197D0F}"/>
    <cellStyle name="Normal 3 4 3 2 3 2 3 3" xfId="16028" xr:uid="{00000000-0005-0000-0000-0000993E0000}"/>
    <cellStyle name="Normal 3 4 3 2 3 2 3 3 2" xfId="36986" xr:uid="{39B654D0-A124-43C5-8B24-946801D74D33}"/>
    <cellStyle name="Normal 3 4 3 2 3 2 3 4" xfId="16029" xr:uid="{00000000-0005-0000-0000-00009A3E0000}"/>
    <cellStyle name="Normal 3 4 3 2 3 2 3 4 2" xfId="36987" xr:uid="{D03DBA94-A520-486B-AAA8-CF8C8907B526}"/>
    <cellStyle name="Normal 3 4 3 2 3 2 3 5" xfId="36984" xr:uid="{6B10A795-6A14-4051-A5B2-B228FE6E9BC7}"/>
    <cellStyle name="Normal 3 4 3 2 3 2 4" xfId="16030" xr:uid="{00000000-0005-0000-0000-00009B3E0000}"/>
    <cellStyle name="Normal 3 4 3 2 3 2 4 2" xfId="36988" xr:uid="{242C7857-916B-4109-ABBD-3B154554CFDE}"/>
    <cellStyle name="Normal 3 4 3 2 3 2 5" xfId="16031" xr:uid="{00000000-0005-0000-0000-00009C3E0000}"/>
    <cellStyle name="Normal 3 4 3 2 3 2 5 2" xfId="36989" xr:uid="{DE8A7D0D-114C-4AA0-B5B4-D849D6C68796}"/>
    <cellStyle name="Normal 3 4 3 2 3 2 6" xfId="16032" xr:uid="{00000000-0005-0000-0000-00009D3E0000}"/>
    <cellStyle name="Normal 3 4 3 2 3 2 6 2" xfId="36990" xr:uid="{43CF70D1-9824-4B54-AE84-5891C07739C5}"/>
    <cellStyle name="Normal 3 4 3 2 3 2 7" xfId="36979" xr:uid="{935DAC34-5917-49EA-946F-B1C1CF36F663}"/>
    <cellStyle name="Normal 3 4 3 2 3 3" xfId="16033" xr:uid="{00000000-0005-0000-0000-00009E3E0000}"/>
    <cellStyle name="Normal 3 4 3 2 3 3 2" xfId="16034" xr:uid="{00000000-0005-0000-0000-00009F3E0000}"/>
    <cellStyle name="Normal 3 4 3 2 3 3 2 2" xfId="36992" xr:uid="{F6F5FE44-BB03-46F2-9F42-BBBCDC0CAED6}"/>
    <cellStyle name="Normal 3 4 3 2 3 3 3" xfId="16035" xr:uid="{00000000-0005-0000-0000-0000A03E0000}"/>
    <cellStyle name="Normal 3 4 3 2 3 3 3 2" xfId="36993" xr:uid="{570EA710-EB50-483A-AAFD-855C2AB163DB}"/>
    <cellStyle name="Normal 3 4 3 2 3 3 4" xfId="16036" xr:uid="{00000000-0005-0000-0000-0000A13E0000}"/>
    <cellStyle name="Normal 3 4 3 2 3 3 4 2" xfId="36994" xr:uid="{AC056BBE-F94B-48F8-8FA2-AB57FFDDF540}"/>
    <cellStyle name="Normal 3 4 3 2 3 3 5" xfId="36991" xr:uid="{D27C9100-306F-419A-BDB6-46795D70D81A}"/>
    <cellStyle name="Normal 3 4 3 2 3 4" xfId="16037" xr:uid="{00000000-0005-0000-0000-0000A23E0000}"/>
    <cellStyle name="Normal 3 4 3 2 3 4 2" xfId="16038" xr:uid="{00000000-0005-0000-0000-0000A33E0000}"/>
    <cellStyle name="Normal 3 4 3 2 3 4 2 2" xfId="36996" xr:uid="{6D2030E2-83C5-41AC-91A8-01A1956D4E81}"/>
    <cellStyle name="Normal 3 4 3 2 3 4 3" xfId="16039" xr:uid="{00000000-0005-0000-0000-0000A43E0000}"/>
    <cellStyle name="Normal 3 4 3 2 3 4 3 2" xfId="36997" xr:uid="{BE858D19-3B62-4E8F-9A74-E7FFC7D8A89F}"/>
    <cellStyle name="Normal 3 4 3 2 3 4 4" xfId="16040" xr:uid="{00000000-0005-0000-0000-0000A53E0000}"/>
    <cellStyle name="Normal 3 4 3 2 3 4 4 2" xfId="36998" xr:uid="{65F80EF6-3179-469C-B261-8D14546F6E4C}"/>
    <cellStyle name="Normal 3 4 3 2 3 4 5" xfId="36995" xr:uid="{ADC34F2F-F09C-456E-B36A-226EC3CE2FBD}"/>
    <cellStyle name="Normal 3 4 3 2 3 5" xfId="16041" xr:uid="{00000000-0005-0000-0000-0000A63E0000}"/>
    <cellStyle name="Normal 3 4 3 2 3 5 2" xfId="36999" xr:uid="{8C5709FD-4CA2-41E3-B924-458C0B6CA88C}"/>
    <cellStyle name="Normal 3 4 3 2 3 6" xfId="16042" xr:uid="{00000000-0005-0000-0000-0000A73E0000}"/>
    <cellStyle name="Normal 3 4 3 2 3 6 2" xfId="37000" xr:uid="{DA80F8CF-2B41-423F-904E-9D2D2F9858CD}"/>
    <cellStyle name="Normal 3 4 3 2 3 7" xfId="16043" xr:uid="{00000000-0005-0000-0000-0000A83E0000}"/>
    <cellStyle name="Normal 3 4 3 2 3 7 2" xfId="37001" xr:uid="{FC61DF2F-D782-4069-8CD2-F7C6645A98C8}"/>
    <cellStyle name="Normal 3 4 3 2 3 8" xfId="36978" xr:uid="{F729E1BC-A8FE-498E-B4D1-B87604B9B50F}"/>
    <cellStyle name="Normal 3 4 3 2 4" xfId="16044" xr:uid="{00000000-0005-0000-0000-0000A93E0000}"/>
    <cellStyle name="Normal 3 4 3 2 4 2" xfId="16045" xr:uid="{00000000-0005-0000-0000-0000AA3E0000}"/>
    <cellStyle name="Normal 3 4 3 2 4 2 2" xfId="16046" xr:uid="{00000000-0005-0000-0000-0000AB3E0000}"/>
    <cellStyle name="Normal 3 4 3 2 4 2 2 2" xfId="37004" xr:uid="{E120553E-3319-40D1-B46E-2D48D54EF457}"/>
    <cellStyle name="Normal 3 4 3 2 4 2 3" xfId="16047" xr:uid="{00000000-0005-0000-0000-0000AC3E0000}"/>
    <cellStyle name="Normal 3 4 3 2 4 2 3 2" xfId="37005" xr:uid="{84CB11B6-37BD-41D4-AC62-19CAEC4E5B5E}"/>
    <cellStyle name="Normal 3 4 3 2 4 2 4" xfId="16048" xr:uid="{00000000-0005-0000-0000-0000AD3E0000}"/>
    <cellStyle name="Normal 3 4 3 2 4 2 4 2" xfId="37006" xr:uid="{169964E2-FB97-4D15-8941-5575225E2A89}"/>
    <cellStyle name="Normal 3 4 3 2 4 2 5" xfId="37003" xr:uid="{8CDBB0A8-3E42-4117-84A2-042F855D1108}"/>
    <cellStyle name="Normal 3 4 3 2 4 3" xfId="16049" xr:uid="{00000000-0005-0000-0000-0000AE3E0000}"/>
    <cellStyle name="Normal 3 4 3 2 4 3 2" xfId="16050" xr:uid="{00000000-0005-0000-0000-0000AF3E0000}"/>
    <cellStyle name="Normal 3 4 3 2 4 3 2 2" xfId="37008" xr:uid="{71E8768F-A702-468A-A628-82EF621B8077}"/>
    <cellStyle name="Normal 3 4 3 2 4 3 3" xfId="16051" xr:uid="{00000000-0005-0000-0000-0000B03E0000}"/>
    <cellStyle name="Normal 3 4 3 2 4 3 3 2" xfId="37009" xr:uid="{2910B664-2516-4A27-8921-3F4E79F6C841}"/>
    <cellStyle name="Normal 3 4 3 2 4 3 4" xfId="16052" xr:uid="{00000000-0005-0000-0000-0000B13E0000}"/>
    <cellStyle name="Normal 3 4 3 2 4 3 4 2" xfId="37010" xr:uid="{CFF3C56B-8CD2-4C05-ACDA-1220EF9F64B3}"/>
    <cellStyle name="Normal 3 4 3 2 4 3 5" xfId="37007" xr:uid="{5DC7EF76-F7FF-48CE-849D-9FEBE8E05B3B}"/>
    <cellStyle name="Normal 3 4 3 2 4 4" xfId="16053" xr:uid="{00000000-0005-0000-0000-0000B23E0000}"/>
    <cellStyle name="Normal 3 4 3 2 4 4 2" xfId="37011" xr:uid="{A7945785-D95A-4A8A-BBB6-E685317E7F38}"/>
    <cellStyle name="Normal 3 4 3 2 4 5" xfId="16054" xr:uid="{00000000-0005-0000-0000-0000B33E0000}"/>
    <cellStyle name="Normal 3 4 3 2 4 5 2" xfId="37012" xr:uid="{3EE61028-AFC1-41E3-9A54-63E0421CC4E9}"/>
    <cellStyle name="Normal 3 4 3 2 4 6" xfId="16055" xr:uid="{00000000-0005-0000-0000-0000B43E0000}"/>
    <cellStyle name="Normal 3 4 3 2 4 6 2" xfId="37013" xr:uid="{4DB2EE83-7D9F-4B14-842A-E73A0333A4B9}"/>
    <cellStyle name="Normal 3 4 3 2 4 7" xfId="37002" xr:uid="{638D6B68-13A5-49F8-9F83-BF053AFADCED}"/>
    <cellStyle name="Normal 3 4 3 2 5" xfId="16056" xr:uid="{00000000-0005-0000-0000-0000B53E0000}"/>
    <cellStyle name="Normal 3 4 3 2 5 2" xfId="16057" xr:uid="{00000000-0005-0000-0000-0000B63E0000}"/>
    <cellStyle name="Normal 3 4 3 2 5 2 2" xfId="37015" xr:uid="{4C00137B-64B6-41A9-A2F7-92DB8C865B2D}"/>
    <cellStyle name="Normal 3 4 3 2 5 3" xfId="16058" xr:uid="{00000000-0005-0000-0000-0000B73E0000}"/>
    <cellStyle name="Normal 3 4 3 2 5 3 2" xfId="37016" xr:uid="{D6555F31-0FC4-4598-AE1D-E4EAE02790EA}"/>
    <cellStyle name="Normal 3 4 3 2 5 4" xfId="16059" xr:uid="{00000000-0005-0000-0000-0000B83E0000}"/>
    <cellStyle name="Normal 3 4 3 2 5 4 2" xfId="37017" xr:uid="{11D557E5-0AC1-4BA0-9DC0-018078618826}"/>
    <cellStyle name="Normal 3 4 3 2 5 5" xfId="37014" xr:uid="{8215DF52-5FCF-40B4-A06E-9662A438DBEB}"/>
    <cellStyle name="Normal 3 4 3 2 6" xfId="16060" xr:uid="{00000000-0005-0000-0000-0000B93E0000}"/>
    <cellStyle name="Normal 3 4 3 2 6 2" xfId="16061" xr:uid="{00000000-0005-0000-0000-0000BA3E0000}"/>
    <cellStyle name="Normal 3 4 3 2 6 2 2" xfId="37019" xr:uid="{DD8DD48B-12A1-40FF-8BB9-A24AAF7E1A38}"/>
    <cellStyle name="Normal 3 4 3 2 6 3" xfId="16062" xr:uid="{00000000-0005-0000-0000-0000BB3E0000}"/>
    <cellStyle name="Normal 3 4 3 2 6 3 2" xfId="37020" xr:uid="{DA3300CF-4012-4191-8162-FDAC7BA41ED9}"/>
    <cellStyle name="Normal 3 4 3 2 6 4" xfId="16063" xr:uid="{00000000-0005-0000-0000-0000BC3E0000}"/>
    <cellStyle name="Normal 3 4 3 2 6 4 2" xfId="37021" xr:uid="{F2356717-3038-4E3A-BCFB-646E2787AF01}"/>
    <cellStyle name="Normal 3 4 3 2 6 5" xfId="37018" xr:uid="{96AA7D03-D8F0-4873-BDDD-649BADADFE9F}"/>
    <cellStyle name="Normal 3 4 3 2 7" xfId="16064" xr:uid="{00000000-0005-0000-0000-0000BD3E0000}"/>
    <cellStyle name="Normal 3 4 3 2 7 2" xfId="37022" xr:uid="{7AA8730B-52E0-4E40-9A3C-EAF067EC7312}"/>
    <cellStyle name="Normal 3 4 3 2 8" xfId="16065" xr:uid="{00000000-0005-0000-0000-0000BE3E0000}"/>
    <cellStyle name="Normal 3 4 3 2 8 2" xfId="37023" xr:uid="{82ED12EB-28D7-4961-A1E2-DE096472583F}"/>
    <cellStyle name="Normal 3 4 3 2 9" xfId="16066" xr:uid="{00000000-0005-0000-0000-0000BF3E0000}"/>
    <cellStyle name="Normal 3 4 3 2 9 2" xfId="37024" xr:uid="{0A56C978-AAB9-47FD-8123-E718C91F8A8A}"/>
    <cellStyle name="Normal 3 4 3 3" xfId="16067" xr:uid="{00000000-0005-0000-0000-0000C03E0000}"/>
    <cellStyle name="Normal 3 4 3 3 10" xfId="37025" xr:uid="{8CC0717E-8B92-4C4A-91BC-95896F44FBE2}"/>
    <cellStyle name="Normal 3 4 3 3 2" xfId="16068" xr:uid="{00000000-0005-0000-0000-0000C13E0000}"/>
    <cellStyle name="Normal 3 4 3 3 2 2" xfId="16069" xr:uid="{00000000-0005-0000-0000-0000C23E0000}"/>
    <cellStyle name="Normal 3 4 3 3 2 2 2" xfId="16070" xr:uid="{00000000-0005-0000-0000-0000C33E0000}"/>
    <cellStyle name="Normal 3 4 3 3 2 2 2 2" xfId="16071" xr:uid="{00000000-0005-0000-0000-0000C43E0000}"/>
    <cellStyle name="Normal 3 4 3 3 2 2 2 2 2" xfId="37029" xr:uid="{990A1A8C-30E4-4DEA-9438-C2CCA8D5A473}"/>
    <cellStyle name="Normal 3 4 3 3 2 2 2 3" xfId="16072" xr:uid="{00000000-0005-0000-0000-0000C53E0000}"/>
    <cellStyle name="Normal 3 4 3 3 2 2 2 3 2" xfId="37030" xr:uid="{E1AC9998-709E-4E85-8D7F-846D2E3B47D5}"/>
    <cellStyle name="Normal 3 4 3 3 2 2 2 4" xfId="16073" xr:uid="{00000000-0005-0000-0000-0000C63E0000}"/>
    <cellStyle name="Normal 3 4 3 3 2 2 2 4 2" xfId="37031" xr:uid="{C182C193-5C8B-4D55-9F5A-2C6F03E59E4C}"/>
    <cellStyle name="Normal 3 4 3 3 2 2 2 5" xfId="37028" xr:uid="{E86C706C-1F75-4D64-9846-1E7452956550}"/>
    <cellStyle name="Normal 3 4 3 3 2 2 3" xfId="16074" xr:uid="{00000000-0005-0000-0000-0000C73E0000}"/>
    <cellStyle name="Normal 3 4 3 3 2 2 3 2" xfId="37032" xr:uid="{B9458A3C-1A24-44BA-893F-1090AF8A03F4}"/>
    <cellStyle name="Normal 3 4 3 3 2 2 4" xfId="16075" xr:uid="{00000000-0005-0000-0000-0000C83E0000}"/>
    <cellStyle name="Normal 3 4 3 3 2 2 4 2" xfId="37033" xr:uid="{98CD70D0-73EB-47A1-9736-04032524BF3C}"/>
    <cellStyle name="Normal 3 4 3 3 2 2 5" xfId="16076" xr:uid="{00000000-0005-0000-0000-0000C93E0000}"/>
    <cellStyle name="Normal 3 4 3 3 2 2 5 2" xfId="37034" xr:uid="{46ED30D9-D1AB-4A98-B6C8-7AF2503A39DE}"/>
    <cellStyle name="Normal 3 4 3 3 2 2 6" xfId="37027" xr:uid="{FC2F779F-9FEA-4CD6-8798-F5727BAB5C8E}"/>
    <cellStyle name="Normal 3 4 3 3 2 3" xfId="16077" xr:uid="{00000000-0005-0000-0000-0000CA3E0000}"/>
    <cellStyle name="Normal 3 4 3 3 2 3 2" xfId="16078" xr:uid="{00000000-0005-0000-0000-0000CB3E0000}"/>
    <cellStyle name="Normal 3 4 3 3 2 3 2 2" xfId="37036" xr:uid="{CC3E2C50-A68A-43AE-95C6-ADBEF3597284}"/>
    <cellStyle name="Normal 3 4 3 3 2 3 3" xfId="16079" xr:uid="{00000000-0005-0000-0000-0000CC3E0000}"/>
    <cellStyle name="Normal 3 4 3 3 2 3 3 2" xfId="37037" xr:uid="{CF0A38BE-C0BB-4815-BCF2-473E87828C30}"/>
    <cellStyle name="Normal 3 4 3 3 2 3 4" xfId="16080" xr:uid="{00000000-0005-0000-0000-0000CD3E0000}"/>
    <cellStyle name="Normal 3 4 3 3 2 3 4 2" xfId="37038" xr:uid="{1DA7B8BE-5218-4678-A7BB-561B14A96267}"/>
    <cellStyle name="Normal 3 4 3 3 2 3 5" xfId="37035" xr:uid="{FC6D2A04-8EB4-4216-835E-C864E7AF8725}"/>
    <cellStyle name="Normal 3 4 3 3 2 4" xfId="16081" xr:uid="{00000000-0005-0000-0000-0000CE3E0000}"/>
    <cellStyle name="Normal 3 4 3 3 2 4 2" xfId="16082" xr:uid="{00000000-0005-0000-0000-0000CF3E0000}"/>
    <cellStyle name="Normal 3 4 3 3 2 4 2 2" xfId="37040" xr:uid="{C3C504F8-5710-4223-AB79-07EFE2AD5AF4}"/>
    <cellStyle name="Normal 3 4 3 3 2 4 3" xfId="16083" xr:uid="{00000000-0005-0000-0000-0000D03E0000}"/>
    <cellStyle name="Normal 3 4 3 3 2 4 3 2" xfId="37041" xr:uid="{84027A78-0819-49F2-839A-7230911BD2D2}"/>
    <cellStyle name="Normal 3 4 3 3 2 4 4" xfId="16084" xr:uid="{00000000-0005-0000-0000-0000D13E0000}"/>
    <cellStyle name="Normal 3 4 3 3 2 4 4 2" xfId="37042" xr:uid="{010310B2-D569-4C56-ABC1-7A046F645C6F}"/>
    <cellStyle name="Normal 3 4 3 3 2 4 5" xfId="37039" xr:uid="{886816D8-02BE-4986-AC21-59849238D0C0}"/>
    <cellStyle name="Normal 3 4 3 3 2 5" xfId="16085" xr:uid="{00000000-0005-0000-0000-0000D23E0000}"/>
    <cellStyle name="Normal 3 4 3 3 2 5 2" xfId="37043" xr:uid="{EF8DBDCA-8C73-4DA7-BCD2-07975D7F5F67}"/>
    <cellStyle name="Normal 3 4 3 3 2 6" xfId="16086" xr:uid="{00000000-0005-0000-0000-0000D33E0000}"/>
    <cellStyle name="Normal 3 4 3 3 2 6 2" xfId="37044" xr:uid="{A820820F-3B03-4F41-A988-F07320659D78}"/>
    <cellStyle name="Normal 3 4 3 3 2 7" xfId="16087" xr:uid="{00000000-0005-0000-0000-0000D43E0000}"/>
    <cellStyle name="Normal 3 4 3 3 2 7 2" xfId="37045" xr:uid="{E1BA19CC-075B-411C-B735-495535617DCB}"/>
    <cellStyle name="Normal 3 4 3 3 2 8" xfId="37026" xr:uid="{EBB98EEA-EF30-4B24-98B0-E55717E924A2}"/>
    <cellStyle name="Normal 3 4 3 3 3" xfId="16088" xr:uid="{00000000-0005-0000-0000-0000D53E0000}"/>
    <cellStyle name="Normal 3 4 3 3 3 2" xfId="16089" xr:uid="{00000000-0005-0000-0000-0000D63E0000}"/>
    <cellStyle name="Normal 3 4 3 3 3 2 2" xfId="16090" xr:uid="{00000000-0005-0000-0000-0000D73E0000}"/>
    <cellStyle name="Normal 3 4 3 3 3 2 2 2" xfId="16091" xr:uid="{00000000-0005-0000-0000-0000D83E0000}"/>
    <cellStyle name="Normal 3 4 3 3 3 2 2 2 2" xfId="37049" xr:uid="{17EFFE64-F0BF-400E-A3AE-FF9F258546AD}"/>
    <cellStyle name="Normal 3 4 3 3 3 2 2 3" xfId="16092" xr:uid="{00000000-0005-0000-0000-0000D93E0000}"/>
    <cellStyle name="Normal 3 4 3 3 3 2 2 3 2" xfId="37050" xr:uid="{E71BC316-A4A4-433D-914E-4AC0D9EBC26B}"/>
    <cellStyle name="Normal 3 4 3 3 3 2 2 4" xfId="16093" xr:uid="{00000000-0005-0000-0000-0000DA3E0000}"/>
    <cellStyle name="Normal 3 4 3 3 3 2 2 4 2" xfId="37051" xr:uid="{A043D301-99F8-463B-9255-E60595BE9AF4}"/>
    <cellStyle name="Normal 3 4 3 3 3 2 2 5" xfId="37048" xr:uid="{D4C3803D-93E3-4592-8754-4834485AA3A7}"/>
    <cellStyle name="Normal 3 4 3 3 3 2 3" xfId="16094" xr:uid="{00000000-0005-0000-0000-0000DB3E0000}"/>
    <cellStyle name="Normal 3 4 3 3 3 2 3 2" xfId="37052" xr:uid="{770F1491-B948-4CCA-BA85-018D3FEBCAC1}"/>
    <cellStyle name="Normal 3 4 3 3 3 2 4" xfId="16095" xr:uid="{00000000-0005-0000-0000-0000DC3E0000}"/>
    <cellStyle name="Normal 3 4 3 3 3 2 4 2" xfId="37053" xr:uid="{A71EDEA8-3ED3-4D76-B4AF-3A26F62E75E2}"/>
    <cellStyle name="Normal 3 4 3 3 3 2 5" xfId="16096" xr:uid="{00000000-0005-0000-0000-0000DD3E0000}"/>
    <cellStyle name="Normal 3 4 3 3 3 2 5 2" xfId="37054" xr:uid="{D2534FAB-8F78-49B1-9DCE-416AF1609BC2}"/>
    <cellStyle name="Normal 3 4 3 3 3 2 6" xfId="37047" xr:uid="{B12581D0-E331-43B7-A56D-1182665E50D1}"/>
    <cellStyle name="Normal 3 4 3 3 3 3" xfId="16097" xr:uid="{00000000-0005-0000-0000-0000DE3E0000}"/>
    <cellStyle name="Normal 3 4 3 3 3 3 2" xfId="16098" xr:uid="{00000000-0005-0000-0000-0000DF3E0000}"/>
    <cellStyle name="Normal 3 4 3 3 3 3 2 2" xfId="37056" xr:uid="{56BDA5F1-09C8-47C4-B0BE-E23EE3793FC3}"/>
    <cellStyle name="Normal 3 4 3 3 3 3 3" xfId="16099" xr:uid="{00000000-0005-0000-0000-0000E03E0000}"/>
    <cellStyle name="Normal 3 4 3 3 3 3 3 2" xfId="37057" xr:uid="{B57BDB8C-CBB1-40D1-8662-96FA8A40F8B9}"/>
    <cellStyle name="Normal 3 4 3 3 3 3 4" xfId="16100" xr:uid="{00000000-0005-0000-0000-0000E13E0000}"/>
    <cellStyle name="Normal 3 4 3 3 3 3 4 2" xfId="37058" xr:uid="{6DAD85DD-75DE-430B-9B35-88FDB52E8C38}"/>
    <cellStyle name="Normal 3 4 3 3 3 3 5" xfId="37055" xr:uid="{00CCB3FA-EF3E-4D7F-9600-CECED65A478B}"/>
    <cellStyle name="Normal 3 4 3 3 3 4" xfId="16101" xr:uid="{00000000-0005-0000-0000-0000E23E0000}"/>
    <cellStyle name="Normal 3 4 3 3 3 4 2" xfId="37059" xr:uid="{6F4D5455-FE3B-4490-BC70-352ECD942EFB}"/>
    <cellStyle name="Normal 3 4 3 3 3 5" xfId="16102" xr:uid="{00000000-0005-0000-0000-0000E33E0000}"/>
    <cellStyle name="Normal 3 4 3 3 3 5 2" xfId="37060" xr:uid="{E5D89F3B-1A24-4435-A3DF-8FD7B160F530}"/>
    <cellStyle name="Normal 3 4 3 3 3 6" xfId="16103" xr:uid="{00000000-0005-0000-0000-0000E43E0000}"/>
    <cellStyle name="Normal 3 4 3 3 3 6 2" xfId="37061" xr:uid="{418F523C-5B6C-4626-96C1-8FB991E47B98}"/>
    <cellStyle name="Normal 3 4 3 3 3 7" xfId="37046" xr:uid="{DD5894F1-98E4-4061-8AAD-970777B0313E}"/>
    <cellStyle name="Normal 3 4 3 3 4" xfId="16104" xr:uid="{00000000-0005-0000-0000-0000E53E0000}"/>
    <cellStyle name="Normal 3 4 3 3 4 2" xfId="16105" xr:uid="{00000000-0005-0000-0000-0000E63E0000}"/>
    <cellStyle name="Normal 3 4 3 3 4 2 2" xfId="16106" xr:uid="{00000000-0005-0000-0000-0000E73E0000}"/>
    <cellStyle name="Normal 3 4 3 3 4 2 2 2" xfId="37064" xr:uid="{E97D4E6B-18A6-4131-B232-C2C00AA70444}"/>
    <cellStyle name="Normal 3 4 3 3 4 2 3" xfId="16107" xr:uid="{00000000-0005-0000-0000-0000E83E0000}"/>
    <cellStyle name="Normal 3 4 3 3 4 2 3 2" xfId="37065" xr:uid="{B17F0215-2E05-47DD-8A08-068D81EE3AC9}"/>
    <cellStyle name="Normal 3 4 3 3 4 2 4" xfId="16108" xr:uid="{00000000-0005-0000-0000-0000E93E0000}"/>
    <cellStyle name="Normal 3 4 3 3 4 2 4 2" xfId="37066" xr:uid="{448D1026-C0C4-45CF-BBA0-2DEB8DAB27C5}"/>
    <cellStyle name="Normal 3 4 3 3 4 2 5" xfId="37063" xr:uid="{CCB093BF-404A-4DDD-8A0E-0B73DF890665}"/>
    <cellStyle name="Normal 3 4 3 3 4 3" xfId="16109" xr:uid="{00000000-0005-0000-0000-0000EA3E0000}"/>
    <cellStyle name="Normal 3 4 3 3 4 3 2" xfId="37067" xr:uid="{83B3DE99-592A-485C-A308-A1F6B07702BA}"/>
    <cellStyle name="Normal 3 4 3 3 4 4" xfId="16110" xr:uid="{00000000-0005-0000-0000-0000EB3E0000}"/>
    <cellStyle name="Normal 3 4 3 3 4 4 2" xfId="37068" xr:uid="{FA2E4CBD-017D-4E28-ABF2-78CECCFE2CB8}"/>
    <cellStyle name="Normal 3 4 3 3 4 5" xfId="16111" xr:uid="{00000000-0005-0000-0000-0000EC3E0000}"/>
    <cellStyle name="Normal 3 4 3 3 4 5 2" xfId="37069" xr:uid="{DEDC7339-F142-4FF0-899A-704D9748A749}"/>
    <cellStyle name="Normal 3 4 3 3 4 6" xfId="37062" xr:uid="{5E711A71-4155-4B86-AE79-85BB4F61F128}"/>
    <cellStyle name="Normal 3 4 3 3 5" xfId="16112" xr:uid="{00000000-0005-0000-0000-0000ED3E0000}"/>
    <cellStyle name="Normal 3 4 3 3 5 2" xfId="16113" xr:uid="{00000000-0005-0000-0000-0000EE3E0000}"/>
    <cellStyle name="Normal 3 4 3 3 5 2 2" xfId="37071" xr:uid="{A12564E1-ABF2-4810-B0CD-EED01BE1BA70}"/>
    <cellStyle name="Normal 3 4 3 3 5 3" xfId="16114" xr:uid="{00000000-0005-0000-0000-0000EF3E0000}"/>
    <cellStyle name="Normal 3 4 3 3 5 3 2" xfId="37072" xr:uid="{9154FD01-4838-427C-AE72-006DFCF082A1}"/>
    <cellStyle name="Normal 3 4 3 3 5 4" xfId="16115" xr:uid="{00000000-0005-0000-0000-0000F03E0000}"/>
    <cellStyle name="Normal 3 4 3 3 5 4 2" xfId="37073" xr:uid="{235B937B-1D34-4B6A-8103-5D47061F4DD2}"/>
    <cellStyle name="Normal 3 4 3 3 5 5" xfId="37070" xr:uid="{66985EC2-8A57-4B76-8902-D078207F91FE}"/>
    <cellStyle name="Normal 3 4 3 3 6" xfId="16116" xr:uid="{00000000-0005-0000-0000-0000F13E0000}"/>
    <cellStyle name="Normal 3 4 3 3 6 2" xfId="16117" xr:uid="{00000000-0005-0000-0000-0000F23E0000}"/>
    <cellStyle name="Normal 3 4 3 3 6 2 2" xfId="37075" xr:uid="{8E81416A-5BDF-471C-A279-25A5A8C0179F}"/>
    <cellStyle name="Normal 3 4 3 3 6 3" xfId="16118" xr:uid="{00000000-0005-0000-0000-0000F33E0000}"/>
    <cellStyle name="Normal 3 4 3 3 6 3 2" xfId="37076" xr:uid="{3B8D7D8C-6F68-4169-ABC8-FAC591F5413C}"/>
    <cellStyle name="Normal 3 4 3 3 6 4" xfId="16119" xr:uid="{00000000-0005-0000-0000-0000F43E0000}"/>
    <cellStyle name="Normal 3 4 3 3 6 4 2" xfId="37077" xr:uid="{A51C621B-FADF-4151-8688-7E1E30E623DB}"/>
    <cellStyle name="Normal 3 4 3 3 6 5" xfId="37074" xr:uid="{EE096324-7F80-4A82-9521-9E56CC62D365}"/>
    <cellStyle name="Normal 3 4 3 3 7" xfId="16120" xr:uid="{00000000-0005-0000-0000-0000F53E0000}"/>
    <cellStyle name="Normal 3 4 3 3 7 2" xfId="37078" xr:uid="{7E6BD6D7-5AD0-4819-8B15-5445272EBA73}"/>
    <cellStyle name="Normal 3 4 3 3 8" xfId="16121" xr:uid="{00000000-0005-0000-0000-0000F63E0000}"/>
    <cellStyle name="Normal 3 4 3 3 8 2" xfId="37079" xr:uid="{723680CF-205C-4EA3-B67D-556164191AD5}"/>
    <cellStyle name="Normal 3 4 3 3 9" xfId="16122" xr:uid="{00000000-0005-0000-0000-0000F73E0000}"/>
    <cellStyle name="Normal 3 4 3 3 9 2" xfId="37080" xr:uid="{A6424AB0-A581-4A6A-AB2E-010EC388AF89}"/>
    <cellStyle name="Normal 3 4 3 4" xfId="16123" xr:uid="{00000000-0005-0000-0000-0000F83E0000}"/>
    <cellStyle name="Normal 3 4 3 4 2" xfId="16124" xr:uid="{00000000-0005-0000-0000-0000F93E0000}"/>
    <cellStyle name="Normal 3 4 3 4 2 2" xfId="16125" xr:uid="{00000000-0005-0000-0000-0000FA3E0000}"/>
    <cellStyle name="Normal 3 4 3 4 2 2 2" xfId="16126" xr:uid="{00000000-0005-0000-0000-0000FB3E0000}"/>
    <cellStyle name="Normal 3 4 3 4 2 2 2 2" xfId="37084" xr:uid="{FEDF0DFD-9E4C-4F8C-8583-8625D933EFC6}"/>
    <cellStyle name="Normal 3 4 3 4 2 2 3" xfId="16127" xr:uid="{00000000-0005-0000-0000-0000FC3E0000}"/>
    <cellStyle name="Normal 3 4 3 4 2 2 3 2" xfId="37085" xr:uid="{6046233E-CC9C-4391-A4D9-65A9BD05C4DB}"/>
    <cellStyle name="Normal 3 4 3 4 2 2 4" xfId="16128" xr:uid="{00000000-0005-0000-0000-0000FD3E0000}"/>
    <cellStyle name="Normal 3 4 3 4 2 2 4 2" xfId="37086" xr:uid="{AED5F142-64A6-42C9-8AC7-11D0D486FE24}"/>
    <cellStyle name="Normal 3 4 3 4 2 2 5" xfId="37083" xr:uid="{3D634A81-3861-4A2C-98E1-A9081D3F8D4B}"/>
    <cellStyle name="Normal 3 4 3 4 2 3" xfId="16129" xr:uid="{00000000-0005-0000-0000-0000FE3E0000}"/>
    <cellStyle name="Normal 3 4 3 4 2 3 2" xfId="16130" xr:uid="{00000000-0005-0000-0000-0000FF3E0000}"/>
    <cellStyle name="Normal 3 4 3 4 2 3 2 2" xfId="37088" xr:uid="{EEF1A0F1-D526-4CAF-ADAF-D0017F530204}"/>
    <cellStyle name="Normal 3 4 3 4 2 3 3" xfId="16131" xr:uid="{00000000-0005-0000-0000-0000003F0000}"/>
    <cellStyle name="Normal 3 4 3 4 2 3 3 2" xfId="37089" xr:uid="{B189F742-CC61-4A24-BF2F-19EEDBB755DB}"/>
    <cellStyle name="Normal 3 4 3 4 2 3 4" xfId="16132" xr:uid="{00000000-0005-0000-0000-0000013F0000}"/>
    <cellStyle name="Normal 3 4 3 4 2 3 4 2" xfId="37090" xr:uid="{DCBBFE10-35E1-4061-80A9-24CE386A0E34}"/>
    <cellStyle name="Normal 3 4 3 4 2 3 5" xfId="37087" xr:uid="{F8DF2CAF-97F7-41AE-B78B-6B7263357906}"/>
    <cellStyle name="Normal 3 4 3 4 2 4" xfId="16133" xr:uid="{00000000-0005-0000-0000-0000023F0000}"/>
    <cellStyle name="Normal 3 4 3 4 2 4 2" xfId="37091" xr:uid="{353DF592-F829-427E-A937-A720BFCF752B}"/>
    <cellStyle name="Normal 3 4 3 4 2 5" xfId="16134" xr:uid="{00000000-0005-0000-0000-0000033F0000}"/>
    <cellStyle name="Normal 3 4 3 4 2 5 2" xfId="37092" xr:uid="{65E42AF2-FE58-422E-A292-2F677F60E7DD}"/>
    <cellStyle name="Normal 3 4 3 4 2 6" xfId="16135" xr:uid="{00000000-0005-0000-0000-0000043F0000}"/>
    <cellStyle name="Normal 3 4 3 4 2 6 2" xfId="37093" xr:uid="{B1D57BE5-CC97-4D75-B1D7-3613D7B6DF93}"/>
    <cellStyle name="Normal 3 4 3 4 2 7" xfId="37082" xr:uid="{6E069880-9344-42EB-B32C-203B5AEA49AB}"/>
    <cellStyle name="Normal 3 4 3 4 3" xfId="16136" xr:uid="{00000000-0005-0000-0000-0000053F0000}"/>
    <cellStyle name="Normal 3 4 3 4 3 2" xfId="16137" xr:uid="{00000000-0005-0000-0000-0000063F0000}"/>
    <cellStyle name="Normal 3 4 3 4 3 2 2" xfId="37095" xr:uid="{6C20DE1F-061D-4B62-BB28-50FB619333D8}"/>
    <cellStyle name="Normal 3 4 3 4 3 3" xfId="16138" xr:uid="{00000000-0005-0000-0000-0000073F0000}"/>
    <cellStyle name="Normal 3 4 3 4 3 3 2" xfId="37096" xr:uid="{F0F2502C-5015-4126-B8CB-93A3454E7211}"/>
    <cellStyle name="Normal 3 4 3 4 3 4" xfId="16139" xr:uid="{00000000-0005-0000-0000-0000083F0000}"/>
    <cellStyle name="Normal 3 4 3 4 3 4 2" xfId="37097" xr:uid="{BA1342DD-956C-4888-B170-99DCF5D2F4B8}"/>
    <cellStyle name="Normal 3 4 3 4 3 5" xfId="37094" xr:uid="{44C4F369-EA30-4730-AF20-4EB3E4FEEA11}"/>
    <cellStyle name="Normal 3 4 3 4 4" xfId="16140" xr:uid="{00000000-0005-0000-0000-0000093F0000}"/>
    <cellStyle name="Normal 3 4 3 4 4 2" xfId="16141" xr:uid="{00000000-0005-0000-0000-00000A3F0000}"/>
    <cellStyle name="Normal 3 4 3 4 4 2 2" xfId="37099" xr:uid="{F825492F-2532-4EBF-ABFD-1457B94F2A91}"/>
    <cellStyle name="Normal 3 4 3 4 4 3" xfId="16142" xr:uid="{00000000-0005-0000-0000-00000B3F0000}"/>
    <cellStyle name="Normal 3 4 3 4 4 3 2" xfId="37100" xr:uid="{649AF592-4F49-41E9-A78A-1D615AB9ED8C}"/>
    <cellStyle name="Normal 3 4 3 4 4 4" xfId="16143" xr:uid="{00000000-0005-0000-0000-00000C3F0000}"/>
    <cellStyle name="Normal 3 4 3 4 4 4 2" xfId="37101" xr:uid="{E17ECC42-FC56-4A47-B98C-DA3A515F88A4}"/>
    <cellStyle name="Normal 3 4 3 4 4 5" xfId="37098" xr:uid="{3EA64729-0161-4377-9AE9-8D0F8EFD0C2A}"/>
    <cellStyle name="Normal 3 4 3 4 5" xfId="16144" xr:uid="{00000000-0005-0000-0000-00000D3F0000}"/>
    <cellStyle name="Normal 3 4 3 4 5 2" xfId="37102" xr:uid="{EB05E92C-F56B-474B-8C6C-5D707FDAB267}"/>
    <cellStyle name="Normal 3 4 3 4 6" xfId="16145" xr:uid="{00000000-0005-0000-0000-00000E3F0000}"/>
    <cellStyle name="Normal 3 4 3 4 6 2" xfId="37103" xr:uid="{2C860604-CF89-4D34-8D90-7BEC3D300B97}"/>
    <cellStyle name="Normal 3 4 3 4 7" xfId="16146" xr:uid="{00000000-0005-0000-0000-00000F3F0000}"/>
    <cellStyle name="Normal 3 4 3 4 7 2" xfId="37104" xr:uid="{B3294078-6E1C-46E2-BF84-A7AC379EE626}"/>
    <cellStyle name="Normal 3 4 3 4 8" xfId="37081" xr:uid="{293CDB29-4AEC-447C-B3BE-145E6A22CEC0}"/>
    <cellStyle name="Normal 3 4 3 5" xfId="16147" xr:uid="{00000000-0005-0000-0000-0000103F0000}"/>
    <cellStyle name="Normal 3 4 3 5 2" xfId="16148" xr:uid="{00000000-0005-0000-0000-0000113F0000}"/>
    <cellStyle name="Normal 3 4 3 5 2 2" xfId="16149" xr:uid="{00000000-0005-0000-0000-0000123F0000}"/>
    <cellStyle name="Normal 3 4 3 5 2 2 2" xfId="16150" xr:uid="{00000000-0005-0000-0000-0000133F0000}"/>
    <cellStyle name="Normal 3 4 3 5 2 2 2 2" xfId="37108" xr:uid="{6E8B8F3B-A159-45C5-BC87-C9CCB968C7BE}"/>
    <cellStyle name="Normal 3 4 3 5 2 2 3" xfId="16151" xr:uid="{00000000-0005-0000-0000-0000143F0000}"/>
    <cellStyle name="Normal 3 4 3 5 2 2 3 2" xfId="37109" xr:uid="{E3313AB4-43E5-4044-987B-184F54089C29}"/>
    <cellStyle name="Normal 3 4 3 5 2 2 4" xfId="16152" xr:uid="{00000000-0005-0000-0000-0000153F0000}"/>
    <cellStyle name="Normal 3 4 3 5 2 2 4 2" xfId="37110" xr:uid="{FB68BC78-130B-4AD0-ABB2-80B5D3B07B8E}"/>
    <cellStyle name="Normal 3 4 3 5 2 2 5" xfId="37107" xr:uid="{B0B92BF6-727B-4A0D-A0DE-027D3BDE9E6F}"/>
    <cellStyle name="Normal 3 4 3 5 2 3" xfId="16153" xr:uid="{00000000-0005-0000-0000-0000163F0000}"/>
    <cellStyle name="Normal 3 4 3 5 2 3 2" xfId="37111" xr:uid="{DCBB4E82-2456-4880-A4BD-42926CCDE222}"/>
    <cellStyle name="Normal 3 4 3 5 2 4" xfId="16154" xr:uid="{00000000-0005-0000-0000-0000173F0000}"/>
    <cellStyle name="Normal 3 4 3 5 2 4 2" xfId="37112" xr:uid="{45E6110B-229B-4A32-8E52-8E14AE941C6F}"/>
    <cellStyle name="Normal 3 4 3 5 2 5" xfId="16155" xr:uid="{00000000-0005-0000-0000-0000183F0000}"/>
    <cellStyle name="Normal 3 4 3 5 2 5 2" xfId="37113" xr:uid="{A046E83C-FAF9-4FB2-B9C9-B1EE3250B2FE}"/>
    <cellStyle name="Normal 3 4 3 5 2 6" xfId="37106" xr:uid="{CB5C7E32-C94B-49B3-970D-AF573377C2BD}"/>
    <cellStyle name="Normal 3 4 3 5 3" xfId="16156" xr:uid="{00000000-0005-0000-0000-0000193F0000}"/>
    <cellStyle name="Normal 3 4 3 5 3 2" xfId="16157" xr:uid="{00000000-0005-0000-0000-00001A3F0000}"/>
    <cellStyle name="Normal 3 4 3 5 3 2 2" xfId="37115" xr:uid="{496651F1-FF67-41EE-80AE-B2788A629E9C}"/>
    <cellStyle name="Normal 3 4 3 5 3 3" xfId="16158" xr:uid="{00000000-0005-0000-0000-00001B3F0000}"/>
    <cellStyle name="Normal 3 4 3 5 3 3 2" xfId="37116" xr:uid="{D4BB5B93-FD0A-454C-93FF-08DB490EBEF6}"/>
    <cellStyle name="Normal 3 4 3 5 3 4" xfId="16159" xr:uid="{00000000-0005-0000-0000-00001C3F0000}"/>
    <cellStyle name="Normal 3 4 3 5 3 4 2" xfId="37117" xr:uid="{3E2D4786-89E5-4772-858F-EBB40F323CFB}"/>
    <cellStyle name="Normal 3 4 3 5 3 5" xfId="37114" xr:uid="{A13A0BC3-66C5-4F63-9477-A4B15924DBB9}"/>
    <cellStyle name="Normal 3 4 3 5 4" xfId="16160" xr:uid="{00000000-0005-0000-0000-00001D3F0000}"/>
    <cellStyle name="Normal 3 4 3 5 4 2" xfId="16161" xr:uid="{00000000-0005-0000-0000-00001E3F0000}"/>
    <cellStyle name="Normal 3 4 3 5 4 2 2" xfId="37119" xr:uid="{E6C25580-FE42-4C70-A17B-463385DDBB68}"/>
    <cellStyle name="Normal 3 4 3 5 4 3" xfId="16162" xr:uid="{00000000-0005-0000-0000-00001F3F0000}"/>
    <cellStyle name="Normal 3 4 3 5 4 3 2" xfId="37120" xr:uid="{A47A1D17-EE7F-4425-94D3-249CF49F1A53}"/>
    <cellStyle name="Normal 3 4 3 5 4 4" xfId="16163" xr:uid="{00000000-0005-0000-0000-0000203F0000}"/>
    <cellStyle name="Normal 3 4 3 5 4 4 2" xfId="37121" xr:uid="{2BC5FE4C-E43D-420B-AD52-D80701BF8471}"/>
    <cellStyle name="Normal 3 4 3 5 4 5" xfId="37118" xr:uid="{336AFB44-A5D9-4267-9755-04ED2722758C}"/>
    <cellStyle name="Normal 3 4 3 5 5" xfId="37105" xr:uid="{5F452142-D3F5-4A92-AEBC-F9E84F2FE7B9}"/>
    <cellStyle name="Normal 3 4 3 6" xfId="16164" xr:uid="{00000000-0005-0000-0000-0000213F0000}"/>
    <cellStyle name="Normal 3 4 3 6 2" xfId="16165" xr:uid="{00000000-0005-0000-0000-0000223F0000}"/>
    <cellStyle name="Normal 3 4 3 6 2 2" xfId="16166" xr:uid="{00000000-0005-0000-0000-0000233F0000}"/>
    <cellStyle name="Normal 3 4 3 6 2 2 2" xfId="37124" xr:uid="{BDE10088-C938-424D-88BB-7BD2FB8176EA}"/>
    <cellStyle name="Normal 3 4 3 6 2 3" xfId="16167" xr:uid="{00000000-0005-0000-0000-0000243F0000}"/>
    <cellStyle name="Normal 3 4 3 6 2 3 2" xfId="37125" xr:uid="{801EB684-9CD0-44DF-860D-903D5028C51C}"/>
    <cellStyle name="Normal 3 4 3 6 2 4" xfId="16168" xr:uid="{00000000-0005-0000-0000-0000253F0000}"/>
    <cellStyle name="Normal 3 4 3 6 2 4 2" xfId="37126" xr:uid="{5DC5CC9A-5498-4D36-AD08-BE802E819D46}"/>
    <cellStyle name="Normal 3 4 3 6 2 5" xfId="37123" xr:uid="{D8BDB676-903F-4146-B3C5-26896FCF46F1}"/>
    <cellStyle name="Normal 3 4 3 6 3" xfId="16169" xr:uid="{00000000-0005-0000-0000-0000263F0000}"/>
    <cellStyle name="Normal 3 4 3 6 3 2" xfId="16170" xr:uid="{00000000-0005-0000-0000-0000273F0000}"/>
    <cellStyle name="Normal 3 4 3 6 3 2 2" xfId="37128" xr:uid="{7ED53B06-EF54-42D6-89E3-722EFC3A3422}"/>
    <cellStyle name="Normal 3 4 3 6 3 3" xfId="16171" xr:uid="{00000000-0005-0000-0000-0000283F0000}"/>
    <cellStyle name="Normal 3 4 3 6 3 3 2" xfId="37129" xr:uid="{50439DEF-9420-4DAB-B815-6C7359D233F8}"/>
    <cellStyle name="Normal 3 4 3 6 3 4" xfId="16172" xr:uid="{00000000-0005-0000-0000-0000293F0000}"/>
    <cellStyle name="Normal 3 4 3 6 3 4 2" xfId="37130" xr:uid="{1AFE085A-0C5E-4C05-B278-F7C3232A5A8B}"/>
    <cellStyle name="Normal 3 4 3 6 3 5" xfId="37127" xr:uid="{E3EBA274-EC81-4E62-ADC5-5BDDB6021E1C}"/>
    <cellStyle name="Normal 3 4 3 6 4" xfId="16173" xr:uid="{00000000-0005-0000-0000-00002A3F0000}"/>
    <cellStyle name="Normal 3 4 3 6 4 2" xfId="37131" xr:uid="{52C12C88-4DDE-4CC3-ABF7-C229C8A2A190}"/>
    <cellStyle name="Normal 3 4 3 6 5" xfId="16174" xr:uid="{00000000-0005-0000-0000-00002B3F0000}"/>
    <cellStyle name="Normal 3 4 3 6 5 2" xfId="37132" xr:uid="{471D2AD8-B9E0-49AF-9FF2-19DAED9867D4}"/>
    <cellStyle name="Normal 3 4 3 6 6" xfId="16175" xr:uid="{00000000-0005-0000-0000-00002C3F0000}"/>
    <cellStyle name="Normal 3 4 3 6 6 2" xfId="37133" xr:uid="{13C2DA0B-3D1F-4304-845E-7843DD4A23F1}"/>
    <cellStyle name="Normal 3 4 3 6 7" xfId="37122" xr:uid="{A6B7D8D5-3E10-4C10-AEBD-3AB3EE39694B}"/>
    <cellStyle name="Normal 3 4 3 7" xfId="16176" xr:uid="{00000000-0005-0000-0000-00002D3F0000}"/>
    <cellStyle name="Normal 3 4 3 7 2" xfId="16177" xr:uid="{00000000-0005-0000-0000-00002E3F0000}"/>
    <cellStyle name="Normal 3 4 3 7 2 2" xfId="37135" xr:uid="{DA764F59-76D6-4829-AF49-8BF3EBDFAEF7}"/>
    <cellStyle name="Normal 3 4 3 7 3" xfId="16178" xr:uid="{00000000-0005-0000-0000-00002F3F0000}"/>
    <cellStyle name="Normal 3 4 3 7 3 2" xfId="37136" xr:uid="{9B0BBF83-261E-4BB9-B32D-F813AD336E92}"/>
    <cellStyle name="Normal 3 4 3 7 4" xfId="16179" xr:uid="{00000000-0005-0000-0000-0000303F0000}"/>
    <cellStyle name="Normal 3 4 3 7 4 2" xfId="37137" xr:uid="{2DC5E45A-DE94-443C-924C-F2904863644B}"/>
    <cellStyle name="Normal 3 4 3 7 5" xfId="37134" xr:uid="{06577D91-C17E-4CC1-AB27-A592D8460FAA}"/>
    <cellStyle name="Normal 3 4 3 8" xfId="16180" xr:uid="{00000000-0005-0000-0000-0000313F0000}"/>
    <cellStyle name="Normal 3 4 3 8 2" xfId="16181" xr:uid="{00000000-0005-0000-0000-0000323F0000}"/>
    <cellStyle name="Normal 3 4 3 8 2 2" xfId="37139" xr:uid="{8FD39207-8783-4556-AED6-4CB31167B0B7}"/>
    <cellStyle name="Normal 3 4 3 8 3" xfId="16182" xr:uid="{00000000-0005-0000-0000-0000333F0000}"/>
    <cellStyle name="Normal 3 4 3 8 3 2" xfId="37140" xr:uid="{0E4829E7-84C7-46DC-9BF0-0CA62F8034A3}"/>
    <cellStyle name="Normal 3 4 3 8 4" xfId="16183" xr:uid="{00000000-0005-0000-0000-0000343F0000}"/>
    <cellStyle name="Normal 3 4 3 8 4 2" xfId="37141" xr:uid="{A71F4F32-E86E-4451-A4DF-E900B0F1BC5B}"/>
    <cellStyle name="Normal 3 4 3 8 5" xfId="37138" xr:uid="{9ADA27B7-9AEA-4480-BBFF-9DC0A282B0FF}"/>
    <cellStyle name="Normal 3 4 3 9" xfId="16184" xr:uid="{00000000-0005-0000-0000-0000353F0000}"/>
    <cellStyle name="Normal 3 4 3 9 2" xfId="37142" xr:uid="{C35078C4-7F31-4581-831F-7385957CA410}"/>
    <cellStyle name="Normal 3 4 4" xfId="16185" xr:uid="{00000000-0005-0000-0000-0000363F0000}"/>
    <cellStyle name="Normal 3 4 4 2" xfId="16186" xr:uid="{00000000-0005-0000-0000-0000373F0000}"/>
    <cellStyle name="Normal 3 4 4 2 2" xfId="16187" xr:uid="{00000000-0005-0000-0000-0000383F0000}"/>
    <cellStyle name="Normal 3 4 4 2 2 2" xfId="16188" xr:uid="{00000000-0005-0000-0000-0000393F0000}"/>
    <cellStyle name="Normal 3 4 4 2 2 2 2" xfId="16189" xr:uid="{00000000-0005-0000-0000-00003A3F0000}"/>
    <cellStyle name="Normal 3 4 4 2 2 2 2 2" xfId="37147" xr:uid="{0F34E34C-73F7-44C5-91D9-E988C478BD19}"/>
    <cellStyle name="Normal 3 4 4 2 2 2 3" xfId="16190" xr:uid="{00000000-0005-0000-0000-00003B3F0000}"/>
    <cellStyle name="Normal 3 4 4 2 2 2 3 2" xfId="37148" xr:uid="{5AADE955-A630-4904-B2E9-974F0F60D510}"/>
    <cellStyle name="Normal 3 4 4 2 2 2 4" xfId="16191" xr:uid="{00000000-0005-0000-0000-00003C3F0000}"/>
    <cellStyle name="Normal 3 4 4 2 2 2 4 2" xfId="37149" xr:uid="{98AD78BE-0E9F-41D2-8AF6-57EEEA65B2D3}"/>
    <cellStyle name="Normal 3 4 4 2 2 2 5" xfId="37146" xr:uid="{E22D9731-0006-478A-B2FC-41921F161AC9}"/>
    <cellStyle name="Normal 3 4 4 2 2 3" xfId="16192" xr:uid="{00000000-0005-0000-0000-00003D3F0000}"/>
    <cellStyle name="Normal 3 4 4 2 2 3 2" xfId="37150" xr:uid="{3B3DDB1D-15B2-47E5-BC07-8484BB396654}"/>
    <cellStyle name="Normal 3 4 4 2 2 4" xfId="16193" xr:uid="{00000000-0005-0000-0000-00003E3F0000}"/>
    <cellStyle name="Normal 3 4 4 2 2 4 2" xfId="37151" xr:uid="{47013F15-CF91-435B-A499-E8BADC9B592A}"/>
    <cellStyle name="Normal 3 4 4 2 2 5" xfId="16194" xr:uid="{00000000-0005-0000-0000-00003F3F0000}"/>
    <cellStyle name="Normal 3 4 4 2 2 5 2" xfId="37152" xr:uid="{FB6DEEA2-D8E0-484F-9B5D-411AECF6DE7E}"/>
    <cellStyle name="Normal 3 4 4 2 2 6" xfId="37145" xr:uid="{F20C6D18-F8E4-412F-A4D3-2A803FF783D5}"/>
    <cellStyle name="Normal 3 4 4 2 3" xfId="16195" xr:uid="{00000000-0005-0000-0000-0000403F0000}"/>
    <cellStyle name="Normal 3 4 4 2 3 2" xfId="16196" xr:uid="{00000000-0005-0000-0000-0000413F0000}"/>
    <cellStyle name="Normal 3 4 4 2 3 2 2" xfId="37154" xr:uid="{06D86780-990C-4F75-82D2-B244001A53C5}"/>
    <cellStyle name="Normal 3 4 4 2 3 3" xfId="16197" xr:uid="{00000000-0005-0000-0000-0000423F0000}"/>
    <cellStyle name="Normal 3 4 4 2 3 3 2" xfId="37155" xr:uid="{011D0CF4-990B-4B1C-9AE8-2B44C78FC834}"/>
    <cellStyle name="Normal 3 4 4 2 3 4" xfId="16198" xr:uid="{00000000-0005-0000-0000-0000433F0000}"/>
    <cellStyle name="Normal 3 4 4 2 3 4 2" xfId="37156" xr:uid="{B142FD15-49F2-45A4-BDA6-366D3975065F}"/>
    <cellStyle name="Normal 3 4 4 2 3 5" xfId="37153" xr:uid="{D0CAC0FD-4D53-41D3-8AED-E05E02D4803A}"/>
    <cellStyle name="Normal 3 4 4 2 4" xfId="16199" xr:uid="{00000000-0005-0000-0000-0000443F0000}"/>
    <cellStyle name="Normal 3 4 4 2 4 2" xfId="16200" xr:uid="{00000000-0005-0000-0000-0000453F0000}"/>
    <cellStyle name="Normal 3 4 4 2 4 2 2" xfId="37158" xr:uid="{B723A426-9E77-4215-9F50-D588CCF916F6}"/>
    <cellStyle name="Normal 3 4 4 2 4 3" xfId="16201" xr:uid="{00000000-0005-0000-0000-0000463F0000}"/>
    <cellStyle name="Normal 3 4 4 2 4 3 2" xfId="37159" xr:uid="{4ED428AD-0D60-4A24-9232-3F3AA989901D}"/>
    <cellStyle name="Normal 3 4 4 2 4 4" xfId="16202" xr:uid="{00000000-0005-0000-0000-0000473F0000}"/>
    <cellStyle name="Normal 3 4 4 2 4 4 2" xfId="37160" xr:uid="{9C0081F0-4BC5-4537-A018-5C7DF558B5C0}"/>
    <cellStyle name="Normal 3 4 4 2 4 5" xfId="37157" xr:uid="{A116DC12-BFAF-4564-8392-7C0420EA1C47}"/>
    <cellStyle name="Normal 3 4 4 2 5" xfId="37144" xr:uid="{4FD7F48E-CF10-44BB-97C0-E75D9C5B9917}"/>
    <cellStyle name="Normal 3 4 4 3" xfId="16203" xr:uid="{00000000-0005-0000-0000-0000483F0000}"/>
    <cellStyle name="Normal 3 4 4 3 2" xfId="16204" xr:uid="{00000000-0005-0000-0000-0000493F0000}"/>
    <cellStyle name="Normal 3 4 4 3 2 2" xfId="16205" xr:uid="{00000000-0005-0000-0000-00004A3F0000}"/>
    <cellStyle name="Normal 3 4 4 3 2 2 2" xfId="16206" xr:uid="{00000000-0005-0000-0000-00004B3F0000}"/>
    <cellStyle name="Normal 3 4 4 3 2 2 2 2" xfId="37164" xr:uid="{952EF598-C5D4-4766-834D-A1D7DE86BFB4}"/>
    <cellStyle name="Normal 3 4 4 3 2 2 3" xfId="16207" xr:uid="{00000000-0005-0000-0000-00004C3F0000}"/>
    <cellStyle name="Normal 3 4 4 3 2 2 3 2" xfId="37165" xr:uid="{12A3696A-99E4-422C-83B8-CBD192E1B191}"/>
    <cellStyle name="Normal 3 4 4 3 2 2 4" xfId="16208" xr:uid="{00000000-0005-0000-0000-00004D3F0000}"/>
    <cellStyle name="Normal 3 4 4 3 2 2 4 2" xfId="37166" xr:uid="{9D2ACC98-9061-4EC4-8E2A-A1CA6C4895E7}"/>
    <cellStyle name="Normal 3 4 4 3 2 2 5" xfId="37163" xr:uid="{C49BC621-E15A-47A1-A0A6-2B8B1CA9D188}"/>
    <cellStyle name="Normal 3 4 4 3 2 3" xfId="16209" xr:uid="{00000000-0005-0000-0000-00004E3F0000}"/>
    <cellStyle name="Normal 3 4 4 3 2 3 2" xfId="37167" xr:uid="{17AF555F-E0D4-44CD-B0A6-B5744F21EC22}"/>
    <cellStyle name="Normal 3 4 4 3 2 4" xfId="16210" xr:uid="{00000000-0005-0000-0000-00004F3F0000}"/>
    <cellStyle name="Normal 3 4 4 3 2 4 2" xfId="37168" xr:uid="{4D15D020-C5EB-4B98-9D12-9C1B552BC17C}"/>
    <cellStyle name="Normal 3 4 4 3 2 5" xfId="16211" xr:uid="{00000000-0005-0000-0000-0000503F0000}"/>
    <cellStyle name="Normal 3 4 4 3 2 5 2" xfId="37169" xr:uid="{E3301B55-3810-48DF-97DB-C91DB9F2EAC2}"/>
    <cellStyle name="Normal 3 4 4 3 2 6" xfId="37162" xr:uid="{C43D0ED9-46F0-4167-B7D1-5E7A29780821}"/>
    <cellStyle name="Normal 3 4 4 3 3" xfId="16212" xr:uid="{00000000-0005-0000-0000-0000513F0000}"/>
    <cellStyle name="Normal 3 4 4 3 3 2" xfId="16213" xr:uid="{00000000-0005-0000-0000-0000523F0000}"/>
    <cellStyle name="Normal 3 4 4 3 3 2 2" xfId="37171" xr:uid="{440CE4B3-9E6C-4D10-BDAC-C24EC451DB38}"/>
    <cellStyle name="Normal 3 4 4 3 3 3" xfId="16214" xr:uid="{00000000-0005-0000-0000-0000533F0000}"/>
    <cellStyle name="Normal 3 4 4 3 3 3 2" xfId="37172" xr:uid="{3EB765B3-4386-4830-B8F1-9AD79B03C4F6}"/>
    <cellStyle name="Normal 3 4 4 3 3 4" xfId="16215" xr:uid="{00000000-0005-0000-0000-0000543F0000}"/>
    <cellStyle name="Normal 3 4 4 3 3 4 2" xfId="37173" xr:uid="{546786CC-1636-484D-AA53-416631C0236B}"/>
    <cellStyle name="Normal 3 4 4 3 3 5" xfId="37170" xr:uid="{8567017D-F07F-4A11-BEFB-54843FC856B9}"/>
    <cellStyle name="Normal 3 4 4 3 4" xfId="16216" xr:uid="{00000000-0005-0000-0000-0000553F0000}"/>
    <cellStyle name="Normal 3 4 4 3 4 2" xfId="37174" xr:uid="{216D5CE0-E119-4635-9346-BB3BCBAA0667}"/>
    <cellStyle name="Normal 3 4 4 3 5" xfId="16217" xr:uid="{00000000-0005-0000-0000-0000563F0000}"/>
    <cellStyle name="Normal 3 4 4 3 5 2" xfId="37175" xr:uid="{BA0D1BA2-7F55-47B1-AAEA-14B47BBFFB3C}"/>
    <cellStyle name="Normal 3 4 4 3 6" xfId="16218" xr:uid="{00000000-0005-0000-0000-0000573F0000}"/>
    <cellStyle name="Normal 3 4 4 3 6 2" xfId="37176" xr:uid="{52F8AE76-AD7C-421E-BC68-85691C22894C}"/>
    <cellStyle name="Normal 3 4 4 3 7" xfId="37161" xr:uid="{BEBB2E2C-70C0-4A87-9163-2B2BDA96AE44}"/>
    <cellStyle name="Normal 3 4 4 4" xfId="16219" xr:uid="{00000000-0005-0000-0000-0000583F0000}"/>
    <cellStyle name="Normal 3 4 4 4 2" xfId="16220" xr:uid="{00000000-0005-0000-0000-0000593F0000}"/>
    <cellStyle name="Normal 3 4 4 4 2 2" xfId="16221" xr:uid="{00000000-0005-0000-0000-00005A3F0000}"/>
    <cellStyle name="Normal 3 4 4 4 2 2 2" xfId="37179" xr:uid="{09D80C91-28A5-444E-A283-5FDBAB963823}"/>
    <cellStyle name="Normal 3 4 4 4 2 3" xfId="16222" xr:uid="{00000000-0005-0000-0000-00005B3F0000}"/>
    <cellStyle name="Normal 3 4 4 4 2 3 2" xfId="37180" xr:uid="{FCEEF242-7484-4A07-B35F-2BB8D8E6C51C}"/>
    <cellStyle name="Normal 3 4 4 4 2 4" xfId="16223" xr:uid="{00000000-0005-0000-0000-00005C3F0000}"/>
    <cellStyle name="Normal 3 4 4 4 2 4 2" xfId="37181" xr:uid="{B1169D17-EB79-445D-A4F1-F1C33FBF02C5}"/>
    <cellStyle name="Normal 3 4 4 4 2 5" xfId="37178" xr:uid="{90072A13-C34C-45C7-8498-B340FFE0365D}"/>
    <cellStyle name="Normal 3 4 4 4 3" xfId="16224" xr:uid="{00000000-0005-0000-0000-00005D3F0000}"/>
    <cellStyle name="Normal 3 4 4 4 3 2" xfId="37182" xr:uid="{DD24EF17-903B-4CB8-AA5A-FE1BB2DA95D6}"/>
    <cellStyle name="Normal 3 4 4 4 4" xfId="16225" xr:uid="{00000000-0005-0000-0000-00005E3F0000}"/>
    <cellStyle name="Normal 3 4 4 4 4 2" xfId="37183" xr:uid="{0C9171A8-5D0B-4579-97E4-FF8DD693E1A8}"/>
    <cellStyle name="Normal 3 4 4 4 5" xfId="16226" xr:uid="{00000000-0005-0000-0000-00005F3F0000}"/>
    <cellStyle name="Normal 3 4 4 4 5 2" xfId="37184" xr:uid="{AD28AFDA-48BB-46F3-BDDD-946B71C783FE}"/>
    <cellStyle name="Normal 3 4 4 4 6" xfId="37177" xr:uid="{A307255B-A7BF-40C8-BA9B-48DC252EA9AA}"/>
    <cellStyle name="Normal 3 4 4 5" xfId="16227" xr:uid="{00000000-0005-0000-0000-0000603F0000}"/>
    <cellStyle name="Normal 3 4 4 5 2" xfId="16228" xr:uid="{00000000-0005-0000-0000-0000613F0000}"/>
    <cellStyle name="Normal 3 4 4 5 2 2" xfId="37186" xr:uid="{61078279-A9C0-4025-8E09-1BD52854CC0E}"/>
    <cellStyle name="Normal 3 4 4 5 3" xfId="16229" xr:uid="{00000000-0005-0000-0000-0000623F0000}"/>
    <cellStyle name="Normal 3 4 4 5 3 2" xfId="37187" xr:uid="{B932606F-3FA1-4E75-B801-1E3D75562A3C}"/>
    <cellStyle name="Normal 3 4 4 5 4" xfId="16230" xr:uid="{00000000-0005-0000-0000-0000633F0000}"/>
    <cellStyle name="Normal 3 4 4 5 4 2" xfId="37188" xr:uid="{33D7FD57-F4A1-4A1E-88A9-2EDFDE77699E}"/>
    <cellStyle name="Normal 3 4 4 5 5" xfId="37185" xr:uid="{A01D6A4F-24F4-4A12-AE80-16BEF282492B}"/>
    <cellStyle name="Normal 3 4 4 6" xfId="16231" xr:uid="{00000000-0005-0000-0000-0000643F0000}"/>
    <cellStyle name="Normal 3 4 4 6 2" xfId="16232" xr:uid="{00000000-0005-0000-0000-0000653F0000}"/>
    <cellStyle name="Normal 3 4 4 6 2 2" xfId="37190" xr:uid="{59AD6A74-803F-4096-B5D3-95A4818C5772}"/>
    <cellStyle name="Normal 3 4 4 6 3" xfId="16233" xr:uid="{00000000-0005-0000-0000-0000663F0000}"/>
    <cellStyle name="Normal 3 4 4 6 3 2" xfId="37191" xr:uid="{ED3C0489-9E20-46A4-8981-E5B31F50F17F}"/>
    <cellStyle name="Normal 3 4 4 6 4" xfId="16234" xr:uid="{00000000-0005-0000-0000-0000673F0000}"/>
    <cellStyle name="Normal 3 4 4 6 4 2" xfId="37192" xr:uid="{BFB4F338-A677-4AFD-A80C-7E1EDBF87537}"/>
    <cellStyle name="Normal 3 4 4 6 5" xfId="37189" xr:uid="{5FDDE58D-BB0E-49B5-A749-EB8B778FA0A9}"/>
    <cellStyle name="Normal 3 4 4 7" xfId="37143" xr:uid="{D6A63810-9E36-413F-8E28-715C606DB977}"/>
    <cellStyle name="Normal 3 4 5" xfId="16235" xr:uid="{00000000-0005-0000-0000-0000683F0000}"/>
    <cellStyle name="Normal 3 4 5 10" xfId="37193" xr:uid="{376B11E1-92B7-42C3-815B-C59014207CA6}"/>
    <cellStyle name="Normal 3 4 5 2" xfId="16236" xr:uid="{00000000-0005-0000-0000-0000693F0000}"/>
    <cellStyle name="Normal 3 4 5 2 2" xfId="16237" xr:uid="{00000000-0005-0000-0000-00006A3F0000}"/>
    <cellStyle name="Normal 3 4 5 2 2 2" xfId="16238" xr:uid="{00000000-0005-0000-0000-00006B3F0000}"/>
    <cellStyle name="Normal 3 4 5 2 2 2 2" xfId="16239" xr:uid="{00000000-0005-0000-0000-00006C3F0000}"/>
    <cellStyle name="Normal 3 4 5 2 2 2 2 2" xfId="16240" xr:uid="{00000000-0005-0000-0000-00006D3F0000}"/>
    <cellStyle name="Normal 3 4 5 2 2 2 2 2 2" xfId="37198" xr:uid="{98A255FF-E475-448C-BF6A-B56F6D76AAC5}"/>
    <cellStyle name="Normal 3 4 5 2 2 2 2 3" xfId="16241" xr:uid="{00000000-0005-0000-0000-00006E3F0000}"/>
    <cellStyle name="Normal 3 4 5 2 2 2 2 3 2" xfId="37199" xr:uid="{464F3E86-67CB-485E-9E51-BCC1DF32B0E2}"/>
    <cellStyle name="Normal 3 4 5 2 2 2 2 4" xfId="16242" xr:uid="{00000000-0005-0000-0000-00006F3F0000}"/>
    <cellStyle name="Normal 3 4 5 2 2 2 2 4 2" xfId="37200" xr:uid="{1D9DC41A-3585-44E1-AF9A-E54ED6BFA797}"/>
    <cellStyle name="Normal 3 4 5 2 2 2 2 5" xfId="37197" xr:uid="{92D3A1C9-576D-4ABE-A672-2FE2E9E48B63}"/>
    <cellStyle name="Normal 3 4 5 2 2 2 3" xfId="16243" xr:uid="{00000000-0005-0000-0000-0000703F0000}"/>
    <cellStyle name="Normal 3 4 5 2 2 2 3 2" xfId="37201" xr:uid="{E1C92EA8-545A-4CC9-9E3C-A26D14761C32}"/>
    <cellStyle name="Normal 3 4 5 2 2 2 4" xfId="16244" xr:uid="{00000000-0005-0000-0000-0000713F0000}"/>
    <cellStyle name="Normal 3 4 5 2 2 2 4 2" xfId="37202" xr:uid="{CC611762-1686-415D-89F0-C9625365ED99}"/>
    <cellStyle name="Normal 3 4 5 2 2 2 5" xfId="16245" xr:uid="{00000000-0005-0000-0000-0000723F0000}"/>
    <cellStyle name="Normal 3 4 5 2 2 2 5 2" xfId="37203" xr:uid="{2D1B2942-419A-4BF9-99DA-F48D647F6773}"/>
    <cellStyle name="Normal 3 4 5 2 2 2 6" xfId="37196" xr:uid="{8CCCF0D5-B04F-4181-80F9-152D5F407E9B}"/>
    <cellStyle name="Normal 3 4 5 2 2 3" xfId="16246" xr:uid="{00000000-0005-0000-0000-0000733F0000}"/>
    <cellStyle name="Normal 3 4 5 2 2 3 2" xfId="16247" xr:uid="{00000000-0005-0000-0000-0000743F0000}"/>
    <cellStyle name="Normal 3 4 5 2 2 3 2 2" xfId="37205" xr:uid="{D4F2585C-CD7E-4DD8-9EC5-A09604B7E724}"/>
    <cellStyle name="Normal 3 4 5 2 2 3 3" xfId="16248" xr:uid="{00000000-0005-0000-0000-0000753F0000}"/>
    <cellStyle name="Normal 3 4 5 2 2 3 3 2" xfId="37206" xr:uid="{428C53DC-80B4-4C50-B017-3613803B4607}"/>
    <cellStyle name="Normal 3 4 5 2 2 3 4" xfId="16249" xr:uid="{00000000-0005-0000-0000-0000763F0000}"/>
    <cellStyle name="Normal 3 4 5 2 2 3 4 2" xfId="37207" xr:uid="{830C56AB-01F9-486D-9325-87E1C27AC780}"/>
    <cellStyle name="Normal 3 4 5 2 2 3 5" xfId="37204" xr:uid="{E7040EEC-575E-4E3C-AECF-FFC6150BC218}"/>
    <cellStyle name="Normal 3 4 5 2 2 4" xfId="16250" xr:uid="{00000000-0005-0000-0000-0000773F0000}"/>
    <cellStyle name="Normal 3 4 5 2 2 4 2" xfId="37208" xr:uid="{DCCF87F7-B764-481E-9DD9-FC0437215531}"/>
    <cellStyle name="Normal 3 4 5 2 2 5" xfId="16251" xr:uid="{00000000-0005-0000-0000-0000783F0000}"/>
    <cellStyle name="Normal 3 4 5 2 2 5 2" xfId="37209" xr:uid="{1B5C2044-9FE7-4CBD-912A-CADC83BDBA2D}"/>
    <cellStyle name="Normal 3 4 5 2 2 6" xfId="16252" xr:uid="{00000000-0005-0000-0000-0000793F0000}"/>
    <cellStyle name="Normal 3 4 5 2 2 6 2" xfId="37210" xr:uid="{49D6B212-C149-41A0-90F4-07AEB7A13384}"/>
    <cellStyle name="Normal 3 4 5 2 2 7" xfId="37195" xr:uid="{5E795F7A-62E5-4D87-B673-6790FD95E8CC}"/>
    <cellStyle name="Normal 3 4 5 2 3" xfId="16253" xr:uid="{00000000-0005-0000-0000-00007A3F0000}"/>
    <cellStyle name="Normal 3 4 5 2 3 2" xfId="16254" xr:uid="{00000000-0005-0000-0000-00007B3F0000}"/>
    <cellStyle name="Normal 3 4 5 2 3 2 2" xfId="16255" xr:uid="{00000000-0005-0000-0000-00007C3F0000}"/>
    <cellStyle name="Normal 3 4 5 2 3 2 2 2" xfId="16256" xr:uid="{00000000-0005-0000-0000-00007D3F0000}"/>
    <cellStyle name="Normal 3 4 5 2 3 2 2 2 2" xfId="37214" xr:uid="{B4803026-8209-4842-B778-C44BEB038D20}"/>
    <cellStyle name="Normal 3 4 5 2 3 2 2 3" xfId="16257" xr:uid="{00000000-0005-0000-0000-00007E3F0000}"/>
    <cellStyle name="Normal 3 4 5 2 3 2 2 3 2" xfId="37215" xr:uid="{6DEACFC3-326C-4D5F-8736-E506933031A1}"/>
    <cellStyle name="Normal 3 4 5 2 3 2 2 4" xfId="16258" xr:uid="{00000000-0005-0000-0000-00007F3F0000}"/>
    <cellStyle name="Normal 3 4 5 2 3 2 2 4 2" xfId="37216" xr:uid="{E71F0031-5D03-455F-8D72-AC0531172A5B}"/>
    <cellStyle name="Normal 3 4 5 2 3 2 2 5" xfId="37213" xr:uid="{5CE50EDE-07E8-4A11-842C-8D6D139C4B80}"/>
    <cellStyle name="Normal 3 4 5 2 3 2 3" xfId="16259" xr:uid="{00000000-0005-0000-0000-0000803F0000}"/>
    <cellStyle name="Normal 3 4 5 2 3 2 3 2" xfId="37217" xr:uid="{3BC86117-0690-4C3F-BE97-C5EDED56053E}"/>
    <cellStyle name="Normal 3 4 5 2 3 2 4" xfId="16260" xr:uid="{00000000-0005-0000-0000-0000813F0000}"/>
    <cellStyle name="Normal 3 4 5 2 3 2 4 2" xfId="37218" xr:uid="{514475E4-FB98-42E1-AFD3-7F6DFA16E2A9}"/>
    <cellStyle name="Normal 3 4 5 2 3 2 5" xfId="16261" xr:uid="{00000000-0005-0000-0000-0000823F0000}"/>
    <cellStyle name="Normal 3 4 5 2 3 2 5 2" xfId="37219" xr:uid="{2C90788D-C8D7-49E3-8823-D84B805F217E}"/>
    <cellStyle name="Normal 3 4 5 2 3 2 6" xfId="37212" xr:uid="{DD3E96A6-5464-4412-BCBC-5883255FF709}"/>
    <cellStyle name="Normal 3 4 5 2 3 3" xfId="16262" xr:uid="{00000000-0005-0000-0000-0000833F0000}"/>
    <cellStyle name="Normal 3 4 5 2 3 3 2" xfId="16263" xr:uid="{00000000-0005-0000-0000-0000843F0000}"/>
    <cellStyle name="Normal 3 4 5 2 3 3 2 2" xfId="37221" xr:uid="{2E294328-0B30-432C-8228-ED787AFA2AC7}"/>
    <cellStyle name="Normal 3 4 5 2 3 3 3" xfId="16264" xr:uid="{00000000-0005-0000-0000-0000853F0000}"/>
    <cellStyle name="Normal 3 4 5 2 3 3 3 2" xfId="37222" xr:uid="{FFFCEF9A-C1B0-4F84-9C53-07D90DDEA282}"/>
    <cellStyle name="Normal 3 4 5 2 3 3 4" xfId="16265" xr:uid="{00000000-0005-0000-0000-0000863F0000}"/>
    <cellStyle name="Normal 3 4 5 2 3 3 4 2" xfId="37223" xr:uid="{FD6DED0B-1021-4ABD-92DA-6EA1BA8FEA8B}"/>
    <cellStyle name="Normal 3 4 5 2 3 3 5" xfId="37220" xr:uid="{D2FFF29A-4C9C-451F-A043-4E7AD8E16850}"/>
    <cellStyle name="Normal 3 4 5 2 3 4" xfId="16266" xr:uid="{00000000-0005-0000-0000-0000873F0000}"/>
    <cellStyle name="Normal 3 4 5 2 3 4 2" xfId="37224" xr:uid="{21CA3F23-24A4-48BA-AD90-3E529EF25F5A}"/>
    <cellStyle name="Normal 3 4 5 2 3 5" xfId="16267" xr:uid="{00000000-0005-0000-0000-0000883F0000}"/>
    <cellStyle name="Normal 3 4 5 2 3 5 2" xfId="37225" xr:uid="{C93B2F94-5375-4961-8100-9F2278010476}"/>
    <cellStyle name="Normal 3 4 5 2 3 6" xfId="16268" xr:uid="{00000000-0005-0000-0000-0000893F0000}"/>
    <cellStyle name="Normal 3 4 5 2 3 6 2" xfId="37226" xr:uid="{60970A10-7811-4B58-A1D0-85D2CC1238DB}"/>
    <cellStyle name="Normal 3 4 5 2 3 7" xfId="37211" xr:uid="{06733724-2BCE-47CC-A59E-468A0844E4E4}"/>
    <cellStyle name="Normal 3 4 5 2 4" xfId="16269" xr:uid="{00000000-0005-0000-0000-00008A3F0000}"/>
    <cellStyle name="Normal 3 4 5 2 4 2" xfId="16270" xr:uid="{00000000-0005-0000-0000-00008B3F0000}"/>
    <cellStyle name="Normal 3 4 5 2 4 2 2" xfId="16271" xr:uid="{00000000-0005-0000-0000-00008C3F0000}"/>
    <cellStyle name="Normal 3 4 5 2 4 2 2 2" xfId="37229" xr:uid="{F7EBF33A-492A-42CA-8D9F-FE55D2603ED7}"/>
    <cellStyle name="Normal 3 4 5 2 4 2 3" xfId="16272" xr:uid="{00000000-0005-0000-0000-00008D3F0000}"/>
    <cellStyle name="Normal 3 4 5 2 4 2 3 2" xfId="37230" xr:uid="{60E1E51E-63D9-408F-BDB3-1E94E9D5F4EB}"/>
    <cellStyle name="Normal 3 4 5 2 4 2 4" xfId="16273" xr:uid="{00000000-0005-0000-0000-00008E3F0000}"/>
    <cellStyle name="Normal 3 4 5 2 4 2 4 2" xfId="37231" xr:uid="{CDCCFBE7-4BF4-4B70-A0FC-E8B19A6F5FB9}"/>
    <cellStyle name="Normal 3 4 5 2 4 2 5" xfId="37228" xr:uid="{73092127-947B-42FA-80C3-963643A20A29}"/>
    <cellStyle name="Normal 3 4 5 2 4 3" xfId="16274" xr:uid="{00000000-0005-0000-0000-00008F3F0000}"/>
    <cellStyle name="Normal 3 4 5 2 4 3 2" xfId="37232" xr:uid="{5607F563-0B40-44FA-A6AE-612114A849E7}"/>
    <cellStyle name="Normal 3 4 5 2 4 4" xfId="16275" xr:uid="{00000000-0005-0000-0000-0000903F0000}"/>
    <cellStyle name="Normal 3 4 5 2 4 4 2" xfId="37233" xr:uid="{95EE6677-E1AD-4CE9-A3A3-B9652E579FFD}"/>
    <cellStyle name="Normal 3 4 5 2 4 5" xfId="16276" xr:uid="{00000000-0005-0000-0000-0000913F0000}"/>
    <cellStyle name="Normal 3 4 5 2 4 5 2" xfId="37234" xr:uid="{A09BCA64-5334-4B85-963E-3731E02DDE9A}"/>
    <cellStyle name="Normal 3 4 5 2 4 6" xfId="37227" xr:uid="{610488C9-9D9A-497C-90C8-1DDC037A3677}"/>
    <cellStyle name="Normal 3 4 5 2 5" xfId="16277" xr:uid="{00000000-0005-0000-0000-0000923F0000}"/>
    <cellStyle name="Normal 3 4 5 2 5 2" xfId="16278" xr:uid="{00000000-0005-0000-0000-0000933F0000}"/>
    <cellStyle name="Normal 3 4 5 2 5 2 2" xfId="37236" xr:uid="{93B3C05D-4480-4650-B683-7ACC309122B7}"/>
    <cellStyle name="Normal 3 4 5 2 5 3" xfId="16279" xr:uid="{00000000-0005-0000-0000-0000943F0000}"/>
    <cellStyle name="Normal 3 4 5 2 5 3 2" xfId="37237" xr:uid="{D3F9EB0C-F5B8-4FF8-80C3-964A3A39EB7E}"/>
    <cellStyle name="Normal 3 4 5 2 5 4" xfId="16280" xr:uid="{00000000-0005-0000-0000-0000953F0000}"/>
    <cellStyle name="Normal 3 4 5 2 5 4 2" xfId="37238" xr:uid="{1E9FD6E6-9046-4535-9C98-85BC19E2FDCE}"/>
    <cellStyle name="Normal 3 4 5 2 5 5" xfId="37235" xr:uid="{1FC69243-A12F-4E6F-9B56-A735A293573B}"/>
    <cellStyle name="Normal 3 4 5 2 6" xfId="16281" xr:uid="{00000000-0005-0000-0000-0000963F0000}"/>
    <cellStyle name="Normal 3 4 5 2 6 2" xfId="37239" xr:uid="{1C1DEF40-65B6-415B-8A61-7FB409BF1E85}"/>
    <cellStyle name="Normal 3 4 5 2 7" xfId="16282" xr:uid="{00000000-0005-0000-0000-0000973F0000}"/>
    <cellStyle name="Normal 3 4 5 2 7 2" xfId="37240" xr:uid="{5121268E-3AB1-43DB-BAF3-A99E04E02578}"/>
    <cellStyle name="Normal 3 4 5 2 8" xfId="16283" xr:uid="{00000000-0005-0000-0000-0000983F0000}"/>
    <cellStyle name="Normal 3 4 5 2 8 2" xfId="37241" xr:uid="{0023FA20-F055-4953-A10C-243320B6E8A3}"/>
    <cellStyle name="Normal 3 4 5 2 9" xfId="37194" xr:uid="{971E2BDF-BD66-405B-B7DC-EA875ED8D27A}"/>
    <cellStyle name="Normal 3 4 5 3" xfId="16284" xr:uid="{00000000-0005-0000-0000-0000993F0000}"/>
    <cellStyle name="Normal 3 4 5 3 2" xfId="16285" xr:uid="{00000000-0005-0000-0000-00009A3F0000}"/>
    <cellStyle name="Normal 3 4 5 3 2 2" xfId="16286" xr:uid="{00000000-0005-0000-0000-00009B3F0000}"/>
    <cellStyle name="Normal 3 4 5 3 2 2 2" xfId="16287" xr:uid="{00000000-0005-0000-0000-00009C3F0000}"/>
    <cellStyle name="Normal 3 4 5 3 2 2 2 2" xfId="37245" xr:uid="{EFDFF385-EDFA-4630-9299-870D351FBC3E}"/>
    <cellStyle name="Normal 3 4 5 3 2 2 3" xfId="16288" xr:uid="{00000000-0005-0000-0000-00009D3F0000}"/>
    <cellStyle name="Normal 3 4 5 3 2 2 3 2" xfId="37246" xr:uid="{4B23D8F4-E6D1-4B21-8483-C12B1B665227}"/>
    <cellStyle name="Normal 3 4 5 3 2 2 4" xfId="16289" xr:uid="{00000000-0005-0000-0000-00009E3F0000}"/>
    <cellStyle name="Normal 3 4 5 3 2 2 4 2" xfId="37247" xr:uid="{D2DA10C0-CCE1-49F9-912E-DB54EAC4D993}"/>
    <cellStyle name="Normal 3 4 5 3 2 2 5" xfId="37244" xr:uid="{86F26A08-944D-4716-AA85-7367CFF365AE}"/>
    <cellStyle name="Normal 3 4 5 3 2 3" xfId="16290" xr:uid="{00000000-0005-0000-0000-00009F3F0000}"/>
    <cellStyle name="Normal 3 4 5 3 2 3 2" xfId="16291" xr:uid="{00000000-0005-0000-0000-0000A03F0000}"/>
    <cellStyle name="Normal 3 4 5 3 2 3 2 2" xfId="37249" xr:uid="{E6C7336E-1C5D-4942-A41A-5BDACF34627B}"/>
    <cellStyle name="Normal 3 4 5 3 2 3 3" xfId="16292" xr:uid="{00000000-0005-0000-0000-0000A13F0000}"/>
    <cellStyle name="Normal 3 4 5 3 2 3 3 2" xfId="37250" xr:uid="{43F2BCBA-E461-4D2B-97F5-A1377D1BE470}"/>
    <cellStyle name="Normal 3 4 5 3 2 3 4" xfId="16293" xr:uid="{00000000-0005-0000-0000-0000A23F0000}"/>
    <cellStyle name="Normal 3 4 5 3 2 3 4 2" xfId="37251" xr:uid="{FB99B871-0F92-4066-869D-7BE68537A90F}"/>
    <cellStyle name="Normal 3 4 5 3 2 3 5" xfId="37248" xr:uid="{7F0A29C8-1BB0-4CD1-A7B0-E0152F4BC125}"/>
    <cellStyle name="Normal 3 4 5 3 2 4" xfId="16294" xr:uid="{00000000-0005-0000-0000-0000A33F0000}"/>
    <cellStyle name="Normal 3 4 5 3 2 4 2" xfId="37252" xr:uid="{166DAACE-D222-48FB-85D1-8E3FEFA78CBA}"/>
    <cellStyle name="Normal 3 4 5 3 2 5" xfId="16295" xr:uid="{00000000-0005-0000-0000-0000A43F0000}"/>
    <cellStyle name="Normal 3 4 5 3 2 5 2" xfId="37253" xr:uid="{9C6513D4-CE89-40E6-AFDC-3D1361B644A2}"/>
    <cellStyle name="Normal 3 4 5 3 2 6" xfId="16296" xr:uid="{00000000-0005-0000-0000-0000A53F0000}"/>
    <cellStyle name="Normal 3 4 5 3 2 6 2" xfId="37254" xr:uid="{5BC08B98-6FDB-44A2-8F37-BF3BAD9E04ED}"/>
    <cellStyle name="Normal 3 4 5 3 2 7" xfId="37243" xr:uid="{458F71F1-3E40-4BF9-9D9B-4F7D731CBE98}"/>
    <cellStyle name="Normal 3 4 5 3 3" xfId="16297" xr:uid="{00000000-0005-0000-0000-0000A63F0000}"/>
    <cellStyle name="Normal 3 4 5 3 3 2" xfId="16298" xr:uid="{00000000-0005-0000-0000-0000A73F0000}"/>
    <cellStyle name="Normal 3 4 5 3 3 2 2" xfId="37256" xr:uid="{8986904A-41AD-4B29-A1FB-65E2BABAEE4B}"/>
    <cellStyle name="Normal 3 4 5 3 3 3" xfId="16299" xr:uid="{00000000-0005-0000-0000-0000A83F0000}"/>
    <cellStyle name="Normal 3 4 5 3 3 3 2" xfId="37257" xr:uid="{D7BF4FBB-18C8-4C2E-A743-A0928E7A4BF1}"/>
    <cellStyle name="Normal 3 4 5 3 3 4" xfId="16300" xr:uid="{00000000-0005-0000-0000-0000A93F0000}"/>
    <cellStyle name="Normal 3 4 5 3 3 4 2" xfId="37258" xr:uid="{84E1AAF2-46B1-463E-993B-066FA932C4ED}"/>
    <cellStyle name="Normal 3 4 5 3 3 5" xfId="37255" xr:uid="{04CB68BF-C91B-4261-9C0B-52DD6B78DBDD}"/>
    <cellStyle name="Normal 3 4 5 3 4" xfId="16301" xr:uid="{00000000-0005-0000-0000-0000AA3F0000}"/>
    <cellStyle name="Normal 3 4 5 3 4 2" xfId="16302" xr:uid="{00000000-0005-0000-0000-0000AB3F0000}"/>
    <cellStyle name="Normal 3 4 5 3 4 2 2" xfId="37260" xr:uid="{76FB7436-B1A6-474B-A859-F3100B432812}"/>
    <cellStyle name="Normal 3 4 5 3 4 3" xfId="16303" xr:uid="{00000000-0005-0000-0000-0000AC3F0000}"/>
    <cellStyle name="Normal 3 4 5 3 4 3 2" xfId="37261" xr:uid="{20B24CAB-9F4F-4A28-BB32-5BE0AF80E5F1}"/>
    <cellStyle name="Normal 3 4 5 3 4 4" xfId="16304" xr:uid="{00000000-0005-0000-0000-0000AD3F0000}"/>
    <cellStyle name="Normal 3 4 5 3 4 4 2" xfId="37262" xr:uid="{98D16076-8008-4D09-8F13-145DFD8482F5}"/>
    <cellStyle name="Normal 3 4 5 3 4 5" xfId="37259" xr:uid="{35C94B22-70E3-4DA1-B07B-85384D2DB5C3}"/>
    <cellStyle name="Normal 3 4 5 3 5" xfId="16305" xr:uid="{00000000-0005-0000-0000-0000AE3F0000}"/>
    <cellStyle name="Normal 3 4 5 3 5 2" xfId="37263" xr:uid="{76E89CD9-6B48-4672-A4F2-8743B415D3A9}"/>
    <cellStyle name="Normal 3 4 5 3 6" xfId="16306" xr:uid="{00000000-0005-0000-0000-0000AF3F0000}"/>
    <cellStyle name="Normal 3 4 5 3 6 2" xfId="37264" xr:uid="{BEE615B7-5782-47AF-B421-FA110F749618}"/>
    <cellStyle name="Normal 3 4 5 3 7" xfId="16307" xr:uid="{00000000-0005-0000-0000-0000B03F0000}"/>
    <cellStyle name="Normal 3 4 5 3 7 2" xfId="37265" xr:uid="{F873885B-7F37-4454-84B3-EC4FC94A0CDD}"/>
    <cellStyle name="Normal 3 4 5 3 8" xfId="37242" xr:uid="{740E9D51-A133-4725-AF29-2D927D712831}"/>
    <cellStyle name="Normal 3 4 5 4" xfId="16308" xr:uid="{00000000-0005-0000-0000-0000B13F0000}"/>
    <cellStyle name="Normal 3 4 5 4 2" xfId="16309" xr:uid="{00000000-0005-0000-0000-0000B23F0000}"/>
    <cellStyle name="Normal 3 4 5 4 2 2" xfId="16310" xr:uid="{00000000-0005-0000-0000-0000B33F0000}"/>
    <cellStyle name="Normal 3 4 5 4 2 2 2" xfId="16311" xr:uid="{00000000-0005-0000-0000-0000B43F0000}"/>
    <cellStyle name="Normal 3 4 5 4 2 2 2 2" xfId="37269" xr:uid="{7C056059-432D-4160-A9ED-CA0F2C4BC1B1}"/>
    <cellStyle name="Normal 3 4 5 4 2 2 3" xfId="16312" xr:uid="{00000000-0005-0000-0000-0000B53F0000}"/>
    <cellStyle name="Normal 3 4 5 4 2 2 3 2" xfId="37270" xr:uid="{002B6D73-9523-4E1F-B260-3E965B171109}"/>
    <cellStyle name="Normal 3 4 5 4 2 2 4" xfId="16313" xr:uid="{00000000-0005-0000-0000-0000B63F0000}"/>
    <cellStyle name="Normal 3 4 5 4 2 2 4 2" xfId="37271" xr:uid="{2CF59051-C57F-47F5-BA0D-EEE6541600AB}"/>
    <cellStyle name="Normal 3 4 5 4 2 2 5" xfId="37268" xr:uid="{08D4BD1F-AEE7-4371-ADA4-C7A2B537E5D5}"/>
    <cellStyle name="Normal 3 4 5 4 2 3" xfId="16314" xr:uid="{00000000-0005-0000-0000-0000B73F0000}"/>
    <cellStyle name="Normal 3 4 5 4 2 3 2" xfId="37272" xr:uid="{24699094-209C-4B1D-B109-771C4EB8EA14}"/>
    <cellStyle name="Normal 3 4 5 4 2 4" xfId="16315" xr:uid="{00000000-0005-0000-0000-0000B83F0000}"/>
    <cellStyle name="Normal 3 4 5 4 2 4 2" xfId="37273" xr:uid="{9E95DB62-1007-4B00-B828-765EACD062C0}"/>
    <cellStyle name="Normal 3 4 5 4 2 5" xfId="16316" xr:uid="{00000000-0005-0000-0000-0000B93F0000}"/>
    <cellStyle name="Normal 3 4 5 4 2 5 2" xfId="37274" xr:uid="{7F48F14A-5EFD-4B93-891C-AC97C2286A06}"/>
    <cellStyle name="Normal 3 4 5 4 2 6" xfId="37267" xr:uid="{A48AF7CB-533A-4F0D-838F-C875B8A5A6D9}"/>
    <cellStyle name="Normal 3 4 5 4 3" xfId="16317" xr:uid="{00000000-0005-0000-0000-0000BA3F0000}"/>
    <cellStyle name="Normal 3 4 5 4 3 2" xfId="16318" xr:uid="{00000000-0005-0000-0000-0000BB3F0000}"/>
    <cellStyle name="Normal 3 4 5 4 3 2 2" xfId="37276" xr:uid="{C0D8D04B-BB06-4226-9134-10C7423FB24D}"/>
    <cellStyle name="Normal 3 4 5 4 3 3" xfId="16319" xr:uid="{00000000-0005-0000-0000-0000BC3F0000}"/>
    <cellStyle name="Normal 3 4 5 4 3 3 2" xfId="37277" xr:uid="{A5F685A1-C126-44FA-ABD6-134A9AA47253}"/>
    <cellStyle name="Normal 3 4 5 4 3 4" xfId="16320" xr:uid="{00000000-0005-0000-0000-0000BD3F0000}"/>
    <cellStyle name="Normal 3 4 5 4 3 4 2" xfId="37278" xr:uid="{B60D6789-1EE8-4213-82EB-C3969F1F766A}"/>
    <cellStyle name="Normal 3 4 5 4 3 5" xfId="37275" xr:uid="{4F6C62F2-DF19-44F2-997F-20A17FC1C1FF}"/>
    <cellStyle name="Normal 3 4 5 4 4" xfId="16321" xr:uid="{00000000-0005-0000-0000-0000BE3F0000}"/>
    <cellStyle name="Normal 3 4 5 4 4 2" xfId="37279" xr:uid="{89FF685E-6DF6-4974-BA70-46DF23D5B7F9}"/>
    <cellStyle name="Normal 3 4 5 4 5" xfId="16322" xr:uid="{00000000-0005-0000-0000-0000BF3F0000}"/>
    <cellStyle name="Normal 3 4 5 4 5 2" xfId="37280" xr:uid="{126E2D86-14B1-40E8-8790-4BB6DAFB50F8}"/>
    <cellStyle name="Normal 3 4 5 4 6" xfId="16323" xr:uid="{00000000-0005-0000-0000-0000C03F0000}"/>
    <cellStyle name="Normal 3 4 5 4 6 2" xfId="37281" xr:uid="{3F6F33AA-ED5C-4CE8-9E3C-98900A0F4179}"/>
    <cellStyle name="Normal 3 4 5 4 7" xfId="37266" xr:uid="{227A0182-2B22-47A4-BD85-866BFB732998}"/>
    <cellStyle name="Normal 3 4 5 5" xfId="16324" xr:uid="{00000000-0005-0000-0000-0000C13F0000}"/>
    <cellStyle name="Normal 3 4 5 5 2" xfId="16325" xr:uid="{00000000-0005-0000-0000-0000C23F0000}"/>
    <cellStyle name="Normal 3 4 5 5 2 2" xfId="16326" xr:uid="{00000000-0005-0000-0000-0000C33F0000}"/>
    <cellStyle name="Normal 3 4 5 5 2 2 2" xfId="37284" xr:uid="{9CE712AB-4806-465F-9C21-823BAC54FF42}"/>
    <cellStyle name="Normal 3 4 5 5 2 3" xfId="16327" xr:uid="{00000000-0005-0000-0000-0000C43F0000}"/>
    <cellStyle name="Normal 3 4 5 5 2 3 2" xfId="37285" xr:uid="{5DB66F5E-D70B-4AA4-B574-5B18E9497BAC}"/>
    <cellStyle name="Normal 3 4 5 5 2 4" xfId="16328" xr:uid="{00000000-0005-0000-0000-0000C53F0000}"/>
    <cellStyle name="Normal 3 4 5 5 2 4 2" xfId="37286" xr:uid="{F4E3B175-CC2C-4195-A01A-8B5C99FEBFEA}"/>
    <cellStyle name="Normal 3 4 5 5 2 5" xfId="37283" xr:uid="{F218BC70-4CFD-4F4A-ACD6-32DF937ECA88}"/>
    <cellStyle name="Normal 3 4 5 5 3" xfId="37282" xr:uid="{1D048C80-322A-4CF0-B9E8-ED27B6DF6EFE}"/>
    <cellStyle name="Normal 3 4 5 6" xfId="16329" xr:uid="{00000000-0005-0000-0000-0000C63F0000}"/>
    <cellStyle name="Normal 3 4 5 6 2" xfId="16330" xr:uid="{00000000-0005-0000-0000-0000C73F0000}"/>
    <cellStyle name="Normal 3 4 5 6 2 2" xfId="16331" xr:uid="{00000000-0005-0000-0000-0000C83F0000}"/>
    <cellStyle name="Normal 3 4 5 6 2 2 2" xfId="37289" xr:uid="{B2020166-E2E1-45B9-B95A-85129BE2D43D}"/>
    <cellStyle name="Normal 3 4 5 6 2 3" xfId="16332" xr:uid="{00000000-0005-0000-0000-0000C93F0000}"/>
    <cellStyle name="Normal 3 4 5 6 2 3 2" xfId="37290" xr:uid="{F2BB3F3B-CCB3-44ED-A48E-85E8C8F707D8}"/>
    <cellStyle name="Normal 3 4 5 6 2 4" xfId="16333" xr:uid="{00000000-0005-0000-0000-0000CA3F0000}"/>
    <cellStyle name="Normal 3 4 5 6 2 4 2" xfId="37291" xr:uid="{56F5467A-07DD-4055-B65F-F52B3B412EB9}"/>
    <cellStyle name="Normal 3 4 5 6 2 5" xfId="37288" xr:uid="{C8BC0BBD-1D82-4F72-86B3-75E8C38F012B}"/>
    <cellStyle name="Normal 3 4 5 6 3" xfId="16334" xr:uid="{00000000-0005-0000-0000-0000CB3F0000}"/>
    <cellStyle name="Normal 3 4 5 6 3 2" xfId="37292" xr:uid="{DF5AD907-2EE1-4452-B323-F2A33BA15742}"/>
    <cellStyle name="Normal 3 4 5 6 4" xfId="16335" xr:uid="{00000000-0005-0000-0000-0000CC3F0000}"/>
    <cellStyle name="Normal 3 4 5 6 4 2" xfId="37293" xr:uid="{30AA9CBA-3948-4B71-9640-12223FA9B0A8}"/>
    <cellStyle name="Normal 3 4 5 6 5" xfId="16336" xr:uid="{00000000-0005-0000-0000-0000CD3F0000}"/>
    <cellStyle name="Normal 3 4 5 6 5 2" xfId="37294" xr:uid="{FB7C2119-CB74-4032-8CCA-C339D7109AF2}"/>
    <cellStyle name="Normal 3 4 5 6 6" xfId="37287" xr:uid="{E28B71AE-4D4F-48BD-A1CE-DDC37D3689AB}"/>
    <cellStyle name="Normal 3 4 5 7" xfId="16337" xr:uid="{00000000-0005-0000-0000-0000CE3F0000}"/>
    <cellStyle name="Normal 3 4 5 7 2" xfId="37295" xr:uid="{BD642CD4-A02E-4575-B93A-B40103A37FE7}"/>
    <cellStyle name="Normal 3 4 5 8" xfId="16338" xr:uid="{00000000-0005-0000-0000-0000CF3F0000}"/>
    <cellStyle name="Normal 3 4 5 8 2" xfId="37296" xr:uid="{1BAB8E2B-C156-4F0C-AA03-64AD2BABF972}"/>
    <cellStyle name="Normal 3 4 5 9" xfId="16339" xr:uid="{00000000-0005-0000-0000-0000D03F0000}"/>
    <cellStyle name="Normal 3 4 5 9 2" xfId="37297" xr:uid="{A1B32147-8A2B-41A8-8958-5FA364120103}"/>
    <cellStyle name="Normal 3 4 6" xfId="16340" xr:uid="{00000000-0005-0000-0000-0000D13F0000}"/>
    <cellStyle name="Normal 3 4 6 2" xfId="16341" xr:uid="{00000000-0005-0000-0000-0000D23F0000}"/>
    <cellStyle name="Normal 3 4 6 2 2" xfId="16342" xr:uid="{00000000-0005-0000-0000-0000D33F0000}"/>
    <cellStyle name="Normal 3 4 6 2 2 2" xfId="16343" xr:uid="{00000000-0005-0000-0000-0000D43F0000}"/>
    <cellStyle name="Normal 3 4 6 2 2 2 2" xfId="16344" xr:uid="{00000000-0005-0000-0000-0000D53F0000}"/>
    <cellStyle name="Normal 3 4 6 2 2 2 2 2" xfId="37302" xr:uid="{D5D35D03-83E8-4DC3-A53D-89B1DFD4BA32}"/>
    <cellStyle name="Normal 3 4 6 2 2 2 3" xfId="16345" xr:uid="{00000000-0005-0000-0000-0000D63F0000}"/>
    <cellStyle name="Normal 3 4 6 2 2 2 3 2" xfId="37303" xr:uid="{9C9C5119-2E73-45C8-B413-A72697CF6478}"/>
    <cellStyle name="Normal 3 4 6 2 2 2 4" xfId="16346" xr:uid="{00000000-0005-0000-0000-0000D73F0000}"/>
    <cellStyle name="Normal 3 4 6 2 2 2 4 2" xfId="37304" xr:uid="{55F873D3-6568-4820-9911-8B57BB02CFD6}"/>
    <cellStyle name="Normal 3 4 6 2 2 2 5" xfId="37301" xr:uid="{83760B4F-4545-4B73-BDF5-7BC171172C52}"/>
    <cellStyle name="Normal 3 4 6 2 2 3" xfId="16347" xr:uid="{00000000-0005-0000-0000-0000D83F0000}"/>
    <cellStyle name="Normal 3 4 6 2 2 3 2" xfId="37305" xr:uid="{617F7DBE-41B6-4287-8143-EAF7142C7D61}"/>
    <cellStyle name="Normal 3 4 6 2 2 4" xfId="16348" xr:uid="{00000000-0005-0000-0000-0000D93F0000}"/>
    <cellStyle name="Normal 3 4 6 2 2 4 2" xfId="37306" xr:uid="{8DF7554B-FA25-4BE1-86FB-CB9A0E799AB0}"/>
    <cellStyle name="Normal 3 4 6 2 2 5" xfId="16349" xr:uid="{00000000-0005-0000-0000-0000DA3F0000}"/>
    <cellStyle name="Normal 3 4 6 2 2 5 2" xfId="37307" xr:uid="{4AEC434F-6C26-4A8B-98F7-1BE168299DEC}"/>
    <cellStyle name="Normal 3 4 6 2 2 6" xfId="37300" xr:uid="{A7CC8D5F-1E28-4A47-8AD4-286B40559D88}"/>
    <cellStyle name="Normal 3 4 6 2 3" xfId="16350" xr:uid="{00000000-0005-0000-0000-0000DB3F0000}"/>
    <cellStyle name="Normal 3 4 6 2 3 2" xfId="16351" xr:uid="{00000000-0005-0000-0000-0000DC3F0000}"/>
    <cellStyle name="Normal 3 4 6 2 3 2 2" xfId="37309" xr:uid="{2F3BEB9B-2770-4AB4-8B50-F53F21556BB4}"/>
    <cellStyle name="Normal 3 4 6 2 3 3" xfId="16352" xr:uid="{00000000-0005-0000-0000-0000DD3F0000}"/>
    <cellStyle name="Normal 3 4 6 2 3 3 2" xfId="37310" xr:uid="{00D36CF3-4190-4EED-8ABF-202339A57504}"/>
    <cellStyle name="Normal 3 4 6 2 3 4" xfId="16353" xr:uid="{00000000-0005-0000-0000-0000DE3F0000}"/>
    <cellStyle name="Normal 3 4 6 2 3 4 2" xfId="37311" xr:uid="{24D7EB4F-9824-417F-8EB5-39065A4BAE6A}"/>
    <cellStyle name="Normal 3 4 6 2 3 5" xfId="37308" xr:uid="{2C94DA6D-BCFC-4135-9396-AC53A8D24638}"/>
    <cellStyle name="Normal 3 4 6 2 4" xfId="16354" xr:uid="{00000000-0005-0000-0000-0000DF3F0000}"/>
    <cellStyle name="Normal 3 4 6 2 4 2" xfId="37312" xr:uid="{F1D3462F-5631-4E5E-9D0F-65ECB3BB5AFB}"/>
    <cellStyle name="Normal 3 4 6 2 5" xfId="16355" xr:uid="{00000000-0005-0000-0000-0000E03F0000}"/>
    <cellStyle name="Normal 3 4 6 2 5 2" xfId="37313" xr:uid="{C8F5B3D0-620A-4B32-863F-AE417C5B4895}"/>
    <cellStyle name="Normal 3 4 6 2 6" xfId="16356" xr:uid="{00000000-0005-0000-0000-0000E13F0000}"/>
    <cellStyle name="Normal 3 4 6 2 6 2" xfId="37314" xr:uid="{F149E52A-0038-4C0C-A5C9-019CE46AA71E}"/>
    <cellStyle name="Normal 3 4 6 2 7" xfId="37299" xr:uid="{87DBBC2C-8C81-48B5-92F1-0B8FC4AD7988}"/>
    <cellStyle name="Normal 3 4 6 3" xfId="16357" xr:uid="{00000000-0005-0000-0000-0000E23F0000}"/>
    <cellStyle name="Normal 3 4 6 3 2" xfId="16358" xr:uid="{00000000-0005-0000-0000-0000E33F0000}"/>
    <cellStyle name="Normal 3 4 6 3 2 2" xfId="16359" xr:uid="{00000000-0005-0000-0000-0000E43F0000}"/>
    <cellStyle name="Normal 3 4 6 3 2 2 2" xfId="16360" xr:uid="{00000000-0005-0000-0000-0000E53F0000}"/>
    <cellStyle name="Normal 3 4 6 3 2 2 2 2" xfId="37318" xr:uid="{C538AB35-F562-4C5D-BA8F-8BB57A24B4F4}"/>
    <cellStyle name="Normal 3 4 6 3 2 2 3" xfId="16361" xr:uid="{00000000-0005-0000-0000-0000E63F0000}"/>
    <cellStyle name="Normal 3 4 6 3 2 2 3 2" xfId="37319" xr:uid="{5CB7E079-1B30-4D42-A38D-CF3B56211495}"/>
    <cellStyle name="Normal 3 4 6 3 2 2 4" xfId="16362" xr:uid="{00000000-0005-0000-0000-0000E73F0000}"/>
    <cellStyle name="Normal 3 4 6 3 2 2 4 2" xfId="37320" xr:uid="{BB46F2BF-00FE-4D5B-9C3E-7F79A0FC0110}"/>
    <cellStyle name="Normal 3 4 6 3 2 2 5" xfId="37317" xr:uid="{C9AC70B1-D768-416A-B8FC-30B6518C5131}"/>
    <cellStyle name="Normal 3 4 6 3 2 3" xfId="16363" xr:uid="{00000000-0005-0000-0000-0000E83F0000}"/>
    <cellStyle name="Normal 3 4 6 3 2 3 2" xfId="37321" xr:uid="{72AB2CD9-2598-4EA6-BE00-6373F91F1C3D}"/>
    <cellStyle name="Normal 3 4 6 3 2 4" xfId="16364" xr:uid="{00000000-0005-0000-0000-0000E93F0000}"/>
    <cellStyle name="Normal 3 4 6 3 2 4 2" xfId="37322" xr:uid="{CEA8A205-7733-4CB5-93B4-902D6AB446D9}"/>
    <cellStyle name="Normal 3 4 6 3 2 5" xfId="16365" xr:uid="{00000000-0005-0000-0000-0000EA3F0000}"/>
    <cellStyle name="Normal 3 4 6 3 2 5 2" xfId="37323" xr:uid="{9F1FD525-8589-4479-8AC5-E36DCB7E5083}"/>
    <cellStyle name="Normal 3 4 6 3 2 6" xfId="37316" xr:uid="{51B4A18D-EAD7-4C6A-8C3D-DBAEE9AA4AA4}"/>
    <cellStyle name="Normal 3 4 6 3 3" xfId="16366" xr:uid="{00000000-0005-0000-0000-0000EB3F0000}"/>
    <cellStyle name="Normal 3 4 6 3 3 2" xfId="16367" xr:uid="{00000000-0005-0000-0000-0000EC3F0000}"/>
    <cellStyle name="Normal 3 4 6 3 3 2 2" xfId="37325" xr:uid="{CEDD8890-4ADA-4276-AF92-B32510D863C2}"/>
    <cellStyle name="Normal 3 4 6 3 3 3" xfId="16368" xr:uid="{00000000-0005-0000-0000-0000ED3F0000}"/>
    <cellStyle name="Normal 3 4 6 3 3 3 2" xfId="37326" xr:uid="{48E2413F-F593-4972-B5CF-A33DD7C5BA13}"/>
    <cellStyle name="Normal 3 4 6 3 3 4" xfId="16369" xr:uid="{00000000-0005-0000-0000-0000EE3F0000}"/>
    <cellStyle name="Normal 3 4 6 3 3 4 2" xfId="37327" xr:uid="{1228A740-C351-46E8-B03C-94268D6FA44D}"/>
    <cellStyle name="Normal 3 4 6 3 3 5" xfId="37324" xr:uid="{1703F6D8-C6B5-41BF-B0E2-C44DBDC385EA}"/>
    <cellStyle name="Normal 3 4 6 3 4" xfId="16370" xr:uid="{00000000-0005-0000-0000-0000EF3F0000}"/>
    <cellStyle name="Normal 3 4 6 3 4 2" xfId="37328" xr:uid="{53EE80A8-A959-420B-BAC4-FE953AA3B19F}"/>
    <cellStyle name="Normal 3 4 6 3 5" xfId="16371" xr:uid="{00000000-0005-0000-0000-0000F03F0000}"/>
    <cellStyle name="Normal 3 4 6 3 5 2" xfId="37329" xr:uid="{AE7F3274-60E4-43A5-BC6D-45850E0CA8B0}"/>
    <cellStyle name="Normal 3 4 6 3 6" xfId="16372" xr:uid="{00000000-0005-0000-0000-0000F13F0000}"/>
    <cellStyle name="Normal 3 4 6 3 6 2" xfId="37330" xr:uid="{A5328ECB-A2C6-4D25-8DE3-A82BDB28175A}"/>
    <cellStyle name="Normal 3 4 6 3 7" xfId="37315" xr:uid="{3ADDE19E-A53A-41F5-9052-7B4323FD5B6C}"/>
    <cellStyle name="Normal 3 4 6 4" xfId="16373" xr:uid="{00000000-0005-0000-0000-0000F23F0000}"/>
    <cellStyle name="Normal 3 4 6 4 2" xfId="16374" xr:uid="{00000000-0005-0000-0000-0000F33F0000}"/>
    <cellStyle name="Normal 3 4 6 4 2 2" xfId="16375" xr:uid="{00000000-0005-0000-0000-0000F43F0000}"/>
    <cellStyle name="Normal 3 4 6 4 2 2 2" xfId="37333" xr:uid="{27C3BD9F-F63B-4E01-A263-686C8078A953}"/>
    <cellStyle name="Normal 3 4 6 4 2 3" xfId="16376" xr:uid="{00000000-0005-0000-0000-0000F53F0000}"/>
    <cellStyle name="Normal 3 4 6 4 2 3 2" xfId="37334" xr:uid="{FBD0F0F4-3115-4EEC-AD82-8C3FB78434B5}"/>
    <cellStyle name="Normal 3 4 6 4 2 4" xfId="16377" xr:uid="{00000000-0005-0000-0000-0000F63F0000}"/>
    <cellStyle name="Normal 3 4 6 4 2 4 2" xfId="37335" xr:uid="{5C8F6165-598C-4C32-A84D-30888F5AFCB9}"/>
    <cellStyle name="Normal 3 4 6 4 2 5" xfId="37332" xr:uid="{413BBD30-9A1A-48BC-9FD6-AD3ACC309452}"/>
    <cellStyle name="Normal 3 4 6 4 3" xfId="37331" xr:uid="{5A183614-BBC8-45D1-9B05-E013A49E0B46}"/>
    <cellStyle name="Normal 3 4 6 5" xfId="16378" xr:uid="{00000000-0005-0000-0000-0000F73F0000}"/>
    <cellStyle name="Normal 3 4 6 5 2" xfId="16379" xr:uid="{00000000-0005-0000-0000-0000F83F0000}"/>
    <cellStyle name="Normal 3 4 6 5 2 2" xfId="16380" xr:uid="{00000000-0005-0000-0000-0000F93F0000}"/>
    <cellStyle name="Normal 3 4 6 5 2 2 2" xfId="37338" xr:uid="{7A2C30BE-8CE2-411C-9FEB-D70F2EFAD707}"/>
    <cellStyle name="Normal 3 4 6 5 2 3" xfId="16381" xr:uid="{00000000-0005-0000-0000-0000FA3F0000}"/>
    <cellStyle name="Normal 3 4 6 5 2 3 2" xfId="37339" xr:uid="{EFA101F9-52DF-4518-B1A7-29B4BCE803F3}"/>
    <cellStyle name="Normal 3 4 6 5 2 4" xfId="16382" xr:uid="{00000000-0005-0000-0000-0000FB3F0000}"/>
    <cellStyle name="Normal 3 4 6 5 2 4 2" xfId="37340" xr:uid="{D0A09169-E574-490D-9229-3F86C7A29C0D}"/>
    <cellStyle name="Normal 3 4 6 5 2 5" xfId="37337" xr:uid="{EF39D00F-9CB3-436D-980C-00C5C8451EE5}"/>
    <cellStyle name="Normal 3 4 6 5 3" xfId="16383" xr:uid="{00000000-0005-0000-0000-0000FC3F0000}"/>
    <cellStyle name="Normal 3 4 6 5 3 2" xfId="37341" xr:uid="{CC08C067-B90C-4C8E-B731-2F03E38B1C46}"/>
    <cellStyle name="Normal 3 4 6 5 4" xfId="16384" xr:uid="{00000000-0005-0000-0000-0000FD3F0000}"/>
    <cellStyle name="Normal 3 4 6 5 4 2" xfId="37342" xr:uid="{EAFB0919-5795-4988-8088-F8856B36B52F}"/>
    <cellStyle name="Normal 3 4 6 5 5" xfId="16385" xr:uid="{00000000-0005-0000-0000-0000FE3F0000}"/>
    <cellStyle name="Normal 3 4 6 5 5 2" xfId="37343" xr:uid="{76896DBB-855C-4A86-A572-EFD199B6DA1D}"/>
    <cellStyle name="Normal 3 4 6 5 6" xfId="37336" xr:uid="{FCFB8A4A-DB89-423A-B7E8-7BD30E996CCB}"/>
    <cellStyle name="Normal 3 4 6 6" xfId="16386" xr:uid="{00000000-0005-0000-0000-0000FF3F0000}"/>
    <cellStyle name="Normal 3 4 6 6 2" xfId="37344" xr:uid="{65ABD433-2459-4893-973C-FD589E2FAD25}"/>
    <cellStyle name="Normal 3 4 6 7" xfId="16387" xr:uid="{00000000-0005-0000-0000-000000400000}"/>
    <cellStyle name="Normal 3 4 6 7 2" xfId="37345" xr:uid="{01ADF138-AAF8-487F-A06A-56F2B1ECCF9A}"/>
    <cellStyle name="Normal 3 4 6 8" xfId="16388" xr:uid="{00000000-0005-0000-0000-000001400000}"/>
    <cellStyle name="Normal 3 4 6 8 2" xfId="37346" xr:uid="{AD5E8F07-D8DD-47EB-98AE-B9076848B630}"/>
    <cellStyle name="Normal 3 4 6 9" xfId="37298" xr:uid="{A3BA3EF0-4197-4667-8A02-C103292BD9BE}"/>
    <cellStyle name="Normal 3 4 7" xfId="16389" xr:uid="{00000000-0005-0000-0000-000002400000}"/>
    <cellStyle name="Normal 3 4 7 2" xfId="16390" xr:uid="{00000000-0005-0000-0000-000003400000}"/>
    <cellStyle name="Normal 3 4 7 2 2" xfId="16391" xr:uid="{00000000-0005-0000-0000-000004400000}"/>
    <cellStyle name="Normal 3 4 7 2 2 2" xfId="16392" xr:uid="{00000000-0005-0000-0000-000005400000}"/>
    <cellStyle name="Normal 3 4 7 2 2 2 2" xfId="16393" xr:uid="{00000000-0005-0000-0000-000006400000}"/>
    <cellStyle name="Normal 3 4 7 2 2 2 2 2" xfId="37351" xr:uid="{6492DD6A-5AA8-4033-AB45-033A458251DF}"/>
    <cellStyle name="Normal 3 4 7 2 2 2 3" xfId="16394" xr:uid="{00000000-0005-0000-0000-000007400000}"/>
    <cellStyle name="Normal 3 4 7 2 2 2 3 2" xfId="37352" xr:uid="{0D53B2F4-BE13-4760-9672-0AE9917A37C4}"/>
    <cellStyle name="Normal 3 4 7 2 2 2 4" xfId="16395" xr:uid="{00000000-0005-0000-0000-000008400000}"/>
    <cellStyle name="Normal 3 4 7 2 2 2 4 2" xfId="37353" xr:uid="{559206B7-3DD2-458D-80B3-8E8FD5B8245E}"/>
    <cellStyle name="Normal 3 4 7 2 2 2 5" xfId="37350" xr:uid="{F3EDC645-19B8-40B1-B528-682C43E7DF73}"/>
    <cellStyle name="Normal 3 4 7 2 2 3" xfId="16396" xr:uid="{00000000-0005-0000-0000-000009400000}"/>
    <cellStyle name="Normal 3 4 7 2 2 3 2" xfId="37354" xr:uid="{52A17197-3CAB-4C66-A224-C90BF9FF81AA}"/>
    <cellStyle name="Normal 3 4 7 2 2 4" xfId="16397" xr:uid="{00000000-0005-0000-0000-00000A400000}"/>
    <cellStyle name="Normal 3 4 7 2 2 4 2" xfId="37355" xr:uid="{4D5FFC5F-7805-4A02-9940-E2AD72D306E8}"/>
    <cellStyle name="Normal 3 4 7 2 2 5" xfId="16398" xr:uid="{00000000-0005-0000-0000-00000B400000}"/>
    <cellStyle name="Normal 3 4 7 2 2 5 2" xfId="37356" xr:uid="{FB1FB206-1D24-4D45-843D-EF3ACF5E9E1F}"/>
    <cellStyle name="Normal 3 4 7 2 2 6" xfId="37349" xr:uid="{6B7C143E-DDBF-435B-84DC-58CB8E721A25}"/>
    <cellStyle name="Normal 3 4 7 2 3" xfId="16399" xr:uid="{00000000-0005-0000-0000-00000C400000}"/>
    <cellStyle name="Normal 3 4 7 2 3 2" xfId="16400" xr:uid="{00000000-0005-0000-0000-00000D400000}"/>
    <cellStyle name="Normal 3 4 7 2 3 2 2" xfId="37358" xr:uid="{6117BF69-02E3-4C3E-972D-9DC3A3EC29C6}"/>
    <cellStyle name="Normal 3 4 7 2 3 3" xfId="16401" xr:uid="{00000000-0005-0000-0000-00000E400000}"/>
    <cellStyle name="Normal 3 4 7 2 3 3 2" xfId="37359" xr:uid="{A676D6B7-7BCA-4640-9D29-8D8957D28532}"/>
    <cellStyle name="Normal 3 4 7 2 3 4" xfId="16402" xr:uid="{00000000-0005-0000-0000-00000F400000}"/>
    <cellStyle name="Normal 3 4 7 2 3 4 2" xfId="37360" xr:uid="{75BD5700-7698-4958-AD40-C6D6F67F0568}"/>
    <cellStyle name="Normal 3 4 7 2 3 5" xfId="37357" xr:uid="{12089AAC-870F-432D-A5BC-DD9489BC4026}"/>
    <cellStyle name="Normal 3 4 7 2 4" xfId="16403" xr:uid="{00000000-0005-0000-0000-000010400000}"/>
    <cellStyle name="Normal 3 4 7 2 4 2" xfId="37361" xr:uid="{919E5BAA-12F8-4BCD-99BB-836AA484A9E8}"/>
    <cellStyle name="Normal 3 4 7 2 5" xfId="16404" xr:uid="{00000000-0005-0000-0000-000011400000}"/>
    <cellStyle name="Normal 3 4 7 2 5 2" xfId="37362" xr:uid="{264DC32B-DD16-451E-BA2A-9E8E2F772DAC}"/>
    <cellStyle name="Normal 3 4 7 2 6" xfId="16405" xr:uid="{00000000-0005-0000-0000-000012400000}"/>
    <cellStyle name="Normal 3 4 7 2 6 2" xfId="37363" xr:uid="{1A70B437-C988-4D64-B6B6-E28C548B22C6}"/>
    <cellStyle name="Normal 3 4 7 2 7" xfId="37348" xr:uid="{3275BA76-7B35-43D7-9602-B75F836F95E8}"/>
    <cellStyle name="Normal 3 4 7 3" xfId="16406" xr:uid="{00000000-0005-0000-0000-000013400000}"/>
    <cellStyle name="Normal 3 4 7 3 2" xfId="16407" xr:uid="{00000000-0005-0000-0000-000014400000}"/>
    <cellStyle name="Normal 3 4 7 3 2 2" xfId="16408" xr:uid="{00000000-0005-0000-0000-000015400000}"/>
    <cellStyle name="Normal 3 4 7 3 2 2 2" xfId="16409" xr:uid="{00000000-0005-0000-0000-000016400000}"/>
    <cellStyle name="Normal 3 4 7 3 2 2 2 2" xfId="37367" xr:uid="{5A82C740-3138-40DB-8C33-12A34BD1FCA7}"/>
    <cellStyle name="Normal 3 4 7 3 2 2 3" xfId="16410" xr:uid="{00000000-0005-0000-0000-000017400000}"/>
    <cellStyle name="Normal 3 4 7 3 2 2 3 2" xfId="37368" xr:uid="{F48341A7-A43C-46E6-A8A3-90761427CE1F}"/>
    <cellStyle name="Normal 3 4 7 3 2 2 4" xfId="16411" xr:uid="{00000000-0005-0000-0000-000018400000}"/>
    <cellStyle name="Normal 3 4 7 3 2 2 4 2" xfId="37369" xr:uid="{431ED997-181C-46DB-B077-5ACEC6B0030B}"/>
    <cellStyle name="Normal 3 4 7 3 2 2 5" xfId="37366" xr:uid="{176EB744-FEA0-4160-B707-825EB3C4F2C0}"/>
    <cellStyle name="Normal 3 4 7 3 2 3" xfId="16412" xr:uid="{00000000-0005-0000-0000-000019400000}"/>
    <cellStyle name="Normal 3 4 7 3 2 3 2" xfId="37370" xr:uid="{98F604BC-6ED5-46C8-8309-6A3C2530C964}"/>
    <cellStyle name="Normal 3 4 7 3 2 4" xfId="16413" xr:uid="{00000000-0005-0000-0000-00001A400000}"/>
    <cellStyle name="Normal 3 4 7 3 2 4 2" xfId="37371" xr:uid="{F6D95F9E-D68E-4AFA-A3C3-485ED2BF4247}"/>
    <cellStyle name="Normal 3 4 7 3 2 5" xfId="16414" xr:uid="{00000000-0005-0000-0000-00001B400000}"/>
    <cellStyle name="Normal 3 4 7 3 2 5 2" xfId="37372" xr:uid="{B8194A3B-93AF-45F4-A814-FD89392907D5}"/>
    <cellStyle name="Normal 3 4 7 3 2 6" xfId="37365" xr:uid="{162FA505-F508-4DEA-96FA-56E8B2393D28}"/>
    <cellStyle name="Normal 3 4 7 3 3" xfId="16415" xr:uid="{00000000-0005-0000-0000-00001C400000}"/>
    <cellStyle name="Normal 3 4 7 3 3 2" xfId="16416" xr:uid="{00000000-0005-0000-0000-00001D400000}"/>
    <cellStyle name="Normal 3 4 7 3 3 2 2" xfId="37374" xr:uid="{2A8005D7-2C17-40AE-B7C3-0E1924B74168}"/>
    <cellStyle name="Normal 3 4 7 3 3 3" xfId="16417" xr:uid="{00000000-0005-0000-0000-00001E400000}"/>
    <cellStyle name="Normal 3 4 7 3 3 3 2" xfId="37375" xr:uid="{C5D05FC1-98F4-46AD-B03F-1818265D6FBF}"/>
    <cellStyle name="Normal 3 4 7 3 3 4" xfId="16418" xr:uid="{00000000-0005-0000-0000-00001F400000}"/>
    <cellStyle name="Normal 3 4 7 3 3 4 2" xfId="37376" xr:uid="{823876E7-8FAC-4DF5-9C45-7640A14477AC}"/>
    <cellStyle name="Normal 3 4 7 3 3 5" xfId="37373" xr:uid="{31CE3398-BE2C-4B49-93DC-63BD302D1168}"/>
    <cellStyle name="Normal 3 4 7 3 4" xfId="16419" xr:uid="{00000000-0005-0000-0000-000020400000}"/>
    <cellStyle name="Normal 3 4 7 3 4 2" xfId="37377" xr:uid="{4574053D-B539-417E-91E6-99B2192AA604}"/>
    <cellStyle name="Normal 3 4 7 3 5" xfId="16420" xr:uid="{00000000-0005-0000-0000-000021400000}"/>
    <cellStyle name="Normal 3 4 7 3 5 2" xfId="37378" xr:uid="{9553A5C1-09B0-43D7-8431-A971637C5E40}"/>
    <cellStyle name="Normal 3 4 7 3 6" xfId="16421" xr:uid="{00000000-0005-0000-0000-000022400000}"/>
    <cellStyle name="Normal 3 4 7 3 6 2" xfId="37379" xr:uid="{2E30320B-D6A0-4242-982C-8E5A56E6C60D}"/>
    <cellStyle name="Normal 3 4 7 3 7" xfId="37364" xr:uid="{608BF940-2397-48BD-A152-9F72A4B7B2D8}"/>
    <cellStyle name="Normal 3 4 7 4" xfId="16422" xr:uid="{00000000-0005-0000-0000-000023400000}"/>
    <cellStyle name="Normal 3 4 7 4 2" xfId="16423" xr:uid="{00000000-0005-0000-0000-000024400000}"/>
    <cellStyle name="Normal 3 4 7 4 2 2" xfId="16424" xr:uid="{00000000-0005-0000-0000-000025400000}"/>
    <cellStyle name="Normal 3 4 7 4 2 2 2" xfId="37382" xr:uid="{FDB6C7AB-3FC1-408A-BBD8-8EC77C15997B}"/>
    <cellStyle name="Normal 3 4 7 4 2 3" xfId="16425" xr:uid="{00000000-0005-0000-0000-000026400000}"/>
    <cellStyle name="Normal 3 4 7 4 2 3 2" xfId="37383" xr:uid="{DA66F0AB-1982-4315-82F9-613FFCF1985B}"/>
    <cellStyle name="Normal 3 4 7 4 2 4" xfId="16426" xr:uid="{00000000-0005-0000-0000-000027400000}"/>
    <cellStyle name="Normal 3 4 7 4 2 4 2" xfId="37384" xr:uid="{C5289661-7C4A-4C49-9B41-1D59095C33BB}"/>
    <cellStyle name="Normal 3 4 7 4 2 5" xfId="37381" xr:uid="{0EC033B7-D8C8-4A62-B731-72ED6A375809}"/>
    <cellStyle name="Normal 3 4 7 4 3" xfId="37380" xr:uid="{3C08A70F-CE81-42C8-AC90-BE9F179CC690}"/>
    <cellStyle name="Normal 3 4 7 5" xfId="16427" xr:uid="{00000000-0005-0000-0000-000028400000}"/>
    <cellStyle name="Normal 3 4 7 5 2" xfId="16428" xr:uid="{00000000-0005-0000-0000-000029400000}"/>
    <cellStyle name="Normal 3 4 7 5 2 2" xfId="16429" xr:uid="{00000000-0005-0000-0000-00002A400000}"/>
    <cellStyle name="Normal 3 4 7 5 2 2 2" xfId="37387" xr:uid="{FFD67A88-8515-415D-A15E-A8C8DC152C43}"/>
    <cellStyle name="Normal 3 4 7 5 2 3" xfId="16430" xr:uid="{00000000-0005-0000-0000-00002B400000}"/>
    <cellStyle name="Normal 3 4 7 5 2 3 2" xfId="37388" xr:uid="{1F3E417B-37BB-415B-AF01-087C2285197D}"/>
    <cellStyle name="Normal 3 4 7 5 2 4" xfId="16431" xr:uid="{00000000-0005-0000-0000-00002C400000}"/>
    <cellStyle name="Normal 3 4 7 5 2 4 2" xfId="37389" xr:uid="{FD3633C7-C420-4016-97C5-25900F1981E7}"/>
    <cellStyle name="Normal 3 4 7 5 2 5" xfId="37386" xr:uid="{DB83407F-B39A-4970-8873-25A0BF0E6C00}"/>
    <cellStyle name="Normal 3 4 7 5 3" xfId="16432" xr:uid="{00000000-0005-0000-0000-00002D400000}"/>
    <cellStyle name="Normal 3 4 7 5 3 2" xfId="37390" xr:uid="{2AA72177-E811-4E9C-9487-A5B8819B87BD}"/>
    <cellStyle name="Normal 3 4 7 5 4" xfId="16433" xr:uid="{00000000-0005-0000-0000-00002E400000}"/>
    <cellStyle name="Normal 3 4 7 5 4 2" xfId="37391" xr:uid="{5E1A8D4B-3A56-4F71-9624-C42AD0DCE5A9}"/>
    <cellStyle name="Normal 3 4 7 5 5" xfId="16434" xr:uid="{00000000-0005-0000-0000-00002F400000}"/>
    <cellStyle name="Normal 3 4 7 5 5 2" xfId="37392" xr:uid="{63F69109-E757-4B07-A03A-FF5CE4E54546}"/>
    <cellStyle name="Normal 3 4 7 5 6" xfId="37385" xr:uid="{1A062555-A8A5-4CDE-9FD2-285527B8C69E}"/>
    <cellStyle name="Normal 3 4 7 6" xfId="16435" xr:uid="{00000000-0005-0000-0000-000030400000}"/>
    <cellStyle name="Normal 3 4 7 6 2" xfId="37393" xr:uid="{62BC0974-18E4-4BE8-8824-14F8F35CADAE}"/>
    <cellStyle name="Normal 3 4 7 7" xfId="16436" xr:uid="{00000000-0005-0000-0000-000031400000}"/>
    <cellStyle name="Normal 3 4 7 7 2" xfId="37394" xr:uid="{B99B3A2A-756E-471A-97B7-46DFC9ED3F58}"/>
    <cellStyle name="Normal 3 4 7 8" xfId="16437" xr:uid="{00000000-0005-0000-0000-000032400000}"/>
    <cellStyle name="Normal 3 4 7 8 2" xfId="37395" xr:uid="{894148FD-9169-4200-AC54-A8721B8A64B2}"/>
    <cellStyle name="Normal 3 4 7 9" xfId="37347" xr:uid="{48FBA2F1-5836-43E9-B754-36D3EB790869}"/>
    <cellStyle name="Normal 3 4 8" xfId="16438" xr:uid="{00000000-0005-0000-0000-000033400000}"/>
    <cellStyle name="Normal 3 4 8 2" xfId="16439" xr:uid="{00000000-0005-0000-0000-000034400000}"/>
    <cellStyle name="Normal 3 4 8 2 2" xfId="16440" xr:uid="{00000000-0005-0000-0000-000035400000}"/>
    <cellStyle name="Normal 3 4 8 2 2 2" xfId="16441" xr:uid="{00000000-0005-0000-0000-000036400000}"/>
    <cellStyle name="Normal 3 4 8 2 2 2 2" xfId="37399" xr:uid="{E5E20870-4B91-4187-BFAA-E3BBDA8A1B4F}"/>
    <cellStyle name="Normal 3 4 8 2 2 3" xfId="16442" xr:uid="{00000000-0005-0000-0000-000037400000}"/>
    <cellStyle name="Normal 3 4 8 2 2 3 2" xfId="37400" xr:uid="{395EF095-5D4C-4004-A775-11B6C9B32CBD}"/>
    <cellStyle name="Normal 3 4 8 2 2 4" xfId="16443" xr:uid="{00000000-0005-0000-0000-000038400000}"/>
    <cellStyle name="Normal 3 4 8 2 2 4 2" xfId="37401" xr:uid="{B96E647E-04CB-403E-9140-B70D5DA5353A}"/>
    <cellStyle name="Normal 3 4 8 2 2 5" xfId="37398" xr:uid="{F01425A1-DDA6-4201-9EB9-CAB3ACA44045}"/>
    <cellStyle name="Normal 3 4 8 2 3" xfId="37397" xr:uid="{37EE7BB7-D698-41F1-A174-0AA005B14B24}"/>
    <cellStyle name="Normal 3 4 8 3" xfId="16444" xr:uid="{00000000-0005-0000-0000-000039400000}"/>
    <cellStyle name="Normal 3 4 8 3 2" xfId="16445" xr:uid="{00000000-0005-0000-0000-00003A400000}"/>
    <cellStyle name="Normal 3 4 8 3 2 2" xfId="16446" xr:uid="{00000000-0005-0000-0000-00003B400000}"/>
    <cellStyle name="Normal 3 4 8 3 2 2 2" xfId="37404" xr:uid="{9689A8B7-1628-4225-B52A-522CF3DC0460}"/>
    <cellStyle name="Normal 3 4 8 3 2 3" xfId="16447" xr:uid="{00000000-0005-0000-0000-00003C400000}"/>
    <cellStyle name="Normal 3 4 8 3 2 3 2" xfId="37405" xr:uid="{8E3A8AD9-8699-41C5-9D7C-4A8C9938C5F7}"/>
    <cellStyle name="Normal 3 4 8 3 2 4" xfId="16448" xr:uid="{00000000-0005-0000-0000-00003D400000}"/>
    <cellStyle name="Normal 3 4 8 3 2 4 2" xfId="37406" xr:uid="{708589C2-8A01-42F7-91EF-28D92844480C}"/>
    <cellStyle name="Normal 3 4 8 3 2 5" xfId="37403" xr:uid="{CCAEA4FC-5714-40AD-AC97-75AC2D4B5537}"/>
    <cellStyle name="Normal 3 4 8 3 3" xfId="16449" xr:uid="{00000000-0005-0000-0000-00003E400000}"/>
    <cellStyle name="Normal 3 4 8 3 3 2" xfId="37407" xr:uid="{01DF84CA-2539-450B-8CEE-5378A0EA120E}"/>
    <cellStyle name="Normal 3 4 8 3 4" xfId="16450" xr:uid="{00000000-0005-0000-0000-00003F400000}"/>
    <cellStyle name="Normal 3 4 8 3 4 2" xfId="37408" xr:uid="{0A701CFC-0730-4A98-A7C1-203F95B653F1}"/>
    <cellStyle name="Normal 3 4 8 3 5" xfId="16451" xr:uid="{00000000-0005-0000-0000-000040400000}"/>
    <cellStyle name="Normal 3 4 8 3 5 2" xfId="37409" xr:uid="{4E6E036A-9848-410E-B215-E61450FBAC4F}"/>
    <cellStyle name="Normal 3 4 8 3 6" xfId="37402" xr:uid="{29513BAF-D063-47A7-9E8A-D3CEE6FCE018}"/>
    <cellStyle name="Normal 3 4 8 4" xfId="16452" xr:uid="{00000000-0005-0000-0000-000041400000}"/>
    <cellStyle name="Normal 3 4 8 4 2" xfId="37410" xr:uid="{F5681BEA-8DA9-4438-B2ED-E51E39BD3463}"/>
    <cellStyle name="Normal 3 4 8 5" xfId="16453" xr:uid="{00000000-0005-0000-0000-000042400000}"/>
    <cellStyle name="Normal 3 4 8 5 2" xfId="37411" xr:uid="{235AC719-986A-4DE5-AC2B-D60B34C4AEAF}"/>
    <cellStyle name="Normal 3 4 8 6" xfId="16454" xr:uid="{00000000-0005-0000-0000-000043400000}"/>
    <cellStyle name="Normal 3 4 8 6 2" xfId="37412" xr:uid="{27B0D4D9-AFE9-42EE-81B2-CABF8FAC145E}"/>
    <cellStyle name="Normal 3 4 8 7" xfId="37396" xr:uid="{217F4B82-934E-4049-8781-D98416E038B9}"/>
    <cellStyle name="Normal 3 4 9" xfId="16455" xr:uid="{00000000-0005-0000-0000-000044400000}"/>
    <cellStyle name="Normal 3 4 9 2" xfId="16456" xr:uid="{00000000-0005-0000-0000-000045400000}"/>
    <cellStyle name="Normal 3 4 9 2 2" xfId="16457" xr:uid="{00000000-0005-0000-0000-000046400000}"/>
    <cellStyle name="Normal 3 4 9 2 2 2" xfId="16458" xr:uid="{00000000-0005-0000-0000-000047400000}"/>
    <cellStyle name="Normal 3 4 9 2 2 2 2" xfId="37416" xr:uid="{93D573D2-C515-45AA-A354-2B544CA32B05}"/>
    <cellStyle name="Normal 3 4 9 2 2 3" xfId="16459" xr:uid="{00000000-0005-0000-0000-000048400000}"/>
    <cellStyle name="Normal 3 4 9 2 2 3 2" xfId="37417" xr:uid="{F20767C2-A4D2-4356-B6C5-0A8BF70D4243}"/>
    <cellStyle name="Normal 3 4 9 2 2 4" xfId="16460" xr:uid="{00000000-0005-0000-0000-000049400000}"/>
    <cellStyle name="Normal 3 4 9 2 2 4 2" xfId="37418" xr:uid="{EB973C99-CCEF-4B17-A198-72D298499590}"/>
    <cellStyle name="Normal 3 4 9 2 2 5" xfId="37415" xr:uid="{A61289B7-6730-474F-B7AB-FB84090549DB}"/>
    <cellStyle name="Normal 3 4 9 2 3" xfId="37414" xr:uid="{1A49E018-486A-4F30-AD68-49D92713585E}"/>
    <cellStyle name="Normal 3 4 9 3" xfId="16461" xr:uid="{00000000-0005-0000-0000-00004A400000}"/>
    <cellStyle name="Normal 3 4 9 3 2" xfId="16462" xr:uid="{00000000-0005-0000-0000-00004B400000}"/>
    <cellStyle name="Normal 3 4 9 3 2 2" xfId="16463" xr:uid="{00000000-0005-0000-0000-00004C400000}"/>
    <cellStyle name="Normal 3 4 9 3 2 2 2" xfId="37421" xr:uid="{E6C2B687-C3DC-439A-904C-0D93ECE08C4C}"/>
    <cellStyle name="Normal 3 4 9 3 2 3" xfId="16464" xr:uid="{00000000-0005-0000-0000-00004D400000}"/>
    <cellStyle name="Normal 3 4 9 3 2 3 2" xfId="37422" xr:uid="{43996A76-E61D-4DF2-9879-87785DADAF38}"/>
    <cellStyle name="Normal 3 4 9 3 2 4" xfId="16465" xr:uid="{00000000-0005-0000-0000-00004E400000}"/>
    <cellStyle name="Normal 3 4 9 3 2 4 2" xfId="37423" xr:uid="{C1806071-6D83-4AC0-8C42-9BD2C3F61D27}"/>
    <cellStyle name="Normal 3 4 9 3 2 5" xfId="37420" xr:uid="{08F779E2-EBA0-4F5F-9F59-3A7F24E6170F}"/>
    <cellStyle name="Normal 3 4 9 3 3" xfId="16466" xr:uid="{00000000-0005-0000-0000-00004F400000}"/>
    <cellStyle name="Normal 3 4 9 3 3 2" xfId="37424" xr:uid="{D29C3A43-D7FC-41DC-B50E-020D126D1026}"/>
    <cellStyle name="Normal 3 4 9 3 4" xfId="16467" xr:uid="{00000000-0005-0000-0000-000050400000}"/>
    <cellStyle name="Normal 3 4 9 3 4 2" xfId="37425" xr:uid="{4E9CE340-9AD6-4839-9013-866329629999}"/>
    <cellStyle name="Normal 3 4 9 3 5" xfId="16468" xr:uid="{00000000-0005-0000-0000-000051400000}"/>
    <cellStyle name="Normal 3 4 9 3 5 2" xfId="37426" xr:uid="{12C0E539-F927-4CC3-9847-4F6CD1935B34}"/>
    <cellStyle name="Normal 3 4 9 3 6" xfId="37419" xr:uid="{EFD7DC40-6020-4C3B-ADF2-CE3525FA64F4}"/>
    <cellStyle name="Normal 3 4 9 4" xfId="16469" xr:uid="{00000000-0005-0000-0000-000052400000}"/>
    <cellStyle name="Normal 3 4 9 4 2" xfId="37427" xr:uid="{96573CB0-46F8-4BDB-85A0-79F958BB8124}"/>
    <cellStyle name="Normal 3 4 9 5" xfId="16470" xr:uid="{00000000-0005-0000-0000-000053400000}"/>
    <cellStyle name="Normal 3 4 9 5 2" xfId="37428" xr:uid="{F81A8448-32EB-4B88-888E-89449116B9C9}"/>
    <cellStyle name="Normal 3 4 9 6" xfId="16471" xr:uid="{00000000-0005-0000-0000-000054400000}"/>
    <cellStyle name="Normal 3 4 9 6 2" xfId="37429" xr:uid="{CB074252-C495-4EDA-9F1F-3812439FB495}"/>
    <cellStyle name="Normal 3 4 9 7" xfId="16472" xr:uid="{00000000-0005-0000-0000-000055400000}"/>
    <cellStyle name="Normal 3 4 9 7 2" xfId="37430" xr:uid="{972324C0-2E10-4832-9095-CC689AFFFEF5}"/>
    <cellStyle name="Normal 3 4 9 8" xfId="37413" xr:uid="{90CACD02-5081-4C8A-83CB-DE2949BC5DEE}"/>
    <cellStyle name="Normal 3 40" xfId="16473" xr:uid="{00000000-0005-0000-0000-000056400000}"/>
    <cellStyle name="Normal 3 40 2" xfId="16474" xr:uid="{00000000-0005-0000-0000-000057400000}"/>
    <cellStyle name="Normal 3 40 2 2" xfId="37432" xr:uid="{25BC265E-5813-483C-8A72-535823A2817A}"/>
    <cellStyle name="Normal 3 40 3" xfId="37431" xr:uid="{19231D74-AEB2-4D88-A3E9-AC7B711E86A0}"/>
    <cellStyle name="Normal 3 41" xfId="16475" xr:uid="{00000000-0005-0000-0000-000058400000}"/>
    <cellStyle name="Normal 3 41 2" xfId="16476" xr:uid="{00000000-0005-0000-0000-000059400000}"/>
    <cellStyle name="Normal 3 41 2 2" xfId="37434" xr:uid="{EA49400F-9C88-4579-8516-937B1D789288}"/>
    <cellStyle name="Normal 3 41 3" xfId="37433" xr:uid="{E72238A9-8AB4-4678-9A51-03E3B2E69617}"/>
    <cellStyle name="Normal 3 42" xfId="16477" xr:uid="{00000000-0005-0000-0000-00005A400000}"/>
    <cellStyle name="Normal 3 42 2" xfId="16478" xr:uid="{00000000-0005-0000-0000-00005B400000}"/>
    <cellStyle name="Normal 3 42 2 2" xfId="37436" xr:uid="{EB398A51-F87A-4AF5-B9B0-19D076398319}"/>
    <cellStyle name="Normal 3 42 3" xfId="37435" xr:uid="{E5C97C59-A3C7-4E66-BFBF-9203F252AC4D}"/>
    <cellStyle name="Normal 3 43" xfId="16479" xr:uid="{00000000-0005-0000-0000-00005C400000}"/>
    <cellStyle name="Normal 3 43 2" xfId="16480" xr:uid="{00000000-0005-0000-0000-00005D400000}"/>
    <cellStyle name="Normal 3 43 2 2" xfId="37438" xr:uid="{341575B1-11C3-4503-A28E-82D0B51AB00F}"/>
    <cellStyle name="Normal 3 43 3" xfId="37437" xr:uid="{9E503379-4538-4432-808A-0C953D3D8B79}"/>
    <cellStyle name="Normal 3 44" xfId="16481" xr:uid="{00000000-0005-0000-0000-00005E400000}"/>
    <cellStyle name="Normal 3 44 2" xfId="16482" xr:uid="{00000000-0005-0000-0000-00005F400000}"/>
    <cellStyle name="Normal 3 44 2 2" xfId="37440" xr:uid="{B7FCFB63-7C7F-4EF6-BCDF-AA41CDCE7F75}"/>
    <cellStyle name="Normal 3 44 3" xfId="37439" xr:uid="{690578D9-DE3B-4D19-BFFB-2AE2E433422E}"/>
    <cellStyle name="Normal 3 45" xfId="16483" xr:uid="{00000000-0005-0000-0000-000060400000}"/>
    <cellStyle name="Normal 3 45 2" xfId="16484" xr:uid="{00000000-0005-0000-0000-000061400000}"/>
    <cellStyle name="Normal 3 45 2 2" xfId="37442" xr:uid="{5668D067-6533-41A7-9C47-193FC7BA85D4}"/>
    <cellStyle name="Normal 3 45 3" xfId="37441" xr:uid="{2F48F513-A5B2-4F83-A850-45C7AE11A787}"/>
    <cellStyle name="Normal 3 46" xfId="16485" xr:uid="{00000000-0005-0000-0000-000062400000}"/>
    <cellStyle name="Normal 3 46 2" xfId="16486" xr:uid="{00000000-0005-0000-0000-000063400000}"/>
    <cellStyle name="Normal 3 46 2 2" xfId="37444" xr:uid="{DDBD5418-DEE5-4C54-9337-BAC1CC025F66}"/>
    <cellStyle name="Normal 3 46 3" xfId="37443" xr:uid="{68721879-97BA-4569-91FA-D156152B52F9}"/>
    <cellStyle name="Normal 3 47" xfId="16487" xr:uid="{00000000-0005-0000-0000-000064400000}"/>
    <cellStyle name="Normal 3 47 2" xfId="16488" xr:uid="{00000000-0005-0000-0000-000065400000}"/>
    <cellStyle name="Normal 3 47 2 2" xfId="37446" xr:uid="{CC3B5011-B04D-4AFC-883C-E3BB081B4B0D}"/>
    <cellStyle name="Normal 3 47 3" xfId="37445" xr:uid="{4B9F745A-836A-4C98-9E41-FFED922413E3}"/>
    <cellStyle name="Normal 3 48" xfId="33628" xr:uid="{8B75CC3F-A583-4C7E-9E3E-EB8207750A61}"/>
    <cellStyle name="Normal 3 5" xfId="16489" xr:uid="{00000000-0005-0000-0000-000066400000}"/>
    <cellStyle name="Normal 3 5 10" xfId="16490" xr:uid="{00000000-0005-0000-0000-000067400000}"/>
    <cellStyle name="Normal 3 5 10 2" xfId="16491" xr:uid="{00000000-0005-0000-0000-000068400000}"/>
    <cellStyle name="Normal 3 5 10 2 2" xfId="37449" xr:uid="{311DE2C3-425D-4F10-8832-B0476C6FB583}"/>
    <cellStyle name="Normal 3 5 10 3" xfId="37448" xr:uid="{C24A6710-F980-46EE-8192-33DB67C35E38}"/>
    <cellStyle name="Normal 3 5 11" xfId="16492" xr:uid="{00000000-0005-0000-0000-000069400000}"/>
    <cellStyle name="Normal 3 5 11 2" xfId="16493" xr:uid="{00000000-0005-0000-0000-00006A400000}"/>
    <cellStyle name="Normal 3 5 11 2 2" xfId="37451" xr:uid="{ED055DB3-0765-4877-B5F2-2AAF23026F11}"/>
    <cellStyle name="Normal 3 5 11 3" xfId="37450" xr:uid="{873A8268-279D-46D8-80A2-724E9E4500A8}"/>
    <cellStyle name="Normal 3 5 12" xfId="16494" xr:uid="{00000000-0005-0000-0000-00006B400000}"/>
    <cellStyle name="Normal 3 5 12 2" xfId="16495" xr:uid="{00000000-0005-0000-0000-00006C400000}"/>
    <cellStyle name="Normal 3 5 12 2 2" xfId="37453" xr:uid="{D769F849-4BBC-4B1B-9CE9-16F8343E41F7}"/>
    <cellStyle name="Normal 3 5 12 3" xfId="37452" xr:uid="{45CFB38C-58D8-491E-AE08-521C4D122B2E}"/>
    <cellStyle name="Normal 3 5 13" xfId="16496" xr:uid="{00000000-0005-0000-0000-00006D400000}"/>
    <cellStyle name="Normal 3 5 13 2" xfId="16497" xr:uid="{00000000-0005-0000-0000-00006E400000}"/>
    <cellStyle name="Normal 3 5 13 2 2" xfId="37455" xr:uid="{EED872B2-8779-4778-A352-BE8DE03782CA}"/>
    <cellStyle name="Normal 3 5 13 3" xfId="37454" xr:uid="{382717A0-DBD8-42CA-9AD3-99CC6A443A78}"/>
    <cellStyle name="Normal 3 5 14" xfId="16498" xr:uid="{00000000-0005-0000-0000-00006F400000}"/>
    <cellStyle name="Normal 3 5 14 2" xfId="16499" xr:uid="{00000000-0005-0000-0000-000070400000}"/>
    <cellStyle name="Normal 3 5 14 2 2" xfId="37457" xr:uid="{3665F388-1505-4E36-99B0-A402CB25BE1D}"/>
    <cellStyle name="Normal 3 5 14 3" xfId="16500" xr:uid="{00000000-0005-0000-0000-000071400000}"/>
    <cellStyle name="Normal 3 5 14 3 2" xfId="16501" xr:uid="{00000000-0005-0000-0000-000072400000}"/>
    <cellStyle name="Normal 3 5 14 3 2 2" xfId="37459" xr:uid="{19C0AD75-BC7C-4205-8F01-1F88E4400746}"/>
    <cellStyle name="Normal 3 5 14 3 3" xfId="16502" xr:uid="{00000000-0005-0000-0000-000073400000}"/>
    <cellStyle name="Normal 3 5 14 3 3 2" xfId="37460" xr:uid="{8E6B52BB-D090-4C45-BB17-057EA944FE8A}"/>
    <cellStyle name="Normal 3 5 14 3 4" xfId="16503" xr:uid="{00000000-0005-0000-0000-000074400000}"/>
    <cellStyle name="Normal 3 5 14 3 4 2" xfId="37461" xr:uid="{73D413A6-63A1-43EB-8805-A645C3BDA279}"/>
    <cellStyle name="Normal 3 5 14 3 5" xfId="37458" xr:uid="{4E43CAC4-2B0F-4206-95CF-FC9EF4B0540A}"/>
    <cellStyle name="Normal 3 5 14 4" xfId="16504" xr:uid="{00000000-0005-0000-0000-000075400000}"/>
    <cellStyle name="Normal 3 5 14 4 2" xfId="37462" xr:uid="{6610BF27-A383-4757-82A0-7A54E56E37BD}"/>
    <cellStyle name="Normal 3 5 14 5" xfId="16505" xr:uid="{00000000-0005-0000-0000-000076400000}"/>
    <cellStyle name="Normal 3 5 14 5 2" xfId="37463" xr:uid="{B7D50972-8014-4CAF-8DC2-3EE67AD88CAB}"/>
    <cellStyle name="Normal 3 5 14 6" xfId="16506" xr:uid="{00000000-0005-0000-0000-000077400000}"/>
    <cellStyle name="Normal 3 5 14 6 2" xfId="37464" xr:uid="{C9E92244-4247-4554-82CD-F059F3AF63B7}"/>
    <cellStyle name="Normal 3 5 14 7" xfId="37456" xr:uid="{26D2FD6F-916B-4979-BDFF-B7DDDAE7F302}"/>
    <cellStyle name="Normal 3 5 15" xfId="16507" xr:uid="{00000000-0005-0000-0000-000078400000}"/>
    <cellStyle name="Normal 3 5 15 2" xfId="37465" xr:uid="{92F43107-13F5-4E7E-B2F2-64B7930BDE80}"/>
    <cellStyle name="Normal 3 5 16" xfId="16508" xr:uid="{00000000-0005-0000-0000-000079400000}"/>
    <cellStyle name="Normal 3 5 16 2" xfId="37466" xr:uid="{5C518BE2-1FFE-432F-9179-A7F30E23030D}"/>
    <cellStyle name="Normal 3 5 17" xfId="16509" xr:uid="{00000000-0005-0000-0000-00007A400000}"/>
    <cellStyle name="Normal 3 5 17 2" xfId="37467" xr:uid="{B1732B9C-2250-4425-AACB-C3ECF1296D8C}"/>
    <cellStyle name="Normal 3 5 18" xfId="16510" xr:uid="{00000000-0005-0000-0000-00007B400000}"/>
    <cellStyle name="Normal 3 5 18 2" xfId="37468" xr:uid="{4AE0F621-D972-404D-8510-C736E3B35D5B}"/>
    <cellStyle name="Normal 3 5 19" xfId="16511" xr:uid="{00000000-0005-0000-0000-00007C400000}"/>
    <cellStyle name="Normal 3 5 19 2" xfId="37469" xr:uid="{FB070C20-FDF0-4264-AB1B-E66E81FC2541}"/>
    <cellStyle name="Normal 3 5 2" xfId="16512" xr:uid="{00000000-0005-0000-0000-00007D400000}"/>
    <cellStyle name="Normal 3 5 2 10" xfId="37470" xr:uid="{7CA9CDFD-9E27-4582-A19B-A5F7599A25A8}"/>
    <cellStyle name="Normal 3 5 2 2" xfId="16513" xr:uid="{00000000-0005-0000-0000-00007E400000}"/>
    <cellStyle name="Normal 3 5 2 2 2" xfId="16514" xr:uid="{00000000-0005-0000-0000-00007F400000}"/>
    <cellStyle name="Normal 3 5 2 2 2 2" xfId="16515" xr:uid="{00000000-0005-0000-0000-000080400000}"/>
    <cellStyle name="Normal 3 5 2 2 2 2 2" xfId="16516" xr:uid="{00000000-0005-0000-0000-000081400000}"/>
    <cellStyle name="Normal 3 5 2 2 2 2 2 2" xfId="37474" xr:uid="{28AA5D12-3204-4BF7-BA0D-ECB2029AC424}"/>
    <cellStyle name="Normal 3 5 2 2 2 2 3" xfId="16517" xr:uid="{00000000-0005-0000-0000-000082400000}"/>
    <cellStyle name="Normal 3 5 2 2 2 2 3 2" xfId="37475" xr:uid="{3B2C4CB7-2D85-4FE4-BAD5-C80D9EE7BCE2}"/>
    <cellStyle name="Normal 3 5 2 2 2 2 4" xfId="16518" xr:uid="{00000000-0005-0000-0000-000083400000}"/>
    <cellStyle name="Normal 3 5 2 2 2 2 4 2" xfId="37476" xr:uid="{41A57065-72E8-4106-9B5B-357912FD41AF}"/>
    <cellStyle name="Normal 3 5 2 2 2 2 5" xfId="37473" xr:uid="{8AE98193-9580-4EF7-835A-0729BEF864D7}"/>
    <cellStyle name="Normal 3 5 2 2 2 3" xfId="16519" xr:uid="{00000000-0005-0000-0000-000084400000}"/>
    <cellStyle name="Normal 3 5 2 2 2 3 2" xfId="37477" xr:uid="{60C3C9BF-CE48-41E1-A0C7-239619A65785}"/>
    <cellStyle name="Normal 3 5 2 2 2 4" xfId="16520" xr:uid="{00000000-0005-0000-0000-000085400000}"/>
    <cellStyle name="Normal 3 5 2 2 2 4 2" xfId="37478" xr:uid="{1395A43B-0C65-4FD5-8247-BC14131A8B50}"/>
    <cellStyle name="Normal 3 5 2 2 2 5" xfId="16521" xr:uid="{00000000-0005-0000-0000-000086400000}"/>
    <cellStyle name="Normal 3 5 2 2 2 5 2" xfId="37479" xr:uid="{0FA2FE63-DB85-4821-8C2E-2BDBBA761F8F}"/>
    <cellStyle name="Normal 3 5 2 2 2 6" xfId="37472" xr:uid="{761356EC-41B2-4F21-847B-1B24830B40A5}"/>
    <cellStyle name="Normal 3 5 2 2 3" xfId="16522" xr:uid="{00000000-0005-0000-0000-000087400000}"/>
    <cellStyle name="Normal 3 5 2 2 3 2" xfId="37480" xr:uid="{CC0E8EDD-ABC9-4448-A3C2-E01698446EFF}"/>
    <cellStyle name="Normal 3 5 2 2 4" xfId="16523" xr:uid="{00000000-0005-0000-0000-000088400000}"/>
    <cellStyle name="Normal 3 5 2 2 4 2" xfId="16524" xr:uid="{00000000-0005-0000-0000-000089400000}"/>
    <cellStyle name="Normal 3 5 2 2 4 2 2" xfId="37482" xr:uid="{9DF1A499-B83D-49D0-B1C0-32BE796C0FA8}"/>
    <cellStyle name="Normal 3 5 2 2 4 3" xfId="16525" xr:uid="{00000000-0005-0000-0000-00008A400000}"/>
    <cellStyle name="Normal 3 5 2 2 4 3 2" xfId="37483" xr:uid="{ABA9EEDA-911E-44A5-8598-D653A69543A9}"/>
    <cellStyle name="Normal 3 5 2 2 4 4" xfId="16526" xr:uid="{00000000-0005-0000-0000-00008B400000}"/>
    <cellStyle name="Normal 3 5 2 2 4 4 2" xfId="37484" xr:uid="{720BF924-B3E3-487E-BF2A-B2791EBC8324}"/>
    <cellStyle name="Normal 3 5 2 2 4 5" xfId="37481" xr:uid="{CF4AE17F-7DCF-4053-8B3A-3B41834E585E}"/>
    <cellStyle name="Normal 3 5 2 2 5" xfId="16527" xr:uid="{00000000-0005-0000-0000-00008C400000}"/>
    <cellStyle name="Normal 3 5 2 2 5 2" xfId="37485" xr:uid="{168258F7-81F0-4F07-AAB7-2EC5935E4E27}"/>
    <cellStyle name="Normal 3 5 2 2 6" xfId="16528" xr:uid="{00000000-0005-0000-0000-00008D400000}"/>
    <cellStyle name="Normal 3 5 2 2 6 2" xfId="37486" xr:uid="{E6CD5D4E-0A28-49D5-94C7-50C1B6678676}"/>
    <cellStyle name="Normal 3 5 2 2 7" xfId="16529" xr:uid="{00000000-0005-0000-0000-00008E400000}"/>
    <cellStyle name="Normal 3 5 2 2 7 2" xfId="37487" xr:uid="{AC46DFF4-B3BD-49AC-A50E-BEC2D3C6D681}"/>
    <cellStyle name="Normal 3 5 2 2 8" xfId="37471" xr:uid="{67F6A99A-9FC9-440C-8D03-891869C1A18F}"/>
    <cellStyle name="Normal 3 5 2 3" xfId="16530" xr:uid="{00000000-0005-0000-0000-00008F400000}"/>
    <cellStyle name="Normal 3 5 2 3 2" xfId="16531" xr:uid="{00000000-0005-0000-0000-000090400000}"/>
    <cellStyle name="Normal 3 5 2 3 2 2" xfId="16532" xr:uid="{00000000-0005-0000-0000-000091400000}"/>
    <cellStyle name="Normal 3 5 2 3 2 2 2" xfId="16533" xr:uid="{00000000-0005-0000-0000-000092400000}"/>
    <cellStyle name="Normal 3 5 2 3 2 2 2 2" xfId="37491" xr:uid="{6A0CA406-165A-49D5-86D4-8783C7EC69C2}"/>
    <cellStyle name="Normal 3 5 2 3 2 2 3" xfId="16534" xr:uid="{00000000-0005-0000-0000-000093400000}"/>
    <cellStyle name="Normal 3 5 2 3 2 2 3 2" xfId="37492" xr:uid="{7A6F3E34-5402-4B4B-BA03-9AD4A5DFE32B}"/>
    <cellStyle name="Normal 3 5 2 3 2 2 4" xfId="16535" xr:uid="{00000000-0005-0000-0000-000094400000}"/>
    <cellStyle name="Normal 3 5 2 3 2 2 4 2" xfId="37493" xr:uid="{7CE473A4-C599-413C-8E23-AD3696A2B007}"/>
    <cellStyle name="Normal 3 5 2 3 2 2 5" xfId="37490" xr:uid="{7775681A-E9CF-4161-9DA1-4BA7D70B86D3}"/>
    <cellStyle name="Normal 3 5 2 3 2 3" xfId="16536" xr:uid="{00000000-0005-0000-0000-000095400000}"/>
    <cellStyle name="Normal 3 5 2 3 2 3 2" xfId="37494" xr:uid="{F5A1BF9F-2C28-446E-BC09-F915AA87D6D4}"/>
    <cellStyle name="Normal 3 5 2 3 2 4" xfId="16537" xr:uid="{00000000-0005-0000-0000-000096400000}"/>
    <cellStyle name="Normal 3 5 2 3 2 4 2" xfId="37495" xr:uid="{2D7F05C1-D69B-4260-81D7-7138E2EB42C7}"/>
    <cellStyle name="Normal 3 5 2 3 2 5" xfId="16538" xr:uid="{00000000-0005-0000-0000-000097400000}"/>
    <cellStyle name="Normal 3 5 2 3 2 5 2" xfId="37496" xr:uid="{C9F93B30-CB38-449B-864C-A0C6C6F152AC}"/>
    <cellStyle name="Normal 3 5 2 3 2 6" xfId="37489" xr:uid="{89FD2742-8AF4-4088-B59A-1CB10D8674D3}"/>
    <cellStyle name="Normal 3 5 2 3 3" xfId="16539" xr:uid="{00000000-0005-0000-0000-000098400000}"/>
    <cellStyle name="Normal 3 5 2 3 3 2" xfId="16540" xr:uid="{00000000-0005-0000-0000-000099400000}"/>
    <cellStyle name="Normal 3 5 2 3 3 2 2" xfId="37498" xr:uid="{84B5022E-270C-45DE-B04F-7634F4C32D93}"/>
    <cellStyle name="Normal 3 5 2 3 3 3" xfId="16541" xr:uid="{00000000-0005-0000-0000-00009A400000}"/>
    <cellStyle name="Normal 3 5 2 3 3 3 2" xfId="37499" xr:uid="{CE93FB51-F3AC-45C3-AA3D-A55BCC45580A}"/>
    <cellStyle name="Normal 3 5 2 3 3 4" xfId="16542" xr:uid="{00000000-0005-0000-0000-00009B400000}"/>
    <cellStyle name="Normal 3 5 2 3 3 4 2" xfId="37500" xr:uid="{EC3FC05C-61F9-43B2-A20C-0443083D044D}"/>
    <cellStyle name="Normal 3 5 2 3 3 5" xfId="37497" xr:uid="{1BF1929A-90C8-4064-91DE-A57BF89A54F9}"/>
    <cellStyle name="Normal 3 5 2 3 4" xfId="16543" xr:uid="{00000000-0005-0000-0000-00009C400000}"/>
    <cellStyle name="Normal 3 5 2 3 4 2" xfId="37501" xr:uid="{BBC8F29C-7642-4277-AB99-06F85A023046}"/>
    <cellStyle name="Normal 3 5 2 3 5" xfId="16544" xr:uid="{00000000-0005-0000-0000-00009D400000}"/>
    <cellStyle name="Normal 3 5 2 3 5 2" xfId="37502" xr:uid="{90FCEC91-B999-4D11-A629-9A5A391ED53A}"/>
    <cellStyle name="Normal 3 5 2 3 6" xfId="16545" xr:uid="{00000000-0005-0000-0000-00009E400000}"/>
    <cellStyle name="Normal 3 5 2 3 6 2" xfId="37503" xr:uid="{D8338B96-3DF1-4994-82F2-21FACB89E649}"/>
    <cellStyle name="Normal 3 5 2 3 7" xfId="37488" xr:uid="{52B4EDF9-6FBD-4E37-ACD2-3DA69ED0A535}"/>
    <cellStyle name="Normal 3 5 2 4" xfId="16546" xr:uid="{00000000-0005-0000-0000-00009F400000}"/>
    <cellStyle name="Normal 3 5 2 4 2" xfId="37504" xr:uid="{01977BE6-4047-4BE5-A933-4373689495D4}"/>
    <cellStyle name="Normal 3 5 2 5" xfId="16547" xr:uid="{00000000-0005-0000-0000-0000A0400000}"/>
    <cellStyle name="Normal 3 5 2 5 2" xfId="16548" xr:uid="{00000000-0005-0000-0000-0000A1400000}"/>
    <cellStyle name="Normal 3 5 2 5 2 2" xfId="16549" xr:uid="{00000000-0005-0000-0000-0000A2400000}"/>
    <cellStyle name="Normal 3 5 2 5 2 2 2" xfId="37507" xr:uid="{D4F677CC-666A-49A6-8378-85EDFB8C0803}"/>
    <cellStyle name="Normal 3 5 2 5 2 3" xfId="16550" xr:uid="{00000000-0005-0000-0000-0000A3400000}"/>
    <cellStyle name="Normal 3 5 2 5 2 3 2" xfId="37508" xr:uid="{9447C74B-9814-4BD4-82CC-DAED3F8845B0}"/>
    <cellStyle name="Normal 3 5 2 5 2 4" xfId="16551" xr:uid="{00000000-0005-0000-0000-0000A4400000}"/>
    <cellStyle name="Normal 3 5 2 5 2 4 2" xfId="37509" xr:uid="{D5358A2D-F2F5-4736-AB68-8392BC5AA790}"/>
    <cellStyle name="Normal 3 5 2 5 2 5" xfId="37506" xr:uid="{DA6DF3D6-F25D-4759-9C8F-06A7E6208EF7}"/>
    <cellStyle name="Normal 3 5 2 5 3" xfId="16552" xr:uid="{00000000-0005-0000-0000-0000A5400000}"/>
    <cellStyle name="Normal 3 5 2 5 3 2" xfId="37510" xr:uid="{A6E2A20B-2492-49BD-BE77-C5AFC79628D1}"/>
    <cellStyle name="Normal 3 5 2 5 4" xfId="16553" xr:uid="{00000000-0005-0000-0000-0000A6400000}"/>
    <cellStyle name="Normal 3 5 2 5 4 2" xfId="37511" xr:uid="{8B65E127-87A5-48DA-A8F9-A92AB85D02C3}"/>
    <cellStyle name="Normal 3 5 2 5 5" xfId="16554" xr:uid="{00000000-0005-0000-0000-0000A7400000}"/>
    <cellStyle name="Normal 3 5 2 5 5 2" xfId="37512" xr:uid="{56F772DC-2DFD-4442-9058-797C2E225E09}"/>
    <cellStyle name="Normal 3 5 2 5 6" xfId="37505" xr:uid="{3F2E19B0-8A91-4BFB-BDA6-3943969C6D88}"/>
    <cellStyle name="Normal 3 5 2 6" xfId="16555" xr:uid="{00000000-0005-0000-0000-0000A8400000}"/>
    <cellStyle name="Normal 3 5 2 6 2" xfId="16556" xr:uid="{00000000-0005-0000-0000-0000A9400000}"/>
    <cellStyle name="Normal 3 5 2 6 2 2" xfId="37514" xr:uid="{AC4D601A-5572-4A01-A431-934BC6B81E7A}"/>
    <cellStyle name="Normal 3 5 2 6 3" xfId="16557" xr:uid="{00000000-0005-0000-0000-0000AA400000}"/>
    <cellStyle name="Normal 3 5 2 6 3 2" xfId="37515" xr:uid="{B515FA09-AD2A-4878-9505-A5FE33724273}"/>
    <cellStyle name="Normal 3 5 2 6 4" xfId="16558" xr:uid="{00000000-0005-0000-0000-0000AB400000}"/>
    <cellStyle name="Normal 3 5 2 6 4 2" xfId="37516" xr:uid="{ABCED458-8074-4C49-BC6C-255342FCD686}"/>
    <cellStyle name="Normal 3 5 2 6 5" xfId="37513" xr:uid="{7F9868B7-2D1F-4519-BF0D-617AACD49724}"/>
    <cellStyle name="Normal 3 5 2 7" xfId="16559" xr:uid="{00000000-0005-0000-0000-0000AC400000}"/>
    <cellStyle name="Normal 3 5 2 7 2" xfId="37517" xr:uid="{FF782F98-F973-40DE-AB07-08ABE1AF2FCD}"/>
    <cellStyle name="Normal 3 5 2 8" xfId="16560" xr:uid="{00000000-0005-0000-0000-0000AD400000}"/>
    <cellStyle name="Normal 3 5 2 8 2" xfId="37518" xr:uid="{6572190F-96EE-43CD-8A5E-CCFECA263A6D}"/>
    <cellStyle name="Normal 3 5 2 9" xfId="16561" xr:uid="{00000000-0005-0000-0000-0000AE400000}"/>
    <cellStyle name="Normal 3 5 2 9 2" xfId="37519" xr:uid="{C3374749-4FED-4520-A20A-7622E95FA7DA}"/>
    <cellStyle name="Normal 3 5 20" xfId="16562" xr:uid="{00000000-0005-0000-0000-0000AF400000}"/>
    <cellStyle name="Normal 3 5 20 2" xfId="37520" xr:uid="{B00C857D-16E2-48E8-94B9-477AA01A58DA}"/>
    <cellStyle name="Normal 3 5 21" xfId="16563" xr:uid="{00000000-0005-0000-0000-0000B0400000}"/>
    <cellStyle name="Normal 3 5 21 2" xfId="37521" xr:uid="{3C7C07A2-EF60-4D6E-9229-36EB7BAAE27D}"/>
    <cellStyle name="Normal 3 5 22" xfId="16564" xr:uid="{00000000-0005-0000-0000-0000B1400000}"/>
    <cellStyle name="Normal 3 5 22 2" xfId="37522" xr:uid="{4A662F23-6D27-4C90-B6B4-BECB9FAB78CD}"/>
    <cellStyle name="Normal 3 5 23" xfId="16565" xr:uid="{00000000-0005-0000-0000-0000B2400000}"/>
    <cellStyle name="Normal 3 5 23 2" xfId="37523" xr:uid="{A31A1686-88CA-41A3-B2AA-4EFA0D865C50}"/>
    <cellStyle name="Normal 3 5 24" xfId="16566" xr:uid="{00000000-0005-0000-0000-0000B3400000}"/>
    <cellStyle name="Normal 3 5 24 2" xfId="37524" xr:uid="{71B5D348-1010-4642-8BE6-C07A2BCDEDCD}"/>
    <cellStyle name="Normal 3 5 25" xfId="16567" xr:uid="{00000000-0005-0000-0000-0000B4400000}"/>
    <cellStyle name="Normal 3 5 25 2" xfId="37525" xr:uid="{AAE407B5-4FBD-4F92-9DA4-48E16AA09133}"/>
    <cellStyle name="Normal 3 5 26" xfId="16568" xr:uid="{00000000-0005-0000-0000-0000B5400000}"/>
    <cellStyle name="Normal 3 5 26 2" xfId="37526" xr:uid="{F793DB15-A055-4BB9-8C57-998D9614CC67}"/>
    <cellStyle name="Normal 3 5 27" xfId="16569" xr:uid="{00000000-0005-0000-0000-0000B6400000}"/>
    <cellStyle name="Normal 3 5 27 2" xfId="37527" xr:uid="{2DDA2168-4B38-43E6-9137-B3E484506CD6}"/>
    <cellStyle name="Normal 3 5 28" xfId="16570" xr:uid="{00000000-0005-0000-0000-0000B7400000}"/>
    <cellStyle name="Normal 3 5 28 2" xfId="37528" xr:uid="{B22AC3BB-478F-4B4E-A4F1-29D6EBFFF374}"/>
    <cellStyle name="Normal 3 5 29" xfId="16571" xr:uid="{00000000-0005-0000-0000-0000B8400000}"/>
    <cellStyle name="Normal 3 5 29 2" xfId="37529" xr:uid="{B57B3F2E-D17B-49F7-9AAE-5840F1C23F30}"/>
    <cellStyle name="Normal 3 5 3" xfId="16572" xr:uid="{00000000-0005-0000-0000-0000B9400000}"/>
    <cellStyle name="Normal 3 5 3 2" xfId="16573" xr:uid="{00000000-0005-0000-0000-0000BA400000}"/>
    <cellStyle name="Normal 3 5 3 2 2" xfId="16574" xr:uid="{00000000-0005-0000-0000-0000BB400000}"/>
    <cellStyle name="Normal 3 5 3 2 2 2" xfId="37532" xr:uid="{97FF3208-B2F1-417E-9B80-E3E1F5C611BB}"/>
    <cellStyle name="Normal 3 5 3 2 3" xfId="37531" xr:uid="{CE702B19-D8CE-4F78-884A-28986BCE02E2}"/>
    <cellStyle name="Normal 3 5 3 3" xfId="16575" xr:uid="{00000000-0005-0000-0000-0000BC400000}"/>
    <cellStyle name="Normal 3 5 3 3 2" xfId="16576" xr:uid="{00000000-0005-0000-0000-0000BD400000}"/>
    <cellStyle name="Normal 3 5 3 3 2 2" xfId="16577" xr:uid="{00000000-0005-0000-0000-0000BE400000}"/>
    <cellStyle name="Normal 3 5 3 3 2 2 2" xfId="37535" xr:uid="{542F2FA4-24FF-401A-AF51-4C6C06BA8B54}"/>
    <cellStyle name="Normal 3 5 3 3 2 3" xfId="16578" xr:uid="{00000000-0005-0000-0000-0000BF400000}"/>
    <cellStyle name="Normal 3 5 3 3 2 3 2" xfId="37536" xr:uid="{A1DAFDD0-AB46-4659-A2D5-F83286A7B5B9}"/>
    <cellStyle name="Normal 3 5 3 3 2 4" xfId="16579" xr:uid="{00000000-0005-0000-0000-0000C0400000}"/>
    <cellStyle name="Normal 3 5 3 3 2 4 2" xfId="37537" xr:uid="{B8367C53-35DB-4395-81D7-062917F85FA9}"/>
    <cellStyle name="Normal 3 5 3 3 2 5" xfId="37534" xr:uid="{D85E2C8F-9FB6-4A03-9DB3-92DE7AEB516B}"/>
    <cellStyle name="Normal 3 5 3 3 3" xfId="16580" xr:uid="{00000000-0005-0000-0000-0000C1400000}"/>
    <cellStyle name="Normal 3 5 3 3 3 2" xfId="37538" xr:uid="{BC9CEFAF-7486-4039-8AC2-1DB0091CBC92}"/>
    <cellStyle name="Normal 3 5 3 3 4" xfId="16581" xr:uid="{00000000-0005-0000-0000-0000C2400000}"/>
    <cellStyle name="Normal 3 5 3 3 4 2" xfId="37539" xr:uid="{D37163D3-7F7C-4173-8871-CBDFC86FE4AC}"/>
    <cellStyle name="Normal 3 5 3 3 5" xfId="16582" xr:uid="{00000000-0005-0000-0000-0000C3400000}"/>
    <cellStyle name="Normal 3 5 3 3 5 2" xfId="37540" xr:uid="{7B888B39-B0EA-468B-9826-C1D5C40973A1}"/>
    <cellStyle name="Normal 3 5 3 3 6" xfId="37533" xr:uid="{46CC3E09-985E-4F2C-B9BC-13AA5F32243F}"/>
    <cellStyle name="Normal 3 5 3 4" xfId="16583" xr:uid="{00000000-0005-0000-0000-0000C4400000}"/>
    <cellStyle name="Normal 3 5 3 4 2" xfId="37541" xr:uid="{87AF6F99-59E3-460D-97C9-4EB6F0B68C08}"/>
    <cellStyle name="Normal 3 5 3 5" xfId="16584" xr:uid="{00000000-0005-0000-0000-0000C5400000}"/>
    <cellStyle name="Normal 3 5 3 5 2" xfId="16585" xr:uid="{00000000-0005-0000-0000-0000C6400000}"/>
    <cellStyle name="Normal 3 5 3 5 2 2" xfId="37543" xr:uid="{8432920E-05A7-4690-9799-89F358DC8A29}"/>
    <cellStyle name="Normal 3 5 3 5 3" xfId="16586" xr:uid="{00000000-0005-0000-0000-0000C7400000}"/>
    <cellStyle name="Normal 3 5 3 5 3 2" xfId="37544" xr:uid="{DB354536-107A-4305-A20F-A2B269E82730}"/>
    <cellStyle name="Normal 3 5 3 5 4" xfId="16587" xr:uid="{00000000-0005-0000-0000-0000C8400000}"/>
    <cellStyle name="Normal 3 5 3 5 4 2" xfId="37545" xr:uid="{C87A6B85-F617-49E9-A79C-077113B8F908}"/>
    <cellStyle name="Normal 3 5 3 5 5" xfId="37542" xr:uid="{4FE15DE8-72DC-43AF-ADD2-65C8CC02EC8A}"/>
    <cellStyle name="Normal 3 5 3 6" xfId="16588" xr:uid="{00000000-0005-0000-0000-0000C9400000}"/>
    <cellStyle name="Normal 3 5 3 6 2" xfId="37546" xr:uid="{BB9EC3D3-DF1A-4E1C-9FF2-FD87C1B27DE4}"/>
    <cellStyle name="Normal 3 5 3 7" xfId="16589" xr:uid="{00000000-0005-0000-0000-0000CA400000}"/>
    <cellStyle name="Normal 3 5 3 7 2" xfId="37547" xr:uid="{14444377-1F78-40B8-B884-FC38B9EDD8FA}"/>
    <cellStyle name="Normal 3 5 3 8" xfId="16590" xr:uid="{00000000-0005-0000-0000-0000CB400000}"/>
    <cellStyle name="Normal 3 5 3 8 2" xfId="37548" xr:uid="{3773CFE3-8F90-4469-90DF-9469A5A975CB}"/>
    <cellStyle name="Normal 3 5 3 9" xfId="37530" xr:uid="{EC486BE5-83BF-4E52-9984-1DF3D87CDEF9}"/>
    <cellStyle name="Normal 3 5 30" xfId="16591" xr:uid="{00000000-0005-0000-0000-0000CC400000}"/>
    <cellStyle name="Normal 3 5 30 2" xfId="37549" xr:uid="{CC1815F3-2DE7-4051-A8B5-438EA540C5CC}"/>
    <cellStyle name="Normal 3 5 31" xfId="16592" xr:uid="{00000000-0005-0000-0000-0000CD400000}"/>
    <cellStyle name="Normal 3 5 31 2" xfId="37550" xr:uid="{5C19AFDA-90A0-4420-A661-0345E3D97B87}"/>
    <cellStyle name="Normal 3 5 32" xfId="16593" xr:uid="{00000000-0005-0000-0000-0000CE400000}"/>
    <cellStyle name="Normal 3 5 32 2" xfId="37551" xr:uid="{C3AE3110-CB55-4591-98CC-707565C2ECEA}"/>
    <cellStyle name="Normal 3 5 33" xfId="16594" xr:uid="{00000000-0005-0000-0000-0000CF400000}"/>
    <cellStyle name="Normal 3 5 33 2" xfId="37552" xr:uid="{7D894F94-0705-48D9-A3E8-EDCAE474B2D7}"/>
    <cellStyle name="Normal 3 5 34" xfId="16595" xr:uid="{00000000-0005-0000-0000-0000D0400000}"/>
    <cellStyle name="Normal 3 5 34 2" xfId="37553" xr:uid="{A9930D18-2A5C-4A87-935F-5BAD33A55268}"/>
    <cellStyle name="Normal 3 5 35" xfId="16596" xr:uid="{00000000-0005-0000-0000-0000D1400000}"/>
    <cellStyle name="Normal 3 5 35 2" xfId="37554" xr:uid="{8F5321F5-BF98-4B1B-AE71-AB10A7E11C40}"/>
    <cellStyle name="Normal 3 5 36" xfId="16597" xr:uid="{00000000-0005-0000-0000-0000D2400000}"/>
    <cellStyle name="Normal 3 5 36 2" xfId="37555" xr:uid="{14F283CB-8B63-446E-BFFC-0A6523175159}"/>
    <cellStyle name="Normal 3 5 37" xfId="16598" xr:uid="{00000000-0005-0000-0000-0000D3400000}"/>
    <cellStyle name="Normal 3 5 37 2" xfId="37556" xr:uid="{A667EBDA-2A1B-418C-952E-5A7AF9184FF7}"/>
    <cellStyle name="Normal 3 5 38" xfId="16599" xr:uid="{00000000-0005-0000-0000-0000D4400000}"/>
    <cellStyle name="Normal 3 5 38 2" xfId="37557" xr:uid="{5E8C7A6C-6CBB-4F27-9D46-5CFD19F5E7E3}"/>
    <cellStyle name="Normal 3 5 39" xfId="16600" xr:uid="{00000000-0005-0000-0000-0000D5400000}"/>
    <cellStyle name="Normal 3 5 39 2" xfId="37558" xr:uid="{F8950454-AE03-4179-916C-16D9D105287A}"/>
    <cellStyle name="Normal 3 5 4" xfId="16601" xr:uid="{00000000-0005-0000-0000-0000D6400000}"/>
    <cellStyle name="Normal 3 5 4 2" xfId="16602" xr:uid="{00000000-0005-0000-0000-0000D7400000}"/>
    <cellStyle name="Normal 3 5 4 2 2" xfId="16603" xr:uid="{00000000-0005-0000-0000-0000D8400000}"/>
    <cellStyle name="Normal 3 5 4 2 2 2" xfId="37561" xr:uid="{1728E1F5-EE5B-4268-B315-87B16F8C0FAE}"/>
    <cellStyle name="Normal 3 5 4 2 3" xfId="37560" xr:uid="{2D22598E-6548-4811-8D55-E7D35A64075C}"/>
    <cellStyle name="Normal 3 5 4 3" xfId="16604" xr:uid="{00000000-0005-0000-0000-0000D9400000}"/>
    <cellStyle name="Normal 3 5 4 3 2" xfId="16605" xr:uid="{00000000-0005-0000-0000-0000DA400000}"/>
    <cellStyle name="Normal 3 5 4 3 2 2" xfId="16606" xr:uid="{00000000-0005-0000-0000-0000DB400000}"/>
    <cellStyle name="Normal 3 5 4 3 2 2 2" xfId="37564" xr:uid="{435AC3D3-B5E0-447B-B972-0F5ACA74CA35}"/>
    <cellStyle name="Normal 3 5 4 3 2 3" xfId="16607" xr:uid="{00000000-0005-0000-0000-0000DC400000}"/>
    <cellStyle name="Normal 3 5 4 3 2 3 2" xfId="37565" xr:uid="{C6FB9587-8824-4AAB-84B3-77CDE746C6EE}"/>
    <cellStyle name="Normal 3 5 4 3 2 4" xfId="16608" xr:uid="{00000000-0005-0000-0000-0000DD400000}"/>
    <cellStyle name="Normal 3 5 4 3 2 4 2" xfId="37566" xr:uid="{0DFB74F4-13DE-4515-9ED6-B42E9877D07A}"/>
    <cellStyle name="Normal 3 5 4 3 2 5" xfId="37563" xr:uid="{1287FF1C-492A-4218-B357-07792FC2963C}"/>
    <cellStyle name="Normal 3 5 4 3 3" xfId="16609" xr:uid="{00000000-0005-0000-0000-0000DE400000}"/>
    <cellStyle name="Normal 3 5 4 3 3 2" xfId="37567" xr:uid="{F0DC8962-D578-4BAC-9E13-7192754A0F4B}"/>
    <cellStyle name="Normal 3 5 4 3 4" xfId="16610" xr:uid="{00000000-0005-0000-0000-0000DF400000}"/>
    <cellStyle name="Normal 3 5 4 3 4 2" xfId="37568" xr:uid="{CFF45DBC-7BD5-4C41-BD20-11DE78C0D9A1}"/>
    <cellStyle name="Normal 3 5 4 3 5" xfId="16611" xr:uid="{00000000-0005-0000-0000-0000E0400000}"/>
    <cellStyle name="Normal 3 5 4 3 5 2" xfId="37569" xr:uid="{A0E3B483-E58E-4450-8C42-82AD91116627}"/>
    <cellStyle name="Normal 3 5 4 3 6" xfId="37562" xr:uid="{F2F295E7-1B7F-4A07-A605-02C3C9254D25}"/>
    <cellStyle name="Normal 3 5 4 4" xfId="16612" xr:uid="{00000000-0005-0000-0000-0000E1400000}"/>
    <cellStyle name="Normal 3 5 4 4 2" xfId="37570" xr:uid="{5C3C3EAC-A1F0-428D-9944-A5BB28BB84FE}"/>
    <cellStyle name="Normal 3 5 4 5" xfId="16613" xr:uid="{00000000-0005-0000-0000-0000E2400000}"/>
    <cellStyle name="Normal 3 5 4 5 2" xfId="16614" xr:uid="{00000000-0005-0000-0000-0000E3400000}"/>
    <cellStyle name="Normal 3 5 4 5 2 2" xfId="37572" xr:uid="{32236C10-078E-41FB-989A-CDA4E3A29FE7}"/>
    <cellStyle name="Normal 3 5 4 5 3" xfId="16615" xr:uid="{00000000-0005-0000-0000-0000E4400000}"/>
    <cellStyle name="Normal 3 5 4 5 3 2" xfId="37573" xr:uid="{454745AC-7B5C-4855-9734-F33AFA5F62A1}"/>
    <cellStyle name="Normal 3 5 4 5 4" xfId="16616" xr:uid="{00000000-0005-0000-0000-0000E5400000}"/>
    <cellStyle name="Normal 3 5 4 5 4 2" xfId="37574" xr:uid="{DF82C5F6-F2BC-43DD-A6FD-E1F966472FF4}"/>
    <cellStyle name="Normal 3 5 4 5 5" xfId="37571" xr:uid="{E4F280F8-0A65-454A-A809-F504C2AF8ACA}"/>
    <cellStyle name="Normal 3 5 4 6" xfId="16617" xr:uid="{00000000-0005-0000-0000-0000E6400000}"/>
    <cellStyle name="Normal 3 5 4 6 2" xfId="37575" xr:uid="{55D8517F-0854-41C9-8FE7-474F0DC0F9A9}"/>
    <cellStyle name="Normal 3 5 4 7" xfId="16618" xr:uid="{00000000-0005-0000-0000-0000E7400000}"/>
    <cellStyle name="Normal 3 5 4 7 2" xfId="37576" xr:uid="{F4BDC0E6-AB92-41C1-8F80-4248B02EE4C6}"/>
    <cellStyle name="Normal 3 5 4 8" xfId="16619" xr:uid="{00000000-0005-0000-0000-0000E8400000}"/>
    <cellStyle name="Normal 3 5 4 8 2" xfId="37577" xr:uid="{D368FC1F-767E-4FF7-9E35-070D979E9868}"/>
    <cellStyle name="Normal 3 5 4 9" xfId="37559" xr:uid="{56895343-2322-42A4-9EC9-EDFC11ABBFC5}"/>
    <cellStyle name="Normal 3 5 40" xfId="16620" xr:uid="{00000000-0005-0000-0000-0000E9400000}"/>
    <cellStyle name="Normal 3 5 40 2" xfId="37578" xr:uid="{37BA2878-6894-4503-8351-52A1A893D546}"/>
    <cellStyle name="Normal 3 5 41" xfId="16621" xr:uid="{00000000-0005-0000-0000-0000EA400000}"/>
    <cellStyle name="Normal 3 5 41 2" xfId="37579" xr:uid="{0C62759D-4363-4287-80B6-669B7386147B}"/>
    <cellStyle name="Normal 3 5 42" xfId="16622" xr:uid="{00000000-0005-0000-0000-0000EB400000}"/>
    <cellStyle name="Normal 3 5 42 2" xfId="37580" xr:uid="{F838A667-B0D6-4769-82F1-374E44AC131D}"/>
    <cellStyle name="Normal 3 5 43" xfId="16623" xr:uid="{00000000-0005-0000-0000-0000EC400000}"/>
    <cellStyle name="Normal 3 5 43 2" xfId="37581" xr:uid="{DC51904C-B07B-4DEA-8260-FBA411E93280}"/>
    <cellStyle name="Normal 3 5 44" xfId="16624" xr:uid="{00000000-0005-0000-0000-0000ED400000}"/>
    <cellStyle name="Normal 3 5 44 2" xfId="37582" xr:uid="{A2F1222D-DCF2-4BBF-A797-A00C813CB82D}"/>
    <cellStyle name="Normal 3 5 45" xfId="16625" xr:uid="{00000000-0005-0000-0000-0000EE400000}"/>
    <cellStyle name="Normal 3 5 45 2" xfId="37583" xr:uid="{67544CF2-6EBB-4450-BAC9-0A6EB08ED941}"/>
    <cellStyle name="Normal 3 5 46" xfId="16626" xr:uid="{00000000-0005-0000-0000-0000EF400000}"/>
    <cellStyle name="Normal 3 5 46 2" xfId="37584" xr:uid="{D41E64A6-F4F6-41A0-A015-1CEC213E610B}"/>
    <cellStyle name="Normal 3 5 47" xfId="16627" xr:uid="{00000000-0005-0000-0000-0000F0400000}"/>
    <cellStyle name="Normal 3 5 47 2" xfId="37585" xr:uid="{B95D2195-E4F6-4280-B8B5-C157E2B1AC90}"/>
    <cellStyle name="Normal 3 5 48" xfId="16628" xr:uid="{00000000-0005-0000-0000-0000F1400000}"/>
    <cellStyle name="Normal 3 5 48 2" xfId="37586" xr:uid="{464422E8-9011-401F-A20E-489D0F0ED3BB}"/>
    <cellStyle name="Normal 3 5 49" xfId="16629" xr:uid="{00000000-0005-0000-0000-0000F2400000}"/>
    <cellStyle name="Normal 3 5 49 2" xfId="37587" xr:uid="{660563DF-2B04-481F-A3F4-E5BB8C4139F9}"/>
    <cellStyle name="Normal 3 5 5" xfId="16630" xr:uid="{00000000-0005-0000-0000-0000F3400000}"/>
    <cellStyle name="Normal 3 5 5 2" xfId="16631" xr:uid="{00000000-0005-0000-0000-0000F4400000}"/>
    <cellStyle name="Normal 3 5 5 2 2" xfId="37589" xr:uid="{C8D1585D-D65D-4FB7-8079-DC297068D49E}"/>
    <cellStyle name="Normal 3 5 5 3" xfId="16632" xr:uid="{00000000-0005-0000-0000-0000F5400000}"/>
    <cellStyle name="Normal 3 5 5 3 2" xfId="37590" xr:uid="{713A8EC9-BC00-4D3D-B2B2-E7C2BCA373A4}"/>
    <cellStyle name="Normal 3 5 5 4" xfId="37588" xr:uid="{D9EFFBB5-0726-4DF2-B285-75F875F8E0ED}"/>
    <cellStyle name="Normal 3 5 50" xfId="16633" xr:uid="{00000000-0005-0000-0000-0000F6400000}"/>
    <cellStyle name="Normal 3 5 50 2" xfId="37591" xr:uid="{FB6B4008-7722-43AD-AD73-AF59D0C8A8A2}"/>
    <cellStyle name="Normal 3 5 51" xfId="16634" xr:uid="{00000000-0005-0000-0000-0000F7400000}"/>
    <cellStyle name="Normal 3 5 51 2" xfId="37592" xr:uid="{BA74CBF8-61F6-4DA7-A3D1-7E4DBB871521}"/>
    <cellStyle name="Normal 3 5 52" xfId="16635" xr:uid="{00000000-0005-0000-0000-0000F8400000}"/>
    <cellStyle name="Normal 3 5 52 2" xfId="37593" xr:uid="{458B91ED-46B1-4220-83CE-FB64497AAF09}"/>
    <cellStyle name="Normal 3 5 53" xfId="16636" xr:uid="{00000000-0005-0000-0000-0000F9400000}"/>
    <cellStyle name="Normal 3 5 53 2" xfId="37594" xr:uid="{69D46D1D-86DA-48DF-B72A-C671230E4C17}"/>
    <cellStyle name="Normal 3 5 54" xfId="16637" xr:uid="{00000000-0005-0000-0000-0000FA400000}"/>
    <cellStyle name="Normal 3 5 54 2" xfId="37595" xr:uid="{418C73A6-F03E-42FA-843B-8414EF7459E4}"/>
    <cellStyle name="Normal 3 5 55" xfId="16638" xr:uid="{00000000-0005-0000-0000-0000FB400000}"/>
    <cellStyle name="Normal 3 5 55 2" xfId="37596" xr:uid="{42EA0BDF-FEE3-454A-8377-62E379240F26}"/>
    <cellStyle name="Normal 3 5 56" xfId="16639" xr:uid="{00000000-0005-0000-0000-0000FC400000}"/>
    <cellStyle name="Normal 3 5 56 2" xfId="37597" xr:uid="{A3B9C6C3-8329-4B2A-A13D-6BB14CCBA63E}"/>
    <cellStyle name="Normal 3 5 57" xfId="16640" xr:uid="{00000000-0005-0000-0000-0000FD400000}"/>
    <cellStyle name="Normal 3 5 57 2" xfId="37598" xr:uid="{D76D3DC1-A054-47B4-9509-99C3479B56B4}"/>
    <cellStyle name="Normal 3 5 58" xfId="16641" xr:uid="{00000000-0005-0000-0000-0000FE400000}"/>
    <cellStyle name="Normal 3 5 58 2" xfId="37599" xr:uid="{C6D94EA0-A83E-45D4-B298-B6ABDEF18952}"/>
    <cellStyle name="Normal 3 5 59" xfId="16642" xr:uid="{00000000-0005-0000-0000-0000FF400000}"/>
    <cellStyle name="Normal 3 5 59 2" xfId="37600" xr:uid="{5D581686-1431-4972-9A43-02B4DEF1A912}"/>
    <cellStyle name="Normal 3 5 6" xfId="16643" xr:uid="{00000000-0005-0000-0000-000000410000}"/>
    <cellStyle name="Normal 3 5 6 2" xfId="16644" xr:uid="{00000000-0005-0000-0000-000001410000}"/>
    <cellStyle name="Normal 3 5 6 2 2" xfId="37602" xr:uid="{D5F4A564-DB6D-4749-B23F-8FF4E7A78658}"/>
    <cellStyle name="Normal 3 5 6 3" xfId="37601" xr:uid="{E7431840-7E3B-4322-8FA9-B9CEB07FA23B}"/>
    <cellStyle name="Normal 3 5 60" xfId="16645" xr:uid="{00000000-0005-0000-0000-000002410000}"/>
    <cellStyle name="Normal 3 5 60 2" xfId="37603" xr:uid="{E218EE8E-5387-42D4-8420-7F5E48905C3D}"/>
    <cellStyle name="Normal 3 5 61" xfId="16646" xr:uid="{00000000-0005-0000-0000-000003410000}"/>
    <cellStyle name="Normal 3 5 61 2" xfId="37604" xr:uid="{5213EB4C-377E-476A-9512-DC97459BFA73}"/>
    <cellStyle name="Normal 3 5 62" xfId="16647" xr:uid="{00000000-0005-0000-0000-000004410000}"/>
    <cellStyle name="Normal 3 5 62 2" xfId="37605" xr:uid="{E2B43DDE-58DD-494F-86DF-8D528F254F29}"/>
    <cellStyle name="Normal 3 5 63" xfId="16648" xr:uid="{00000000-0005-0000-0000-000005410000}"/>
    <cellStyle name="Normal 3 5 63 2" xfId="37606" xr:uid="{AB84F7B2-60AA-4129-83F8-ED6FB00E6885}"/>
    <cellStyle name="Normal 3 5 64" xfId="16649" xr:uid="{00000000-0005-0000-0000-000006410000}"/>
    <cellStyle name="Normal 3 5 64 2" xfId="37607" xr:uid="{4E6C5DC0-B8E2-4682-B502-A39ACB6D32B6}"/>
    <cellStyle name="Normal 3 5 65" xfId="16650" xr:uid="{00000000-0005-0000-0000-000007410000}"/>
    <cellStyle name="Normal 3 5 65 2" xfId="37608" xr:uid="{DA4F4B6D-4BF8-4905-BDA7-8E2D48AEC155}"/>
    <cellStyle name="Normal 3 5 66" xfId="16651" xr:uid="{00000000-0005-0000-0000-000008410000}"/>
    <cellStyle name="Normal 3 5 66 2" xfId="37609" xr:uid="{9DDA80F5-4D36-46ED-BE77-B151321DD2CE}"/>
    <cellStyle name="Normal 3 5 67" xfId="16652" xr:uid="{00000000-0005-0000-0000-000009410000}"/>
    <cellStyle name="Normal 3 5 67 2" xfId="37610" xr:uid="{09ED1233-A7E5-40BA-8534-88BC026E3A15}"/>
    <cellStyle name="Normal 3 5 68" xfId="16653" xr:uid="{00000000-0005-0000-0000-00000A410000}"/>
    <cellStyle name="Normal 3 5 68 2" xfId="37611" xr:uid="{116E2FAF-C129-47C6-AEBE-59F546448D98}"/>
    <cellStyle name="Normal 3 5 69" xfId="16654" xr:uid="{00000000-0005-0000-0000-00000B410000}"/>
    <cellStyle name="Normal 3 5 69 2" xfId="37612" xr:uid="{ACE1606E-A7A0-41DB-843F-05C98E8C8ECF}"/>
    <cellStyle name="Normal 3 5 7" xfId="16655" xr:uid="{00000000-0005-0000-0000-00000C410000}"/>
    <cellStyle name="Normal 3 5 7 2" xfId="16656" xr:uid="{00000000-0005-0000-0000-00000D410000}"/>
    <cellStyle name="Normal 3 5 7 2 2" xfId="37614" xr:uid="{B6A3F2BD-3493-4303-AA31-7AEFC059BB93}"/>
    <cellStyle name="Normal 3 5 7 3" xfId="37613" xr:uid="{6A11A46B-357C-494D-8492-EA35F5982D72}"/>
    <cellStyle name="Normal 3 5 70" xfId="16657" xr:uid="{00000000-0005-0000-0000-00000E410000}"/>
    <cellStyle name="Normal 3 5 70 2" xfId="37615" xr:uid="{8CC6F35D-7542-49F8-8D46-999FC6C3E5E6}"/>
    <cellStyle name="Normal 3 5 71" xfId="16658" xr:uid="{00000000-0005-0000-0000-00000F410000}"/>
    <cellStyle name="Normal 3 5 71 2" xfId="37616" xr:uid="{8199DD08-D313-423B-947B-42B6992CC278}"/>
    <cellStyle name="Normal 3 5 72" xfId="16659" xr:uid="{00000000-0005-0000-0000-000010410000}"/>
    <cellStyle name="Normal 3 5 72 2" xfId="37617" xr:uid="{81FD6863-4D2F-4BC2-89B9-68C2C237F5FD}"/>
    <cellStyle name="Normal 3 5 73" xfId="16660" xr:uid="{00000000-0005-0000-0000-000011410000}"/>
    <cellStyle name="Normal 3 5 73 2" xfId="37618" xr:uid="{643F44B3-42A8-4AE1-A7EF-A58586C4BC25}"/>
    <cellStyle name="Normal 3 5 74" xfId="16661" xr:uid="{00000000-0005-0000-0000-000012410000}"/>
    <cellStyle name="Normal 3 5 74 2" xfId="37619" xr:uid="{019FFD25-01C4-4BB4-A0FA-93242BA508CA}"/>
    <cellStyle name="Normal 3 5 75" xfId="16662" xr:uid="{00000000-0005-0000-0000-000013410000}"/>
    <cellStyle name="Normal 3 5 75 2" xfId="37620" xr:uid="{A41D0B87-7EC3-4BCD-9D34-526A1A9FCE76}"/>
    <cellStyle name="Normal 3 5 76" xfId="16663" xr:uid="{00000000-0005-0000-0000-000014410000}"/>
    <cellStyle name="Normal 3 5 76 2" xfId="37621" xr:uid="{10B7A694-16B5-48B2-84E4-D75E2B919313}"/>
    <cellStyle name="Normal 3 5 77" xfId="16664" xr:uid="{00000000-0005-0000-0000-000015410000}"/>
    <cellStyle name="Normal 3 5 77 2" xfId="37622" xr:uid="{E89E5329-F24C-4659-926D-693ADB100600}"/>
    <cellStyle name="Normal 3 5 78" xfId="16665" xr:uid="{00000000-0005-0000-0000-000016410000}"/>
    <cellStyle name="Normal 3 5 78 2" xfId="37623" xr:uid="{46F1E49B-600F-4C61-AFF5-986497290418}"/>
    <cellStyle name="Normal 3 5 79" xfId="16666" xr:uid="{00000000-0005-0000-0000-000017410000}"/>
    <cellStyle name="Normal 3 5 79 2" xfId="37624" xr:uid="{2A343AC4-152A-4DA6-A3A8-C025F81C9932}"/>
    <cellStyle name="Normal 3 5 8" xfId="16667" xr:uid="{00000000-0005-0000-0000-000018410000}"/>
    <cellStyle name="Normal 3 5 8 2" xfId="16668" xr:uid="{00000000-0005-0000-0000-000019410000}"/>
    <cellStyle name="Normal 3 5 8 2 2" xfId="37626" xr:uid="{890A9DC3-0E08-4DC8-A977-D5CA5292E49D}"/>
    <cellStyle name="Normal 3 5 8 3" xfId="37625" xr:uid="{BDDE8F18-0F02-4F57-A2C8-9B82F8EB17D5}"/>
    <cellStyle name="Normal 3 5 80" xfId="16669" xr:uid="{00000000-0005-0000-0000-00001A410000}"/>
    <cellStyle name="Normal 3 5 80 2" xfId="37627" xr:uid="{59CF2C4F-7E58-4B44-A4CB-0168A4DBD137}"/>
    <cellStyle name="Normal 3 5 81" xfId="16670" xr:uid="{00000000-0005-0000-0000-00001B410000}"/>
    <cellStyle name="Normal 3 5 81 2" xfId="37628" xr:uid="{EF64D1B9-907B-4AB9-808C-431D5A2D1630}"/>
    <cellStyle name="Normal 3 5 82" xfId="16671" xr:uid="{00000000-0005-0000-0000-00001C410000}"/>
    <cellStyle name="Normal 3 5 82 2" xfId="37629" xr:uid="{D597C941-5BB1-402E-AA1E-3EEE4109157E}"/>
    <cellStyle name="Normal 3 5 83" xfId="16672" xr:uid="{00000000-0005-0000-0000-00001D410000}"/>
    <cellStyle name="Normal 3 5 83 2" xfId="37630" xr:uid="{80537EB2-2ED4-4D6C-A428-9FB2A556A3A9}"/>
    <cellStyle name="Normal 3 5 84" xfId="16673" xr:uid="{00000000-0005-0000-0000-00001E410000}"/>
    <cellStyle name="Normal 3 5 84 2" xfId="37631" xr:uid="{9E5C2B26-4669-48FF-9BFC-BEE080688804}"/>
    <cellStyle name="Normal 3 5 85" xfId="16674" xr:uid="{00000000-0005-0000-0000-00001F410000}"/>
    <cellStyle name="Normal 3 5 85 2" xfId="37632" xr:uid="{F2E58F7C-EE0F-49AE-AE83-B80EC4617591}"/>
    <cellStyle name="Normal 3 5 86" xfId="16675" xr:uid="{00000000-0005-0000-0000-000020410000}"/>
    <cellStyle name="Normal 3 5 86 2" xfId="37633" xr:uid="{3308DB84-DB65-4B59-B5A5-C59B20788B3C}"/>
    <cellStyle name="Normal 3 5 87" xfId="16676" xr:uid="{00000000-0005-0000-0000-000021410000}"/>
    <cellStyle name="Normal 3 5 87 2" xfId="37634" xr:uid="{A46C2AA6-19D4-4D95-BEBB-378C5ED3F0AA}"/>
    <cellStyle name="Normal 3 5 88" xfId="16677" xr:uid="{00000000-0005-0000-0000-000022410000}"/>
    <cellStyle name="Normal 3 5 88 2" xfId="37635" xr:uid="{A309D22B-2BD4-432B-8C5E-D6ECC5CE2152}"/>
    <cellStyle name="Normal 3 5 89" xfId="16678" xr:uid="{00000000-0005-0000-0000-000023410000}"/>
    <cellStyle name="Normal 3 5 89 2" xfId="37636" xr:uid="{F211C399-CC9D-4021-8FA0-0A25F2DCDF81}"/>
    <cellStyle name="Normal 3 5 9" xfId="16679" xr:uid="{00000000-0005-0000-0000-000024410000}"/>
    <cellStyle name="Normal 3 5 9 2" xfId="16680" xr:uid="{00000000-0005-0000-0000-000025410000}"/>
    <cellStyle name="Normal 3 5 9 2 2" xfId="37638" xr:uid="{D91C34D1-889C-4C21-BEB7-977DA35562BC}"/>
    <cellStyle name="Normal 3 5 9 3" xfId="37637" xr:uid="{88D04B82-6435-4D43-98AD-A8DA4D2557A0}"/>
    <cellStyle name="Normal 3 5 90" xfId="16681" xr:uid="{00000000-0005-0000-0000-000026410000}"/>
    <cellStyle name="Normal 3 5 90 2" xfId="37639" xr:uid="{0D1CBCCF-A2C5-4148-BB08-2D6D398E48FD}"/>
    <cellStyle name="Normal 3 5 91" xfId="16682" xr:uid="{00000000-0005-0000-0000-000027410000}"/>
    <cellStyle name="Normal 3 5 91 2" xfId="37640" xr:uid="{042E9774-EE5E-420C-9652-FA2A52DD0B43}"/>
    <cellStyle name="Normal 3 5 92" xfId="16683" xr:uid="{00000000-0005-0000-0000-000028410000}"/>
    <cellStyle name="Normal 3 5 92 2" xfId="37641" xr:uid="{6ABE1009-F606-4510-9CAD-28A855D87BAE}"/>
    <cellStyle name="Normal 3 5 93" xfId="16684" xr:uid="{00000000-0005-0000-0000-000029410000}"/>
    <cellStyle name="Normal 3 5 93 2" xfId="37642" xr:uid="{ABA101ED-B67B-42EA-B5FF-7D489B280F21}"/>
    <cellStyle name="Normal 3 5 94" xfId="16685" xr:uid="{00000000-0005-0000-0000-00002A410000}"/>
    <cellStyle name="Normal 3 5 94 2" xfId="37643" xr:uid="{DB4AC5DA-9ACC-4D1D-9EC7-D5D414A0646E}"/>
    <cellStyle name="Normal 3 5 95" xfId="16686" xr:uid="{00000000-0005-0000-0000-00002B410000}"/>
    <cellStyle name="Normal 3 5 95 2" xfId="16687" xr:uid="{00000000-0005-0000-0000-00002C410000}"/>
    <cellStyle name="Normal 3 5 95 2 2" xfId="37645" xr:uid="{5BD0ECC4-F9FF-40B3-BB27-0A174EDD0877}"/>
    <cellStyle name="Normal 3 5 95 3" xfId="16688" xr:uid="{00000000-0005-0000-0000-00002D410000}"/>
    <cellStyle name="Normal 3 5 95 3 2" xfId="37646" xr:uid="{7284C995-3DDB-4BCF-BDC1-4B456E382ABB}"/>
    <cellStyle name="Normal 3 5 95 4" xfId="16689" xr:uid="{00000000-0005-0000-0000-00002E410000}"/>
    <cellStyle name="Normal 3 5 95 4 2" xfId="37647" xr:uid="{59F84CE3-C0AE-41CD-8B51-CC3B6E3F65B5}"/>
    <cellStyle name="Normal 3 5 95 5" xfId="37644" xr:uid="{8703D428-94AC-455D-A27F-C488A5F66CCB}"/>
    <cellStyle name="Normal 3 5 96" xfId="16690" xr:uid="{00000000-0005-0000-0000-00002F410000}"/>
    <cellStyle name="Normal 3 5 96 2" xfId="37648" xr:uid="{33281156-5180-4AC2-BE21-6CFFFE9DD65A}"/>
    <cellStyle name="Normal 3 5 97" xfId="16691" xr:uid="{00000000-0005-0000-0000-000030410000}"/>
    <cellStyle name="Normal 3 5 97 2" xfId="37649" xr:uid="{C356E00E-99B6-40C3-9E92-D29DFC55B2B9}"/>
    <cellStyle name="Normal 3 5 98" xfId="16692" xr:uid="{00000000-0005-0000-0000-000031410000}"/>
    <cellStyle name="Normal 3 5 98 2" xfId="37650" xr:uid="{C8062A42-40EE-44C0-B9EB-670851A55BEF}"/>
    <cellStyle name="Normal 3 5 99" xfId="37447" xr:uid="{023D6F82-E131-4326-B7D7-B6F564A29716}"/>
    <cellStyle name="Normal 3 6" xfId="16693" xr:uid="{00000000-0005-0000-0000-000032410000}"/>
    <cellStyle name="Normal 3 6 10" xfId="16694" xr:uid="{00000000-0005-0000-0000-000033410000}"/>
    <cellStyle name="Normal 3 6 10 2" xfId="37652" xr:uid="{88196EBB-F8DE-4B23-8A66-EC72FE62FB54}"/>
    <cellStyle name="Normal 3 6 11" xfId="37651" xr:uid="{1646B79B-2F4F-4471-8D21-7901EA8578F4}"/>
    <cellStyle name="Normal 3 6 2" xfId="16695" xr:uid="{00000000-0005-0000-0000-000034410000}"/>
    <cellStyle name="Normal 3 6 2 10" xfId="37653" xr:uid="{0DE5916D-450D-44C5-9837-EB66E4BD41CF}"/>
    <cellStyle name="Normal 3 6 2 2" xfId="16696" xr:uid="{00000000-0005-0000-0000-000035410000}"/>
    <cellStyle name="Normal 3 6 2 2 2" xfId="16697" xr:uid="{00000000-0005-0000-0000-000036410000}"/>
    <cellStyle name="Normal 3 6 2 2 2 2" xfId="37655" xr:uid="{AD2B1575-13B4-4143-9053-EA823D6CB8B2}"/>
    <cellStyle name="Normal 3 6 2 2 3" xfId="16698" xr:uid="{00000000-0005-0000-0000-000037410000}"/>
    <cellStyle name="Normal 3 6 2 2 3 2" xfId="16699" xr:uid="{00000000-0005-0000-0000-000038410000}"/>
    <cellStyle name="Normal 3 6 2 2 3 2 2" xfId="16700" xr:uid="{00000000-0005-0000-0000-000039410000}"/>
    <cellStyle name="Normal 3 6 2 2 3 2 2 2" xfId="37658" xr:uid="{BB1B1E00-46CD-45B2-B729-67FF6A96C13F}"/>
    <cellStyle name="Normal 3 6 2 2 3 2 3" xfId="16701" xr:uid="{00000000-0005-0000-0000-00003A410000}"/>
    <cellStyle name="Normal 3 6 2 2 3 2 3 2" xfId="37659" xr:uid="{63ECFFA3-B32D-4387-83D8-4C6B14E6BFC5}"/>
    <cellStyle name="Normal 3 6 2 2 3 2 4" xfId="16702" xr:uid="{00000000-0005-0000-0000-00003B410000}"/>
    <cellStyle name="Normal 3 6 2 2 3 2 4 2" xfId="37660" xr:uid="{95B1C06D-7C8A-4D08-BFD6-05426E82A629}"/>
    <cellStyle name="Normal 3 6 2 2 3 2 5" xfId="37657" xr:uid="{88230868-B9CB-46F4-8024-C6D0206FFBB2}"/>
    <cellStyle name="Normal 3 6 2 2 3 3" xfId="16703" xr:uid="{00000000-0005-0000-0000-00003C410000}"/>
    <cellStyle name="Normal 3 6 2 2 3 3 2" xfId="37661" xr:uid="{B8BDAE38-ACD5-497E-8937-695277164109}"/>
    <cellStyle name="Normal 3 6 2 2 3 4" xfId="16704" xr:uid="{00000000-0005-0000-0000-00003D410000}"/>
    <cellStyle name="Normal 3 6 2 2 3 4 2" xfId="37662" xr:uid="{A4F46F70-722D-4C04-B412-8CF1B4D3F624}"/>
    <cellStyle name="Normal 3 6 2 2 3 5" xfId="16705" xr:uid="{00000000-0005-0000-0000-00003E410000}"/>
    <cellStyle name="Normal 3 6 2 2 3 5 2" xfId="37663" xr:uid="{CCC6BEFF-B56C-4811-8D04-E4A4798A9480}"/>
    <cellStyle name="Normal 3 6 2 2 3 6" xfId="37656" xr:uid="{3F1C5E12-BFA5-40D1-A14D-13205B294320}"/>
    <cellStyle name="Normal 3 6 2 2 4" xfId="16706" xr:uid="{00000000-0005-0000-0000-00003F410000}"/>
    <cellStyle name="Normal 3 6 2 2 4 2" xfId="16707" xr:uid="{00000000-0005-0000-0000-000040410000}"/>
    <cellStyle name="Normal 3 6 2 2 4 2 2" xfId="37665" xr:uid="{ED9BA49D-131B-4B3B-AB2B-9E3BD7F965B4}"/>
    <cellStyle name="Normal 3 6 2 2 4 3" xfId="16708" xr:uid="{00000000-0005-0000-0000-000041410000}"/>
    <cellStyle name="Normal 3 6 2 2 4 3 2" xfId="37666" xr:uid="{EB0F76DD-4DBA-479B-B165-82E6B459831B}"/>
    <cellStyle name="Normal 3 6 2 2 4 4" xfId="16709" xr:uid="{00000000-0005-0000-0000-000042410000}"/>
    <cellStyle name="Normal 3 6 2 2 4 4 2" xfId="37667" xr:uid="{DDD43F66-96DC-4A79-848B-DDC02F335D5E}"/>
    <cellStyle name="Normal 3 6 2 2 4 5" xfId="37664" xr:uid="{A67804B2-E675-459D-8790-611B5A4A1D97}"/>
    <cellStyle name="Normal 3 6 2 2 5" xfId="16710" xr:uid="{00000000-0005-0000-0000-000043410000}"/>
    <cellStyle name="Normal 3 6 2 2 5 2" xfId="37668" xr:uid="{D9A446B2-13AA-41AE-8FB3-EE9B70280502}"/>
    <cellStyle name="Normal 3 6 2 2 6" xfId="16711" xr:uid="{00000000-0005-0000-0000-000044410000}"/>
    <cellStyle name="Normal 3 6 2 2 6 2" xfId="37669" xr:uid="{04031910-0163-42A8-872C-5FF10F84759B}"/>
    <cellStyle name="Normal 3 6 2 2 7" xfId="16712" xr:uid="{00000000-0005-0000-0000-000045410000}"/>
    <cellStyle name="Normal 3 6 2 2 7 2" xfId="37670" xr:uid="{9EAF5676-8F60-48E1-A87D-60A5CA65D1C2}"/>
    <cellStyle name="Normal 3 6 2 2 8" xfId="37654" xr:uid="{F55C621D-FAA5-42CB-8B95-C3ECF510D0F5}"/>
    <cellStyle name="Normal 3 6 2 3" xfId="16713" xr:uid="{00000000-0005-0000-0000-000046410000}"/>
    <cellStyle name="Normal 3 6 2 3 2" xfId="16714" xr:uid="{00000000-0005-0000-0000-000047410000}"/>
    <cellStyle name="Normal 3 6 2 3 2 2" xfId="16715" xr:uid="{00000000-0005-0000-0000-000048410000}"/>
    <cellStyle name="Normal 3 6 2 3 2 2 2" xfId="16716" xr:uid="{00000000-0005-0000-0000-000049410000}"/>
    <cellStyle name="Normal 3 6 2 3 2 2 2 2" xfId="37674" xr:uid="{BE9A7D06-5A31-43DE-9F13-FE062BE3DE51}"/>
    <cellStyle name="Normal 3 6 2 3 2 2 3" xfId="16717" xr:uid="{00000000-0005-0000-0000-00004A410000}"/>
    <cellStyle name="Normal 3 6 2 3 2 2 3 2" xfId="37675" xr:uid="{780D7153-B585-4583-810A-18A1321EE567}"/>
    <cellStyle name="Normal 3 6 2 3 2 2 4" xfId="16718" xr:uid="{00000000-0005-0000-0000-00004B410000}"/>
    <cellStyle name="Normal 3 6 2 3 2 2 4 2" xfId="37676" xr:uid="{9AA5C42E-2856-4058-AD55-737FD5858F28}"/>
    <cellStyle name="Normal 3 6 2 3 2 2 5" xfId="37673" xr:uid="{369A121C-76AC-4F8A-81E7-7F7FAC9434C4}"/>
    <cellStyle name="Normal 3 6 2 3 2 3" xfId="16719" xr:uid="{00000000-0005-0000-0000-00004C410000}"/>
    <cellStyle name="Normal 3 6 2 3 2 3 2" xfId="37677" xr:uid="{7CE311EB-88EF-4DE4-A135-007737EAC5FA}"/>
    <cellStyle name="Normal 3 6 2 3 2 4" xfId="16720" xr:uid="{00000000-0005-0000-0000-00004D410000}"/>
    <cellStyle name="Normal 3 6 2 3 2 4 2" xfId="37678" xr:uid="{7600B233-66A4-4666-8040-1D5D72972497}"/>
    <cellStyle name="Normal 3 6 2 3 2 5" xfId="16721" xr:uid="{00000000-0005-0000-0000-00004E410000}"/>
    <cellStyle name="Normal 3 6 2 3 2 5 2" xfId="37679" xr:uid="{5FEAF014-9946-4C9C-A6D8-187E612AB049}"/>
    <cellStyle name="Normal 3 6 2 3 2 6" xfId="37672" xr:uid="{565EA237-3C18-403A-B696-2488515F9B97}"/>
    <cellStyle name="Normal 3 6 2 3 3" xfId="16722" xr:uid="{00000000-0005-0000-0000-00004F410000}"/>
    <cellStyle name="Normal 3 6 2 3 3 2" xfId="16723" xr:uid="{00000000-0005-0000-0000-000050410000}"/>
    <cellStyle name="Normal 3 6 2 3 3 2 2" xfId="37681" xr:uid="{B0AC77A6-EB17-441A-9B12-57AF6F68ABA8}"/>
    <cellStyle name="Normal 3 6 2 3 3 3" xfId="16724" xr:uid="{00000000-0005-0000-0000-000051410000}"/>
    <cellStyle name="Normal 3 6 2 3 3 3 2" xfId="37682" xr:uid="{247C38A8-821A-4EA8-9D03-EED5741F3A7C}"/>
    <cellStyle name="Normal 3 6 2 3 3 4" xfId="16725" xr:uid="{00000000-0005-0000-0000-000052410000}"/>
    <cellStyle name="Normal 3 6 2 3 3 4 2" xfId="37683" xr:uid="{4FE9DD4C-F80B-464B-A1B7-BB70B760551D}"/>
    <cellStyle name="Normal 3 6 2 3 3 5" xfId="37680" xr:uid="{60768332-FD33-4969-BD19-6F3D275BE33B}"/>
    <cellStyle name="Normal 3 6 2 3 4" xfId="16726" xr:uid="{00000000-0005-0000-0000-000053410000}"/>
    <cellStyle name="Normal 3 6 2 3 4 2" xfId="37684" xr:uid="{68D86017-3F27-40E4-87F9-A5270960EC55}"/>
    <cellStyle name="Normal 3 6 2 3 5" xfId="16727" xr:uid="{00000000-0005-0000-0000-000054410000}"/>
    <cellStyle name="Normal 3 6 2 3 5 2" xfId="37685" xr:uid="{6115EB5A-6921-46EF-85C0-C47917D4837D}"/>
    <cellStyle name="Normal 3 6 2 3 6" xfId="16728" xr:uid="{00000000-0005-0000-0000-000055410000}"/>
    <cellStyle name="Normal 3 6 2 3 6 2" xfId="37686" xr:uid="{264255DA-5622-43E9-9EC4-439FD24566EB}"/>
    <cellStyle name="Normal 3 6 2 3 7" xfId="37671" xr:uid="{D95A96EB-9315-4D92-9CB0-FF304BB6AB31}"/>
    <cellStyle name="Normal 3 6 2 4" xfId="16729" xr:uid="{00000000-0005-0000-0000-000056410000}"/>
    <cellStyle name="Normal 3 6 2 4 2" xfId="37687" xr:uid="{24B8005F-C7BF-4852-98B7-AA65F9D8555A}"/>
    <cellStyle name="Normal 3 6 2 5" xfId="16730" xr:uid="{00000000-0005-0000-0000-000057410000}"/>
    <cellStyle name="Normal 3 6 2 5 2" xfId="16731" xr:uid="{00000000-0005-0000-0000-000058410000}"/>
    <cellStyle name="Normal 3 6 2 5 2 2" xfId="16732" xr:uid="{00000000-0005-0000-0000-000059410000}"/>
    <cellStyle name="Normal 3 6 2 5 2 2 2" xfId="37690" xr:uid="{FE02310F-F20E-44C4-A283-B7BD9A07D274}"/>
    <cellStyle name="Normal 3 6 2 5 2 3" xfId="16733" xr:uid="{00000000-0005-0000-0000-00005A410000}"/>
    <cellStyle name="Normal 3 6 2 5 2 3 2" xfId="37691" xr:uid="{2B0493F3-B91F-42D4-A462-309D23A2DCD3}"/>
    <cellStyle name="Normal 3 6 2 5 2 4" xfId="16734" xr:uid="{00000000-0005-0000-0000-00005B410000}"/>
    <cellStyle name="Normal 3 6 2 5 2 4 2" xfId="37692" xr:uid="{29B9EF5A-1382-48DA-BB57-0736107F2D40}"/>
    <cellStyle name="Normal 3 6 2 5 2 5" xfId="37689" xr:uid="{1E6CB1B9-283F-4B37-B442-46A30C744948}"/>
    <cellStyle name="Normal 3 6 2 5 3" xfId="16735" xr:uid="{00000000-0005-0000-0000-00005C410000}"/>
    <cellStyle name="Normal 3 6 2 5 3 2" xfId="37693" xr:uid="{B8979542-B9B4-4376-B748-B49BA3ABD7BB}"/>
    <cellStyle name="Normal 3 6 2 5 4" xfId="16736" xr:uid="{00000000-0005-0000-0000-00005D410000}"/>
    <cellStyle name="Normal 3 6 2 5 4 2" xfId="37694" xr:uid="{ACF1ABDD-4563-4C16-A417-D132285D7FB8}"/>
    <cellStyle name="Normal 3 6 2 5 5" xfId="16737" xr:uid="{00000000-0005-0000-0000-00005E410000}"/>
    <cellStyle name="Normal 3 6 2 5 5 2" xfId="37695" xr:uid="{D404C13E-48FA-439B-91D2-73C113D34187}"/>
    <cellStyle name="Normal 3 6 2 5 6" xfId="37688" xr:uid="{D570BBB3-1DA0-42DF-9808-31BA83B6FA65}"/>
    <cellStyle name="Normal 3 6 2 6" xfId="16738" xr:uid="{00000000-0005-0000-0000-00005F410000}"/>
    <cellStyle name="Normal 3 6 2 6 2" xfId="16739" xr:uid="{00000000-0005-0000-0000-000060410000}"/>
    <cellStyle name="Normal 3 6 2 6 2 2" xfId="37697" xr:uid="{C8E3FD3E-33C2-4D8F-9F4A-C153036A5759}"/>
    <cellStyle name="Normal 3 6 2 6 3" xfId="16740" xr:uid="{00000000-0005-0000-0000-000061410000}"/>
    <cellStyle name="Normal 3 6 2 6 3 2" xfId="37698" xr:uid="{6783B78B-CB39-44A5-BC9C-966303F4D9F5}"/>
    <cellStyle name="Normal 3 6 2 6 4" xfId="16741" xr:uid="{00000000-0005-0000-0000-000062410000}"/>
    <cellStyle name="Normal 3 6 2 6 4 2" xfId="37699" xr:uid="{77BB78B4-4CDA-4969-8A00-A051DB33C93A}"/>
    <cellStyle name="Normal 3 6 2 6 5" xfId="37696" xr:uid="{6B3D917B-91AE-4EEE-BC06-383DEB723C74}"/>
    <cellStyle name="Normal 3 6 2 7" xfId="16742" xr:uid="{00000000-0005-0000-0000-000063410000}"/>
    <cellStyle name="Normal 3 6 2 7 2" xfId="37700" xr:uid="{A2C9DC54-8E34-4E10-A2A8-5344628E02F6}"/>
    <cellStyle name="Normal 3 6 2 8" xfId="16743" xr:uid="{00000000-0005-0000-0000-000064410000}"/>
    <cellStyle name="Normal 3 6 2 8 2" xfId="37701" xr:uid="{F49D453F-34B5-443E-8188-71C7CBEC29D8}"/>
    <cellStyle name="Normal 3 6 2 9" xfId="16744" xr:uid="{00000000-0005-0000-0000-000065410000}"/>
    <cellStyle name="Normal 3 6 2 9 2" xfId="37702" xr:uid="{ECC78CEA-8281-475C-86C9-8AC93DD06256}"/>
    <cellStyle name="Normal 3 6 3" xfId="16745" xr:uid="{00000000-0005-0000-0000-000066410000}"/>
    <cellStyle name="Normal 3 6 3 2" xfId="16746" xr:uid="{00000000-0005-0000-0000-000067410000}"/>
    <cellStyle name="Normal 3 6 3 2 2" xfId="37704" xr:uid="{35B44F7D-453C-4C29-BBB1-5179688D8C10}"/>
    <cellStyle name="Normal 3 6 3 3" xfId="16747" xr:uid="{00000000-0005-0000-0000-000068410000}"/>
    <cellStyle name="Normal 3 6 3 3 2" xfId="16748" xr:uid="{00000000-0005-0000-0000-000069410000}"/>
    <cellStyle name="Normal 3 6 3 3 2 2" xfId="16749" xr:uid="{00000000-0005-0000-0000-00006A410000}"/>
    <cellStyle name="Normal 3 6 3 3 2 2 2" xfId="37707" xr:uid="{53DCFBC8-98CF-4BF5-9BE9-E6AFF583834C}"/>
    <cellStyle name="Normal 3 6 3 3 2 3" xfId="16750" xr:uid="{00000000-0005-0000-0000-00006B410000}"/>
    <cellStyle name="Normal 3 6 3 3 2 3 2" xfId="37708" xr:uid="{16E4CFB0-A9A5-4704-A231-6E74797FA6DC}"/>
    <cellStyle name="Normal 3 6 3 3 2 4" xfId="16751" xr:uid="{00000000-0005-0000-0000-00006C410000}"/>
    <cellStyle name="Normal 3 6 3 3 2 4 2" xfId="37709" xr:uid="{712C8C99-66E9-4E65-9223-25BAA73D23DA}"/>
    <cellStyle name="Normal 3 6 3 3 2 5" xfId="37706" xr:uid="{09779DA3-0A76-41DB-9B09-3EAE59EF16D2}"/>
    <cellStyle name="Normal 3 6 3 3 3" xfId="16752" xr:uid="{00000000-0005-0000-0000-00006D410000}"/>
    <cellStyle name="Normal 3 6 3 3 3 2" xfId="37710" xr:uid="{E0BB3E1B-51AA-48B2-8E1E-61F64498A02E}"/>
    <cellStyle name="Normal 3 6 3 3 4" xfId="16753" xr:uid="{00000000-0005-0000-0000-00006E410000}"/>
    <cellStyle name="Normal 3 6 3 3 4 2" xfId="37711" xr:uid="{7F340E7F-9BF2-4ABF-ACF4-638A06095ABD}"/>
    <cellStyle name="Normal 3 6 3 3 5" xfId="16754" xr:uid="{00000000-0005-0000-0000-00006F410000}"/>
    <cellStyle name="Normal 3 6 3 3 5 2" xfId="37712" xr:uid="{1F6001A7-BA87-4579-B71E-7E934EA314A8}"/>
    <cellStyle name="Normal 3 6 3 3 6" xfId="37705" xr:uid="{28FA48EF-0E67-45B8-B48D-F2C055618FE0}"/>
    <cellStyle name="Normal 3 6 3 4" xfId="16755" xr:uid="{00000000-0005-0000-0000-000070410000}"/>
    <cellStyle name="Normal 3 6 3 4 2" xfId="37713" xr:uid="{B7622A45-B5CA-4DD0-BCB1-AEB4259B7954}"/>
    <cellStyle name="Normal 3 6 3 5" xfId="16756" xr:uid="{00000000-0005-0000-0000-000071410000}"/>
    <cellStyle name="Normal 3 6 3 5 2" xfId="16757" xr:uid="{00000000-0005-0000-0000-000072410000}"/>
    <cellStyle name="Normal 3 6 3 5 2 2" xfId="37715" xr:uid="{A7E8294D-772D-4AFC-976A-519944523C9F}"/>
    <cellStyle name="Normal 3 6 3 5 3" xfId="16758" xr:uid="{00000000-0005-0000-0000-000073410000}"/>
    <cellStyle name="Normal 3 6 3 5 3 2" xfId="37716" xr:uid="{EBF913D6-5A26-4482-BFE2-B1FF145AC923}"/>
    <cellStyle name="Normal 3 6 3 5 4" xfId="16759" xr:uid="{00000000-0005-0000-0000-000074410000}"/>
    <cellStyle name="Normal 3 6 3 5 4 2" xfId="37717" xr:uid="{2FB6D151-6E56-4355-831E-BEAE24E620CC}"/>
    <cellStyle name="Normal 3 6 3 5 5" xfId="37714" xr:uid="{D1E651C7-A8C6-476F-875A-8BB8BF3CA839}"/>
    <cellStyle name="Normal 3 6 3 6" xfId="16760" xr:uid="{00000000-0005-0000-0000-000075410000}"/>
    <cellStyle name="Normal 3 6 3 6 2" xfId="37718" xr:uid="{EE5F7B13-5579-406F-ABD7-1222A2FAD5C5}"/>
    <cellStyle name="Normal 3 6 3 7" xfId="16761" xr:uid="{00000000-0005-0000-0000-000076410000}"/>
    <cellStyle name="Normal 3 6 3 7 2" xfId="37719" xr:uid="{65BD5C09-3F3E-4139-B916-7FA0E99A0C7E}"/>
    <cellStyle name="Normal 3 6 3 8" xfId="16762" xr:uid="{00000000-0005-0000-0000-000077410000}"/>
    <cellStyle name="Normal 3 6 3 8 2" xfId="37720" xr:uid="{7C9AC256-7B2E-4C20-95F0-62CCE8C1CDC8}"/>
    <cellStyle name="Normal 3 6 3 9" xfId="37703" xr:uid="{62A202C0-3C87-41EB-B945-6444A336B0F3}"/>
    <cellStyle name="Normal 3 6 4" xfId="16763" xr:uid="{00000000-0005-0000-0000-000078410000}"/>
    <cellStyle name="Normal 3 6 4 2" xfId="16764" xr:uid="{00000000-0005-0000-0000-000079410000}"/>
    <cellStyle name="Normal 3 6 4 2 2" xfId="16765" xr:uid="{00000000-0005-0000-0000-00007A410000}"/>
    <cellStyle name="Normal 3 6 4 2 2 2" xfId="16766" xr:uid="{00000000-0005-0000-0000-00007B410000}"/>
    <cellStyle name="Normal 3 6 4 2 2 2 2" xfId="37724" xr:uid="{67210A42-442E-44A4-A1C8-7C4BB94C8271}"/>
    <cellStyle name="Normal 3 6 4 2 2 3" xfId="16767" xr:uid="{00000000-0005-0000-0000-00007C410000}"/>
    <cellStyle name="Normal 3 6 4 2 2 3 2" xfId="37725" xr:uid="{BB579148-1548-424F-A969-13291D15C599}"/>
    <cellStyle name="Normal 3 6 4 2 2 4" xfId="16768" xr:uid="{00000000-0005-0000-0000-00007D410000}"/>
    <cellStyle name="Normal 3 6 4 2 2 4 2" xfId="37726" xr:uid="{13E942EA-A6A3-4249-80E5-DFE035679B6E}"/>
    <cellStyle name="Normal 3 6 4 2 2 5" xfId="37723" xr:uid="{F84ADF58-0B4E-47AC-AF49-12F1BB375E15}"/>
    <cellStyle name="Normal 3 6 4 2 3" xfId="16769" xr:uid="{00000000-0005-0000-0000-00007E410000}"/>
    <cellStyle name="Normal 3 6 4 2 3 2" xfId="37727" xr:uid="{C7BE568C-4FDE-420B-A68A-F8EB72E61640}"/>
    <cellStyle name="Normal 3 6 4 2 4" xfId="16770" xr:uid="{00000000-0005-0000-0000-00007F410000}"/>
    <cellStyle name="Normal 3 6 4 2 4 2" xfId="37728" xr:uid="{DA86CA13-6F9F-4550-9B8C-8720EE1591CA}"/>
    <cellStyle name="Normal 3 6 4 2 5" xfId="16771" xr:uid="{00000000-0005-0000-0000-000080410000}"/>
    <cellStyle name="Normal 3 6 4 2 5 2" xfId="37729" xr:uid="{77E2C8AA-0B16-4B1B-A64D-4E96D5938633}"/>
    <cellStyle name="Normal 3 6 4 2 6" xfId="37722" xr:uid="{82471BC3-70B3-45BD-A598-9FF5F6EFA17E}"/>
    <cellStyle name="Normal 3 6 4 3" xfId="16772" xr:uid="{00000000-0005-0000-0000-000081410000}"/>
    <cellStyle name="Normal 3 6 4 3 2" xfId="16773" xr:uid="{00000000-0005-0000-0000-000082410000}"/>
    <cellStyle name="Normal 3 6 4 3 2 2" xfId="37731" xr:uid="{769A8137-01D4-46B0-A606-583E38CE3854}"/>
    <cellStyle name="Normal 3 6 4 3 3" xfId="16774" xr:uid="{00000000-0005-0000-0000-000083410000}"/>
    <cellStyle name="Normal 3 6 4 3 3 2" xfId="37732" xr:uid="{8495F2B1-7DE3-4B5C-AC63-5CC016630561}"/>
    <cellStyle name="Normal 3 6 4 3 4" xfId="16775" xr:uid="{00000000-0005-0000-0000-000084410000}"/>
    <cellStyle name="Normal 3 6 4 3 4 2" xfId="37733" xr:uid="{9894A2BD-FB47-469E-A10C-303FB3F31988}"/>
    <cellStyle name="Normal 3 6 4 3 5" xfId="37730" xr:uid="{D43F1052-A4D3-4727-A7D6-6C3D3F9A05E8}"/>
    <cellStyle name="Normal 3 6 4 4" xfId="16776" xr:uid="{00000000-0005-0000-0000-000085410000}"/>
    <cellStyle name="Normal 3 6 4 4 2" xfId="37734" xr:uid="{BBF033E2-ABA1-4DEE-B006-6E48552404F6}"/>
    <cellStyle name="Normal 3 6 4 5" xfId="16777" xr:uid="{00000000-0005-0000-0000-000086410000}"/>
    <cellStyle name="Normal 3 6 4 5 2" xfId="37735" xr:uid="{DB50D047-AC1A-4C58-994C-F3DB4FC9AFE5}"/>
    <cellStyle name="Normal 3 6 4 6" xfId="16778" xr:uid="{00000000-0005-0000-0000-000087410000}"/>
    <cellStyle name="Normal 3 6 4 6 2" xfId="37736" xr:uid="{DA400F3B-0E0C-4534-80F0-A89F0950E684}"/>
    <cellStyle name="Normal 3 6 4 7" xfId="37721" xr:uid="{01ABB852-D773-4940-92CF-D25CA2B1C51C}"/>
    <cellStyle name="Normal 3 6 5" xfId="16779" xr:uid="{00000000-0005-0000-0000-000088410000}"/>
    <cellStyle name="Normal 3 6 5 2" xfId="37737" xr:uid="{4F7FBDC8-3088-4F63-87E2-4D8794856CEA}"/>
    <cellStyle name="Normal 3 6 6" xfId="16780" xr:uid="{00000000-0005-0000-0000-000089410000}"/>
    <cellStyle name="Normal 3 6 6 2" xfId="16781" xr:uid="{00000000-0005-0000-0000-00008A410000}"/>
    <cellStyle name="Normal 3 6 6 2 2" xfId="16782" xr:uid="{00000000-0005-0000-0000-00008B410000}"/>
    <cellStyle name="Normal 3 6 6 2 2 2" xfId="37740" xr:uid="{AB2D9C5B-C153-4CB6-AFC1-AB43C00CA48B}"/>
    <cellStyle name="Normal 3 6 6 2 3" xfId="16783" xr:uid="{00000000-0005-0000-0000-00008C410000}"/>
    <cellStyle name="Normal 3 6 6 2 3 2" xfId="37741" xr:uid="{29029523-BEDA-4F7F-901F-5D8408569B23}"/>
    <cellStyle name="Normal 3 6 6 2 4" xfId="16784" xr:uid="{00000000-0005-0000-0000-00008D410000}"/>
    <cellStyle name="Normal 3 6 6 2 4 2" xfId="37742" xr:uid="{16C9D8E3-BD6E-4422-B998-C65112E6AA16}"/>
    <cellStyle name="Normal 3 6 6 2 5" xfId="37739" xr:uid="{D1EAB39E-56DB-4464-B532-F3FD4F9F92D8}"/>
    <cellStyle name="Normal 3 6 6 3" xfId="16785" xr:uid="{00000000-0005-0000-0000-00008E410000}"/>
    <cellStyle name="Normal 3 6 6 3 2" xfId="37743" xr:uid="{5AD78647-0AEF-47C6-89F8-D703F0CD03B5}"/>
    <cellStyle name="Normal 3 6 6 4" xfId="16786" xr:uid="{00000000-0005-0000-0000-00008F410000}"/>
    <cellStyle name="Normal 3 6 6 4 2" xfId="37744" xr:uid="{834F08EA-6F8A-4190-A0C5-1A42D03C2CF6}"/>
    <cellStyle name="Normal 3 6 6 5" xfId="16787" xr:uid="{00000000-0005-0000-0000-000090410000}"/>
    <cellStyle name="Normal 3 6 6 5 2" xfId="37745" xr:uid="{8EB7E694-5EF6-46B2-A0A5-5244E3D478D3}"/>
    <cellStyle name="Normal 3 6 6 6" xfId="37738" xr:uid="{57A7A91B-3722-4276-8F3A-40613F6FA20E}"/>
    <cellStyle name="Normal 3 6 7" xfId="16788" xr:uid="{00000000-0005-0000-0000-000091410000}"/>
    <cellStyle name="Normal 3 6 7 2" xfId="16789" xr:uid="{00000000-0005-0000-0000-000092410000}"/>
    <cellStyle name="Normal 3 6 7 2 2" xfId="37747" xr:uid="{0F25B3C5-3AE5-48CF-B6FA-345F1866230C}"/>
    <cellStyle name="Normal 3 6 7 3" xfId="16790" xr:uid="{00000000-0005-0000-0000-000093410000}"/>
    <cellStyle name="Normal 3 6 7 3 2" xfId="37748" xr:uid="{5114D2F4-D42C-4C33-B740-7CCEA9CAC329}"/>
    <cellStyle name="Normal 3 6 7 4" xfId="16791" xr:uid="{00000000-0005-0000-0000-000094410000}"/>
    <cellStyle name="Normal 3 6 7 4 2" xfId="37749" xr:uid="{8BDB61B4-359F-4EE4-8B58-03EC8E8BD891}"/>
    <cellStyle name="Normal 3 6 7 5" xfId="37746" xr:uid="{FD46AE70-F9DF-4A04-9A24-419BE59D8659}"/>
    <cellStyle name="Normal 3 6 8" xfId="16792" xr:uid="{00000000-0005-0000-0000-000095410000}"/>
    <cellStyle name="Normal 3 6 8 2" xfId="37750" xr:uid="{8FB644D6-F02B-4C56-831C-9F8B45AF3B12}"/>
    <cellStyle name="Normal 3 6 9" xfId="16793" xr:uid="{00000000-0005-0000-0000-000096410000}"/>
    <cellStyle name="Normal 3 6 9 2" xfId="37751" xr:uid="{AF2DB170-9E49-4D20-91AD-E05D0C045D88}"/>
    <cellStyle name="Normal 3 7" xfId="16794" xr:uid="{00000000-0005-0000-0000-000097410000}"/>
    <cellStyle name="Normal 3 7 10" xfId="16795" xr:uid="{00000000-0005-0000-0000-000098410000}"/>
    <cellStyle name="Normal 3 7 10 2" xfId="37753" xr:uid="{F05A6C95-7DF3-4AF0-8C9B-BF62E375E6DD}"/>
    <cellStyle name="Normal 3 7 11" xfId="37752" xr:uid="{245832A8-BF05-4CC2-AF94-514C02EC6D1C}"/>
    <cellStyle name="Normal 3 7 2" xfId="16796" xr:uid="{00000000-0005-0000-0000-000099410000}"/>
    <cellStyle name="Normal 3 7 2 10" xfId="37754" xr:uid="{15395AA3-7356-4126-ACC5-1BE471BADDC4}"/>
    <cellStyle name="Normal 3 7 2 2" xfId="16797" xr:uid="{00000000-0005-0000-0000-00009A410000}"/>
    <cellStyle name="Normal 3 7 2 2 2" xfId="16798" xr:uid="{00000000-0005-0000-0000-00009B410000}"/>
    <cellStyle name="Normal 3 7 2 2 2 2" xfId="16799" xr:uid="{00000000-0005-0000-0000-00009C410000}"/>
    <cellStyle name="Normal 3 7 2 2 2 2 2" xfId="16800" xr:uid="{00000000-0005-0000-0000-00009D410000}"/>
    <cellStyle name="Normal 3 7 2 2 2 2 2 2" xfId="37758" xr:uid="{B4AAD333-821B-4B6D-A39E-63D0BADF0124}"/>
    <cellStyle name="Normal 3 7 2 2 2 2 3" xfId="16801" xr:uid="{00000000-0005-0000-0000-00009E410000}"/>
    <cellStyle name="Normal 3 7 2 2 2 2 3 2" xfId="37759" xr:uid="{C7A8C137-8451-4E1E-ADB9-0C5EC36C369B}"/>
    <cellStyle name="Normal 3 7 2 2 2 2 4" xfId="16802" xr:uid="{00000000-0005-0000-0000-00009F410000}"/>
    <cellStyle name="Normal 3 7 2 2 2 2 4 2" xfId="37760" xr:uid="{A9510E89-155C-4F8B-B63D-FFD4855AACBD}"/>
    <cellStyle name="Normal 3 7 2 2 2 2 5" xfId="37757" xr:uid="{8EBAE8CF-F47F-4E5C-93EC-38DCC9BCE514}"/>
    <cellStyle name="Normal 3 7 2 2 2 3" xfId="16803" xr:uid="{00000000-0005-0000-0000-0000A0410000}"/>
    <cellStyle name="Normal 3 7 2 2 2 3 2" xfId="37761" xr:uid="{2D707C2A-7637-4E75-86C4-F5169EC8D919}"/>
    <cellStyle name="Normal 3 7 2 2 2 4" xfId="16804" xr:uid="{00000000-0005-0000-0000-0000A1410000}"/>
    <cellStyle name="Normal 3 7 2 2 2 4 2" xfId="37762" xr:uid="{94FC4551-DD8C-48E1-B539-8F55A06CB34D}"/>
    <cellStyle name="Normal 3 7 2 2 2 5" xfId="16805" xr:uid="{00000000-0005-0000-0000-0000A2410000}"/>
    <cellStyle name="Normal 3 7 2 2 2 5 2" xfId="37763" xr:uid="{0EB7982C-5495-4A7A-B4D8-E0D9BE3404E0}"/>
    <cellStyle name="Normal 3 7 2 2 2 6" xfId="37756" xr:uid="{5F99B865-A03B-4F27-B3B2-4D073258D2AA}"/>
    <cellStyle name="Normal 3 7 2 2 3" xfId="16806" xr:uid="{00000000-0005-0000-0000-0000A3410000}"/>
    <cellStyle name="Normal 3 7 2 2 3 2" xfId="16807" xr:uid="{00000000-0005-0000-0000-0000A4410000}"/>
    <cellStyle name="Normal 3 7 2 2 3 2 2" xfId="37765" xr:uid="{257FC016-1167-4CE1-A964-D7078EACECCC}"/>
    <cellStyle name="Normal 3 7 2 2 3 3" xfId="16808" xr:uid="{00000000-0005-0000-0000-0000A5410000}"/>
    <cellStyle name="Normal 3 7 2 2 3 3 2" xfId="37766" xr:uid="{F56E4A25-E648-45BD-9B7C-9329354C64A2}"/>
    <cellStyle name="Normal 3 7 2 2 3 4" xfId="16809" xr:uid="{00000000-0005-0000-0000-0000A6410000}"/>
    <cellStyle name="Normal 3 7 2 2 3 4 2" xfId="37767" xr:uid="{47C9FED4-B86A-41BB-AA87-3509642F4758}"/>
    <cellStyle name="Normal 3 7 2 2 3 5" xfId="37764" xr:uid="{BE4D1F96-F97F-4103-91B2-AFE37D84FBCB}"/>
    <cellStyle name="Normal 3 7 2 2 4" xfId="16810" xr:uid="{00000000-0005-0000-0000-0000A7410000}"/>
    <cellStyle name="Normal 3 7 2 2 4 2" xfId="37768" xr:uid="{4F7BC833-314A-49D4-B4C5-84C911A4083E}"/>
    <cellStyle name="Normal 3 7 2 2 5" xfId="16811" xr:uid="{00000000-0005-0000-0000-0000A8410000}"/>
    <cellStyle name="Normal 3 7 2 2 5 2" xfId="37769" xr:uid="{49993CED-FED4-47E1-AE7C-6241106B5D7F}"/>
    <cellStyle name="Normal 3 7 2 2 6" xfId="16812" xr:uid="{00000000-0005-0000-0000-0000A9410000}"/>
    <cellStyle name="Normal 3 7 2 2 6 2" xfId="37770" xr:uid="{3A7753A9-F45E-446E-BA34-114509D8F333}"/>
    <cellStyle name="Normal 3 7 2 2 7" xfId="37755" xr:uid="{DE1C8412-A5AE-4A57-89C7-415ED94C58C4}"/>
    <cellStyle name="Normal 3 7 2 3" xfId="16813" xr:uid="{00000000-0005-0000-0000-0000AA410000}"/>
    <cellStyle name="Normal 3 7 2 3 2" xfId="16814" xr:uid="{00000000-0005-0000-0000-0000AB410000}"/>
    <cellStyle name="Normal 3 7 2 3 2 2" xfId="16815" xr:uid="{00000000-0005-0000-0000-0000AC410000}"/>
    <cellStyle name="Normal 3 7 2 3 2 2 2" xfId="16816" xr:uid="{00000000-0005-0000-0000-0000AD410000}"/>
    <cellStyle name="Normal 3 7 2 3 2 2 2 2" xfId="37774" xr:uid="{15FE9A1B-4332-4706-A999-5BD9A8A0D18B}"/>
    <cellStyle name="Normal 3 7 2 3 2 2 3" xfId="16817" xr:uid="{00000000-0005-0000-0000-0000AE410000}"/>
    <cellStyle name="Normal 3 7 2 3 2 2 3 2" xfId="37775" xr:uid="{BBFEEB70-8F98-45FA-91E2-33C3DFB16EC1}"/>
    <cellStyle name="Normal 3 7 2 3 2 2 4" xfId="16818" xr:uid="{00000000-0005-0000-0000-0000AF410000}"/>
    <cellStyle name="Normal 3 7 2 3 2 2 4 2" xfId="37776" xr:uid="{9B752FF2-0784-4A74-817F-D8B01AC8FDC7}"/>
    <cellStyle name="Normal 3 7 2 3 2 2 5" xfId="37773" xr:uid="{0AAA2372-DDB0-4265-BDA2-1D77C3F64EBB}"/>
    <cellStyle name="Normal 3 7 2 3 2 3" xfId="16819" xr:uid="{00000000-0005-0000-0000-0000B0410000}"/>
    <cellStyle name="Normal 3 7 2 3 2 3 2" xfId="37777" xr:uid="{802D3F64-BED6-45C7-84BC-114FCD98C64A}"/>
    <cellStyle name="Normal 3 7 2 3 2 4" xfId="16820" xr:uid="{00000000-0005-0000-0000-0000B1410000}"/>
    <cellStyle name="Normal 3 7 2 3 2 4 2" xfId="37778" xr:uid="{FBD74DDC-B10A-47BC-9FA2-786FB2445224}"/>
    <cellStyle name="Normal 3 7 2 3 2 5" xfId="16821" xr:uid="{00000000-0005-0000-0000-0000B2410000}"/>
    <cellStyle name="Normal 3 7 2 3 2 5 2" xfId="37779" xr:uid="{A5FA5F65-00B0-4161-BE8F-4D48E5692F79}"/>
    <cellStyle name="Normal 3 7 2 3 2 6" xfId="37772" xr:uid="{C57F9BFC-E772-4155-8A08-B9B96CC54AA4}"/>
    <cellStyle name="Normal 3 7 2 3 3" xfId="16822" xr:uid="{00000000-0005-0000-0000-0000B3410000}"/>
    <cellStyle name="Normal 3 7 2 3 3 2" xfId="16823" xr:uid="{00000000-0005-0000-0000-0000B4410000}"/>
    <cellStyle name="Normal 3 7 2 3 3 2 2" xfId="37781" xr:uid="{B4780460-D9FC-4EAC-953E-FB9668BAE17D}"/>
    <cellStyle name="Normal 3 7 2 3 3 3" xfId="16824" xr:uid="{00000000-0005-0000-0000-0000B5410000}"/>
    <cellStyle name="Normal 3 7 2 3 3 3 2" xfId="37782" xr:uid="{D76710B1-9D32-47E5-A67C-2BDA3BCCB81D}"/>
    <cellStyle name="Normal 3 7 2 3 3 4" xfId="16825" xr:uid="{00000000-0005-0000-0000-0000B6410000}"/>
    <cellStyle name="Normal 3 7 2 3 3 4 2" xfId="37783" xr:uid="{8C713515-8A31-47E9-83D8-ACEE0FDDC962}"/>
    <cellStyle name="Normal 3 7 2 3 3 5" xfId="37780" xr:uid="{79E88519-ECAA-4451-8C4B-6E83BC7B3783}"/>
    <cellStyle name="Normal 3 7 2 3 4" xfId="16826" xr:uid="{00000000-0005-0000-0000-0000B7410000}"/>
    <cellStyle name="Normal 3 7 2 3 4 2" xfId="37784" xr:uid="{9A08A4AE-519B-4FC2-A4E2-6B7018EDB815}"/>
    <cellStyle name="Normal 3 7 2 3 5" xfId="16827" xr:uid="{00000000-0005-0000-0000-0000B8410000}"/>
    <cellStyle name="Normal 3 7 2 3 5 2" xfId="37785" xr:uid="{25E93D85-E5B9-4E02-8D0A-616C26A2F3A1}"/>
    <cellStyle name="Normal 3 7 2 3 6" xfId="16828" xr:uid="{00000000-0005-0000-0000-0000B9410000}"/>
    <cellStyle name="Normal 3 7 2 3 6 2" xfId="37786" xr:uid="{ABC3202B-7325-49CA-AB1E-CA6FA17EDAF4}"/>
    <cellStyle name="Normal 3 7 2 3 7" xfId="37771" xr:uid="{0BACAB9A-39EE-4146-B1CF-99F64A452E1D}"/>
    <cellStyle name="Normal 3 7 2 4" xfId="16829" xr:uid="{00000000-0005-0000-0000-0000BA410000}"/>
    <cellStyle name="Normal 3 7 2 4 2" xfId="37787" xr:uid="{CD6F8B3C-1AC9-4F5D-BE95-540678FFDFE1}"/>
    <cellStyle name="Normal 3 7 2 5" xfId="16830" xr:uid="{00000000-0005-0000-0000-0000BB410000}"/>
    <cellStyle name="Normal 3 7 2 5 2" xfId="16831" xr:uid="{00000000-0005-0000-0000-0000BC410000}"/>
    <cellStyle name="Normal 3 7 2 5 2 2" xfId="16832" xr:uid="{00000000-0005-0000-0000-0000BD410000}"/>
    <cellStyle name="Normal 3 7 2 5 2 2 2" xfId="37790" xr:uid="{965B93DD-DCE4-4E36-B8A1-F6CB231CDEB2}"/>
    <cellStyle name="Normal 3 7 2 5 2 3" xfId="16833" xr:uid="{00000000-0005-0000-0000-0000BE410000}"/>
    <cellStyle name="Normal 3 7 2 5 2 3 2" xfId="37791" xr:uid="{62E5FD32-5262-4670-8A3C-EECAAFBDB02D}"/>
    <cellStyle name="Normal 3 7 2 5 2 4" xfId="16834" xr:uid="{00000000-0005-0000-0000-0000BF410000}"/>
    <cellStyle name="Normal 3 7 2 5 2 4 2" xfId="37792" xr:uid="{55900199-7727-42E1-A354-DECE47815B90}"/>
    <cellStyle name="Normal 3 7 2 5 2 5" xfId="37789" xr:uid="{41E20909-86E3-4020-8045-E08CB2CB7022}"/>
    <cellStyle name="Normal 3 7 2 5 3" xfId="16835" xr:uid="{00000000-0005-0000-0000-0000C0410000}"/>
    <cellStyle name="Normal 3 7 2 5 3 2" xfId="37793" xr:uid="{022B087D-7C5E-417C-A211-413C254B7EB0}"/>
    <cellStyle name="Normal 3 7 2 5 4" xfId="16836" xr:uid="{00000000-0005-0000-0000-0000C1410000}"/>
    <cellStyle name="Normal 3 7 2 5 4 2" xfId="37794" xr:uid="{A27BF093-4940-4BE7-8EC8-4DE88024B6A7}"/>
    <cellStyle name="Normal 3 7 2 5 5" xfId="16837" xr:uid="{00000000-0005-0000-0000-0000C2410000}"/>
    <cellStyle name="Normal 3 7 2 5 5 2" xfId="37795" xr:uid="{567EF5B7-A2F4-4626-93A3-E396DB4B7895}"/>
    <cellStyle name="Normal 3 7 2 5 6" xfId="37788" xr:uid="{775B86B4-B46D-4FC5-9941-FFCFAD97CF60}"/>
    <cellStyle name="Normal 3 7 2 6" xfId="16838" xr:uid="{00000000-0005-0000-0000-0000C3410000}"/>
    <cellStyle name="Normal 3 7 2 6 2" xfId="16839" xr:uid="{00000000-0005-0000-0000-0000C4410000}"/>
    <cellStyle name="Normal 3 7 2 6 2 2" xfId="37797" xr:uid="{E94E5DC1-8CE2-4F21-BDA3-4A4D1C706F32}"/>
    <cellStyle name="Normal 3 7 2 6 3" xfId="16840" xr:uid="{00000000-0005-0000-0000-0000C5410000}"/>
    <cellStyle name="Normal 3 7 2 6 3 2" xfId="37798" xr:uid="{A1FDD36E-D9AE-4293-BE7B-9B70546D9D99}"/>
    <cellStyle name="Normal 3 7 2 6 4" xfId="16841" xr:uid="{00000000-0005-0000-0000-0000C6410000}"/>
    <cellStyle name="Normal 3 7 2 6 4 2" xfId="37799" xr:uid="{871595F3-C8BA-4946-94FE-C3CF20E5C173}"/>
    <cellStyle name="Normal 3 7 2 6 5" xfId="37796" xr:uid="{CD9CE991-E4A5-4542-99D8-85ED03DE4C30}"/>
    <cellStyle name="Normal 3 7 2 7" xfId="16842" xr:uid="{00000000-0005-0000-0000-0000C7410000}"/>
    <cellStyle name="Normal 3 7 2 7 2" xfId="37800" xr:uid="{FBD1CF1C-8A37-4A5A-AD3F-3421EB3A1ADF}"/>
    <cellStyle name="Normal 3 7 2 8" xfId="16843" xr:uid="{00000000-0005-0000-0000-0000C8410000}"/>
    <cellStyle name="Normal 3 7 2 8 2" xfId="37801" xr:uid="{454CE3AC-A6BC-4586-A720-A29D5914E18D}"/>
    <cellStyle name="Normal 3 7 2 9" xfId="16844" xr:uid="{00000000-0005-0000-0000-0000C9410000}"/>
    <cellStyle name="Normal 3 7 2 9 2" xfId="37802" xr:uid="{9A17F3DA-F617-4824-8F0E-7D94F8457568}"/>
    <cellStyle name="Normal 3 7 3" xfId="16845" xr:uid="{00000000-0005-0000-0000-0000CA410000}"/>
    <cellStyle name="Normal 3 7 3 2" xfId="16846" xr:uid="{00000000-0005-0000-0000-0000CB410000}"/>
    <cellStyle name="Normal 3 7 3 2 2" xfId="16847" xr:uid="{00000000-0005-0000-0000-0000CC410000}"/>
    <cellStyle name="Normal 3 7 3 2 2 2" xfId="16848" xr:uid="{00000000-0005-0000-0000-0000CD410000}"/>
    <cellStyle name="Normal 3 7 3 2 2 2 2" xfId="16849" xr:uid="{00000000-0005-0000-0000-0000CE410000}"/>
    <cellStyle name="Normal 3 7 3 2 2 2 2 2" xfId="37807" xr:uid="{5DCBCDD5-70EB-486D-A16B-7259AED11E9A}"/>
    <cellStyle name="Normal 3 7 3 2 2 2 3" xfId="16850" xr:uid="{00000000-0005-0000-0000-0000CF410000}"/>
    <cellStyle name="Normal 3 7 3 2 2 2 3 2" xfId="37808" xr:uid="{FAF70860-03E7-4322-9388-715F1419E634}"/>
    <cellStyle name="Normal 3 7 3 2 2 2 4" xfId="16851" xr:uid="{00000000-0005-0000-0000-0000D0410000}"/>
    <cellStyle name="Normal 3 7 3 2 2 2 4 2" xfId="37809" xr:uid="{F6CAA75D-0A02-4A8A-8B99-9B0217A6E91E}"/>
    <cellStyle name="Normal 3 7 3 2 2 2 5" xfId="37806" xr:uid="{6B1563F4-342A-4E0E-8A1C-C26F6CF09170}"/>
    <cellStyle name="Normal 3 7 3 2 2 3" xfId="16852" xr:uid="{00000000-0005-0000-0000-0000D1410000}"/>
    <cellStyle name="Normal 3 7 3 2 2 3 2" xfId="37810" xr:uid="{69C63B83-B136-44E0-B750-CEFB0A83C1DA}"/>
    <cellStyle name="Normal 3 7 3 2 2 4" xfId="16853" xr:uid="{00000000-0005-0000-0000-0000D2410000}"/>
    <cellStyle name="Normal 3 7 3 2 2 4 2" xfId="37811" xr:uid="{810BFAED-06BD-45DD-AE85-FCB28485649C}"/>
    <cellStyle name="Normal 3 7 3 2 2 5" xfId="16854" xr:uid="{00000000-0005-0000-0000-0000D3410000}"/>
    <cellStyle name="Normal 3 7 3 2 2 5 2" xfId="37812" xr:uid="{FF8144C2-7B43-4EC9-B64A-7A5902DAD862}"/>
    <cellStyle name="Normal 3 7 3 2 2 6" xfId="37805" xr:uid="{E072F681-50AE-478F-B3F2-B88E925FC06F}"/>
    <cellStyle name="Normal 3 7 3 2 3" xfId="16855" xr:uid="{00000000-0005-0000-0000-0000D4410000}"/>
    <cellStyle name="Normal 3 7 3 2 3 2" xfId="16856" xr:uid="{00000000-0005-0000-0000-0000D5410000}"/>
    <cellStyle name="Normal 3 7 3 2 3 2 2" xfId="37814" xr:uid="{C6E0FB1C-2D88-473E-8260-0582AD39FC31}"/>
    <cellStyle name="Normal 3 7 3 2 3 3" xfId="16857" xr:uid="{00000000-0005-0000-0000-0000D6410000}"/>
    <cellStyle name="Normal 3 7 3 2 3 3 2" xfId="37815" xr:uid="{26A5A349-6A95-4C46-8081-202E95856D4E}"/>
    <cellStyle name="Normal 3 7 3 2 3 4" xfId="16858" xr:uid="{00000000-0005-0000-0000-0000D7410000}"/>
    <cellStyle name="Normal 3 7 3 2 3 4 2" xfId="37816" xr:uid="{80BD40FD-B172-49E6-8830-9F7E0F354E35}"/>
    <cellStyle name="Normal 3 7 3 2 3 5" xfId="37813" xr:uid="{BC087BB7-D34E-4947-BE58-66BD0195D8D4}"/>
    <cellStyle name="Normal 3 7 3 2 4" xfId="16859" xr:uid="{00000000-0005-0000-0000-0000D8410000}"/>
    <cellStyle name="Normal 3 7 3 2 4 2" xfId="37817" xr:uid="{2A68C285-EED5-42C7-9037-135863BD4B43}"/>
    <cellStyle name="Normal 3 7 3 2 5" xfId="16860" xr:uid="{00000000-0005-0000-0000-0000D9410000}"/>
    <cellStyle name="Normal 3 7 3 2 5 2" xfId="37818" xr:uid="{80682E42-43F9-4768-9D2C-DF428F60CEED}"/>
    <cellStyle name="Normal 3 7 3 2 6" xfId="16861" xr:uid="{00000000-0005-0000-0000-0000DA410000}"/>
    <cellStyle name="Normal 3 7 3 2 6 2" xfId="37819" xr:uid="{F94F647B-6A7B-4614-8440-9BC8A8249CE8}"/>
    <cellStyle name="Normal 3 7 3 2 7" xfId="37804" xr:uid="{3C23276F-B001-40A8-98C0-6D84FF21BC36}"/>
    <cellStyle name="Normal 3 7 3 3" xfId="16862" xr:uid="{00000000-0005-0000-0000-0000DB410000}"/>
    <cellStyle name="Normal 3 7 3 3 2" xfId="16863" xr:uid="{00000000-0005-0000-0000-0000DC410000}"/>
    <cellStyle name="Normal 3 7 3 3 2 2" xfId="16864" xr:uid="{00000000-0005-0000-0000-0000DD410000}"/>
    <cellStyle name="Normal 3 7 3 3 2 2 2" xfId="37822" xr:uid="{22C7D1D1-ACAB-431A-85BA-65FC7FF7B9C7}"/>
    <cellStyle name="Normal 3 7 3 3 2 3" xfId="16865" xr:uid="{00000000-0005-0000-0000-0000DE410000}"/>
    <cellStyle name="Normal 3 7 3 3 2 3 2" xfId="37823" xr:uid="{EC46B003-6325-435F-A900-4F2E97C22D83}"/>
    <cellStyle name="Normal 3 7 3 3 2 4" xfId="16866" xr:uid="{00000000-0005-0000-0000-0000DF410000}"/>
    <cellStyle name="Normal 3 7 3 3 2 4 2" xfId="37824" xr:uid="{166B0DFE-3D41-46B2-87CE-8429DB37F40C}"/>
    <cellStyle name="Normal 3 7 3 3 2 5" xfId="37821" xr:uid="{56AA34FD-7346-4CE2-BCB9-34767D607D26}"/>
    <cellStyle name="Normal 3 7 3 3 3" xfId="16867" xr:uid="{00000000-0005-0000-0000-0000E0410000}"/>
    <cellStyle name="Normal 3 7 3 3 3 2" xfId="37825" xr:uid="{635D6BD0-7DC7-400C-9957-05BDA0CB0E4C}"/>
    <cellStyle name="Normal 3 7 3 3 4" xfId="16868" xr:uid="{00000000-0005-0000-0000-0000E1410000}"/>
    <cellStyle name="Normal 3 7 3 3 4 2" xfId="37826" xr:uid="{9FA942C7-C279-4563-9FD7-190BB91BF2EB}"/>
    <cellStyle name="Normal 3 7 3 3 5" xfId="16869" xr:uid="{00000000-0005-0000-0000-0000E2410000}"/>
    <cellStyle name="Normal 3 7 3 3 5 2" xfId="37827" xr:uid="{D2E18B04-EE61-4242-A9CE-078DBD1D1DF6}"/>
    <cellStyle name="Normal 3 7 3 3 6" xfId="37820" xr:uid="{6BAC9D50-BD49-4415-9C90-4D6C9085E91E}"/>
    <cellStyle name="Normal 3 7 3 4" xfId="16870" xr:uid="{00000000-0005-0000-0000-0000E3410000}"/>
    <cellStyle name="Normal 3 7 3 4 2" xfId="37828" xr:uid="{1865CBED-AE55-46BD-8904-99AAD5232249}"/>
    <cellStyle name="Normal 3 7 3 5" xfId="16871" xr:uid="{00000000-0005-0000-0000-0000E4410000}"/>
    <cellStyle name="Normal 3 7 3 5 2" xfId="16872" xr:uid="{00000000-0005-0000-0000-0000E5410000}"/>
    <cellStyle name="Normal 3 7 3 5 2 2" xfId="37830" xr:uid="{E5F343A0-649F-462A-BB44-923A69B80CD1}"/>
    <cellStyle name="Normal 3 7 3 5 3" xfId="16873" xr:uid="{00000000-0005-0000-0000-0000E6410000}"/>
    <cellStyle name="Normal 3 7 3 5 3 2" xfId="37831" xr:uid="{072DB347-FCB1-4B2B-B409-96D8082954C3}"/>
    <cellStyle name="Normal 3 7 3 5 4" xfId="16874" xr:uid="{00000000-0005-0000-0000-0000E7410000}"/>
    <cellStyle name="Normal 3 7 3 5 4 2" xfId="37832" xr:uid="{FB5FD13B-D3DD-410E-B7AE-CBCDF03E249A}"/>
    <cellStyle name="Normal 3 7 3 5 5" xfId="37829" xr:uid="{9FC17700-1840-487E-8AE9-2BCEF73E084F}"/>
    <cellStyle name="Normal 3 7 3 6" xfId="16875" xr:uid="{00000000-0005-0000-0000-0000E8410000}"/>
    <cellStyle name="Normal 3 7 3 6 2" xfId="37833" xr:uid="{2F58D057-F782-41B9-9E4F-56B75F062DFE}"/>
    <cellStyle name="Normal 3 7 3 7" xfId="16876" xr:uid="{00000000-0005-0000-0000-0000E9410000}"/>
    <cellStyle name="Normal 3 7 3 7 2" xfId="37834" xr:uid="{97390F85-6C93-47CE-A499-B1A749B29065}"/>
    <cellStyle name="Normal 3 7 3 8" xfId="16877" xr:uid="{00000000-0005-0000-0000-0000EA410000}"/>
    <cellStyle name="Normal 3 7 3 8 2" xfId="37835" xr:uid="{4237B072-1C0D-4CA4-8C16-676F63C81F9E}"/>
    <cellStyle name="Normal 3 7 3 9" xfId="37803" xr:uid="{6F73BF5B-A624-41CC-9D73-45D7DC4F9580}"/>
    <cellStyle name="Normal 3 7 4" xfId="16878" xr:uid="{00000000-0005-0000-0000-0000EB410000}"/>
    <cellStyle name="Normal 3 7 4 2" xfId="16879" xr:uid="{00000000-0005-0000-0000-0000EC410000}"/>
    <cellStyle name="Normal 3 7 4 2 2" xfId="16880" xr:uid="{00000000-0005-0000-0000-0000ED410000}"/>
    <cellStyle name="Normal 3 7 4 2 2 2" xfId="16881" xr:uid="{00000000-0005-0000-0000-0000EE410000}"/>
    <cellStyle name="Normal 3 7 4 2 2 2 2" xfId="37839" xr:uid="{28C7111F-A1A9-4927-9C19-898A8DE25028}"/>
    <cellStyle name="Normal 3 7 4 2 2 3" xfId="16882" xr:uid="{00000000-0005-0000-0000-0000EF410000}"/>
    <cellStyle name="Normal 3 7 4 2 2 3 2" xfId="37840" xr:uid="{42449623-EBAF-4838-80D2-0D6C5E9BD4D1}"/>
    <cellStyle name="Normal 3 7 4 2 2 4" xfId="16883" xr:uid="{00000000-0005-0000-0000-0000F0410000}"/>
    <cellStyle name="Normal 3 7 4 2 2 4 2" xfId="37841" xr:uid="{BB4DC2CE-3D09-485A-B648-8AFE6998CC70}"/>
    <cellStyle name="Normal 3 7 4 2 2 5" xfId="37838" xr:uid="{766ABAC3-8EC4-4A1B-A51A-6BB1FEA8342D}"/>
    <cellStyle name="Normal 3 7 4 2 3" xfId="16884" xr:uid="{00000000-0005-0000-0000-0000F1410000}"/>
    <cellStyle name="Normal 3 7 4 2 3 2" xfId="37842" xr:uid="{9A23B8D0-171A-4DA0-897A-93062FDAE050}"/>
    <cellStyle name="Normal 3 7 4 2 4" xfId="16885" xr:uid="{00000000-0005-0000-0000-0000F2410000}"/>
    <cellStyle name="Normal 3 7 4 2 4 2" xfId="37843" xr:uid="{BF44D6E5-BC79-4F8E-99FA-9AD8148773DD}"/>
    <cellStyle name="Normal 3 7 4 2 5" xfId="16886" xr:uid="{00000000-0005-0000-0000-0000F3410000}"/>
    <cellStyle name="Normal 3 7 4 2 5 2" xfId="37844" xr:uid="{9BEC1D70-0D9C-41AB-A588-97196E688DEE}"/>
    <cellStyle name="Normal 3 7 4 2 6" xfId="37837" xr:uid="{10CD18CC-86D1-477F-8A0D-8778DAC1FC8C}"/>
    <cellStyle name="Normal 3 7 4 3" xfId="16887" xr:uid="{00000000-0005-0000-0000-0000F4410000}"/>
    <cellStyle name="Normal 3 7 4 3 2" xfId="16888" xr:uid="{00000000-0005-0000-0000-0000F5410000}"/>
    <cellStyle name="Normal 3 7 4 3 2 2" xfId="37846" xr:uid="{3256D0ED-B1C6-4F71-855C-0CDC5B0D85B0}"/>
    <cellStyle name="Normal 3 7 4 3 3" xfId="16889" xr:uid="{00000000-0005-0000-0000-0000F6410000}"/>
    <cellStyle name="Normal 3 7 4 3 3 2" xfId="37847" xr:uid="{E10EC50E-8B9D-4F9E-928F-5376C5E0A52B}"/>
    <cellStyle name="Normal 3 7 4 3 4" xfId="16890" xr:uid="{00000000-0005-0000-0000-0000F7410000}"/>
    <cellStyle name="Normal 3 7 4 3 4 2" xfId="37848" xr:uid="{0A039121-93DF-4F84-8FD3-C847AD3ED419}"/>
    <cellStyle name="Normal 3 7 4 3 5" xfId="37845" xr:uid="{7DDB15A2-79DE-4C2E-BD63-5DA2DC081362}"/>
    <cellStyle name="Normal 3 7 4 4" xfId="16891" xr:uid="{00000000-0005-0000-0000-0000F8410000}"/>
    <cellStyle name="Normal 3 7 4 4 2" xfId="37849" xr:uid="{0D690FCD-9271-48E9-A31F-A26BA96B880F}"/>
    <cellStyle name="Normal 3 7 4 5" xfId="16892" xr:uid="{00000000-0005-0000-0000-0000F9410000}"/>
    <cellStyle name="Normal 3 7 4 5 2" xfId="37850" xr:uid="{9BAA1ADD-F722-4B81-BBCA-819AACAE983E}"/>
    <cellStyle name="Normal 3 7 4 6" xfId="16893" xr:uid="{00000000-0005-0000-0000-0000FA410000}"/>
    <cellStyle name="Normal 3 7 4 6 2" xfId="37851" xr:uid="{9390DE21-0400-4A6F-B64D-A9D828DA6F04}"/>
    <cellStyle name="Normal 3 7 4 7" xfId="37836" xr:uid="{D7A4743B-0CE3-4D89-A0AB-15BBE393C1C2}"/>
    <cellStyle name="Normal 3 7 5" xfId="16894" xr:uid="{00000000-0005-0000-0000-0000FB410000}"/>
    <cellStyle name="Normal 3 7 5 2" xfId="37852" xr:uid="{DE9E8ED3-B081-4E16-838E-EBEC2A9411CD}"/>
    <cellStyle name="Normal 3 7 6" xfId="16895" xr:uid="{00000000-0005-0000-0000-0000FC410000}"/>
    <cellStyle name="Normal 3 7 6 2" xfId="16896" xr:uid="{00000000-0005-0000-0000-0000FD410000}"/>
    <cellStyle name="Normal 3 7 6 2 2" xfId="16897" xr:uid="{00000000-0005-0000-0000-0000FE410000}"/>
    <cellStyle name="Normal 3 7 6 2 2 2" xfId="37855" xr:uid="{65B8FB42-8C92-4F71-99F2-0959AB28D1A3}"/>
    <cellStyle name="Normal 3 7 6 2 3" xfId="16898" xr:uid="{00000000-0005-0000-0000-0000FF410000}"/>
    <cellStyle name="Normal 3 7 6 2 3 2" xfId="37856" xr:uid="{EA8D01E3-B9D3-4040-BD6C-AF7FE5694783}"/>
    <cellStyle name="Normal 3 7 6 2 4" xfId="16899" xr:uid="{00000000-0005-0000-0000-000000420000}"/>
    <cellStyle name="Normal 3 7 6 2 4 2" xfId="37857" xr:uid="{2FFC8CEC-1DE2-42D1-B667-21CBF1844782}"/>
    <cellStyle name="Normal 3 7 6 2 5" xfId="37854" xr:uid="{DDF45A8B-9825-4954-B7F9-B2E4671412E1}"/>
    <cellStyle name="Normal 3 7 6 3" xfId="16900" xr:uid="{00000000-0005-0000-0000-000001420000}"/>
    <cellStyle name="Normal 3 7 6 3 2" xfId="37858" xr:uid="{A3A8258F-8173-419E-9D84-651E745173DF}"/>
    <cellStyle name="Normal 3 7 6 4" xfId="16901" xr:uid="{00000000-0005-0000-0000-000002420000}"/>
    <cellStyle name="Normal 3 7 6 4 2" xfId="37859" xr:uid="{A8F67884-5151-4838-BB70-FA89ABA01209}"/>
    <cellStyle name="Normal 3 7 6 5" xfId="16902" xr:uid="{00000000-0005-0000-0000-000003420000}"/>
    <cellStyle name="Normal 3 7 6 5 2" xfId="37860" xr:uid="{6771565E-4BD4-4ECD-A0A4-309742567B55}"/>
    <cellStyle name="Normal 3 7 6 6" xfId="37853" xr:uid="{35085D7B-B6EB-4A0B-BB9D-A5B410CE67FC}"/>
    <cellStyle name="Normal 3 7 7" xfId="16903" xr:uid="{00000000-0005-0000-0000-000004420000}"/>
    <cellStyle name="Normal 3 7 7 2" xfId="16904" xr:uid="{00000000-0005-0000-0000-000005420000}"/>
    <cellStyle name="Normal 3 7 7 2 2" xfId="37862" xr:uid="{747B3DDE-BF33-4A81-B2E3-491D1B0238F0}"/>
    <cellStyle name="Normal 3 7 7 3" xfId="16905" xr:uid="{00000000-0005-0000-0000-000006420000}"/>
    <cellStyle name="Normal 3 7 7 3 2" xfId="37863" xr:uid="{DED68F7F-42C4-43B6-820F-4C7466CE84F4}"/>
    <cellStyle name="Normal 3 7 7 4" xfId="16906" xr:uid="{00000000-0005-0000-0000-000007420000}"/>
    <cellStyle name="Normal 3 7 7 4 2" xfId="37864" xr:uid="{D7D5366A-EC18-4FE1-AB0B-F96D0A1A21DE}"/>
    <cellStyle name="Normal 3 7 7 5" xfId="37861" xr:uid="{AF808033-8B22-4D63-AE81-E56484663A6B}"/>
    <cellStyle name="Normal 3 7 8" xfId="16907" xr:uid="{00000000-0005-0000-0000-000008420000}"/>
    <cellStyle name="Normal 3 7 8 2" xfId="37865" xr:uid="{F81C3404-2AED-4A85-BE50-CCE82AB7B0D5}"/>
    <cellStyle name="Normal 3 7 9" xfId="16908" xr:uid="{00000000-0005-0000-0000-000009420000}"/>
    <cellStyle name="Normal 3 7 9 2" xfId="37866" xr:uid="{09D5B3F5-965E-4897-A3BC-7C835E85E599}"/>
    <cellStyle name="Normal 3 8" xfId="16909" xr:uid="{00000000-0005-0000-0000-00000A420000}"/>
    <cellStyle name="Normal 3 8 10" xfId="16910" xr:uid="{00000000-0005-0000-0000-00000B420000}"/>
    <cellStyle name="Normal 3 8 10 2" xfId="37868" xr:uid="{A50F20FE-F122-485D-88BA-3D82330AD60D}"/>
    <cellStyle name="Normal 3 8 11" xfId="16911" xr:uid="{00000000-0005-0000-0000-00000C420000}"/>
    <cellStyle name="Normal 3 8 11 2" xfId="16912" xr:uid="{00000000-0005-0000-0000-00000D420000}"/>
    <cellStyle name="Normal 3 8 11 2 2" xfId="16913" xr:uid="{00000000-0005-0000-0000-00000E420000}"/>
    <cellStyle name="Normal 3 8 11 2 2 2" xfId="37871" xr:uid="{9FB24E05-89C9-4B6C-964E-A90DAE6795C6}"/>
    <cellStyle name="Normal 3 8 11 2 3" xfId="16914" xr:uid="{00000000-0005-0000-0000-00000F420000}"/>
    <cellStyle name="Normal 3 8 11 2 3 2" xfId="37872" xr:uid="{40F3E47C-4D5F-4CC0-BA6B-11A1FA7A31F6}"/>
    <cellStyle name="Normal 3 8 11 2 4" xfId="16915" xr:uid="{00000000-0005-0000-0000-000010420000}"/>
    <cellStyle name="Normal 3 8 11 2 4 2" xfId="37873" xr:uid="{F1AD231D-DF95-4491-937A-B0EAC8882B01}"/>
    <cellStyle name="Normal 3 8 11 2 5" xfId="37870" xr:uid="{03A5923C-7F43-404D-87BD-396AE439838C}"/>
    <cellStyle name="Normal 3 8 11 3" xfId="16916" xr:uid="{00000000-0005-0000-0000-000011420000}"/>
    <cellStyle name="Normal 3 8 11 3 2" xfId="37874" xr:uid="{2FDD3E66-8975-4483-A64A-EE2155BA612A}"/>
    <cellStyle name="Normal 3 8 11 4" xfId="16917" xr:uid="{00000000-0005-0000-0000-000012420000}"/>
    <cellStyle name="Normal 3 8 11 4 2" xfId="37875" xr:uid="{9F502782-FF34-4DA6-8B3D-B2C239434FBF}"/>
    <cellStyle name="Normal 3 8 11 5" xfId="16918" xr:uid="{00000000-0005-0000-0000-000013420000}"/>
    <cellStyle name="Normal 3 8 11 5 2" xfId="37876" xr:uid="{6D1CDE06-5635-41DB-9D4E-BA5FBE33E1AA}"/>
    <cellStyle name="Normal 3 8 11 6" xfId="37869" xr:uid="{2C1F93E9-36ED-48D2-A029-E5AD7B2C4586}"/>
    <cellStyle name="Normal 3 8 12" xfId="16919" xr:uid="{00000000-0005-0000-0000-000014420000}"/>
    <cellStyle name="Normal 3 8 12 2" xfId="16920" xr:uid="{00000000-0005-0000-0000-000015420000}"/>
    <cellStyle name="Normal 3 8 12 2 2" xfId="37878" xr:uid="{70EA540B-A834-4925-86BD-88A45221DD7B}"/>
    <cellStyle name="Normal 3 8 12 3" xfId="16921" xr:uid="{00000000-0005-0000-0000-000016420000}"/>
    <cellStyle name="Normal 3 8 12 3 2" xfId="37879" xr:uid="{6134320F-DDD6-4FF0-B79B-CF713103514D}"/>
    <cellStyle name="Normal 3 8 12 4" xfId="16922" xr:uid="{00000000-0005-0000-0000-000017420000}"/>
    <cellStyle name="Normal 3 8 12 4 2" xfId="37880" xr:uid="{9893A5B1-96FE-416E-80FC-5D496DEE65EA}"/>
    <cellStyle name="Normal 3 8 12 5" xfId="37877" xr:uid="{E80B6810-2D08-4A4D-A239-3583756411A4}"/>
    <cellStyle name="Normal 3 8 13" xfId="16923" xr:uid="{00000000-0005-0000-0000-000018420000}"/>
    <cellStyle name="Normal 3 8 13 2" xfId="37881" xr:uid="{51F3F9E6-D2DF-4494-A1BE-3B00670F9F67}"/>
    <cellStyle name="Normal 3 8 14" xfId="16924" xr:uid="{00000000-0005-0000-0000-000019420000}"/>
    <cellStyle name="Normal 3 8 14 2" xfId="37882" xr:uid="{E182E7A0-FCA0-4165-9989-D3E1FCA2CA10}"/>
    <cellStyle name="Normal 3 8 15" xfId="16925" xr:uid="{00000000-0005-0000-0000-00001A420000}"/>
    <cellStyle name="Normal 3 8 15 2" xfId="37883" xr:uid="{0B215F15-D3AF-40C6-9CE0-97025F9818B5}"/>
    <cellStyle name="Normal 3 8 16" xfId="37867" xr:uid="{B56EAC3D-9DFB-436B-9EB2-217834105172}"/>
    <cellStyle name="Normal 3 8 2" xfId="16926" xr:uid="{00000000-0005-0000-0000-00001B420000}"/>
    <cellStyle name="Normal 3 8 2 10" xfId="16927" xr:uid="{00000000-0005-0000-0000-00001C420000}"/>
    <cellStyle name="Normal 3 8 2 10 2" xfId="16928" xr:uid="{00000000-0005-0000-0000-00001D420000}"/>
    <cellStyle name="Normal 3 8 2 10 2 2" xfId="16929" xr:uid="{00000000-0005-0000-0000-00001E420000}"/>
    <cellStyle name="Normal 3 8 2 10 2 2 2" xfId="37887" xr:uid="{479D68BA-7392-44CF-8ADE-56E456F3431A}"/>
    <cellStyle name="Normal 3 8 2 10 2 3" xfId="16930" xr:uid="{00000000-0005-0000-0000-00001F420000}"/>
    <cellStyle name="Normal 3 8 2 10 2 3 2" xfId="37888" xr:uid="{F1C43D10-3CCF-4C55-9E97-2471D672C82D}"/>
    <cellStyle name="Normal 3 8 2 10 2 4" xfId="16931" xr:uid="{00000000-0005-0000-0000-000020420000}"/>
    <cellStyle name="Normal 3 8 2 10 2 4 2" xfId="37889" xr:uid="{D66C3AE6-7795-42B1-A3FF-811001795BBC}"/>
    <cellStyle name="Normal 3 8 2 10 2 5" xfId="37886" xr:uid="{97650334-43F4-405F-9540-43EC4D76FA54}"/>
    <cellStyle name="Normal 3 8 2 10 3" xfId="16932" xr:uid="{00000000-0005-0000-0000-000021420000}"/>
    <cellStyle name="Normal 3 8 2 10 3 2" xfId="37890" xr:uid="{02CF5B82-159E-4A03-B8CF-9876A086FC02}"/>
    <cellStyle name="Normal 3 8 2 10 4" xfId="16933" xr:uid="{00000000-0005-0000-0000-000022420000}"/>
    <cellStyle name="Normal 3 8 2 10 4 2" xfId="37891" xr:uid="{B7DB3D5C-3387-4C81-8E4A-0B8D445677B2}"/>
    <cellStyle name="Normal 3 8 2 10 5" xfId="16934" xr:uid="{00000000-0005-0000-0000-000023420000}"/>
    <cellStyle name="Normal 3 8 2 10 5 2" xfId="37892" xr:uid="{2D4E48CE-1E29-43D4-8751-97A491556C1D}"/>
    <cellStyle name="Normal 3 8 2 10 6" xfId="37885" xr:uid="{B2F37FE6-9FCD-49DC-99FD-026643BBFE73}"/>
    <cellStyle name="Normal 3 8 2 11" xfId="16935" xr:uid="{00000000-0005-0000-0000-000024420000}"/>
    <cellStyle name="Normal 3 8 2 11 2" xfId="16936" xr:uid="{00000000-0005-0000-0000-000025420000}"/>
    <cellStyle name="Normal 3 8 2 11 2 2" xfId="37894" xr:uid="{BA84FFBC-D7B0-4B85-A667-C374CFAE7AC0}"/>
    <cellStyle name="Normal 3 8 2 11 3" xfId="16937" xr:uid="{00000000-0005-0000-0000-000026420000}"/>
    <cellStyle name="Normal 3 8 2 11 3 2" xfId="37895" xr:uid="{A13AEF93-E7F2-4AFA-AAC6-6D9FEE1E2EA9}"/>
    <cellStyle name="Normal 3 8 2 11 4" xfId="16938" xr:uid="{00000000-0005-0000-0000-000027420000}"/>
    <cellStyle name="Normal 3 8 2 11 4 2" xfId="37896" xr:uid="{9FCDD74F-3ECD-4101-97D3-280CEE9A7EE3}"/>
    <cellStyle name="Normal 3 8 2 11 5" xfId="37893" xr:uid="{634F90AA-6AF9-4414-8B4C-C66385B0F472}"/>
    <cellStyle name="Normal 3 8 2 12" xfId="16939" xr:uid="{00000000-0005-0000-0000-000028420000}"/>
    <cellStyle name="Normal 3 8 2 12 2" xfId="37897" xr:uid="{C38EFEAA-F6C3-4783-83AA-B1EBF7E5AC45}"/>
    <cellStyle name="Normal 3 8 2 13" xfId="16940" xr:uid="{00000000-0005-0000-0000-000029420000}"/>
    <cellStyle name="Normal 3 8 2 13 2" xfId="37898" xr:uid="{E9466009-E7A8-4D39-BA20-F5470AD0E5DC}"/>
    <cellStyle name="Normal 3 8 2 14" xfId="16941" xr:uid="{00000000-0005-0000-0000-00002A420000}"/>
    <cellStyle name="Normal 3 8 2 14 2" xfId="37899" xr:uid="{7A35C98C-1EDC-44F1-9DFC-5F7844E102DB}"/>
    <cellStyle name="Normal 3 8 2 15" xfId="37884" xr:uid="{A723BD0E-248D-416A-A780-C65BCA79C93B}"/>
    <cellStyle name="Normal 3 8 2 2" xfId="16942" xr:uid="{00000000-0005-0000-0000-00002B420000}"/>
    <cellStyle name="Normal 3 8 2 2 2" xfId="16943" xr:uid="{00000000-0005-0000-0000-00002C420000}"/>
    <cellStyle name="Normal 3 8 2 2 2 2" xfId="37901" xr:uid="{5119A463-983A-4B3A-99DD-D141446C5610}"/>
    <cellStyle name="Normal 3 8 2 2 3" xfId="16944" xr:uid="{00000000-0005-0000-0000-00002D420000}"/>
    <cellStyle name="Normal 3 8 2 2 3 2" xfId="37902" xr:uid="{2EE947F6-EA00-4D90-ADC4-BE477F46475D}"/>
    <cellStyle name="Normal 3 8 2 2 4" xfId="16945" xr:uid="{00000000-0005-0000-0000-00002E420000}"/>
    <cellStyle name="Normal 3 8 2 2 4 2" xfId="16946" xr:uid="{00000000-0005-0000-0000-00002F420000}"/>
    <cellStyle name="Normal 3 8 2 2 4 2 2" xfId="16947" xr:uid="{00000000-0005-0000-0000-000030420000}"/>
    <cellStyle name="Normal 3 8 2 2 4 2 2 2" xfId="37905" xr:uid="{F288B3A1-E669-4891-B35E-430F1CAC97D6}"/>
    <cellStyle name="Normal 3 8 2 2 4 2 3" xfId="16948" xr:uid="{00000000-0005-0000-0000-000031420000}"/>
    <cellStyle name="Normal 3 8 2 2 4 2 3 2" xfId="37906" xr:uid="{A81C498C-6F61-4C97-8536-9A67AC72E265}"/>
    <cellStyle name="Normal 3 8 2 2 4 2 4" xfId="16949" xr:uid="{00000000-0005-0000-0000-000032420000}"/>
    <cellStyle name="Normal 3 8 2 2 4 2 4 2" xfId="37907" xr:uid="{766325AD-857E-4014-8B32-86404B69FB7E}"/>
    <cellStyle name="Normal 3 8 2 2 4 2 5" xfId="37904" xr:uid="{ECB11457-F771-4CC9-A005-1400D41DD677}"/>
    <cellStyle name="Normal 3 8 2 2 4 3" xfId="16950" xr:uid="{00000000-0005-0000-0000-000033420000}"/>
    <cellStyle name="Normal 3 8 2 2 4 3 2" xfId="37908" xr:uid="{05B24294-7D8F-440E-958D-D93FB7623E5E}"/>
    <cellStyle name="Normal 3 8 2 2 4 4" xfId="16951" xr:uid="{00000000-0005-0000-0000-000034420000}"/>
    <cellStyle name="Normal 3 8 2 2 4 4 2" xfId="37909" xr:uid="{23367C84-EE2C-4FAB-BFD6-1FFE55B92FF1}"/>
    <cellStyle name="Normal 3 8 2 2 4 5" xfId="16952" xr:uid="{00000000-0005-0000-0000-000035420000}"/>
    <cellStyle name="Normal 3 8 2 2 4 5 2" xfId="37910" xr:uid="{EDF61A0C-2E6A-462A-8D75-7B370335DE2E}"/>
    <cellStyle name="Normal 3 8 2 2 4 6" xfId="37903" xr:uid="{CDA23E9B-7B46-4CA2-BE1A-2CE08B163AF9}"/>
    <cellStyle name="Normal 3 8 2 2 5" xfId="16953" xr:uid="{00000000-0005-0000-0000-000036420000}"/>
    <cellStyle name="Normal 3 8 2 2 5 2" xfId="16954" xr:uid="{00000000-0005-0000-0000-000037420000}"/>
    <cellStyle name="Normal 3 8 2 2 5 2 2" xfId="37912" xr:uid="{6C6B1C37-6739-4E90-84CF-00DDF20BB36B}"/>
    <cellStyle name="Normal 3 8 2 2 5 3" xfId="16955" xr:uid="{00000000-0005-0000-0000-000038420000}"/>
    <cellStyle name="Normal 3 8 2 2 5 3 2" xfId="37913" xr:uid="{C8BA7A47-3D26-4997-B3B6-864B34399DF8}"/>
    <cellStyle name="Normal 3 8 2 2 5 4" xfId="16956" xr:uid="{00000000-0005-0000-0000-000039420000}"/>
    <cellStyle name="Normal 3 8 2 2 5 4 2" xfId="37914" xr:uid="{C36E2C74-DF8C-44E2-AE26-A32E7E6B32A0}"/>
    <cellStyle name="Normal 3 8 2 2 5 5" xfId="37911" xr:uid="{0394BE8B-919E-4AEE-8086-75714E6A8B20}"/>
    <cellStyle name="Normal 3 8 2 2 6" xfId="16957" xr:uid="{00000000-0005-0000-0000-00003A420000}"/>
    <cellStyle name="Normal 3 8 2 2 6 2" xfId="37915" xr:uid="{49B14262-F5B8-40C0-A6C2-10DA68E430C8}"/>
    <cellStyle name="Normal 3 8 2 2 7" xfId="16958" xr:uid="{00000000-0005-0000-0000-00003B420000}"/>
    <cellStyle name="Normal 3 8 2 2 7 2" xfId="37916" xr:uid="{60594156-BE4B-4459-90B9-E706BC4BFE4B}"/>
    <cellStyle name="Normal 3 8 2 2 8" xfId="16959" xr:uid="{00000000-0005-0000-0000-00003C420000}"/>
    <cellStyle name="Normal 3 8 2 2 8 2" xfId="37917" xr:uid="{100C17A1-1B49-4A4E-B1BA-3D8F679C564E}"/>
    <cellStyle name="Normal 3 8 2 2 9" xfId="37900" xr:uid="{6D0099EE-3A0E-4479-83A0-8E1B52669AFE}"/>
    <cellStyle name="Normal 3 8 2 3" xfId="16960" xr:uid="{00000000-0005-0000-0000-00003D420000}"/>
    <cellStyle name="Normal 3 8 2 3 2" xfId="16961" xr:uid="{00000000-0005-0000-0000-00003E420000}"/>
    <cellStyle name="Normal 3 8 2 3 2 2" xfId="37919" xr:uid="{74ADD0E5-BA7A-4ABB-9B45-8C8EB87BA179}"/>
    <cellStyle name="Normal 3 8 2 3 3" xfId="16962" xr:uid="{00000000-0005-0000-0000-00003F420000}"/>
    <cellStyle name="Normal 3 8 2 3 3 2" xfId="16963" xr:uid="{00000000-0005-0000-0000-000040420000}"/>
    <cellStyle name="Normal 3 8 2 3 3 2 2" xfId="16964" xr:uid="{00000000-0005-0000-0000-000041420000}"/>
    <cellStyle name="Normal 3 8 2 3 3 2 2 2" xfId="37922" xr:uid="{008D5B58-3D48-45C9-9626-4E8D7F16C5D2}"/>
    <cellStyle name="Normal 3 8 2 3 3 2 3" xfId="16965" xr:uid="{00000000-0005-0000-0000-000042420000}"/>
    <cellStyle name="Normal 3 8 2 3 3 2 3 2" xfId="37923" xr:uid="{3E905397-E959-4F7C-B4FF-256B60D303BE}"/>
    <cellStyle name="Normal 3 8 2 3 3 2 4" xfId="16966" xr:uid="{00000000-0005-0000-0000-000043420000}"/>
    <cellStyle name="Normal 3 8 2 3 3 2 4 2" xfId="37924" xr:uid="{F4BACA17-CC1E-40BD-AA7E-7C9176383112}"/>
    <cellStyle name="Normal 3 8 2 3 3 2 5" xfId="37921" xr:uid="{4F029B2F-913D-4234-A627-8866063A93EF}"/>
    <cellStyle name="Normal 3 8 2 3 3 3" xfId="16967" xr:uid="{00000000-0005-0000-0000-000044420000}"/>
    <cellStyle name="Normal 3 8 2 3 3 3 2" xfId="37925" xr:uid="{E45DB848-049A-4DAA-8666-BD9FBC3C8E2F}"/>
    <cellStyle name="Normal 3 8 2 3 3 4" xfId="16968" xr:uid="{00000000-0005-0000-0000-000045420000}"/>
    <cellStyle name="Normal 3 8 2 3 3 4 2" xfId="37926" xr:uid="{26EC3389-A424-40F1-B7F6-01DCCBF4DF35}"/>
    <cellStyle name="Normal 3 8 2 3 3 5" xfId="16969" xr:uid="{00000000-0005-0000-0000-000046420000}"/>
    <cellStyle name="Normal 3 8 2 3 3 5 2" xfId="37927" xr:uid="{971E9073-BE26-4699-AAEF-1D287BC386D2}"/>
    <cellStyle name="Normal 3 8 2 3 3 6" xfId="37920" xr:uid="{FCABA320-7A7F-481A-90E3-AC0C7FEA213D}"/>
    <cellStyle name="Normal 3 8 2 3 4" xfId="16970" xr:uid="{00000000-0005-0000-0000-000047420000}"/>
    <cellStyle name="Normal 3 8 2 3 4 2" xfId="16971" xr:uid="{00000000-0005-0000-0000-000048420000}"/>
    <cellStyle name="Normal 3 8 2 3 4 2 2" xfId="37929" xr:uid="{7593498E-5355-4800-AF4B-7BC9D82F99D4}"/>
    <cellStyle name="Normal 3 8 2 3 4 3" xfId="16972" xr:uid="{00000000-0005-0000-0000-000049420000}"/>
    <cellStyle name="Normal 3 8 2 3 4 3 2" xfId="37930" xr:uid="{9FD77387-7481-4C0C-B99C-6C37A564ED29}"/>
    <cellStyle name="Normal 3 8 2 3 4 4" xfId="16973" xr:uid="{00000000-0005-0000-0000-00004A420000}"/>
    <cellStyle name="Normal 3 8 2 3 4 4 2" xfId="37931" xr:uid="{5A9D10BF-6DC2-4876-BA1F-9FC19EFDB4B3}"/>
    <cellStyle name="Normal 3 8 2 3 4 5" xfId="37928" xr:uid="{1C1AFC9C-ABAA-4D6A-85F0-C6D2BE6CFC2F}"/>
    <cellStyle name="Normal 3 8 2 3 5" xfId="16974" xr:uid="{00000000-0005-0000-0000-00004B420000}"/>
    <cellStyle name="Normal 3 8 2 3 5 2" xfId="37932" xr:uid="{EDBE9F87-8706-424F-BF26-28D5F5A90FDF}"/>
    <cellStyle name="Normal 3 8 2 3 6" xfId="16975" xr:uid="{00000000-0005-0000-0000-00004C420000}"/>
    <cellStyle name="Normal 3 8 2 3 6 2" xfId="37933" xr:uid="{DC796C74-6F1A-4460-88E6-0CF6FF2E6D48}"/>
    <cellStyle name="Normal 3 8 2 3 7" xfId="16976" xr:uid="{00000000-0005-0000-0000-00004D420000}"/>
    <cellStyle name="Normal 3 8 2 3 7 2" xfId="37934" xr:uid="{6E47832B-1878-4210-953B-16959CAC8BB2}"/>
    <cellStyle name="Normal 3 8 2 3 8" xfId="37918" xr:uid="{394F6580-2096-48C7-A102-A95CC0263909}"/>
    <cellStyle name="Normal 3 8 2 4" xfId="16977" xr:uid="{00000000-0005-0000-0000-00004E420000}"/>
    <cellStyle name="Normal 3 8 2 4 2" xfId="37935" xr:uid="{7C6CC975-4AEA-4659-96EF-9DD27FAAB973}"/>
    <cellStyle name="Normal 3 8 2 5" xfId="16978" xr:uid="{00000000-0005-0000-0000-00004F420000}"/>
    <cellStyle name="Normal 3 8 2 5 2" xfId="37936" xr:uid="{C061B0EA-2840-4C0C-8CAD-B6392182837C}"/>
    <cellStyle name="Normal 3 8 2 6" xfId="16979" xr:uid="{00000000-0005-0000-0000-000050420000}"/>
    <cellStyle name="Normal 3 8 2 6 2" xfId="37937" xr:uid="{B2A86A73-49DC-4167-9F84-72564EFF9340}"/>
    <cellStyle name="Normal 3 8 2 7" xfId="16980" xr:uid="{00000000-0005-0000-0000-000051420000}"/>
    <cellStyle name="Normal 3 8 2 7 2" xfId="37938" xr:uid="{00BFD4C7-A868-4660-9EBB-8C5C35A2B45A}"/>
    <cellStyle name="Normal 3 8 2 8" xfId="16981" xr:uid="{00000000-0005-0000-0000-000052420000}"/>
    <cellStyle name="Normal 3 8 2 8 2" xfId="37939" xr:uid="{4CF779ED-E611-4775-AFF4-72000B9610D1}"/>
    <cellStyle name="Normal 3 8 2 9" xfId="16982" xr:uid="{00000000-0005-0000-0000-000053420000}"/>
    <cellStyle name="Normal 3 8 2 9 2" xfId="37940" xr:uid="{BFBDD550-3AD9-4DF1-B647-AA99303A9FD4}"/>
    <cellStyle name="Normal 3 8 3" xfId="16983" xr:uid="{00000000-0005-0000-0000-000054420000}"/>
    <cellStyle name="Normal 3 8 3 2" xfId="16984" xr:uid="{00000000-0005-0000-0000-000055420000}"/>
    <cellStyle name="Normal 3 8 3 2 2" xfId="37942" xr:uid="{C75DBA8A-4B04-4E0F-A215-ED243CAD1468}"/>
    <cellStyle name="Normal 3 8 3 3" xfId="16985" xr:uid="{00000000-0005-0000-0000-000056420000}"/>
    <cellStyle name="Normal 3 8 3 3 2" xfId="37943" xr:uid="{387285F2-D827-49DF-A3B8-44D78655B8AB}"/>
    <cellStyle name="Normal 3 8 3 4" xfId="16986" xr:uid="{00000000-0005-0000-0000-000057420000}"/>
    <cellStyle name="Normal 3 8 3 4 2" xfId="16987" xr:uid="{00000000-0005-0000-0000-000058420000}"/>
    <cellStyle name="Normal 3 8 3 4 2 2" xfId="16988" xr:uid="{00000000-0005-0000-0000-000059420000}"/>
    <cellStyle name="Normal 3 8 3 4 2 2 2" xfId="37946" xr:uid="{C1349E09-6DE9-418D-AC3C-4533B930083E}"/>
    <cellStyle name="Normal 3 8 3 4 2 3" xfId="16989" xr:uid="{00000000-0005-0000-0000-00005A420000}"/>
    <cellStyle name="Normal 3 8 3 4 2 3 2" xfId="37947" xr:uid="{ED10F008-E45F-4328-9A59-56831E9CC56F}"/>
    <cellStyle name="Normal 3 8 3 4 2 4" xfId="16990" xr:uid="{00000000-0005-0000-0000-00005B420000}"/>
    <cellStyle name="Normal 3 8 3 4 2 4 2" xfId="37948" xr:uid="{4590D92A-CE8E-486F-B4F7-82C3ECA820F2}"/>
    <cellStyle name="Normal 3 8 3 4 2 5" xfId="37945" xr:uid="{20F67644-EF75-496B-BAFE-89EE963F76EE}"/>
    <cellStyle name="Normal 3 8 3 4 3" xfId="16991" xr:uid="{00000000-0005-0000-0000-00005C420000}"/>
    <cellStyle name="Normal 3 8 3 4 3 2" xfId="37949" xr:uid="{EDD02CAD-F44B-4A4C-838E-725F6FA3A94A}"/>
    <cellStyle name="Normal 3 8 3 4 4" xfId="16992" xr:uid="{00000000-0005-0000-0000-00005D420000}"/>
    <cellStyle name="Normal 3 8 3 4 4 2" xfId="37950" xr:uid="{FF0312CF-19A7-4E76-AFB7-FE285592C386}"/>
    <cellStyle name="Normal 3 8 3 4 5" xfId="16993" xr:uid="{00000000-0005-0000-0000-00005E420000}"/>
    <cellStyle name="Normal 3 8 3 4 5 2" xfId="37951" xr:uid="{9568CE45-C461-4765-B2DF-C964AB289FFA}"/>
    <cellStyle name="Normal 3 8 3 4 6" xfId="37944" xr:uid="{EA310AB1-29B3-4115-A5FD-F7E3B27D4D50}"/>
    <cellStyle name="Normal 3 8 3 5" xfId="16994" xr:uid="{00000000-0005-0000-0000-00005F420000}"/>
    <cellStyle name="Normal 3 8 3 5 2" xfId="16995" xr:uid="{00000000-0005-0000-0000-000060420000}"/>
    <cellStyle name="Normal 3 8 3 5 2 2" xfId="37953" xr:uid="{231F987E-C466-47CC-9032-4604F4BE739C}"/>
    <cellStyle name="Normal 3 8 3 5 3" xfId="16996" xr:uid="{00000000-0005-0000-0000-000061420000}"/>
    <cellStyle name="Normal 3 8 3 5 3 2" xfId="37954" xr:uid="{4CD253C0-A7B0-4E7B-A457-4B3C6FC3F65F}"/>
    <cellStyle name="Normal 3 8 3 5 4" xfId="16997" xr:uid="{00000000-0005-0000-0000-000062420000}"/>
    <cellStyle name="Normal 3 8 3 5 4 2" xfId="37955" xr:uid="{9EDE9884-A091-467F-A291-B7F04DECB831}"/>
    <cellStyle name="Normal 3 8 3 5 5" xfId="37952" xr:uid="{84D31B39-3AC1-47D8-B4D5-59023DB26DE9}"/>
    <cellStyle name="Normal 3 8 3 6" xfId="16998" xr:uid="{00000000-0005-0000-0000-000063420000}"/>
    <cellStyle name="Normal 3 8 3 6 2" xfId="37956" xr:uid="{73A8B4DD-BA39-4E82-BD61-E55F5C5A2126}"/>
    <cellStyle name="Normal 3 8 3 7" xfId="16999" xr:uid="{00000000-0005-0000-0000-000064420000}"/>
    <cellStyle name="Normal 3 8 3 7 2" xfId="37957" xr:uid="{A90E0785-8922-4170-BDC2-81D2C5C23844}"/>
    <cellStyle name="Normal 3 8 3 8" xfId="17000" xr:uid="{00000000-0005-0000-0000-000065420000}"/>
    <cellStyle name="Normal 3 8 3 8 2" xfId="37958" xr:uid="{CA60D203-73A5-4BA7-9910-C2B8FE88F96F}"/>
    <cellStyle name="Normal 3 8 3 9" xfId="37941" xr:uid="{7A4D55FD-0C2E-41E0-B5FA-D3CC97680A6F}"/>
    <cellStyle name="Normal 3 8 4" xfId="17001" xr:uid="{00000000-0005-0000-0000-000066420000}"/>
    <cellStyle name="Normal 3 8 4 2" xfId="17002" xr:uid="{00000000-0005-0000-0000-000067420000}"/>
    <cellStyle name="Normal 3 8 4 2 2" xfId="37960" xr:uid="{92C2C080-1781-4698-B12F-84FD847D361F}"/>
    <cellStyle name="Normal 3 8 4 3" xfId="17003" xr:uid="{00000000-0005-0000-0000-000068420000}"/>
    <cellStyle name="Normal 3 8 4 3 2" xfId="17004" xr:uid="{00000000-0005-0000-0000-000069420000}"/>
    <cellStyle name="Normal 3 8 4 3 2 2" xfId="17005" xr:uid="{00000000-0005-0000-0000-00006A420000}"/>
    <cellStyle name="Normal 3 8 4 3 2 2 2" xfId="37963" xr:uid="{EDE4D6AD-3414-4567-A463-531D09CCDC8B}"/>
    <cellStyle name="Normal 3 8 4 3 2 3" xfId="17006" xr:uid="{00000000-0005-0000-0000-00006B420000}"/>
    <cellStyle name="Normal 3 8 4 3 2 3 2" xfId="37964" xr:uid="{95BE3F9E-554C-4B41-82AB-F776B1DC5F14}"/>
    <cellStyle name="Normal 3 8 4 3 2 4" xfId="17007" xr:uid="{00000000-0005-0000-0000-00006C420000}"/>
    <cellStyle name="Normal 3 8 4 3 2 4 2" xfId="37965" xr:uid="{4440B278-B95E-4669-914E-C46FEF64859D}"/>
    <cellStyle name="Normal 3 8 4 3 2 5" xfId="37962" xr:uid="{1ABC4943-EBA6-4BFB-81BA-817728BA4E84}"/>
    <cellStyle name="Normal 3 8 4 3 3" xfId="17008" xr:uid="{00000000-0005-0000-0000-00006D420000}"/>
    <cellStyle name="Normal 3 8 4 3 3 2" xfId="37966" xr:uid="{90CD85B0-BF75-45C0-857E-C16A36660E8B}"/>
    <cellStyle name="Normal 3 8 4 3 4" xfId="17009" xr:uid="{00000000-0005-0000-0000-00006E420000}"/>
    <cellStyle name="Normal 3 8 4 3 4 2" xfId="37967" xr:uid="{F5B1AEB4-71AF-4724-A629-DB02EE738A76}"/>
    <cellStyle name="Normal 3 8 4 3 5" xfId="17010" xr:uid="{00000000-0005-0000-0000-00006F420000}"/>
    <cellStyle name="Normal 3 8 4 3 5 2" xfId="37968" xr:uid="{4AC627CC-83E3-44CD-B29B-6C2C45371B55}"/>
    <cellStyle name="Normal 3 8 4 3 6" xfId="37961" xr:uid="{95C92ACC-DF31-4E61-A3BC-629283A18271}"/>
    <cellStyle name="Normal 3 8 4 4" xfId="17011" xr:uid="{00000000-0005-0000-0000-000070420000}"/>
    <cellStyle name="Normal 3 8 4 4 2" xfId="17012" xr:uid="{00000000-0005-0000-0000-000071420000}"/>
    <cellStyle name="Normal 3 8 4 4 2 2" xfId="37970" xr:uid="{33375FBD-D91A-4A1F-8955-AD82D3E925B6}"/>
    <cellStyle name="Normal 3 8 4 4 3" xfId="17013" xr:uid="{00000000-0005-0000-0000-000072420000}"/>
    <cellStyle name="Normal 3 8 4 4 3 2" xfId="37971" xr:uid="{FB84D072-3269-48F8-8D5C-15C88FC4C2DF}"/>
    <cellStyle name="Normal 3 8 4 4 4" xfId="17014" xr:uid="{00000000-0005-0000-0000-000073420000}"/>
    <cellStyle name="Normal 3 8 4 4 4 2" xfId="37972" xr:uid="{759F6473-0ED2-448A-A817-91302985ED5E}"/>
    <cellStyle name="Normal 3 8 4 4 5" xfId="37969" xr:uid="{5DA24FB4-F0D2-475D-BAD0-376A52B38B92}"/>
    <cellStyle name="Normal 3 8 4 5" xfId="17015" xr:uid="{00000000-0005-0000-0000-000074420000}"/>
    <cellStyle name="Normal 3 8 4 5 2" xfId="37973" xr:uid="{055E07FA-3EE1-4CCE-BBD8-1C8D4833ED40}"/>
    <cellStyle name="Normal 3 8 4 6" xfId="17016" xr:uid="{00000000-0005-0000-0000-000075420000}"/>
    <cellStyle name="Normal 3 8 4 6 2" xfId="37974" xr:uid="{7B2D2C7D-1773-4420-8796-5AB459BA884A}"/>
    <cellStyle name="Normal 3 8 4 7" xfId="17017" xr:uid="{00000000-0005-0000-0000-000076420000}"/>
    <cellStyle name="Normal 3 8 4 7 2" xfId="37975" xr:uid="{05D8AF93-C1E0-487C-9D99-B198FF1BE0C7}"/>
    <cellStyle name="Normal 3 8 4 8" xfId="37959" xr:uid="{A68FE3A3-6641-4733-94BA-67B993B913E6}"/>
    <cellStyle name="Normal 3 8 5" xfId="17018" xr:uid="{00000000-0005-0000-0000-000077420000}"/>
    <cellStyle name="Normal 3 8 5 2" xfId="37976" xr:uid="{FF11603D-3A29-4BC0-A00E-03B60DCF5B7E}"/>
    <cellStyle name="Normal 3 8 6" xfId="17019" xr:uid="{00000000-0005-0000-0000-000078420000}"/>
    <cellStyle name="Normal 3 8 6 2" xfId="37977" xr:uid="{397B3ACD-AE50-44D2-8295-3E1F88622B65}"/>
    <cellStyle name="Normal 3 8 7" xfId="17020" xr:uid="{00000000-0005-0000-0000-000079420000}"/>
    <cellStyle name="Normal 3 8 7 2" xfId="37978" xr:uid="{66D2043B-B335-4504-8218-0B2F12BA4578}"/>
    <cellStyle name="Normal 3 8 8" xfId="17021" xr:uid="{00000000-0005-0000-0000-00007A420000}"/>
    <cellStyle name="Normal 3 8 8 2" xfId="37979" xr:uid="{A9C64985-022B-479C-8E85-37E33EEEC809}"/>
    <cellStyle name="Normal 3 8 9" xfId="17022" xr:uid="{00000000-0005-0000-0000-00007B420000}"/>
    <cellStyle name="Normal 3 8 9 2" xfId="17023" xr:uid="{00000000-0005-0000-0000-00007C420000}"/>
    <cellStyle name="Normal 3 8 9 2 2" xfId="17024" xr:uid="{00000000-0005-0000-0000-00007D420000}"/>
    <cellStyle name="Normal 3 8 9 2 2 2" xfId="17025" xr:uid="{00000000-0005-0000-0000-00007E420000}"/>
    <cellStyle name="Normal 3 8 9 2 2 2 2" xfId="37983" xr:uid="{AF0D6BD4-86E1-41AC-B124-2BD5EEE02709}"/>
    <cellStyle name="Normal 3 8 9 2 2 3" xfId="17026" xr:uid="{00000000-0005-0000-0000-00007F420000}"/>
    <cellStyle name="Normal 3 8 9 2 2 3 2" xfId="37984" xr:uid="{F9B561DC-C0DD-4D89-BA32-8BBDEE7185C1}"/>
    <cellStyle name="Normal 3 8 9 2 2 4" xfId="17027" xr:uid="{00000000-0005-0000-0000-000080420000}"/>
    <cellStyle name="Normal 3 8 9 2 2 4 2" xfId="37985" xr:uid="{41A719D5-A7B8-496D-9004-81918BB7C467}"/>
    <cellStyle name="Normal 3 8 9 2 2 5" xfId="37982" xr:uid="{77E4F600-4EE6-4BC9-A23C-0D660C81DB5A}"/>
    <cellStyle name="Normal 3 8 9 2 3" xfId="17028" xr:uid="{00000000-0005-0000-0000-000081420000}"/>
    <cellStyle name="Normal 3 8 9 2 3 2" xfId="37986" xr:uid="{B896CA48-3358-4C39-AE8E-7B5DBA22C2C1}"/>
    <cellStyle name="Normal 3 8 9 2 4" xfId="17029" xr:uid="{00000000-0005-0000-0000-000082420000}"/>
    <cellStyle name="Normal 3 8 9 2 4 2" xfId="37987" xr:uid="{5025E3A7-C705-4ECB-9E38-B0A51F4F099F}"/>
    <cellStyle name="Normal 3 8 9 2 5" xfId="17030" xr:uid="{00000000-0005-0000-0000-000083420000}"/>
    <cellStyle name="Normal 3 8 9 2 5 2" xfId="37988" xr:uid="{BA9F18CC-0C81-46BE-91CF-C9FA2B1873E7}"/>
    <cellStyle name="Normal 3 8 9 2 6" xfId="37981" xr:uid="{8A005B83-8C43-46E1-B0F3-64750FDAAF8C}"/>
    <cellStyle name="Normal 3 8 9 3" xfId="17031" xr:uid="{00000000-0005-0000-0000-000084420000}"/>
    <cellStyle name="Normal 3 8 9 3 2" xfId="37989" xr:uid="{3F843420-5E73-493D-B467-A8BAFA3711CD}"/>
    <cellStyle name="Normal 3 8 9 4" xfId="17032" xr:uid="{00000000-0005-0000-0000-000085420000}"/>
    <cellStyle name="Normal 3 8 9 4 2" xfId="17033" xr:uid="{00000000-0005-0000-0000-000086420000}"/>
    <cellStyle name="Normal 3 8 9 4 2 2" xfId="37991" xr:uid="{069DD923-3FF2-4384-A4B0-D86AC884CCF1}"/>
    <cellStyle name="Normal 3 8 9 4 3" xfId="17034" xr:uid="{00000000-0005-0000-0000-000087420000}"/>
    <cellStyle name="Normal 3 8 9 4 3 2" xfId="37992" xr:uid="{7DF05504-30F6-4C80-B6EA-03F18EE2161C}"/>
    <cellStyle name="Normal 3 8 9 4 4" xfId="17035" xr:uid="{00000000-0005-0000-0000-000088420000}"/>
    <cellStyle name="Normal 3 8 9 4 4 2" xfId="37993" xr:uid="{692FB6E7-55AE-4780-A188-6D75B6445FDA}"/>
    <cellStyle name="Normal 3 8 9 4 5" xfId="37990" xr:uid="{F8D75C62-E8B1-479A-B292-C10A56CB0BEA}"/>
    <cellStyle name="Normal 3 8 9 5" xfId="17036" xr:uid="{00000000-0005-0000-0000-000089420000}"/>
    <cellStyle name="Normal 3 8 9 5 2" xfId="37994" xr:uid="{00FD145A-F70B-4F31-BC09-8FA3DAD16E16}"/>
    <cellStyle name="Normal 3 8 9 6" xfId="17037" xr:uid="{00000000-0005-0000-0000-00008A420000}"/>
    <cellStyle name="Normal 3 8 9 6 2" xfId="37995" xr:uid="{6828D8AF-79BA-4905-8BC9-2A4FF3F26214}"/>
    <cellStyle name="Normal 3 8 9 7" xfId="17038" xr:uid="{00000000-0005-0000-0000-00008B420000}"/>
    <cellStyle name="Normal 3 8 9 7 2" xfId="37996" xr:uid="{87923A6F-406B-4274-B722-1D3D203D9A17}"/>
    <cellStyle name="Normal 3 8 9 8" xfId="37980" xr:uid="{54DE0925-639F-4024-AA08-1ED3415CF8BD}"/>
    <cellStyle name="Normal 3 9" xfId="17039" xr:uid="{00000000-0005-0000-0000-00008C420000}"/>
    <cellStyle name="Normal 3 9 2" xfId="17040" xr:uid="{00000000-0005-0000-0000-00008D420000}"/>
    <cellStyle name="Normal 3 9 2 2" xfId="17041" xr:uid="{00000000-0005-0000-0000-00008E420000}"/>
    <cellStyle name="Normal 3 9 2 2 2" xfId="37999" xr:uid="{1EEE9856-7805-4D97-811B-FECCCD0DEB2B}"/>
    <cellStyle name="Normal 3 9 2 3" xfId="17042" xr:uid="{00000000-0005-0000-0000-00008F420000}"/>
    <cellStyle name="Normal 3 9 2 3 2" xfId="17043" xr:uid="{00000000-0005-0000-0000-000090420000}"/>
    <cellStyle name="Normal 3 9 2 3 2 2" xfId="17044" xr:uid="{00000000-0005-0000-0000-000091420000}"/>
    <cellStyle name="Normal 3 9 2 3 2 2 2" xfId="38002" xr:uid="{E3D8BC32-8A96-4A3A-A72F-FF35FA3DD99A}"/>
    <cellStyle name="Normal 3 9 2 3 2 3" xfId="17045" xr:uid="{00000000-0005-0000-0000-000092420000}"/>
    <cellStyle name="Normal 3 9 2 3 2 3 2" xfId="38003" xr:uid="{2DBC93A2-A622-4B9B-8B5E-7B2BE7DFE536}"/>
    <cellStyle name="Normal 3 9 2 3 2 4" xfId="17046" xr:uid="{00000000-0005-0000-0000-000093420000}"/>
    <cellStyle name="Normal 3 9 2 3 2 4 2" xfId="38004" xr:uid="{D75D9137-E422-4AF0-8CDE-7353CABEAD98}"/>
    <cellStyle name="Normal 3 9 2 3 2 5" xfId="38001" xr:uid="{D154C585-2C00-4C53-9362-1413184DFBBF}"/>
    <cellStyle name="Normal 3 9 2 3 3" xfId="17047" xr:uid="{00000000-0005-0000-0000-000094420000}"/>
    <cellStyle name="Normal 3 9 2 3 3 2" xfId="38005" xr:uid="{3F3900EB-EBC5-4317-80E8-ED2F35D7C843}"/>
    <cellStyle name="Normal 3 9 2 3 4" xfId="17048" xr:uid="{00000000-0005-0000-0000-000095420000}"/>
    <cellStyle name="Normal 3 9 2 3 4 2" xfId="38006" xr:uid="{91C13C0D-1FD3-4A2D-B55B-6E12B6F41C90}"/>
    <cellStyle name="Normal 3 9 2 3 5" xfId="17049" xr:uid="{00000000-0005-0000-0000-000096420000}"/>
    <cellStyle name="Normal 3 9 2 3 5 2" xfId="38007" xr:uid="{B79C6B9E-DDD1-4FDB-84C1-5C7B0F52F3A3}"/>
    <cellStyle name="Normal 3 9 2 3 6" xfId="38000" xr:uid="{DD90AB47-75C8-43E1-BB58-1B22FCE2865C}"/>
    <cellStyle name="Normal 3 9 2 4" xfId="17050" xr:uid="{00000000-0005-0000-0000-000097420000}"/>
    <cellStyle name="Normal 3 9 2 4 2" xfId="17051" xr:uid="{00000000-0005-0000-0000-000098420000}"/>
    <cellStyle name="Normal 3 9 2 4 2 2" xfId="38009" xr:uid="{69BBA504-3BDD-48AB-A9BD-00C33B277732}"/>
    <cellStyle name="Normal 3 9 2 4 3" xfId="17052" xr:uid="{00000000-0005-0000-0000-000099420000}"/>
    <cellStyle name="Normal 3 9 2 4 3 2" xfId="38010" xr:uid="{24CBCA9B-9F16-4B11-B88F-CDE1B7589C9A}"/>
    <cellStyle name="Normal 3 9 2 4 4" xfId="17053" xr:uid="{00000000-0005-0000-0000-00009A420000}"/>
    <cellStyle name="Normal 3 9 2 4 4 2" xfId="38011" xr:uid="{D6E99A1F-F3D4-4CE6-A806-23ABD134B73A}"/>
    <cellStyle name="Normal 3 9 2 4 5" xfId="38008" xr:uid="{FF0BCF26-6238-4CB4-8F74-E82A859ED649}"/>
    <cellStyle name="Normal 3 9 2 5" xfId="17054" xr:uid="{00000000-0005-0000-0000-00009B420000}"/>
    <cellStyle name="Normal 3 9 2 5 2" xfId="38012" xr:uid="{570A2396-56D5-49B0-9DDB-DC7831169585}"/>
    <cellStyle name="Normal 3 9 2 6" xfId="17055" xr:uid="{00000000-0005-0000-0000-00009C420000}"/>
    <cellStyle name="Normal 3 9 2 6 2" xfId="38013" xr:uid="{EEA30B06-0EA6-4D50-8337-159B80B15563}"/>
    <cellStyle name="Normal 3 9 2 7" xfId="17056" xr:uid="{00000000-0005-0000-0000-00009D420000}"/>
    <cellStyle name="Normal 3 9 2 7 2" xfId="38014" xr:uid="{FB5BD9C6-A1AE-4E9C-AD94-31825444672F}"/>
    <cellStyle name="Normal 3 9 2 8" xfId="37998" xr:uid="{55382A53-5C4F-49A8-8C1E-58BCD95F3C49}"/>
    <cellStyle name="Normal 3 9 3" xfId="17057" xr:uid="{00000000-0005-0000-0000-00009E420000}"/>
    <cellStyle name="Normal 3 9 3 2" xfId="17058" xr:uid="{00000000-0005-0000-0000-00009F420000}"/>
    <cellStyle name="Normal 3 9 3 2 2" xfId="17059" xr:uid="{00000000-0005-0000-0000-0000A0420000}"/>
    <cellStyle name="Normal 3 9 3 2 2 2" xfId="17060" xr:uid="{00000000-0005-0000-0000-0000A1420000}"/>
    <cellStyle name="Normal 3 9 3 2 2 2 2" xfId="38018" xr:uid="{B1F98908-DF72-442E-B591-71585D12A12E}"/>
    <cellStyle name="Normal 3 9 3 2 2 3" xfId="17061" xr:uid="{00000000-0005-0000-0000-0000A2420000}"/>
    <cellStyle name="Normal 3 9 3 2 2 3 2" xfId="38019" xr:uid="{F97E3016-42F8-4BC4-9B4F-2F7BFA0325BB}"/>
    <cellStyle name="Normal 3 9 3 2 2 4" xfId="17062" xr:uid="{00000000-0005-0000-0000-0000A3420000}"/>
    <cellStyle name="Normal 3 9 3 2 2 4 2" xfId="38020" xr:uid="{1883E8EE-5ABC-45EB-BB10-4D4C83A55652}"/>
    <cellStyle name="Normal 3 9 3 2 2 5" xfId="38017" xr:uid="{35239F2E-8F58-4668-B394-9E45FB19B2AA}"/>
    <cellStyle name="Normal 3 9 3 2 3" xfId="17063" xr:uid="{00000000-0005-0000-0000-0000A4420000}"/>
    <cellStyle name="Normal 3 9 3 2 3 2" xfId="38021" xr:uid="{C4E5DEE7-A4D2-40D3-A25D-AE8A870DCB13}"/>
    <cellStyle name="Normal 3 9 3 2 4" xfId="17064" xr:uid="{00000000-0005-0000-0000-0000A5420000}"/>
    <cellStyle name="Normal 3 9 3 2 4 2" xfId="38022" xr:uid="{83087720-44AC-481E-866D-924FB96ACA55}"/>
    <cellStyle name="Normal 3 9 3 2 5" xfId="17065" xr:uid="{00000000-0005-0000-0000-0000A6420000}"/>
    <cellStyle name="Normal 3 9 3 2 5 2" xfId="38023" xr:uid="{8C04EE0B-702D-4CC7-8399-57FFE3BF9BB4}"/>
    <cellStyle name="Normal 3 9 3 2 6" xfId="38016" xr:uid="{2514385C-A643-4BD7-AF00-CA5658B39A3B}"/>
    <cellStyle name="Normal 3 9 3 3" xfId="17066" xr:uid="{00000000-0005-0000-0000-0000A7420000}"/>
    <cellStyle name="Normal 3 9 3 3 2" xfId="17067" xr:uid="{00000000-0005-0000-0000-0000A8420000}"/>
    <cellStyle name="Normal 3 9 3 3 2 2" xfId="38025" xr:uid="{07F505F0-5037-415D-83B8-D676655429A3}"/>
    <cellStyle name="Normal 3 9 3 3 3" xfId="17068" xr:uid="{00000000-0005-0000-0000-0000A9420000}"/>
    <cellStyle name="Normal 3 9 3 3 3 2" xfId="38026" xr:uid="{A5F86328-9659-4D45-AE80-F289043A31BD}"/>
    <cellStyle name="Normal 3 9 3 3 4" xfId="17069" xr:uid="{00000000-0005-0000-0000-0000AA420000}"/>
    <cellStyle name="Normal 3 9 3 3 4 2" xfId="38027" xr:uid="{A6A6E9B3-2A7E-451F-BD3C-B52CC4EF1F01}"/>
    <cellStyle name="Normal 3 9 3 3 5" xfId="38024" xr:uid="{651C6875-7366-42F3-950C-C9423FEAFE6B}"/>
    <cellStyle name="Normal 3 9 3 4" xfId="17070" xr:uid="{00000000-0005-0000-0000-0000AB420000}"/>
    <cellStyle name="Normal 3 9 3 4 2" xfId="38028" xr:uid="{2A6A1EE3-CEE5-4C13-BA6D-256EEFC1E58D}"/>
    <cellStyle name="Normal 3 9 3 5" xfId="17071" xr:uid="{00000000-0005-0000-0000-0000AC420000}"/>
    <cellStyle name="Normal 3 9 3 5 2" xfId="38029" xr:uid="{31055DED-4A83-4683-A3A9-42CD7EBC00D6}"/>
    <cellStyle name="Normal 3 9 3 6" xfId="17072" xr:uid="{00000000-0005-0000-0000-0000AD420000}"/>
    <cellStyle name="Normal 3 9 3 6 2" xfId="38030" xr:uid="{0558DC6C-EB87-44FC-B233-AB109659FFE0}"/>
    <cellStyle name="Normal 3 9 3 7" xfId="38015" xr:uid="{47628FB4-B751-438E-B22A-A3E8A7F51F3C}"/>
    <cellStyle name="Normal 3 9 4" xfId="17073" xr:uid="{00000000-0005-0000-0000-0000AE420000}"/>
    <cellStyle name="Normal 3 9 4 2" xfId="38031" xr:uid="{D92488B7-5B94-4974-A7AA-6CA0A0A3ACC8}"/>
    <cellStyle name="Normal 3 9 5" xfId="17074" xr:uid="{00000000-0005-0000-0000-0000AF420000}"/>
    <cellStyle name="Normal 3 9 5 2" xfId="17075" xr:uid="{00000000-0005-0000-0000-0000B0420000}"/>
    <cellStyle name="Normal 3 9 5 2 2" xfId="17076" xr:uid="{00000000-0005-0000-0000-0000B1420000}"/>
    <cellStyle name="Normal 3 9 5 2 2 2" xfId="38034" xr:uid="{873B4B63-2452-4529-BE73-554C598E7609}"/>
    <cellStyle name="Normal 3 9 5 2 3" xfId="17077" xr:uid="{00000000-0005-0000-0000-0000B2420000}"/>
    <cellStyle name="Normal 3 9 5 2 3 2" xfId="38035" xr:uid="{AE81F8C0-B864-46FE-9171-1A3C8AF6DBD8}"/>
    <cellStyle name="Normal 3 9 5 2 4" xfId="17078" xr:uid="{00000000-0005-0000-0000-0000B3420000}"/>
    <cellStyle name="Normal 3 9 5 2 4 2" xfId="38036" xr:uid="{31C98EFF-DC12-4877-A05F-C103897FBF8C}"/>
    <cellStyle name="Normal 3 9 5 2 5" xfId="38033" xr:uid="{504EE961-2466-44BC-8853-2615CC0F7D49}"/>
    <cellStyle name="Normal 3 9 5 3" xfId="17079" xr:uid="{00000000-0005-0000-0000-0000B4420000}"/>
    <cellStyle name="Normal 3 9 5 3 2" xfId="38037" xr:uid="{DFCEC61D-3D33-44E1-81E1-C0CE86DC3F22}"/>
    <cellStyle name="Normal 3 9 5 4" xfId="17080" xr:uid="{00000000-0005-0000-0000-0000B5420000}"/>
    <cellStyle name="Normal 3 9 5 4 2" xfId="38038" xr:uid="{FFF284E1-51B8-4931-A1FF-09061AE9BF54}"/>
    <cellStyle name="Normal 3 9 5 5" xfId="17081" xr:uid="{00000000-0005-0000-0000-0000B6420000}"/>
    <cellStyle name="Normal 3 9 5 5 2" xfId="38039" xr:uid="{B1E8BAD7-049A-492E-AD03-7F465BD81A57}"/>
    <cellStyle name="Normal 3 9 5 6" xfId="38032" xr:uid="{9E110801-E560-4D68-ADB3-B9B99309B125}"/>
    <cellStyle name="Normal 3 9 6" xfId="17082" xr:uid="{00000000-0005-0000-0000-0000B7420000}"/>
    <cellStyle name="Normal 3 9 6 2" xfId="38040" xr:uid="{03287E1A-5F98-4831-AF30-4AF3119B7C6A}"/>
    <cellStyle name="Normal 3 9 7" xfId="17083" xr:uid="{00000000-0005-0000-0000-0000B8420000}"/>
    <cellStyle name="Normal 3 9 7 2" xfId="38041" xr:uid="{1AEDA2CC-3A3B-4342-9EC4-7F480010FA04}"/>
    <cellStyle name="Normal 3 9 8" xfId="17084" xr:uid="{00000000-0005-0000-0000-0000B9420000}"/>
    <cellStyle name="Normal 3 9 8 2" xfId="38042" xr:uid="{CDB3F154-C6D2-4838-A7B8-BB5450CDA884}"/>
    <cellStyle name="Normal 3 9 9" xfId="37997" xr:uid="{F475AC7A-F95C-4144-940B-275BA34E61BC}"/>
    <cellStyle name="Normal 30" xfId="17085" xr:uid="{00000000-0005-0000-0000-0000BA420000}"/>
    <cellStyle name="Normal 30 10" xfId="17086" xr:uid="{00000000-0005-0000-0000-0000BB420000}"/>
    <cellStyle name="Normal 30 10 2" xfId="17087" xr:uid="{00000000-0005-0000-0000-0000BC420000}"/>
    <cellStyle name="Normal 30 10 2 2" xfId="38045" xr:uid="{95F4FFC7-BBB1-4AE4-8A49-43A13CCE0D04}"/>
    <cellStyle name="Normal 30 10 3" xfId="38044" xr:uid="{5C6FB0FC-8619-408C-9DEF-18EFB7D181CC}"/>
    <cellStyle name="Normal 30 11" xfId="17088" xr:uid="{00000000-0005-0000-0000-0000BD420000}"/>
    <cellStyle name="Normal 30 11 2" xfId="17089" xr:uid="{00000000-0005-0000-0000-0000BE420000}"/>
    <cellStyle name="Normal 30 11 2 2" xfId="38047" xr:uid="{9E712F8F-D607-40C4-A57F-DA3FFE90FCFF}"/>
    <cellStyle name="Normal 30 11 3" xfId="38046" xr:uid="{9C8AB89B-A440-4FE5-9827-FA8ECE2A81AF}"/>
    <cellStyle name="Normal 30 12" xfId="17090" xr:uid="{00000000-0005-0000-0000-0000BF420000}"/>
    <cellStyle name="Normal 30 12 2" xfId="17091" xr:uid="{00000000-0005-0000-0000-0000C0420000}"/>
    <cellStyle name="Normal 30 12 2 2" xfId="38049" xr:uid="{E580AE9F-9F17-48FD-A610-E163E1E277DE}"/>
    <cellStyle name="Normal 30 12 3" xfId="38048" xr:uid="{43EA9191-D254-4B9C-8A27-EFD3293E8DD9}"/>
    <cellStyle name="Normal 30 13" xfId="17092" xr:uid="{00000000-0005-0000-0000-0000C1420000}"/>
    <cellStyle name="Normal 30 13 2" xfId="17093" xr:uid="{00000000-0005-0000-0000-0000C2420000}"/>
    <cellStyle name="Normal 30 13 2 2" xfId="17094" xr:uid="{00000000-0005-0000-0000-0000C3420000}"/>
    <cellStyle name="Normal 30 13 2 2 2" xfId="38052" xr:uid="{A6F785F0-76A5-4219-9279-5F9F91118F6A}"/>
    <cellStyle name="Normal 30 13 2 3" xfId="17095" xr:uid="{00000000-0005-0000-0000-0000C4420000}"/>
    <cellStyle name="Normal 30 13 2 3 2" xfId="38053" xr:uid="{A0956418-6EC4-4A6C-8E21-521294C2711C}"/>
    <cellStyle name="Normal 30 13 2 4" xfId="17096" xr:uid="{00000000-0005-0000-0000-0000C5420000}"/>
    <cellStyle name="Normal 30 13 2 4 2" xfId="38054" xr:uid="{CB8055E0-6BDC-4468-ABCA-F8570C99CE7E}"/>
    <cellStyle name="Normal 30 13 2 5" xfId="38051" xr:uid="{4A9CFF73-E073-4B8F-90DE-D5A14BB51B6F}"/>
    <cellStyle name="Normal 30 13 3" xfId="17097" xr:uid="{00000000-0005-0000-0000-0000C6420000}"/>
    <cellStyle name="Normal 30 13 3 2" xfId="38055" xr:uid="{2AD9174A-51C9-46A2-B836-8E16BD0D5D4C}"/>
    <cellStyle name="Normal 30 13 4" xfId="17098" xr:uid="{00000000-0005-0000-0000-0000C7420000}"/>
    <cellStyle name="Normal 30 13 4 2" xfId="38056" xr:uid="{C0D24C5C-2299-4A94-9BD0-78F41DC3663C}"/>
    <cellStyle name="Normal 30 13 5" xfId="17099" xr:uid="{00000000-0005-0000-0000-0000C8420000}"/>
    <cellStyle name="Normal 30 13 5 2" xfId="38057" xr:uid="{B41923D9-D7F3-4B45-9321-58B26DF8E53F}"/>
    <cellStyle name="Normal 30 13 6" xfId="38050" xr:uid="{E8DF09A1-CD2A-4EA8-AABE-07389B2503E2}"/>
    <cellStyle name="Normal 30 14" xfId="17100" xr:uid="{00000000-0005-0000-0000-0000C9420000}"/>
    <cellStyle name="Normal 30 14 2" xfId="17101" xr:uid="{00000000-0005-0000-0000-0000CA420000}"/>
    <cellStyle name="Normal 30 14 2 2" xfId="38059" xr:uid="{BD38A548-D2AA-4B46-AACA-848196A5FC7A}"/>
    <cellStyle name="Normal 30 14 3" xfId="17102" xr:uid="{00000000-0005-0000-0000-0000CB420000}"/>
    <cellStyle name="Normal 30 14 3 2" xfId="38060" xr:uid="{F66452B3-E7CF-4257-A209-3B2CB85F8D08}"/>
    <cellStyle name="Normal 30 14 4" xfId="17103" xr:uid="{00000000-0005-0000-0000-0000CC420000}"/>
    <cellStyle name="Normal 30 14 4 2" xfId="38061" xr:uid="{03ABDE2B-8B72-43C6-91AB-AACDA8C8727A}"/>
    <cellStyle name="Normal 30 14 5" xfId="38058" xr:uid="{F864E2EE-2F34-44C9-9970-97A595399C72}"/>
    <cellStyle name="Normal 30 15" xfId="17104" xr:uid="{00000000-0005-0000-0000-0000CD420000}"/>
    <cellStyle name="Normal 30 15 2" xfId="38062" xr:uid="{EA35A15C-271B-495A-92A8-5402542D1BB2}"/>
    <cellStyle name="Normal 30 16" xfId="17105" xr:uid="{00000000-0005-0000-0000-0000CE420000}"/>
    <cellStyle name="Normal 30 16 2" xfId="38063" xr:uid="{9A17AB1C-FBA4-4154-B334-E8D98BF6B306}"/>
    <cellStyle name="Normal 30 17" xfId="17106" xr:uid="{00000000-0005-0000-0000-0000CF420000}"/>
    <cellStyle name="Normal 30 17 2" xfId="38064" xr:uid="{C0D6B942-4346-448E-81D9-4E89622B9789}"/>
    <cellStyle name="Normal 30 18" xfId="38043" xr:uid="{71901207-DCBD-44F6-AF7F-0F78461865AA}"/>
    <cellStyle name="Normal 30 2" xfId="17107" xr:uid="{00000000-0005-0000-0000-0000D0420000}"/>
    <cellStyle name="Normal 30 2 2" xfId="17108" xr:uid="{00000000-0005-0000-0000-0000D1420000}"/>
    <cellStyle name="Normal 30 2 2 2" xfId="38066" xr:uid="{B8382923-0A01-44B6-80AE-514C51400D59}"/>
    <cellStyle name="Normal 30 2 3" xfId="38065" xr:uid="{B175031F-10A4-4B18-A39E-30C422C9FBBD}"/>
    <cellStyle name="Normal 30 3" xfId="17109" xr:uid="{00000000-0005-0000-0000-0000D2420000}"/>
    <cellStyle name="Normal 30 3 2" xfId="17110" xr:uid="{00000000-0005-0000-0000-0000D3420000}"/>
    <cellStyle name="Normal 30 3 2 2" xfId="38068" xr:uid="{63D5945D-B4D8-4916-8B21-061BCB04F2C7}"/>
    <cellStyle name="Normal 30 3 3" xfId="38067" xr:uid="{DAFEC1CD-7523-4779-869C-B1C1A2224C3D}"/>
    <cellStyle name="Normal 30 4" xfId="17111" xr:uid="{00000000-0005-0000-0000-0000D4420000}"/>
    <cellStyle name="Normal 30 4 2" xfId="17112" xr:uid="{00000000-0005-0000-0000-0000D5420000}"/>
    <cellStyle name="Normal 30 4 2 2" xfId="38070" xr:uid="{DD13B2E9-17B6-4CB8-B0AB-C03BD1D96B19}"/>
    <cellStyle name="Normal 30 4 3" xfId="38069" xr:uid="{59F78C04-660A-47EA-9963-6535EE41CF76}"/>
    <cellStyle name="Normal 30 5" xfId="17113" xr:uid="{00000000-0005-0000-0000-0000D6420000}"/>
    <cellStyle name="Normal 30 5 2" xfId="17114" xr:uid="{00000000-0005-0000-0000-0000D7420000}"/>
    <cellStyle name="Normal 30 5 2 2" xfId="38072" xr:uid="{0D7204EA-47EC-4BBC-95D3-791972AA523D}"/>
    <cellStyle name="Normal 30 5 3" xfId="38071" xr:uid="{A026D9BE-9E38-454E-9DB2-270FAE101AEA}"/>
    <cellStyle name="Normal 30 6" xfId="17115" xr:uid="{00000000-0005-0000-0000-0000D8420000}"/>
    <cellStyle name="Normal 30 6 2" xfId="17116" xr:uid="{00000000-0005-0000-0000-0000D9420000}"/>
    <cellStyle name="Normal 30 6 2 2" xfId="38074" xr:uid="{15DDFAEC-4179-4493-A60F-BECBACDC21AE}"/>
    <cellStyle name="Normal 30 6 3" xfId="38073" xr:uid="{1E74FF69-CF15-4CCD-B5C4-75AD58C9F1B2}"/>
    <cellStyle name="Normal 30 7" xfId="17117" xr:uid="{00000000-0005-0000-0000-0000DA420000}"/>
    <cellStyle name="Normal 30 7 2" xfId="17118" xr:uid="{00000000-0005-0000-0000-0000DB420000}"/>
    <cellStyle name="Normal 30 7 2 2" xfId="38076" xr:uid="{03DC8D6F-03EB-4453-AAF3-2C6EE066D018}"/>
    <cellStyle name="Normal 30 7 3" xfId="38075" xr:uid="{0C779453-7C6C-42F3-B4CD-1E1BCEB3F958}"/>
    <cellStyle name="Normal 30 8" xfId="17119" xr:uid="{00000000-0005-0000-0000-0000DC420000}"/>
    <cellStyle name="Normal 30 8 2" xfId="17120" xr:uid="{00000000-0005-0000-0000-0000DD420000}"/>
    <cellStyle name="Normal 30 8 2 2" xfId="38078" xr:uid="{D3843FE2-3329-426F-9DF7-A88F66720B78}"/>
    <cellStyle name="Normal 30 8 3" xfId="38077" xr:uid="{566B6427-B52E-4C5E-A957-FF6AD74D0BB3}"/>
    <cellStyle name="Normal 30 9" xfId="17121" xr:uid="{00000000-0005-0000-0000-0000DE420000}"/>
    <cellStyle name="Normal 30 9 2" xfId="17122" xr:uid="{00000000-0005-0000-0000-0000DF420000}"/>
    <cellStyle name="Normal 30 9 2 2" xfId="38080" xr:uid="{F43900C5-A92B-4972-8EC2-EF78BBC2A858}"/>
    <cellStyle name="Normal 30 9 3" xfId="38079" xr:uid="{FF9D30C9-CA5B-4D24-8BC5-7ABCCC663573}"/>
    <cellStyle name="Normal 31" xfId="17123" xr:uid="{00000000-0005-0000-0000-0000E0420000}"/>
    <cellStyle name="Normal 31 2" xfId="17124" xr:uid="{00000000-0005-0000-0000-0000E1420000}"/>
    <cellStyle name="Normal 31 2 2" xfId="38082" xr:uid="{70EF3B4A-E2F9-4329-B755-7A0CC96F01E9}"/>
    <cellStyle name="Normal 31 3" xfId="17125" xr:uid="{00000000-0005-0000-0000-0000E2420000}"/>
    <cellStyle name="Normal 31 3 2" xfId="17126" xr:uid="{00000000-0005-0000-0000-0000E3420000}"/>
    <cellStyle name="Normal 31 3 2 2" xfId="17127" xr:uid="{00000000-0005-0000-0000-0000E4420000}"/>
    <cellStyle name="Normal 31 3 2 2 2" xfId="17128" xr:uid="{00000000-0005-0000-0000-0000E5420000}"/>
    <cellStyle name="Normal 31 3 2 2 2 2" xfId="38086" xr:uid="{E90796F9-09A8-4E34-AF87-3E9EA9FC5A2F}"/>
    <cellStyle name="Normal 31 3 2 2 3" xfId="17129" xr:uid="{00000000-0005-0000-0000-0000E6420000}"/>
    <cellStyle name="Normal 31 3 2 2 3 2" xfId="38087" xr:uid="{E09074B9-D204-4AED-A0A2-ED60DCEE8BE3}"/>
    <cellStyle name="Normal 31 3 2 2 4" xfId="17130" xr:uid="{00000000-0005-0000-0000-0000E7420000}"/>
    <cellStyle name="Normal 31 3 2 2 4 2" xfId="38088" xr:uid="{4B9AC3EE-CAC6-4913-9A5C-D6A7DBFCE05A}"/>
    <cellStyle name="Normal 31 3 2 2 5" xfId="38085" xr:uid="{9004DD7D-C2B4-4156-8336-C6EB54B42B01}"/>
    <cellStyle name="Normal 31 3 2 3" xfId="17131" xr:uid="{00000000-0005-0000-0000-0000E8420000}"/>
    <cellStyle name="Normal 31 3 2 3 2" xfId="38089" xr:uid="{F2C4C673-A81E-4FC1-95BE-4FA43BF25044}"/>
    <cellStyle name="Normal 31 3 2 4" xfId="17132" xr:uid="{00000000-0005-0000-0000-0000E9420000}"/>
    <cellStyle name="Normal 31 3 2 4 2" xfId="38090" xr:uid="{12D871C6-3BF4-44A1-A5D0-D84175071C77}"/>
    <cellStyle name="Normal 31 3 2 5" xfId="17133" xr:uid="{00000000-0005-0000-0000-0000EA420000}"/>
    <cellStyle name="Normal 31 3 2 5 2" xfId="38091" xr:uid="{CC4493C3-31BB-4913-AF4C-11911ADE9A4A}"/>
    <cellStyle name="Normal 31 3 2 6" xfId="38084" xr:uid="{ECE10DBA-2CC5-4D84-B67D-F47880F05EA7}"/>
    <cellStyle name="Normal 31 3 3" xfId="17134" xr:uid="{00000000-0005-0000-0000-0000EB420000}"/>
    <cellStyle name="Normal 31 3 3 2" xfId="17135" xr:uid="{00000000-0005-0000-0000-0000EC420000}"/>
    <cellStyle name="Normal 31 3 3 2 2" xfId="38093" xr:uid="{0EF8F6E0-C8DB-4E7D-80E5-CFBAA2499C63}"/>
    <cellStyle name="Normal 31 3 3 3" xfId="17136" xr:uid="{00000000-0005-0000-0000-0000ED420000}"/>
    <cellStyle name="Normal 31 3 3 3 2" xfId="38094" xr:uid="{14232EC2-AA47-438D-92B5-253697AA4F6D}"/>
    <cellStyle name="Normal 31 3 3 4" xfId="17137" xr:uid="{00000000-0005-0000-0000-0000EE420000}"/>
    <cellStyle name="Normal 31 3 3 4 2" xfId="38095" xr:uid="{8D1E5EA6-3602-4DB0-8DF3-95AD1C13734F}"/>
    <cellStyle name="Normal 31 3 3 5" xfId="38092" xr:uid="{928E2B83-2209-491E-9524-9EF22B5E9514}"/>
    <cellStyle name="Normal 31 3 4" xfId="17138" xr:uid="{00000000-0005-0000-0000-0000EF420000}"/>
    <cellStyle name="Normal 31 3 4 2" xfId="38096" xr:uid="{D2689A58-A6F1-450E-999B-42FEAF4E08C0}"/>
    <cellStyle name="Normal 31 3 5" xfId="17139" xr:uid="{00000000-0005-0000-0000-0000F0420000}"/>
    <cellStyle name="Normal 31 3 5 2" xfId="38097" xr:uid="{0728A074-256A-43C1-9B18-D8FE8DB2139A}"/>
    <cellStyle name="Normal 31 3 6" xfId="17140" xr:uid="{00000000-0005-0000-0000-0000F1420000}"/>
    <cellStyle name="Normal 31 3 6 2" xfId="38098" xr:uid="{C62E6724-367F-4730-A04A-EB29749DAB99}"/>
    <cellStyle name="Normal 31 3 7" xfId="38083" xr:uid="{00E1744D-FF6B-41F5-9FA9-5D48F0F7AF54}"/>
    <cellStyle name="Normal 31 4" xfId="38081" xr:uid="{D08EC7C0-A84D-4031-B493-0F585785624C}"/>
    <cellStyle name="Normal 32" xfId="17141" xr:uid="{00000000-0005-0000-0000-0000F2420000}"/>
    <cellStyle name="Normal 32 2" xfId="17142" xr:uid="{00000000-0005-0000-0000-0000F3420000}"/>
    <cellStyle name="Normal 32 2 2" xfId="38100" xr:uid="{B0A59425-EA64-4DC5-9368-6E42C4D49AE2}"/>
    <cellStyle name="Normal 32 3" xfId="17143" xr:uid="{00000000-0005-0000-0000-0000F4420000}"/>
    <cellStyle name="Normal 32 3 2" xfId="17144" xr:uid="{00000000-0005-0000-0000-0000F5420000}"/>
    <cellStyle name="Normal 32 3 2 2" xfId="17145" xr:uid="{00000000-0005-0000-0000-0000F6420000}"/>
    <cellStyle name="Normal 32 3 2 2 2" xfId="17146" xr:uid="{00000000-0005-0000-0000-0000F7420000}"/>
    <cellStyle name="Normal 32 3 2 2 2 2" xfId="38104" xr:uid="{BC6046C1-D2E8-4FE7-838F-BF10E1E3CEC0}"/>
    <cellStyle name="Normal 32 3 2 2 3" xfId="17147" xr:uid="{00000000-0005-0000-0000-0000F8420000}"/>
    <cellStyle name="Normal 32 3 2 2 3 2" xfId="38105" xr:uid="{F5A8C4B5-5A7B-4829-8A7B-DB8EF126A888}"/>
    <cellStyle name="Normal 32 3 2 2 4" xfId="17148" xr:uid="{00000000-0005-0000-0000-0000F9420000}"/>
    <cellStyle name="Normal 32 3 2 2 4 2" xfId="38106" xr:uid="{2A6E105A-0D73-4AEF-82BB-742C6887D3D8}"/>
    <cellStyle name="Normal 32 3 2 2 5" xfId="38103" xr:uid="{802D67A8-F1CF-4C15-8132-3AE4258DCB33}"/>
    <cellStyle name="Normal 32 3 2 3" xfId="17149" xr:uid="{00000000-0005-0000-0000-0000FA420000}"/>
    <cellStyle name="Normal 32 3 2 3 2" xfId="38107" xr:uid="{D4610E76-A73F-41F8-BC19-3E4C2D34339B}"/>
    <cellStyle name="Normal 32 3 2 4" xfId="17150" xr:uid="{00000000-0005-0000-0000-0000FB420000}"/>
    <cellStyle name="Normal 32 3 2 4 2" xfId="38108" xr:uid="{381E963E-8043-4F66-986C-C490DCE2E4C5}"/>
    <cellStyle name="Normal 32 3 2 5" xfId="17151" xr:uid="{00000000-0005-0000-0000-0000FC420000}"/>
    <cellStyle name="Normal 32 3 2 5 2" xfId="38109" xr:uid="{438ADBC7-B34D-4BD9-BDF5-0E30B7A83666}"/>
    <cellStyle name="Normal 32 3 2 6" xfId="38102" xr:uid="{322AA653-F4D7-4303-959E-0AAFF2EDE135}"/>
    <cellStyle name="Normal 32 3 3" xfId="17152" xr:uid="{00000000-0005-0000-0000-0000FD420000}"/>
    <cellStyle name="Normal 32 3 3 2" xfId="17153" xr:uid="{00000000-0005-0000-0000-0000FE420000}"/>
    <cellStyle name="Normal 32 3 3 2 2" xfId="38111" xr:uid="{2387CDE3-AAC5-4455-9F4B-603352030C5D}"/>
    <cellStyle name="Normal 32 3 3 3" xfId="17154" xr:uid="{00000000-0005-0000-0000-0000FF420000}"/>
    <cellStyle name="Normal 32 3 3 3 2" xfId="38112" xr:uid="{4CFC0305-DA6B-4B7A-BC86-63D0A0AF01BF}"/>
    <cellStyle name="Normal 32 3 3 4" xfId="17155" xr:uid="{00000000-0005-0000-0000-000000430000}"/>
    <cellStyle name="Normal 32 3 3 4 2" xfId="38113" xr:uid="{66858934-83E9-43DE-9B98-330E92D6729A}"/>
    <cellStyle name="Normal 32 3 3 5" xfId="38110" xr:uid="{B083BAA3-D905-42AE-BED4-C34E530B5B97}"/>
    <cellStyle name="Normal 32 3 4" xfId="17156" xr:uid="{00000000-0005-0000-0000-000001430000}"/>
    <cellStyle name="Normal 32 3 4 2" xfId="38114" xr:uid="{524832F4-DE3E-463B-A8E7-2966CFA3BCBE}"/>
    <cellStyle name="Normal 32 3 5" xfId="17157" xr:uid="{00000000-0005-0000-0000-000002430000}"/>
    <cellStyle name="Normal 32 3 5 2" xfId="38115" xr:uid="{C4115412-6A6F-43D1-B005-AA8F5D1C06D0}"/>
    <cellStyle name="Normal 32 3 6" xfId="17158" xr:uid="{00000000-0005-0000-0000-000003430000}"/>
    <cellStyle name="Normal 32 3 6 2" xfId="38116" xr:uid="{7DA29E1E-0292-4A3E-865E-8365D458D963}"/>
    <cellStyle name="Normal 32 3 7" xfId="38101" xr:uid="{B1764A1A-8150-4B33-88A0-EE471F67FA70}"/>
    <cellStyle name="Normal 32 4" xfId="38099" xr:uid="{2403EAA0-5695-4BEA-90AF-CC5D7AAC259F}"/>
    <cellStyle name="Normal 33" xfId="17159" xr:uid="{00000000-0005-0000-0000-000004430000}"/>
    <cellStyle name="Normal 33 2" xfId="17160" xr:uid="{00000000-0005-0000-0000-000005430000}"/>
    <cellStyle name="Normal 33 2 2" xfId="38118" xr:uid="{9131F0DB-5858-4242-B520-468932095AF1}"/>
    <cellStyle name="Normal 33 3" xfId="17161" xr:uid="{00000000-0005-0000-0000-000006430000}"/>
    <cellStyle name="Normal 33 3 2" xfId="17162" xr:uid="{00000000-0005-0000-0000-000007430000}"/>
    <cellStyle name="Normal 33 3 2 2" xfId="17163" xr:uid="{00000000-0005-0000-0000-000008430000}"/>
    <cellStyle name="Normal 33 3 2 2 2" xfId="17164" xr:uid="{00000000-0005-0000-0000-000009430000}"/>
    <cellStyle name="Normal 33 3 2 2 2 2" xfId="38122" xr:uid="{27C1E0E9-7BC9-4C47-9E6D-1121F407B70A}"/>
    <cellStyle name="Normal 33 3 2 2 3" xfId="17165" xr:uid="{00000000-0005-0000-0000-00000A430000}"/>
    <cellStyle name="Normal 33 3 2 2 3 2" xfId="38123" xr:uid="{9F0EC817-968D-402D-A364-78E0B8EE87FA}"/>
    <cellStyle name="Normal 33 3 2 2 4" xfId="17166" xr:uid="{00000000-0005-0000-0000-00000B430000}"/>
    <cellStyle name="Normal 33 3 2 2 4 2" xfId="38124" xr:uid="{9349C077-42DB-4956-89E5-25590D0647A3}"/>
    <cellStyle name="Normal 33 3 2 2 5" xfId="38121" xr:uid="{D9669974-5FA1-43CB-BF8C-2A4ABFA71188}"/>
    <cellStyle name="Normal 33 3 2 3" xfId="17167" xr:uid="{00000000-0005-0000-0000-00000C430000}"/>
    <cellStyle name="Normal 33 3 2 3 2" xfId="38125" xr:uid="{799490E5-D790-461C-BF19-B3B801BFCFBA}"/>
    <cellStyle name="Normal 33 3 2 4" xfId="17168" xr:uid="{00000000-0005-0000-0000-00000D430000}"/>
    <cellStyle name="Normal 33 3 2 4 2" xfId="38126" xr:uid="{FCBFDFAC-906B-413D-956D-134990DF16D3}"/>
    <cellStyle name="Normal 33 3 2 5" xfId="17169" xr:uid="{00000000-0005-0000-0000-00000E430000}"/>
    <cellStyle name="Normal 33 3 2 5 2" xfId="38127" xr:uid="{97EE3EB6-626A-49BE-A0C9-BDA5E33C8D1A}"/>
    <cellStyle name="Normal 33 3 2 6" xfId="38120" xr:uid="{A64AACAE-0806-401E-A3E5-8127B96EA66B}"/>
    <cellStyle name="Normal 33 3 3" xfId="17170" xr:uid="{00000000-0005-0000-0000-00000F430000}"/>
    <cellStyle name="Normal 33 3 3 2" xfId="17171" xr:uid="{00000000-0005-0000-0000-000010430000}"/>
    <cellStyle name="Normal 33 3 3 2 2" xfId="38129" xr:uid="{6CD07B3E-83CD-4C0C-A481-143BFD8AF498}"/>
    <cellStyle name="Normal 33 3 3 3" xfId="17172" xr:uid="{00000000-0005-0000-0000-000011430000}"/>
    <cellStyle name="Normal 33 3 3 3 2" xfId="38130" xr:uid="{03ED3CA1-2770-433D-8AD3-606C0F0AF45D}"/>
    <cellStyle name="Normal 33 3 3 4" xfId="17173" xr:uid="{00000000-0005-0000-0000-000012430000}"/>
    <cellStyle name="Normal 33 3 3 4 2" xfId="38131" xr:uid="{40BA9B32-BBAE-4246-B56B-A3E3F2A8B630}"/>
    <cellStyle name="Normal 33 3 3 5" xfId="38128" xr:uid="{E3BD9A40-D510-4662-9DA4-A6386E530CA9}"/>
    <cellStyle name="Normal 33 3 4" xfId="17174" xr:uid="{00000000-0005-0000-0000-000013430000}"/>
    <cellStyle name="Normal 33 3 4 2" xfId="38132" xr:uid="{F7CC3BEC-BEEE-4EE9-AB12-6C90D3E83C13}"/>
    <cellStyle name="Normal 33 3 5" xfId="17175" xr:uid="{00000000-0005-0000-0000-000014430000}"/>
    <cellStyle name="Normal 33 3 5 2" xfId="38133" xr:uid="{1BBEE8A3-121E-4351-B0B6-3BB26631E9C5}"/>
    <cellStyle name="Normal 33 3 6" xfId="17176" xr:uid="{00000000-0005-0000-0000-000015430000}"/>
    <cellStyle name="Normal 33 3 6 2" xfId="38134" xr:uid="{D7EBA505-88DC-420F-AEC9-DF6F9414A4FE}"/>
    <cellStyle name="Normal 33 3 7" xfId="38119" xr:uid="{B8FD237E-74EA-4D52-BEA4-925A156249BB}"/>
    <cellStyle name="Normal 33 4" xfId="38117" xr:uid="{D1165D81-95D5-4D08-8781-AAF9A8DADA8B}"/>
    <cellStyle name="Normal 34" xfId="17177" xr:uid="{00000000-0005-0000-0000-000016430000}"/>
    <cellStyle name="Normal 34 2" xfId="17178" xr:uid="{00000000-0005-0000-0000-000017430000}"/>
    <cellStyle name="Normal 34 2 2" xfId="17179" xr:uid="{00000000-0005-0000-0000-000018430000}"/>
    <cellStyle name="Normal 34 2 2 2" xfId="17180" xr:uid="{00000000-0005-0000-0000-000019430000}"/>
    <cellStyle name="Normal 34 2 2 2 2" xfId="38138" xr:uid="{7A2BC973-190F-440E-93BF-C4226781DDC6}"/>
    <cellStyle name="Normal 34 2 2 3" xfId="17181" xr:uid="{00000000-0005-0000-0000-00001A430000}"/>
    <cellStyle name="Normal 34 2 2 3 2" xfId="38139" xr:uid="{4E3A9891-31D6-4A48-A80A-3BCF7226D99D}"/>
    <cellStyle name="Normal 34 2 2 4" xfId="17182" xr:uid="{00000000-0005-0000-0000-00001B430000}"/>
    <cellStyle name="Normal 34 2 2 4 2" xfId="38140" xr:uid="{D70AC3CB-A0C5-4697-A26E-7E03134062E1}"/>
    <cellStyle name="Normal 34 2 2 5" xfId="38137" xr:uid="{8CBFA399-8A99-4917-9894-EFA68872D50D}"/>
    <cellStyle name="Normal 34 2 3" xfId="17183" xr:uid="{00000000-0005-0000-0000-00001C430000}"/>
    <cellStyle name="Normal 34 2 3 2" xfId="38141" xr:uid="{F08705B7-220C-4CF9-A125-AF40D4AE6BB1}"/>
    <cellStyle name="Normal 34 2 4" xfId="17184" xr:uid="{00000000-0005-0000-0000-00001D430000}"/>
    <cellStyle name="Normal 34 2 4 2" xfId="38142" xr:uid="{B569FAED-23FD-45B7-B098-140F50E39C66}"/>
    <cellStyle name="Normal 34 2 5" xfId="17185" xr:uid="{00000000-0005-0000-0000-00001E430000}"/>
    <cellStyle name="Normal 34 2 5 2" xfId="38143" xr:uid="{F450B050-ECFE-4497-9F1C-39EC723B7E13}"/>
    <cellStyle name="Normal 34 2 6" xfId="38136" xr:uid="{9E31D10E-1BF3-4531-B1D8-2F5DB3FB3880}"/>
    <cellStyle name="Normal 34 3" xfId="17186" xr:uid="{00000000-0005-0000-0000-00001F430000}"/>
    <cellStyle name="Normal 34 3 2" xfId="38144" xr:uid="{64F86E89-1206-4690-B569-1ECE45BA1748}"/>
    <cellStyle name="Normal 34 4" xfId="17187" xr:uid="{00000000-0005-0000-0000-000020430000}"/>
    <cellStyle name="Normal 34 4 2" xfId="17188" xr:uid="{00000000-0005-0000-0000-000021430000}"/>
    <cellStyle name="Normal 34 4 2 2" xfId="38146" xr:uid="{9794C9B6-480A-4D0C-A98E-DFA9C7D49BED}"/>
    <cellStyle name="Normal 34 4 3" xfId="17189" xr:uid="{00000000-0005-0000-0000-000022430000}"/>
    <cellStyle name="Normal 34 4 3 2" xfId="38147" xr:uid="{C624C8C3-77D3-461D-B861-BBFCE2164FD4}"/>
    <cellStyle name="Normal 34 4 4" xfId="17190" xr:uid="{00000000-0005-0000-0000-000023430000}"/>
    <cellStyle name="Normal 34 4 4 2" xfId="38148" xr:uid="{D8C3662A-1F66-4991-83A7-9D60788EB7C9}"/>
    <cellStyle name="Normal 34 4 5" xfId="38145" xr:uid="{4EF3E910-095A-4295-A95A-09BF27B8708F}"/>
    <cellStyle name="Normal 34 5" xfId="17191" xr:uid="{00000000-0005-0000-0000-000024430000}"/>
    <cellStyle name="Normal 34 5 2" xfId="38149" xr:uid="{60058284-DAAC-4E03-A79B-E60A94EB5355}"/>
    <cellStyle name="Normal 34 6" xfId="17192" xr:uid="{00000000-0005-0000-0000-000025430000}"/>
    <cellStyle name="Normal 34 6 2" xfId="38150" xr:uid="{3C049490-1428-474E-B99C-FC5D1B700D67}"/>
    <cellStyle name="Normal 34 7" xfId="17193" xr:uid="{00000000-0005-0000-0000-000026430000}"/>
    <cellStyle name="Normal 34 7 2" xfId="38151" xr:uid="{578E99F2-359C-4C03-AF8A-59BF639E577D}"/>
    <cellStyle name="Normal 34 8" xfId="38135" xr:uid="{CC93A643-B7C9-4538-9FEE-ACAB00FEDB48}"/>
    <cellStyle name="Normal 35" xfId="17194" xr:uid="{00000000-0005-0000-0000-000027430000}"/>
    <cellStyle name="Normal 35 2" xfId="17195" xr:uid="{00000000-0005-0000-0000-000028430000}"/>
    <cellStyle name="Normal 35 2 2" xfId="17196" xr:uid="{00000000-0005-0000-0000-000029430000}"/>
    <cellStyle name="Normal 35 2 2 2" xfId="17197" xr:uid="{00000000-0005-0000-0000-00002A430000}"/>
    <cellStyle name="Normal 35 2 2 2 2" xfId="17198" xr:uid="{00000000-0005-0000-0000-00002B430000}"/>
    <cellStyle name="Normal 35 2 2 2 2 2" xfId="38156" xr:uid="{ED9ED5FE-0151-4C7A-9DE8-B67ACB1C20CA}"/>
    <cellStyle name="Normal 35 2 2 2 3" xfId="17199" xr:uid="{00000000-0005-0000-0000-00002C430000}"/>
    <cellStyle name="Normal 35 2 2 2 3 2" xfId="38157" xr:uid="{07B7F579-C216-4035-A950-54F153E5BBAA}"/>
    <cellStyle name="Normal 35 2 2 2 4" xfId="17200" xr:uid="{00000000-0005-0000-0000-00002D430000}"/>
    <cellStyle name="Normal 35 2 2 2 4 2" xfId="38158" xr:uid="{0E38A1A8-4BAC-4859-BD4E-C5B02A8835E8}"/>
    <cellStyle name="Normal 35 2 2 2 5" xfId="38155" xr:uid="{64331EC6-8B7E-406C-B39B-FA8CECCAE34E}"/>
    <cellStyle name="Normal 35 2 2 3" xfId="17201" xr:uid="{00000000-0005-0000-0000-00002E430000}"/>
    <cellStyle name="Normal 35 2 2 3 2" xfId="38159" xr:uid="{41AC9C95-921D-4B1F-B7F6-A897CBC6A62C}"/>
    <cellStyle name="Normal 35 2 2 4" xfId="17202" xr:uid="{00000000-0005-0000-0000-00002F430000}"/>
    <cellStyle name="Normal 35 2 2 4 2" xfId="38160" xr:uid="{34C68B45-AF5A-4458-A107-AD87E7352C8A}"/>
    <cellStyle name="Normal 35 2 2 5" xfId="17203" xr:uid="{00000000-0005-0000-0000-000030430000}"/>
    <cellStyle name="Normal 35 2 2 5 2" xfId="38161" xr:uid="{84EF404C-50A6-452F-950A-ABAF9D4D2600}"/>
    <cellStyle name="Normal 35 2 2 6" xfId="38154" xr:uid="{029085BD-D2B6-4F76-BC88-37C7B10CF645}"/>
    <cellStyle name="Normal 35 2 3" xfId="17204" xr:uid="{00000000-0005-0000-0000-000031430000}"/>
    <cellStyle name="Normal 35 2 3 2" xfId="17205" xr:uid="{00000000-0005-0000-0000-000032430000}"/>
    <cellStyle name="Normal 35 2 3 2 2" xfId="38163" xr:uid="{0DEA1EF9-B69B-4246-8D1B-E1563D301D45}"/>
    <cellStyle name="Normal 35 2 3 3" xfId="17206" xr:uid="{00000000-0005-0000-0000-000033430000}"/>
    <cellStyle name="Normal 35 2 3 3 2" xfId="38164" xr:uid="{93573613-F53F-41A2-B961-F346C9AD4DE1}"/>
    <cellStyle name="Normal 35 2 3 4" xfId="17207" xr:uid="{00000000-0005-0000-0000-000034430000}"/>
    <cellStyle name="Normal 35 2 3 4 2" xfId="38165" xr:uid="{884128BB-539B-4068-9964-D7B7E5A14971}"/>
    <cellStyle name="Normal 35 2 3 5" xfId="38162" xr:uid="{E398B016-ED87-45A5-B8BB-6EB21DA4F0AA}"/>
    <cellStyle name="Normal 35 2 4" xfId="17208" xr:uid="{00000000-0005-0000-0000-000035430000}"/>
    <cellStyle name="Normal 35 2 4 2" xfId="38166" xr:uid="{30681F4D-7BB1-4D02-8E79-EA2553BDA4B2}"/>
    <cellStyle name="Normal 35 2 5" xfId="17209" xr:uid="{00000000-0005-0000-0000-000036430000}"/>
    <cellStyle name="Normal 35 2 5 2" xfId="38167" xr:uid="{FA6A740B-61EE-4538-A5A7-4C64E7092EE8}"/>
    <cellStyle name="Normal 35 2 6" xfId="17210" xr:uid="{00000000-0005-0000-0000-000037430000}"/>
    <cellStyle name="Normal 35 2 6 2" xfId="38168" xr:uid="{1CEDE850-F66C-44E5-9632-B0B4A3C5EFD4}"/>
    <cellStyle name="Normal 35 2 7" xfId="38153" xr:uid="{D15568FC-543A-45B8-80C3-F431F319DD6F}"/>
    <cellStyle name="Normal 35 3" xfId="38152" xr:uid="{E80C58E6-EF7F-429A-B511-80CD5DCDC7C8}"/>
    <cellStyle name="Normal 36" xfId="17211" xr:uid="{00000000-0005-0000-0000-000038430000}"/>
    <cellStyle name="Normal 36 2" xfId="17212" xr:uid="{00000000-0005-0000-0000-000039430000}"/>
    <cellStyle name="Normal 36 2 2" xfId="17213" xr:uid="{00000000-0005-0000-0000-00003A430000}"/>
    <cellStyle name="Normal 36 2 2 2" xfId="17214" xr:uid="{00000000-0005-0000-0000-00003B430000}"/>
    <cellStyle name="Normal 36 2 2 2 2" xfId="38172" xr:uid="{A182EA59-7CA7-4F25-A5AD-528E800275EA}"/>
    <cellStyle name="Normal 36 2 2 3" xfId="17215" xr:uid="{00000000-0005-0000-0000-00003C430000}"/>
    <cellStyle name="Normal 36 2 2 3 2" xfId="38173" xr:uid="{D714E181-6D81-4F0F-B432-DB11ABD89F9C}"/>
    <cellStyle name="Normal 36 2 2 4" xfId="17216" xr:uid="{00000000-0005-0000-0000-00003D430000}"/>
    <cellStyle name="Normal 36 2 2 4 2" xfId="38174" xr:uid="{71C2F208-5C0E-4C0E-B229-5B8AC1A053D4}"/>
    <cellStyle name="Normal 36 2 2 5" xfId="38171" xr:uid="{4F6EE84A-C472-42CC-B984-EC8966E614C5}"/>
    <cellStyle name="Normal 36 2 3" xfId="17217" xr:uid="{00000000-0005-0000-0000-00003E430000}"/>
    <cellStyle name="Normal 36 2 3 2" xfId="38175" xr:uid="{704736B3-97F9-426B-BF77-1F3446B68CEA}"/>
    <cellStyle name="Normal 36 2 4" xfId="17218" xr:uid="{00000000-0005-0000-0000-00003F430000}"/>
    <cellStyle name="Normal 36 2 4 2" xfId="38176" xr:uid="{E19412F8-B886-4C1D-ADCD-BE814337DBEA}"/>
    <cellStyle name="Normal 36 2 5" xfId="17219" xr:uid="{00000000-0005-0000-0000-000040430000}"/>
    <cellStyle name="Normal 36 2 5 2" xfId="38177" xr:uid="{C651186E-F685-4959-AE64-872E4DA635EE}"/>
    <cellStyle name="Normal 36 2 6" xfId="38170" xr:uid="{76E1FBDC-24DA-465F-A5A7-E1FABECD5B69}"/>
    <cellStyle name="Normal 36 3" xfId="17220" xr:uid="{00000000-0005-0000-0000-000041430000}"/>
    <cellStyle name="Normal 36 3 2" xfId="38178" xr:uid="{57232EB6-3383-494C-A020-36B401E6694C}"/>
    <cellStyle name="Normal 36 4" xfId="17221" xr:uid="{00000000-0005-0000-0000-000042430000}"/>
    <cellStyle name="Normal 36 4 2" xfId="17222" xr:uid="{00000000-0005-0000-0000-000043430000}"/>
    <cellStyle name="Normal 36 4 2 2" xfId="38180" xr:uid="{8D75F535-85BA-4388-83AF-BAFD7F768C9A}"/>
    <cellStyle name="Normal 36 4 3" xfId="17223" xr:uid="{00000000-0005-0000-0000-000044430000}"/>
    <cellStyle name="Normal 36 4 3 2" xfId="38181" xr:uid="{7E436F1F-035A-4B64-A064-A4F880740C2E}"/>
    <cellStyle name="Normal 36 4 4" xfId="17224" xr:uid="{00000000-0005-0000-0000-000045430000}"/>
    <cellStyle name="Normal 36 4 4 2" xfId="38182" xr:uid="{300C36CB-6093-491C-9CC1-5CA9F8CC8D22}"/>
    <cellStyle name="Normal 36 4 5" xfId="38179" xr:uid="{FD0B6737-AAC1-43BD-AD43-2E0DBE2BF45F}"/>
    <cellStyle name="Normal 36 5" xfId="17225" xr:uid="{00000000-0005-0000-0000-000046430000}"/>
    <cellStyle name="Normal 36 5 2" xfId="38183" xr:uid="{A99E728B-228E-49B8-8919-55FFBE0D3262}"/>
    <cellStyle name="Normal 36 6" xfId="17226" xr:uid="{00000000-0005-0000-0000-000047430000}"/>
    <cellStyle name="Normal 36 6 2" xfId="38184" xr:uid="{F6DF5715-ED68-4317-94B9-BDDBE38B77FE}"/>
    <cellStyle name="Normal 36 7" xfId="17227" xr:uid="{00000000-0005-0000-0000-000048430000}"/>
    <cellStyle name="Normal 36 7 2" xfId="38185" xr:uid="{AE7B7723-8F46-44DB-99EB-B0FE53BADBD9}"/>
    <cellStyle name="Normal 36 8" xfId="38169" xr:uid="{2F0ECB9A-38D3-4B2F-8256-CDEDD9616D1F}"/>
    <cellStyle name="Normal 37" xfId="17228" xr:uid="{00000000-0005-0000-0000-000049430000}"/>
    <cellStyle name="Normal 37 2" xfId="17229" xr:uid="{00000000-0005-0000-0000-00004A430000}"/>
    <cellStyle name="Normal 37 2 2" xfId="38187" xr:uid="{9E71C60C-EB36-40C2-ADAF-9DB5C8FA877D}"/>
    <cellStyle name="Normal 37 3" xfId="17230" xr:uid="{00000000-0005-0000-0000-00004B430000}"/>
    <cellStyle name="Normal 37 3 2" xfId="17231" xr:uid="{00000000-0005-0000-0000-00004C430000}"/>
    <cellStyle name="Normal 37 3 2 2" xfId="17232" xr:uid="{00000000-0005-0000-0000-00004D430000}"/>
    <cellStyle name="Normal 37 3 2 2 2" xfId="17233" xr:uid="{00000000-0005-0000-0000-00004E430000}"/>
    <cellStyle name="Normal 37 3 2 2 2 2" xfId="38191" xr:uid="{BF4154D0-361C-484E-AB57-4598CA1379F6}"/>
    <cellStyle name="Normal 37 3 2 2 3" xfId="17234" xr:uid="{00000000-0005-0000-0000-00004F430000}"/>
    <cellStyle name="Normal 37 3 2 2 3 2" xfId="38192" xr:uid="{247CDE9A-A343-4E85-9A4A-78FB96BF4B01}"/>
    <cellStyle name="Normal 37 3 2 2 4" xfId="17235" xr:uid="{00000000-0005-0000-0000-000050430000}"/>
    <cellStyle name="Normal 37 3 2 2 4 2" xfId="38193" xr:uid="{2E0DD047-1579-4E1C-9BDB-7FDA973B2FB5}"/>
    <cellStyle name="Normal 37 3 2 2 5" xfId="38190" xr:uid="{7EA5CDC3-2BA1-4F14-A58E-E97511EED21B}"/>
    <cellStyle name="Normal 37 3 2 3" xfId="17236" xr:uid="{00000000-0005-0000-0000-000051430000}"/>
    <cellStyle name="Normal 37 3 2 3 2" xfId="38194" xr:uid="{18BB1ED2-AD4E-4AF6-8720-D49D621D2996}"/>
    <cellStyle name="Normal 37 3 2 4" xfId="17237" xr:uid="{00000000-0005-0000-0000-000052430000}"/>
    <cellStyle name="Normal 37 3 2 4 2" xfId="38195" xr:uid="{D11FCF16-E4BA-4110-8BC8-81F47531C96B}"/>
    <cellStyle name="Normal 37 3 2 5" xfId="17238" xr:uid="{00000000-0005-0000-0000-000053430000}"/>
    <cellStyle name="Normal 37 3 2 5 2" xfId="38196" xr:uid="{1230A948-E1CA-4A47-BFCA-C2FDD0265330}"/>
    <cellStyle name="Normal 37 3 2 6" xfId="38189" xr:uid="{444E0A9D-6F63-47E4-AC83-7D82AF42E90A}"/>
    <cellStyle name="Normal 37 3 3" xfId="17239" xr:uid="{00000000-0005-0000-0000-000054430000}"/>
    <cellStyle name="Normal 37 3 3 2" xfId="17240" xr:uid="{00000000-0005-0000-0000-000055430000}"/>
    <cellStyle name="Normal 37 3 3 2 2" xfId="38198" xr:uid="{80C54B3A-127C-4293-8A57-56CD7DA08238}"/>
    <cellStyle name="Normal 37 3 3 3" xfId="17241" xr:uid="{00000000-0005-0000-0000-000056430000}"/>
    <cellStyle name="Normal 37 3 3 3 2" xfId="38199" xr:uid="{92D2C088-F007-436E-B7E1-29DDE661D73C}"/>
    <cellStyle name="Normal 37 3 3 4" xfId="17242" xr:uid="{00000000-0005-0000-0000-000057430000}"/>
    <cellStyle name="Normal 37 3 3 4 2" xfId="38200" xr:uid="{7DE8182D-1D70-464A-AE9B-BAF0AEB7F46F}"/>
    <cellStyle name="Normal 37 3 3 5" xfId="38197" xr:uid="{E3B4BE55-9948-4CB1-9F2D-1C62D54B33D5}"/>
    <cellStyle name="Normal 37 3 4" xfId="17243" xr:uid="{00000000-0005-0000-0000-000058430000}"/>
    <cellStyle name="Normal 37 3 4 2" xfId="38201" xr:uid="{A71D7C5C-8B2F-4FF7-BFDA-8CAABD631861}"/>
    <cellStyle name="Normal 37 3 5" xfId="17244" xr:uid="{00000000-0005-0000-0000-000059430000}"/>
    <cellStyle name="Normal 37 3 5 2" xfId="38202" xr:uid="{C491E8A3-454B-4F8F-AB59-4D164F421590}"/>
    <cellStyle name="Normal 37 3 6" xfId="17245" xr:uid="{00000000-0005-0000-0000-00005A430000}"/>
    <cellStyle name="Normal 37 3 6 2" xfId="38203" xr:uid="{F90CD814-624A-4722-BE1C-778B5FB2202E}"/>
    <cellStyle name="Normal 37 3 7" xfId="38188" xr:uid="{0B34E356-9CC2-4C54-AB2E-D0FC9380D34D}"/>
    <cellStyle name="Normal 37 4" xfId="38186" xr:uid="{FA780ABE-714D-4527-B8E3-7D9619A6176B}"/>
    <cellStyle name="Normal 38" xfId="17246" xr:uid="{00000000-0005-0000-0000-00005B430000}"/>
    <cellStyle name="Normal 38 2" xfId="17247" xr:uid="{00000000-0005-0000-0000-00005C430000}"/>
    <cellStyle name="Normal 38 2 2" xfId="38205" xr:uid="{064F68A0-C018-48BC-AFEC-6BA0F2AA2189}"/>
    <cellStyle name="Normal 38 3" xfId="17248" xr:uid="{00000000-0005-0000-0000-00005D430000}"/>
    <cellStyle name="Normal 38 3 2" xfId="17249" xr:uid="{00000000-0005-0000-0000-00005E430000}"/>
    <cellStyle name="Normal 38 3 2 2" xfId="17250" xr:uid="{00000000-0005-0000-0000-00005F430000}"/>
    <cellStyle name="Normal 38 3 2 2 2" xfId="17251" xr:uid="{00000000-0005-0000-0000-000060430000}"/>
    <cellStyle name="Normal 38 3 2 2 2 2" xfId="38209" xr:uid="{454C5725-E250-40FA-AB6C-6CE24F4A05B7}"/>
    <cellStyle name="Normal 38 3 2 2 3" xfId="17252" xr:uid="{00000000-0005-0000-0000-000061430000}"/>
    <cellStyle name="Normal 38 3 2 2 3 2" xfId="38210" xr:uid="{6C27774E-0620-4390-935D-1001162F7A60}"/>
    <cellStyle name="Normal 38 3 2 2 4" xfId="17253" xr:uid="{00000000-0005-0000-0000-000062430000}"/>
    <cellStyle name="Normal 38 3 2 2 4 2" xfId="38211" xr:uid="{FCC32F61-FF1C-4C81-93AF-B816824B081E}"/>
    <cellStyle name="Normal 38 3 2 2 5" xfId="38208" xr:uid="{6832D4F8-114B-4431-9727-48E4D70BC175}"/>
    <cellStyle name="Normal 38 3 2 3" xfId="17254" xr:uid="{00000000-0005-0000-0000-000063430000}"/>
    <cellStyle name="Normal 38 3 2 3 2" xfId="38212" xr:uid="{81A97891-7169-4903-A9AA-31FC08C0CD95}"/>
    <cellStyle name="Normal 38 3 2 4" xfId="17255" xr:uid="{00000000-0005-0000-0000-000064430000}"/>
    <cellStyle name="Normal 38 3 2 4 2" xfId="38213" xr:uid="{3B4B623C-F227-4F75-8DAA-3BA98ABB9AAB}"/>
    <cellStyle name="Normal 38 3 2 5" xfId="17256" xr:uid="{00000000-0005-0000-0000-000065430000}"/>
    <cellStyle name="Normal 38 3 2 5 2" xfId="38214" xr:uid="{D7D32374-508C-47D8-9E37-28BC8BEA49EF}"/>
    <cellStyle name="Normal 38 3 2 6" xfId="38207" xr:uid="{E41812E3-B4FA-4B22-A30F-9735B8452971}"/>
    <cellStyle name="Normal 38 3 3" xfId="17257" xr:uid="{00000000-0005-0000-0000-000066430000}"/>
    <cellStyle name="Normal 38 3 3 2" xfId="17258" xr:uid="{00000000-0005-0000-0000-000067430000}"/>
    <cellStyle name="Normal 38 3 3 2 2" xfId="38216" xr:uid="{2065C304-DBDB-4363-B90C-8284678FD238}"/>
    <cellStyle name="Normal 38 3 3 3" xfId="17259" xr:uid="{00000000-0005-0000-0000-000068430000}"/>
    <cellStyle name="Normal 38 3 3 3 2" xfId="38217" xr:uid="{6B4789AB-3AD0-4987-9F8F-AADD2E7C6043}"/>
    <cellStyle name="Normal 38 3 3 4" xfId="17260" xr:uid="{00000000-0005-0000-0000-000069430000}"/>
    <cellStyle name="Normal 38 3 3 4 2" xfId="38218" xr:uid="{A6419FA9-A788-419A-AB20-4B7758D84EE8}"/>
    <cellStyle name="Normal 38 3 3 5" xfId="38215" xr:uid="{860CD41B-5E02-4503-AE8A-0199A6429F3D}"/>
    <cellStyle name="Normal 38 3 4" xfId="17261" xr:uid="{00000000-0005-0000-0000-00006A430000}"/>
    <cellStyle name="Normal 38 3 4 2" xfId="38219" xr:uid="{B7BC26C4-C688-443D-BB3E-E6A5F8AA933B}"/>
    <cellStyle name="Normal 38 3 5" xfId="17262" xr:uid="{00000000-0005-0000-0000-00006B430000}"/>
    <cellStyle name="Normal 38 3 5 2" xfId="38220" xr:uid="{65D151DC-F626-41A8-9C36-CB2B5CC01A87}"/>
    <cellStyle name="Normal 38 3 6" xfId="17263" xr:uid="{00000000-0005-0000-0000-00006C430000}"/>
    <cellStyle name="Normal 38 3 6 2" xfId="38221" xr:uid="{5D79463D-B315-40FF-8587-890A6CC4CDAF}"/>
    <cellStyle name="Normal 38 3 7" xfId="38206" xr:uid="{E84BD30D-20E7-493E-9244-75B246517C9A}"/>
    <cellStyle name="Normal 38 4" xfId="38204" xr:uid="{10A92449-1FDA-4795-BBCE-FD8CA30A0997}"/>
    <cellStyle name="Normal 39" xfId="17264" xr:uid="{00000000-0005-0000-0000-00006D430000}"/>
    <cellStyle name="Normal 39 2" xfId="17265" xr:uid="{00000000-0005-0000-0000-00006E430000}"/>
    <cellStyle name="Normal 39 2 2" xfId="38223" xr:uid="{6A740F93-F8B1-4E9B-B2E3-D1BD51A2B88E}"/>
    <cellStyle name="Normal 39 3" xfId="17266" xr:uid="{00000000-0005-0000-0000-00006F430000}"/>
    <cellStyle name="Normal 39 3 2" xfId="17267" xr:uid="{00000000-0005-0000-0000-000070430000}"/>
    <cellStyle name="Normal 39 3 2 2" xfId="17268" xr:uid="{00000000-0005-0000-0000-000071430000}"/>
    <cellStyle name="Normal 39 3 2 2 2" xfId="17269" xr:uid="{00000000-0005-0000-0000-000072430000}"/>
    <cellStyle name="Normal 39 3 2 2 2 2" xfId="38227" xr:uid="{7E4A2F53-A2EF-46E5-BFF4-1EDC8A43818D}"/>
    <cellStyle name="Normal 39 3 2 2 3" xfId="17270" xr:uid="{00000000-0005-0000-0000-000073430000}"/>
    <cellStyle name="Normal 39 3 2 2 3 2" xfId="38228" xr:uid="{E70CC429-14E7-4D63-8228-29FAF418C564}"/>
    <cellStyle name="Normal 39 3 2 2 4" xfId="17271" xr:uid="{00000000-0005-0000-0000-000074430000}"/>
    <cellStyle name="Normal 39 3 2 2 4 2" xfId="38229" xr:uid="{ECB9FABF-6B80-4372-8F91-95C0C1EF4E08}"/>
    <cellStyle name="Normal 39 3 2 2 5" xfId="38226" xr:uid="{D13A2948-8575-45FA-A879-9AD96E758EB3}"/>
    <cellStyle name="Normal 39 3 2 3" xfId="17272" xr:uid="{00000000-0005-0000-0000-000075430000}"/>
    <cellStyle name="Normal 39 3 2 3 2" xfId="38230" xr:uid="{72E66CCC-8280-482F-B853-FC3A910EC2EA}"/>
    <cellStyle name="Normal 39 3 2 4" xfId="17273" xr:uid="{00000000-0005-0000-0000-000076430000}"/>
    <cellStyle name="Normal 39 3 2 4 2" xfId="38231" xr:uid="{563D4CD2-5263-43AE-9466-9F55F351616D}"/>
    <cellStyle name="Normal 39 3 2 5" xfId="17274" xr:uid="{00000000-0005-0000-0000-000077430000}"/>
    <cellStyle name="Normal 39 3 2 5 2" xfId="38232" xr:uid="{D06A94D7-2401-457C-B9FD-7CEF216588AF}"/>
    <cellStyle name="Normal 39 3 2 6" xfId="38225" xr:uid="{8DC749B6-349B-45B8-A044-0FED760038D5}"/>
    <cellStyle name="Normal 39 3 3" xfId="17275" xr:uid="{00000000-0005-0000-0000-000078430000}"/>
    <cellStyle name="Normal 39 3 3 2" xfId="17276" xr:uid="{00000000-0005-0000-0000-000079430000}"/>
    <cellStyle name="Normal 39 3 3 2 2" xfId="38234" xr:uid="{31EC6EAD-B452-428F-92B4-AB17E932EF9B}"/>
    <cellStyle name="Normal 39 3 3 3" xfId="17277" xr:uid="{00000000-0005-0000-0000-00007A430000}"/>
    <cellStyle name="Normal 39 3 3 3 2" xfId="38235" xr:uid="{A3DC4DB4-4C1D-4CF8-8546-2D8A60B46A2C}"/>
    <cellStyle name="Normal 39 3 3 4" xfId="17278" xr:uid="{00000000-0005-0000-0000-00007B430000}"/>
    <cellStyle name="Normal 39 3 3 4 2" xfId="38236" xr:uid="{0291B598-5D9E-4C8F-A155-84AD07E6A4B6}"/>
    <cellStyle name="Normal 39 3 3 5" xfId="38233" xr:uid="{72ABDED6-79B1-4A30-A8C2-C0A88B5923FD}"/>
    <cellStyle name="Normal 39 3 4" xfId="17279" xr:uid="{00000000-0005-0000-0000-00007C430000}"/>
    <cellStyle name="Normal 39 3 4 2" xfId="38237" xr:uid="{EC980E90-5A51-4D26-BCE2-A8EC81B7A4D7}"/>
    <cellStyle name="Normal 39 3 5" xfId="17280" xr:uid="{00000000-0005-0000-0000-00007D430000}"/>
    <cellStyle name="Normal 39 3 5 2" xfId="38238" xr:uid="{7CF55958-DF96-4B2C-8ACA-F91EFCE1C304}"/>
    <cellStyle name="Normal 39 3 6" xfId="17281" xr:uid="{00000000-0005-0000-0000-00007E430000}"/>
    <cellStyle name="Normal 39 3 6 2" xfId="38239" xr:uid="{91306838-1FE0-4DB0-AF6D-8BC020B9D014}"/>
    <cellStyle name="Normal 39 3 7" xfId="38224" xr:uid="{C4608721-4F50-4267-A7B1-92025803337A}"/>
    <cellStyle name="Normal 39 4" xfId="38222" xr:uid="{45BF2F7F-48AF-44C7-9942-82121CC0032D}"/>
    <cellStyle name="Normal 4" xfId="13" xr:uid="{00000000-0005-0000-0000-00007F430000}"/>
    <cellStyle name="Normal 4 10" xfId="17282" xr:uid="{00000000-0005-0000-0000-000080430000}"/>
    <cellStyle name="Normal 4 10 2" xfId="38241" xr:uid="{C7632B00-812B-4B2E-84B6-797045703E45}"/>
    <cellStyle name="Normal 4 11" xfId="17283" xr:uid="{00000000-0005-0000-0000-000081430000}"/>
    <cellStyle name="Normal 4 11 2" xfId="38242" xr:uid="{4EAB31C9-E0AB-43D2-B5B6-FC09AE64011E}"/>
    <cellStyle name="Normal 4 12" xfId="17284" xr:uid="{00000000-0005-0000-0000-000082430000}"/>
    <cellStyle name="Normal 4 12 2" xfId="38243" xr:uid="{45397F2F-77AC-4ABA-A40C-F1A47B1482FF}"/>
    <cellStyle name="Normal 4 13" xfId="17285" xr:uid="{00000000-0005-0000-0000-000083430000}"/>
    <cellStyle name="Normal 4 13 2" xfId="17286" xr:uid="{00000000-0005-0000-0000-000084430000}"/>
    <cellStyle name="Normal 4 13 2 2" xfId="38245" xr:uid="{BA647B7A-872D-424E-8716-4C048A57DD66}"/>
    <cellStyle name="Normal 4 13 3" xfId="17287" xr:uid="{00000000-0005-0000-0000-000085430000}"/>
    <cellStyle name="Normal 4 13 3 2" xfId="38246" xr:uid="{C4EB9D60-91A5-4B6B-898B-451AC2B5D1B1}"/>
    <cellStyle name="Normal 4 13 4" xfId="17288" xr:uid="{00000000-0005-0000-0000-000086430000}"/>
    <cellStyle name="Normal 4 13 4 2" xfId="38247" xr:uid="{B4D9FB04-546C-4453-B614-89F40AB59660}"/>
    <cellStyle name="Normal 4 13 5" xfId="38244" xr:uid="{A23F4017-A451-4C16-887A-1F64BEDED681}"/>
    <cellStyle name="Normal 4 14" xfId="17289" xr:uid="{00000000-0005-0000-0000-000087430000}"/>
    <cellStyle name="Normal 4 14 2" xfId="17290" xr:uid="{00000000-0005-0000-0000-000088430000}"/>
    <cellStyle name="Normal 4 14 2 2" xfId="38249" xr:uid="{4B8A6FF3-79F1-46AE-B36B-307F4668B943}"/>
    <cellStyle name="Normal 4 14 3" xfId="17291" xr:uid="{00000000-0005-0000-0000-000089430000}"/>
    <cellStyle name="Normal 4 14 3 2" xfId="38250" xr:uid="{588627E8-44AC-4147-834A-4DC325B2264F}"/>
    <cellStyle name="Normal 4 14 4" xfId="38248" xr:uid="{E0D27C6C-C14A-49DF-B376-BA5819EB866C}"/>
    <cellStyle name="Normal 4 15" xfId="38251" xr:uid="{46A16207-5195-42CD-A287-AC70D4BE1B14}"/>
    <cellStyle name="Normal 4 16" xfId="38240" xr:uid="{E025BF77-A175-45F7-A3E8-90BDC5CA4D14}"/>
    <cellStyle name="Normal 4 2" xfId="17292" xr:uid="{00000000-0005-0000-0000-00008A430000}"/>
    <cellStyle name="Normal 4 2 10" xfId="17293" xr:uid="{00000000-0005-0000-0000-00008B430000}"/>
    <cellStyle name="Normal 4 2 10 2" xfId="38253" xr:uid="{4ECF54DE-8602-4DDF-B58A-DE4910F7B04E}"/>
    <cellStyle name="Normal 4 2 11" xfId="17294" xr:uid="{00000000-0005-0000-0000-00008C430000}"/>
    <cellStyle name="Normal 4 2 11 2" xfId="17295" xr:uid="{00000000-0005-0000-0000-00008D430000}"/>
    <cellStyle name="Normal 4 2 11 2 2" xfId="17296" xr:uid="{00000000-0005-0000-0000-00008E430000}"/>
    <cellStyle name="Normal 4 2 11 2 2 2" xfId="38256" xr:uid="{EB75DD3C-F025-4976-8744-FADAD287903F}"/>
    <cellStyle name="Normal 4 2 11 2 3" xfId="17297" xr:uid="{00000000-0005-0000-0000-00008F430000}"/>
    <cellStyle name="Normal 4 2 11 2 3 2" xfId="38257" xr:uid="{E1D6D39A-4EFE-4F6E-9DFB-67720B6E3C7E}"/>
    <cellStyle name="Normal 4 2 11 2 4" xfId="17298" xr:uid="{00000000-0005-0000-0000-000090430000}"/>
    <cellStyle name="Normal 4 2 11 2 4 2" xfId="38258" xr:uid="{5FFCED81-9B45-4CF3-A325-A86673F3A0F9}"/>
    <cellStyle name="Normal 4 2 11 2 5" xfId="38255" xr:uid="{E2229ADF-2A29-4FC7-98FD-FD4C560941E1}"/>
    <cellStyle name="Normal 4 2 11 3" xfId="17299" xr:uid="{00000000-0005-0000-0000-000091430000}"/>
    <cellStyle name="Normal 4 2 11 3 2" xfId="38259" xr:uid="{0F906F0A-C51B-4B17-B397-386E29D9C2D3}"/>
    <cellStyle name="Normal 4 2 11 4" xfId="17300" xr:uid="{00000000-0005-0000-0000-000092430000}"/>
    <cellStyle name="Normal 4 2 11 4 2" xfId="38260" xr:uid="{FC5CE862-F4D5-459D-9C12-ACFC1096269C}"/>
    <cellStyle name="Normal 4 2 11 5" xfId="17301" xr:uid="{00000000-0005-0000-0000-000093430000}"/>
    <cellStyle name="Normal 4 2 11 5 2" xfId="38261" xr:uid="{D902652B-504D-40E3-A8D1-68D3A1EB4D43}"/>
    <cellStyle name="Normal 4 2 11 6" xfId="38254" xr:uid="{2635B943-6EF9-43F8-ACA1-49040E8FC0FE}"/>
    <cellStyle name="Normal 4 2 12" xfId="17302" xr:uid="{00000000-0005-0000-0000-000094430000}"/>
    <cellStyle name="Normal 4 2 12 2" xfId="38262" xr:uid="{4A8BB75D-A395-4A7B-B9CB-5C821DF19032}"/>
    <cellStyle name="Normal 4 2 13" xfId="17303" xr:uid="{00000000-0005-0000-0000-000095430000}"/>
    <cellStyle name="Normal 4 2 13 2" xfId="38263" xr:uid="{BFD589E1-9090-43C8-B35B-404F2ECBE8BD}"/>
    <cellStyle name="Normal 4 2 14" xfId="17304" xr:uid="{00000000-0005-0000-0000-000096430000}"/>
    <cellStyle name="Normal 4 2 14 2" xfId="38264" xr:uid="{F3CBADA3-A79F-4F10-A479-8537B1BDABD1}"/>
    <cellStyle name="Normal 4 2 15" xfId="38252" xr:uid="{E8800ED7-2AA4-4B7F-BFE9-48E71D7CAEAE}"/>
    <cellStyle name="Normal 4 2 2" xfId="17305" xr:uid="{00000000-0005-0000-0000-000097430000}"/>
    <cellStyle name="Normal 4 2 2 10" xfId="17306" xr:uid="{00000000-0005-0000-0000-000098430000}"/>
    <cellStyle name="Normal 4 2 2 10 2" xfId="17307" xr:uid="{00000000-0005-0000-0000-000099430000}"/>
    <cellStyle name="Normal 4 2 2 10 2 2" xfId="17308" xr:uid="{00000000-0005-0000-0000-00009A430000}"/>
    <cellStyle name="Normal 4 2 2 10 2 2 2" xfId="38268" xr:uid="{90A70FF0-E7FE-41E1-957F-2E76142A3D1C}"/>
    <cellStyle name="Normal 4 2 2 10 2 3" xfId="17309" xr:uid="{00000000-0005-0000-0000-00009B430000}"/>
    <cellStyle name="Normal 4 2 2 10 2 3 2" xfId="38269" xr:uid="{AAD7CDB1-2761-4489-96DD-222E62DEE748}"/>
    <cellStyle name="Normal 4 2 2 10 2 4" xfId="17310" xr:uid="{00000000-0005-0000-0000-00009C430000}"/>
    <cellStyle name="Normal 4 2 2 10 2 4 2" xfId="38270" xr:uid="{E8DDD18E-1FA6-43B5-A154-F2B7ACEC9AF6}"/>
    <cellStyle name="Normal 4 2 2 10 2 5" xfId="38267" xr:uid="{D9F59B9B-E31D-4B53-AED9-37502D80875C}"/>
    <cellStyle name="Normal 4 2 2 10 3" xfId="17311" xr:uid="{00000000-0005-0000-0000-00009D430000}"/>
    <cellStyle name="Normal 4 2 2 10 3 2" xfId="38271" xr:uid="{6CC563F0-2648-411C-87E7-0ABE628430EC}"/>
    <cellStyle name="Normal 4 2 2 10 4" xfId="17312" xr:uid="{00000000-0005-0000-0000-00009E430000}"/>
    <cellStyle name="Normal 4 2 2 10 4 2" xfId="38272" xr:uid="{5772B1E9-AF83-4327-B8C7-32C76D5CCD4A}"/>
    <cellStyle name="Normal 4 2 2 10 5" xfId="17313" xr:uid="{00000000-0005-0000-0000-00009F430000}"/>
    <cellStyle name="Normal 4 2 2 10 5 2" xfId="38273" xr:uid="{FADDCBC3-6F6C-401E-86D6-3EB7C6795F58}"/>
    <cellStyle name="Normal 4 2 2 10 6" xfId="38266" xr:uid="{E2D40C93-891F-4C31-99FC-54D800C69C77}"/>
    <cellStyle name="Normal 4 2 2 11" xfId="17314" xr:uid="{00000000-0005-0000-0000-0000A0430000}"/>
    <cellStyle name="Normal 4 2 2 11 2" xfId="38274" xr:uid="{2A49C769-6683-4916-9BD3-5FB9A3AA06F3}"/>
    <cellStyle name="Normal 4 2 2 12" xfId="17315" xr:uid="{00000000-0005-0000-0000-0000A1430000}"/>
    <cellStyle name="Normal 4 2 2 12 2" xfId="38275" xr:uid="{0216D63D-E1BF-4902-AF21-7CED161ABAF9}"/>
    <cellStyle name="Normal 4 2 2 13" xfId="17316" xr:uid="{00000000-0005-0000-0000-0000A2430000}"/>
    <cellStyle name="Normal 4 2 2 13 2" xfId="38276" xr:uid="{81D6BC59-ABC3-4795-BB9A-250D0BD1DE7C}"/>
    <cellStyle name="Normal 4 2 2 14" xfId="17317" xr:uid="{00000000-0005-0000-0000-0000A3430000}"/>
    <cellStyle name="Normal 4 2 2 14 2" xfId="38277" xr:uid="{F5AF2952-2773-4213-B14E-9228364BF69A}"/>
    <cellStyle name="Normal 4 2 2 15" xfId="38265" xr:uid="{69CB0853-DA75-4025-9B3A-85A9B036766F}"/>
    <cellStyle name="Normal 4 2 2 2" xfId="17318" xr:uid="{00000000-0005-0000-0000-0000A4430000}"/>
    <cellStyle name="Normal 4 2 2 2 10" xfId="38278" xr:uid="{1C108B47-9CE1-4421-8555-82945F1C0F11}"/>
    <cellStyle name="Normal 4 2 2 2 2" xfId="17319" xr:uid="{00000000-0005-0000-0000-0000A5430000}"/>
    <cellStyle name="Normal 4 2 2 2 2 2" xfId="17320" xr:uid="{00000000-0005-0000-0000-0000A6430000}"/>
    <cellStyle name="Normal 4 2 2 2 2 2 2" xfId="17321" xr:uid="{00000000-0005-0000-0000-0000A7430000}"/>
    <cellStyle name="Normal 4 2 2 2 2 2 2 2" xfId="17322" xr:uid="{00000000-0005-0000-0000-0000A8430000}"/>
    <cellStyle name="Normal 4 2 2 2 2 2 2 2 2" xfId="17323" xr:uid="{00000000-0005-0000-0000-0000A9430000}"/>
    <cellStyle name="Normal 4 2 2 2 2 2 2 2 2 2" xfId="38283" xr:uid="{624899B4-1294-4A29-8666-35B382EE16C5}"/>
    <cellStyle name="Normal 4 2 2 2 2 2 2 2 3" xfId="17324" xr:uid="{00000000-0005-0000-0000-0000AA430000}"/>
    <cellStyle name="Normal 4 2 2 2 2 2 2 2 3 2" xfId="38284" xr:uid="{1CD6D69D-09F0-48E6-89C2-6DFB502A0946}"/>
    <cellStyle name="Normal 4 2 2 2 2 2 2 2 4" xfId="17325" xr:uid="{00000000-0005-0000-0000-0000AB430000}"/>
    <cellStyle name="Normal 4 2 2 2 2 2 2 2 4 2" xfId="38285" xr:uid="{CFF7C739-B687-4B25-B965-CB3BB2969544}"/>
    <cellStyle name="Normal 4 2 2 2 2 2 2 2 5" xfId="38282" xr:uid="{1859E2AB-D76D-4205-8CA6-1E1387CB2F9B}"/>
    <cellStyle name="Normal 4 2 2 2 2 2 2 3" xfId="17326" xr:uid="{00000000-0005-0000-0000-0000AC430000}"/>
    <cellStyle name="Normal 4 2 2 2 2 2 2 3 2" xfId="38286" xr:uid="{1D6CCB72-CA66-43E8-AA17-5FCA33CE69A6}"/>
    <cellStyle name="Normal 4 2 2 2 2 2 2 4" xfId="17327" xr:uid="{00000000-0005-0000-0000-0000AD430000}"/>
    <cellStyle name="Normal 4 2 2 2 2 2 2 4 2" xfId="38287" xr:uid="{3AC8DD1C-2BA5-4F84-BBA7-B876F835BD84}"/>
    <cellStyle name="Normal 4 2 2 2 2 2 2 5" xfId="17328" xr:uid="{00000000-0005-0000-0000-0000AE430000}"/>
    <cellStyle name="Normal 4 2 2 2 2 2 2 5 2" xfId="38288" xr:uid="{0D782F64-7416-40E7-83BD-96116FD15A9A}"/>
    <cellStyle name="Normal 4 2 2 2 2 2 2 6" xfId="38281" xr:uid="{FD54291D-2A31-4934-B54E-9002D6646FED}"/>
    <cellStyle name="Normal 4 2 2 2 2 2 3" xfId="17329" xr:uid="{00000000-0005-0000-0000-0000AF430000}"/>
    <cellStyle name="Normal 4 2 2 2 2 2 3 2" xfId="17330" xr:uid="{00000000-0005-0000-0000-0000B0430000}"/>
    <cellStyle name="Normal 4 2 2 2 2 2 3 2 2" xfId="38290" xr:uid="{FE29A251-C05A-4754-B48D-D1FD2F15E655}"/>
    <cellStyle name="Normal 4 2 2 2 2 2 3 3" xfId="17331" xr:uid="{00000000-0005-0000-0000-0000B1430000}"/>
    <cellStyle name="Normal 4 2 2 2 2 2 3 3 2" xfId="38291" xr:uid="{AF50268F-E7B8-4AF7-9311-BE7284094C3A}"/>
    <cellStyle name="Normal 4 2 2 2 2 2 3 4" xfId="17332" xr:uid="{00000000-0005-0000-0000-0000B2430000}"/>
    <cellStyle name="Normal 4 2 2 2 2 2 3 4 2" xfId="38292" xr:uid="{BDF4421C-2F6B-4A3D-BAFD-ED4BD5FEF97F}"/>
    <cellStyle name="Normal 4 2 2 2 2 2 3 5" xfId="38289" xr:uid="{A6F9EE79-D62B-4526-830E-311C05A75C69}"/>
    <cellStyle name="Normal 4 2 2 2 2 2 4" xfId="17333" xr:uid="{00000000-0005-0000-0000-0000B3430000}"/>
    <cellStyle name="Normal 4 2 2 2 2 2 4 2" xfId="38293" xr:uid="{A6493EE8-E840-431A-BA01-31778BC02970}"/>
    <cellStyle name="Normal 4 2 2 2 2 2 5" xfId="17334" xr:uid="{00000000-0005-0000-0000-0000B4430000}"/>
    <cellStyle name="Normal 4 2 2 2 2 2 5 2" xfId="38294" xr:uid="{4F8EC683-3F13-43C1-9F5A-EA22AE520B44}"/>
    <cellStyle name="Normal 4 2 2 2 2 2 6" xfId="17335" xr:uid="{00000000-0005-0000-0000-0000B5430000}"/>
    <cellStyle name="Normal 4 2 2 2 2 2 6 2" xfId="38295" xr:uid="{65379B26-BDDB-43E4-AB06-3701779926EC}"/>
    <cellStyle name="Normal 4 2 2 2 2 2 7" xfId="38280" xr:uid="{8D50AAC3-85EE-47FE-A3FC-D6BE9900F85F}"/>
    <cellStyle name="Normal 4 2 2 2 2 3" xfId="17336" xr:uid="{00000000-0005-0000-0000-0000B6430000}"/>
    <cellStyle name="Normal 4 2 2 2 2 3 2" xfId="17337" xr:uid="{00000000-0005-0000-0000-0000B7430000}"/>
    <cellStyle name="Normal 4 2 2 2 2 3 2 2" xfId="17338" xr:uid="{00000000-0005-0000-0000-0000B8430000}"/>
    <cellStyle name="Normal 4 2 2 2 2 3 2 2 2" xfId="17339" xr:uid="{00000000-0005-0000-0000-0000B9430000}"/>
    <cellStyle name="Normal 4 2 2 2 2 3 2 2 2 2" xfId="38299" xr:uid="{B63D869B-CC13-40F5-9167-38C2C9014F5A}"/>
    <cellStyle name="Normal 4 2 2 2 2 3 2 2 3" xfId="17340" xr:uid="{00000000-0005-0000-0000-0000BA430000}"/>
    <cellStyle name="Normal 4 2 2 2 2 3 2 2 3 2" xfId="38300" xr:uid="{3BF11CB4-72CE-47A8-818B-EE1F48AE33FD}"/>
    <cellStyle name="Normal 4 2 2 2 2 3 2 2 4" xfId="17341" xr:uid="{00000000-0005-0000-0000-0000BB430000}"/>
    <cellStyle name="Normal 4 2 2 2 2 3 2 2 4 2" xfId="38301" xr:uid="{04AD5770-1648-442B-822F-831B352E8B40}"/>
    <cellStyle name="Normal 4 2 2 2 2 3 2 2 5" xfId="38298" xr:uid="{C38FD89F-485B-4B84-B748-FEEE22A5864A}"/>
    <cellStyle name="Normal 4 2 2 2 2 3 2 3" xfId="17342" xr:uid="{00000000-0005-0000-0000-0000BC430000}"/>
    <cellStyle name="Normal 4 2 2 2 2 3 2 3 2" xfId="38302" xr:uid="{F03646A8-7E3B-4AB6-BE75-ED7BF93BFB8E}"/>
    <cellStyle name="Normal 4 2 2 2 2 3 2 4" xfId="17343" xr:uid="{00000000-0005-0000-0000-0000BD430000}"/>
    <cellStyle name="Normal 4 2 2 2 2 3 2 4 2" xfId="38303" xr:uid="{A91C1FEB-882B-4BF2-9D69-55FFC9B3489F}"/>
    <cellStyle name="Normal 4 2 2 2 2 3 2 5" xfId="17344" xr:uid="{00000000-0005-0000-0000-0000BE430000}"/>
    <cellStyle name="Normal 4 2 2 2 2 3 2 5 2" xfId="38304" xr:uid="{8DE3CA25-67D5-424A-A77D-FAD6F900F2F8}"/>
    <cellStyle name="Normal 4 2 2 2 2 3 2 6" xfId="38297" xr:uid="{7754D38C-CF3B-4D64-910B-B3670C5C6A5E}"/>
    <cellStyle name="Normal 4 2 2 2 2 3 3" xfId="17345" xr:uid="{00000000-0005-0000-0000-0000BF430000}"/>
    <cellStyle name="Normal 4 2 2 2 2 3 3 2" xfId="17346" xr:uid="{00000000-0005-0000-0000-0000C0430000}"/>
    <cellStyle name="Normal 4 2 2 2 2 3 3 2 2" xfId="38306" xr:uid="{DE3A3764-E8F4-481A-BF50-E3B44284174B}"/>
    <cellStyle name="Normal 4 2 2 2 2 3 3 3" xfId="17347" xr:uid="{00000000-0005-0000-0000-0000C1430000}"/>
    <cellStyle name="Normal 4 2 2 2 2 3 3 3 2" xfId="38307" xr:uid="{8B92475D-013E-47AD-8C5C-E3058AD4BF28}"/>
    <cellStyle name="Normal 4 2 2 2 2 3 3 4" xfId="17348" xr:uid="{00000000-0005-0000-0000-0000C2430000}"/>
    <cellStyle name="Normal 4 2 2 2 2 3 3 4 2" xfId="38308" xr:uid="{0862A10A-DC58-40A3-B5C7-6D3A67D565EF}"/>
    <cellStyle name="Normal 4 2 2 2 2 3 3 5" xfId="38305" xr:uid="{2ACDDDD3-700E-46B5-9E92-3BAC9BDF2C85}"/>
    <cellStyle name="Normal 4 2 2 2 2 3 4" xfId="17349" xr:uid="{00000000-0005-0000-0000-0000C3430000}"/>
    <cellStyle name="Normal 4 2 2 2 2 3 4 2" xfId="38309" xr:uid="{C53D29CC-9112-4DBD-AE5A-30C9B72F9EB7}"/>
    <cellStyle name="Normal 4 2 2 2 2 3 5" xfId="17350" xr:uid="{00000000-0005-0000-0000-0000C4430000}"/>
    <cellStyle name="Normal 4 2 2 2 2 3 5 2" xfId="38310" xr:uid="{EDC44490-8121-4121-9738-9DDD664C30FB}"/>
    <cellStyle name="Normal 4 2 2 2 2 3 6" xfId="17351" xr:uid="{00000000-0005-0000-0000-0000C5430000}"/>
    <cellStyle name="Normal 4 2 2 2 2 3 6 2" xfId="38311" xr:uid="{FE24D0D0-60A7-407D-94FA-ECC738C10AB5}"/>
    <cellStyle name="Normal 4 2 2 2 2 3 7" xfId="38296" xr:uid="{323EA00A-B680-4B84-90E0-842480A6405B}"/>
    <cellStyle name="Normal 4 2 2 2 2 4" xfId="17352" xr:uid="{00000000-0005-0000-0000-0000C6430000}"/>
    <cellStyle name="Normal 4 2 2 2 2 4 2" xfId="17353" xr:uid="{00000000-0005-0000-0000-0000C7430000}"/>
    <cellStyle name="Normal 4 2 2 2 2 4 2 2" xfId="17354" xr:uid="{00000000-0005-0000-0000-0000C8430000}"/>
    <cellStyle name="Normal 4 2 2 2 2 4 2 2 2" xfId="38314" xr:uid="{DB306225-B703-475F-A62F-E97207DCED9A}"/>
    <cellStyle name="Normal 4 2 2 2 2 4 2 3" xfId="17355" xr:uid="{00000000-0005-0000-0000-0000C9430000}"/>
    <cellStyle name="Normal 4 2 2 2 2 4 2 3 2" xfId="38315" xr:uid="{D376DAFA-CAE2-44AD-AEC3-E987ADBA2A7C}"/>
    <cellStyle name="Normal 4 2 2 2 2 4 2 4" xfId="17356" xr:uid="{00000000-0005-0000-0000-0000CA430000}"/>
    <cellStyle name="Normal 4 2 2 2 2 4 2 4 2" xfId="38316" xr:uid="{6C560964-4AE5-4599-8CAD-B68A0CFC1405}"/>
    <cellStyle name="Normal 4 2 2 2 2 4 2 5" xfId="38313" xr:uid="{3996C8D6-EF9F-4645-BFDD-6EB001265868}"/>
    <cellStyle name="Normal 4 2 2 2 2 4 3" xfId="17357" xr:uid="{00000000-0005-0000-0000-0000CB430000}"/>
    <cellStyle name="Normal 4 2 2 2 2 4 3 2" xfId="38317" xr:uid="{A1A89FB7-6CE3-44AC-BE2A-9A0F1DF906B2}"/>
    <cellStyle name="Normal 4 2 2 2 2 4 4" xfId="17358" xr:uid="{00000000-0005-0000-0000-0000CC430000}"/>
    <cellStyle name="Normal 4 2 2 2 2 4 4 2" xfId="38318" xr:uid="{A332A471-4452-4DD0-90E7-2163620AD1DB}"/>
    <cellStyle name="Normal 4 2 2 2 2 4 5" xfId="17359" xr:uid="{00000000-0005-0000-0000-0000CD430000}"/>
    <cellStyle name="Normal 4 2 2 2 2 4 5 2" xfId="38319" xr:uid="{E76A05FF-E803-4F9B-9874-D8C310C496D5}"/>
    <cellStyle name="Normal 4 2 2 2 2 4 6" xfId="38312" xr:uid="{CE528146-DFE7-4E00-A977-EFC9DDBDC81A}"/>
    <cellStyle name="Normal 4 2 2 2 2 5" xfId="17360" xr:uid="{00000000-0005-0000-0000-0000CE430000}"/>
    <cellStyle name="Normal 4 2 2 2 2 5 2" xfId="17361" xr:uid="{00000000-0005-0000-0000-0000CF430000}"/>
    <cellStyle name="Normal 4 2 2 2 2 5 2 2" xfId="38321" xr:uid="{35F6916D-ADF3-4ECB-BA1E-573024E9A797}"/>
    <cellStyle name="Normal 4 2 2 2 2 5 3" xfId="17362" xr:uid="{00000000-0005-0000-0000-0000D0430000}"/>
    <cellStyle name="Normal 4 2 2 2 2 5 3 2" xfId="38322" xr:uid="{483BA8FF-1390-4548-9C6B-BBC8EF6A1105}"/>
    <cellStyle name="Normal 4 2 2 2 2 5 4" xfId="17363" xr:uid="{00000000-0005-0000-0000-0000D1430000}"/>
    <cellStyle name="Normal 4 2 2 2 2 5 4 2" xfId="38323" xr:uid="{A3A16610-AB60-4952-A82A-9377F26C3E9C}"/>
    <cellStyle name="Normal 4 2 2 2 2 5 5" xfId="38320" xr:uid="{22221B1A-4D9A-4D9D-8546-D92CF500CC80}"/>
    <cellStyle name="Normal 4 2 2 2 2 6" xfId="17364" xr:uid="{00000000-0005-0000-0000-0000D2430000}"/>
    <cellStyle name="Normal 4 2 2 2 2 6 2" xfId="38324" xr:uid="{FCD4643E-2361-401B-8F14-7B6ABA8FD1BA}"/>
    <cellStyle name="Normal 4 2 2 2 2 7" xfId="17365" xr:uid="{00000000-0005-0000-0000-0000D3430000}"/>
    <cellStyle name="Normal 4 2 2 2 2 7 2" xfId="38325" xr:uid="{96A3252E-DCBA-49BB-9FAA-EDAEB9EA7FA8}"/>
    <cellStyle name="Normal 4 2 2 2 2 8" xfId="17366" xr:uid="{00000000-0005-0000-0000-0000D4430000}"/>
    <cellStyle name="Normal 4 2 2 2 2 8 2" xfId="38326" xr:uid="{7A439E15-C8FD-4F5E-9CC4-14F312DF74A8}"/>
    <cellStyle name="Normal 4 2 2 2 2 9" xfId="38279" xr:uid="{4D76D8BA-DC12-4405-B15D-E2B9453A998B}"/>
    <cellStyle name="Normal 4 2 2 2 3" xfId="17367" xr:uid="{00000000-0005-0000-0000-0000D5430000}"/>
    <cellStyle name="Normal 4 2 2 2 3 2" xfId="17368" xr:uid="{00000000-0005-0000-0000-0000D6430000}"/>
    <cellStyle name="Normal 4 2 2 2 3 2 2" xfId="17369" xr:uid="{00000000-0005-0000-0000-0000D7430000}"/>
    <cellStyle name="Normal 4 2 2 2 3 2 2 2" xfId="17370" xr:uid="{00000000-0005-0000-0000-0000D8430000}"/>
    <cellStyle name="Normal 4 2 2 2 3 2 2 2 2" xfId="38330" xr:uid="{3EA01ED5-838A-4B50-ADB6-D7D9B4DD975E}"/>
    <cellStyle name="Normal 4 2 2 2 3 2 2 3" xfId="17371" xr:uid="{00000000-0005-0000-0000-0000D9430000}"/>
    <cellStyle name="Normal 4 2 2 2 3 2 2 3 2" xfId="38331" xr:uid="{ED010242-7DEF-42BA-8FDC-99F381C3F855}"/>
    <cellStyle name="Normal 4 2 2 2 3 2 2 4" xfId="17372" xr:uid="{00000000-0005-0000-0000-0000DA430000}"/>
    <cellStyle name="Normal 4 2 2 2 3 2 2 4 2" xfId="38332" xr:uid="{1E08DBE3-5915-4B50-8499-8D2EC2FBD71B}"/>
    <cellStyle name="Normal 4 2 2 2 3 2 2 5" xfId="38329" xr:uid="{65AE3472-2A41-4073-99DE-42CBDCC8FE36}"/>
    <cellStyle name="Normal 4 2 2 2 3 2 3" xfId="17373" xr:uid="{00000000-0005-0000-0000-0000DB430000}"/>
    <cellStyle name="Normal 4 2 2 2 3 2 3 2" xfId="38333" xr:uid="{2C4E3ADE-C50E-44A3-9BB1-D5E6DCFF66A1}"/>
    <cellStyle name="Normal 4 2 2 2 3 2 4" xfId="17374" xr:uid="{00000000-0005-0000-0000-0000DC430000}"/>
    <cellStyle name="Normal 4 2 2 2 3 2 4 2" xfId="38334" xr:uid="{EE188AB6-41B2-42BD-A41D-CA5E1BE59775}"/>
    <cellStyle name="Normal 4 2 2 2 3 2 5" xfId="17375" xr:uid="{00000000-0005-0000-0000-0000DD430000}"/>
    <cellStyle name="Normal 4 2 2 2 3 2 5 2" xfId="38335" xr:uid="{367812A4-9F9F-42C0-9663-1876019D59DF}"/>
    <cellStyle name="Normal 4 2 2 2 3 2 6" xfId="38328" xr:uid="{F572D7C3-2FD2-4726-8BDB-E0C941A3E891}"/>
    <cellStyle name="Normal 4 2 2 2 3 3" xfId="17376" xr:uid="{00000000-0005-0000-0000-0000DE430000}"/>
    <cellStyle name="Normal 4 2 2 2 3 3 2" xfId="17377" xr:uid="{00000000-0005-0000-0000-0000DF430000}"/>
    <cellStyle name="Normal 4 2 2 2 3 3 2 2" xfId="38337" xr:uid="{2D9A03A2-CA65-4633-B742-8B1D2F907ADC}"/>
    <cellStyle name="Normal 4 2 2 2 3 3 3" xfId="17378" xr:uid="{00000000-0005-0000-0000-0000E0430000}"/>
    <cellStyle name="Normal 4 2 2 2 3 3 3 2" xfId="38338" xr:uid="{95A755D0-F4FA-4201-BCEB-3EA8824B3292}"/>
    <cellStyle name="Normal 4 2 2 2 3 3 4" xfId="17379" xr:uid="{00000000-0005-0000-0000-0000E1430000}"/>
    <cellStyle name="Normal 4 2 2 2 3 3 4 2" xfId="38339" xr:uid="{E6BBF162-7979-4886-85D5-C3F6CFC9CA6B}"/>
    <cellStyle name="Normal 4 2 2 2 3 3 5" xfId="38336" xr:uid="{1C96CE05-C6A3-4082-BD88-87FA895F1DA6}"/>
    <cellStyle name="Normal 4 2 2 2 3 4" xfId="17380" xr:uid="{00000000-0005-0000-0000-0000E2430000}"/>
    <cellStyle name="Normal 4 2 2 2 3 4 2" xfId="38340" xr:uid="{E92BAC18-E87E-493F-8567-A92103D2BB1F}"/>
    <cellStyle name="Normal 4 2 2 2 3 5" xfId="17381" xr:uid="{00000000-0005-0000-0000-0000E3430000}"/>
    <cellStyle name="Normal 4 2 2 2 3 5 2" xfId="38341" xr:uid="{A4793177-E252-4F7F-BA39-87309AEE3E0A}"/>
    <cellStyle name="Normal 4 2 2 2 3 6" xfId="17382" xr:uid="{00000000-0005-0000-0000-0000E4430000}"/>
    <cellStyle name="Normal 4 2 2 2 3 6 2" xfId="38342" xr:uid="{4CFD4843-DFAD-4F93-B404-B4CBE48B6063}"/>
    <cellStyle name="Normal 4 2 2 2 3 7" xfId="38327" xr:uid="{7964E6C6-BF70-478F-B1A1-9F40B8BAA73E}"/>
    <cellStyle name="Normal 4 2 2 2 4" xfId="17383" xr:uid="{00000000-0005-0000-0000-0000E5430000}"/>
    <cellStyle name="Normal 4 2 2 2 4 2" xfId="17384" xr:uid="{00000000-0005-0000-0000-0000E6430000}"/>
    <cellStyle name="Normal 4 2 2 2 4 2 2" xfId="17385" xr:uid="{00000000-0005-0000-0000-0000E7430000}"/>
    <cellStyle name="Normal 4 2 2 2 4 2 2 2" xfId="17386" xr:uid="{00000000-0005-0000-0000-0000E8430000}"/>
    <cellStyle name="Normal 4 2 2 2 4 2 2 2 2" xfId="38346" xr:uid="{EF17F08F-7EF5-4BB4-AFB6-DA66A5BE2C42}"/>
    <cellStyle name="Normal 4 2 2 2 4 2 2 3" xfId="17387" xr:uid="{00000000-0005-0000-0000-0000E9430000}"/>
    <cellStyle name="Normal 4 2 2 2 4 2 2 3 2" xfId="38347" xr:uid="{80EB27B7-1E8F-44E4-9426-3EC64B43B07A}"/>
    <cellStyle name="Normal 4 2 2 2 4 2 2 4" xfId="17388" xr:uid="{00000000-0005-0000-0000-0000EA430000}"/>
    <cellStyle name="Normal 4 2 2 2 4 2 2 4 2" xfId="38348" xr:uid="{CF577494-60B5-4DF5-8259-C3443EAA82AC}"/>
    <cellStyle name="Normal 4 2 2 2 4 2 2 5" xfId="38345" xr:uid="{ED5989E5-CDBF-4D9B-97BE-6BB9CA7846BD}"/>
    <cellStyle name="Normal 4 2 2 2 4 2 3" xfId="17389" xr:uid="{00000000-0005-0000-0000-0000EB430000}"/>
    <cellStyle name="Normal 4 2 2 2 4 2 3 2" xfId="38349" xr:uid="{7A5459AF-6C25-4106-BDAB-E6CA9E589107}"/>
    <cellStyle name="Normal 4 2 2 2 4 2 4" xfId="17390" xr:uid="{00000000-0005-0000-0000-0000EC430000}"/>
    <cellStyle name="Normal 4 2 2 2 4 2 4 2" xfId="38350" xr:uid="{B1B7531C-B0D6-4454-AB62-8885E08A2E26}"/>
    <cellStyle name="Normal 4 2 2 2 4 2 5" xfId="17391" xr:uid="{00000000-0005-0000-0000-0000ED430000}"/>
    <cellStyle name="Normal 4 2 2 2 4 2 5 2" xfId="38351" xr:uid="{47EAA575-F61F-4C7C-BFEC-3DF89BB5F74D}"/>
    <cellStyle name="Normal 4 2 2 2 4 2 6" xfId="38344" xr:uid="{CD22D216-1370-490A-B172-7E85E5885577}"/>
    <cellStyle name="Normal 4 2 2 2 4 3" xfId="17392" xr:uid="{00000000-0005-0000-0000-0000EE430000}"/>
    <cellStyle name="Normal 4 2 2 2 4 3 2" xfId="17393" xr:uid="{00000000-0005-0000-0000-0000EF430000}"/>
    <cellStyle name="Normal 4 2 2 2 4 3 2 2" xfId="38353" xr:uid="{523827E6-4FA6-41C0-9BB0-F5293F5C0156}"/>
    <cellStyle name="Normal 4 2 2 2 4 3 3" xfId="17394" xr:uid="{00000000-0005-0000-0000-0000F0430000}"/>
    <cellStyle name="Normal 4 2 2 2 4 3 3 2" xfId="38354" xr:uid="{E3F29CF7-32D6-4692-A8C9-0A225E725EAD}"/>
    <cellStyle name="Normal 4 2 2 2 4 3 4" xfId="17395" xr:uid="{00000000-0005-0000-0000-0000F1430000}"/>
    <cellStyle name="Normal 4 2 2 2 4 3 4 2" xfId="38355" xr:uid="{5498713F-5306-4D45-937E-E4BFE49F2917}"/>
    <cellStyle name="Normal 4 2 2 2 4 3 5" xfId="38352" xr:uid="{9C78B7F8-683B-4DFD-8B5A-B2F3E6863ABB}"/>
    <cellStyle name="Normal 4 2 2 2 4 4" xfId="17396" xr:uid="{00000000-0005-0000-0000-0000F2430000}"/>
    <cellStyle name="Normal 4 2 2 2 4 4 2" xfId="38356" xr:uid="{5651DB0A-CE7E-4333-8451-C411DB47BA55}"/>
    <cellStyle name="Normal 4 2 2 2 4 5" xfId="17397" xr:uid="{00000000-0005-0000-0000-0000F3430000}"/>
    <cellStyle name="Normal 4 2 2 2 4 5 2" xfId="38357" xr:uid="{67BA3050-72BB-47B9-9634-7EFC4F5D4787}"/>
    <cellStyle name="Normal 4 2 2 2 4 6" xfId="17398" xr:uid="{00000000-0005-0000-0000-0000F4430000}"/>
    <cellStyle name="Normal 4 2 2 2 4 6 2" xfId="38358" xr:uid="{22BE355D-2688-4BE1-899D-D1F64EF481E2}"/>
    <cellStyle name="Normal 4 2 2 2 4 7" xfId="38343" xr:uid="{F21D8FC5-04C9-4EA8-807F-A02B4702D047}"/>
    <cellStyle name="Normal 4 2 2 2 5" xfId="17399" xr:uid="{00000000-0005-0000-0000-0000F5430000}"/>
    <cellStyle name="Normal 4 2 2 2 5 2" xfId="17400" xr:uid="{00000000-0005-0000-0000-0000F6430000}"/>
    <cellStyle name="Normal 4 2 2 2 5 2 2" xfId="17401" xr:uid="{00000000-0005-0000-0000-0000F7430000}"/>
    <cellStyle name="Normal 4 2 2 2 5 2 2 2" xfId="38361" xr:uid="{C9575E33-A19F-40F2-B463-4B1CB8735443}"/>
    <cellStyle name="Normal 4 2 2 2 5 2 3" xfId="17402" xr:uid="{00000000-0005-0000-0000-0000F8430000}"/>
    <cellStyle name="Normal 4 2 2 2 5 2 3 2" xfId="38362" xr:uid="{046C7689-B0F3-42FC-B942-0765B4F617D9}"/>
    <cellStyle name="Normal 4 2 2 2 5 2 4" xfId="17403" xr:uid="{00000000-0005-0000-0000-0000F9430000}"/>
    <cellStyle name="Normal 4 2 2 2 5 2 4 2" xfId="38363" xr:uid="{7FFD5350-8F35-44EF-9017-3EC7D17C211D}"/>
    <cellStyle name="Normal 4 2 2 2 5 2 5" xfId="38360" xr:uid="{2DCC337F-06F0-42D2-B156-323022BD1A2F}"/>
    <cellStyle name="Normal 4 2 2 2 5 3" xfId="17404" xr:uid="{00000000-0005-0000-0000-0000FA430000}"/>
    <cellStyle name="Normal 4 2 2 2 5 3 2" xfId="38364" xr:uid="{84D2FF1F-F1C5-4E0B-9E54-52A609EAE7BB}"/>
    <cellStyle name="Normal 4 2 2 2 5 4" xfId="17405" xr:uid="{00000000-0005-0000-0000-0000FB430000}"/>
    <cellStyle name="Normal 4 2 2 2 5 4 2" xfId="38365" xr:uid="{6355BAE2-9AE2-4BAA-B422-C0BFDC08CB9E}"/>
    <cellStyle name="Normal 4 2 2 2 5 5" xfId="17406" xr:uid="{00000000-0005-0000-0000-0000FC430000}"/>
    <cellStyle name="Normal 4 2 2 2 5 5 2" xfId="38366" xr:uid="{9BAD5B53-7F55-47FA-BD66-F2EFE1D4EA5C}"/>
    <cellStyle name="Normal 4 2 2 2 5 6" xfId="38359" xr:uid="{FA5BA9AA-F520-4E3A-B031-402B0397DCE1}"/>
    <cellStyle name="Normal 4 2 2 2 6" xfId="17407" xr:uid="{00000000-0005-0000-0000-0000FD430000}"/>
    <cellStyle name="Normal 4 2 2 2 6 2" xfId="17408" xr:uid="{00000000-0005-0000-0000-0000FE430000}"/>
    <cellStyle name="Normal 4 2 2 2 6 2 2" xfId="38368" xr:uid="{97CE140B-CF0B-4642-9880-F1E34E4A09F4}"/>
    <cellStyle name="Normal 4 2 2 2 6 3" xfId="17409" xr:uid="{00000000-0005-0000-0000-0000FF430000}"/>
    <cellStyle name="Normal 4 2 2 2 6 3 2" xfId="38369" xr:uid="{1C992C47-6C7D-4C9E-A92F-118E417146B8}"/>
    <cellStyle name="Normal 4 2 2 2 6 4" xfId="17410" xr:uid="{00000000-0005-0000-0000-000000440000}"/>
    <cellStyle name="Normal 4 2 2 2 6 4 2" xfId="38370" xr:uid="{46797E4F-FD38-4DB4-9A8F-CB66915600A4}"/>
    <cellStyle name="Normal 4 2 2 2 6 5" xfId="38367" xr:uid="{538ED71F-359F-494C-A69A-868BB318CFDA}"/>
    <cellStyle name="Normal 4 2 2 2 7" xfId="17411" xr:uid="{00000000-0005-0000-0000-000001440000}"/>
    <cellStyle name="Normal 4 2 2 2 7 2" xfId="38371" xr:uid="{47454ADF-D39E-4882-8E95-FB36AA8F0F41}"/>
    <cellStyle name="Normal 4 2 2 2 8" xfId="17412" xr:uid="{00000000-0005-0000-0000-000002440000}"/>
    <cellStyle name="Normal 4 2 2 2 8 2" xfId="38372" xr:uid="{3C86952B-90A4-478A-A39C-D5442C6C0A79}"/>
    <cellStyle name="Normal 4 2 2 2 9" xfId="17413" xr:uid="{00000000-0005-0000-0000-000003440000}"/>
    <cellStyle name="Normal 4 2 2 2 9 2" xfId="38373" xr:uid="{B2755D4A-E00F-457C-B51B-CDC7F6666838}"/>
    <cellStyle name="Normal 4 2 2 3" xfId="17414" xr:uid="{00000000-0005-0000-0000-000004440000}"/>
    <cellStyle name="Normal 4 2 2 3 10" xfId="38374" xr:uid="{73433A8D-4951-457E-A003-FF70F2264288}"/>
    <cellStyle name="Normal 4 2 2 3 2" xfId="17415" xr:uid="{00000000-0005-0000-0000-000005440000}"/>
    <cellStyle name="Normal 4 2 2 3 2 2" xfId="17416" xr:uid="{00000000-0005-0000-0000-000006440000}"/>
    <cellStyle name="Normal 4 2 2 3 2 2 2" xfId="17417" xr:uid="{00000000-0005-0000-0000-000007440000}"/>
    <cellStyle name="Normal 4 2 2 3 2 2 2 2" xfId="17418" xr:uid="{00000000-0005-0000-0000-000008440000}"/>
    <cellStyle name="Normal 4 2 2 3 2 2 2 2 2" xfId="17419" xr:uid="{00000000-0005-0000-0000-000009440000}"/>
    <cellStyle name="Normal 4 2 2 3 2 2 2 2 2 2" xfId="38379" xr:uid="{FD332CE0-C21D-4087-83B7-B4762C2447EC}"/>
    <cellStyle name="Normal 4 2 2 3 2 2 2 2 3" xfId="17420" xr:uid="{00000000-0005-0000-0000-00000A440000}"/>
    <cellStyle name="Normal 4 2 2 3 2 2 2 2 3 2" xfId="38380" xr:uid="{A1CFB0C5-E43B-41FC-9111-D2F007B82919}"/>
    <cellStyle name="Normal 4 2 2 3 2 2 2 2 4" xfId="17421" xr:uid="{00000000-0005-0000-0000-00000B440000}"/>
    <cellStyle name="Normal 4 2 2 3 2 2 2 2 4 2" xfId="38381" xr:uid="{245F3736-E6B7-49C4-ADB0-BF6F1EF9AB47}"/>
    <cellStyle name="Normal 4 2 2 3 2 2 2 2 5" xfId="38378" xr:uid="{19408EE6-8B34-4A09-965B-B3D0BABD6599}"/>
    <cellStyle name="Normal 4 2 2 3 2 2 2 3" xfId="17422" xr:uid="{00000000-0005-0000-0000-00000C440000}"/>
    <cellStyle name="Normal 4 2 2 3 2 2 2 3 2" xfId="38382" xr:uid="{8CD5B49F-5C5F-48FE-9ECC-4CF21690BE1D}"/>
    <cellStyle name="Normal 4 2 2 3 2 2 2 4" xfId="17423" xr:uid="{00000000-0005-0000-0000-00000D440000}"/>
    <cellStyle name="Normal 4 2 2 3 2 2 2 4 2" xfId="38383" xr:uid="{6EF4937B-80EB-4122-BECF-674EBD7579F7}"/>
    <cellStyle name="Normal 4 2 2 3 2 2 2 5" xfId="17424" xr:uid="{00000000-0005-0000-0000-00000E440000}"/>
    <cellStyle name="Normal 4 2 2 3 2 2 2 5 2" xfId="38384" xr:uid="{18A17BEB-BB37-492F-973E-AADC8E24009B}"/>
    <cellStyle name="Normal 4 2 2 3 2 2 2 6" xfId="38377" xr:uid="{0F8D72E9-A524-4DE3-93E6-4DF8C42E8655}"/>
    <cellStyle name="Normal 4 2 2 3 2 2 3" xfId="17425" xr:uid="{00000000-0005-0000-0000-00000F440000}"/>
    <cellStyle name="Normal 4 2 2 3 2 2 3 2" xfId="17426" xr:uid="{00000000-0005-0000-0000-000010440000}"/>
    <cellStyle name="Normal 4 2 2 3 2 2 3 2 2" xfId="38386" xr:uid="{A407FDC0-9586-4780-8B7B-730BF330723E}"/>
    <cellStyle name="Normal 4 2 2 3 2 2 3 3" xfId="17427" xr:uid="{00000000-0005-0000-0000-000011440000}"/>
    <cellStyle name="Normal 4 2 2 3 2 2 3 3 2" xfId="38387" xr:uid="{0FFA7B33-4EC7-47E4-BADD-B1D53588D205}"/>
    <cellStyle name="Normal 4 2 2 3 2 2 3 4" xfId="17428" xr:uid="{00000000-0005-0000-0000-000012440000}"/>
    <cellStyle name="Normal 4 2 2 3 2 2 3 4 2" xfId="38388" xr:uid="{9CDBA3A3-2C20-4564-9D78-2752535E421F}"/>
    <cellStyle name="Normal 4 2 2 3 2 2 3 5" xfId="38385" xr:uid="{181A33FB-2411-4310-8874-A816C74E5CB3}"/>
    <cellStyle name="Normal 4 2 2 3 2 2 4" xfId="17429" xr:uid="{00000000-0005-0000-0000-000013440000}"/>
    <cellStyle name="Normal 4 2 2 3 2 2 4 2" xfId="38389" xr:uid="{A95F53FB-5F42-4DE2-A084-6248302A2149}"/>
    <cellStyle name="Normal 4 2 2 3 2 2 5" xfId="17430" xr:uid="{00000000-0005-0000-0000-000014440000}"/>
    <cellStyle name="Normal 4 2 2 3 2 2 5 2" xfId="38390" xr:uid="{ED3B3BEE-654C-4368-B1DA-F332201A6D3B}"/>
    <cellStyle name="Normal 4 2 2 3 2 2 6" xfId="17431" xr:uid="{00000000-0005-0000-0000-000015440000}"/>
    <cellStyle name="Normal 4 2 2 3 2 2 6 2" xfId="38391" xr:uid="{731EC18D-D22B-4763-B592-3489B0B3CA9E}"/>
    <cellStyle name="Normal 4 2 2 3 2 2 7" xfId="38376" xr:uid="{219B0F91-0293-42DF-A500-D6BD001C40A0}"/>
    <cellStyle name="Normal 4 2 2 3 2 3" xfId="17432" xr:uid="{00000000-0005-0000-0000-000016440000}"/>
    <cellStyle name="Normal 4 2 2 3 2 3 2" xfId="17433" xr:uid="{00000000-0005-0000-0000-000017440000}"/>
    <cellStyle name="Normal 4 2 2 3 2 3 2 2" xfId="17434" xr:uid="{00000000-0005-0000-0000-000018440000}"/>
    <cellStyle name="Normal 4 2 2 3 2 3 2 2 2" xfId="17435" xr:uid="{00000000-0005-0000-0000-000019440000}"/>
    <cellStyle name="Normal 4 2 2 3 2 3 2 2 2 2" xfId="38395" xr:uid="{CEDA27C2-9E55-43C5-BD66-428876765A51}"/>
    <cellStyle name="Normal 4 2 2 3 2 3 2 2 3" xfId="17436" xr:uid="{00000000-0005-0000-0000-00001A440000}"/>
    <cellStyle name="Normal 4 2 2 3 2 3 2 2 3 2" xfId="38396" xr:uid="{5F0CCFDE-DAEB-4CDB-9BE0-1EE43DDA7044}"/>
    <cellStyle name="Normal 4 2 2 3 2 3 2 2 4" xfId="17437" xr:uid="{00000000-0005-0000-0000-00001B440000}"/>
    <cellStyle name="Normal 4 2 2 3 2 3 2 2 4 2" xfId="38397" xr:uid="{EC3B4F42-526E-486F-952B-67EBCEBCD30E}"/>
    <cellStyle name="Normal 4 2 2 3 2 3 2 2 5" xfId="38394" xr:uid="{F67AA7D1-42D7-45B5-B59D-08933A7D9704}"/>
    <cellStyle name="Normal 4 2 2 3 2 3 2 3" xfId="17438" xr:uid="{00000000-0005-0000-0000-00001C440000}"/>
    <cellStyle name="Normal 4 2 2 3 2 3 2 3 2" xfId="38398" xr:uid="{0AD9E15D-41F1-462F-A32C-5666DF797EEF}"/>
    <cellStyle name="Normal 4 2 2 3 2 3 2 4" xfId="17439" xr:uid="{00000000-0005-0000-0000-00001D440000}"/>
    <cellStyle name="Normal 4 2 2 3 2 3 2 4 2" xfId="38399" xr:uid="{E65B3EFE-C12A-4A2E-A632-A8EF4D9E43CC}"/>
    <cellStyle name="Normal 4 2 2 3 2 3 2 5" xfId="17440" xr:uid="{00000000-0005-0000-0000-00001E440000}"/>
    <cellStyle name="Normal 4 2 2 3 2 3 2 5 2" xfId="38400" xr:uid="{8632418A-83C4-44B1-AADD-7A77EDD3DD2B}"/>
    <cellStyle name="Normal 4 2 2 3 2 3 2 6" xfId="38393" xr:uid="{B1DB4584-398B-4300-A70F-6D683420F45C}"/>
    <cellStyle name="Normal 4 2 2 3 2 3 3" xfId="17441" xr:uid="{00000000-0005-0000-0000-00001F440000}"/>
    <cellStyle name="Normal 4 2 2 3 2 3 3 2" xfId="17442" xr:uid="{00000000-0005-0000-0000-000020440000}"/>
    <cellStyle name="Normal 4 2 2 3 2 3 3 2 2" xfId="38402" xr:uid="{5CAFFB3E-D5C3-452D-9BCD-3F0BF4F4D654}"/>
    <cellStyle name="Normal 4 2 2 3 2 3 3 3" xfId="17443" xr:uid="{00000000-0005-0000-0000-000021440000}"/>
    <cellStyle name="Normal 4 2 2 3 2 3 3 3 2" xfId="38403" xr:uid="{108B31C3-4D31-4C20-AA2B-53388F5C4753}"/>
    <cellStyle name="Normal 4 2 2 3 2 3 3 4" xfId="17444" xr:uid="{00000000-0005-0000-0000-000022440000}"/>
    <cellStyle name="Normal 4 2 2 3 2 3 3 4 2" xfId="38404" xr:uid="{CBFD12F0-28EB-4369-B32B-6B061AF3AE43}"/>
    <cellStyle name="Normal 4 2 2 3 2 3 3 5" xfId="38401" xr:uid="{3F2E0820-FE61-4BA0-B73D-0E6CB2A5341C}"/>
    <cellStyle name="Normal 4 2 2 3 2 3 4" xfId="17445" xr:uid="{00000000-0005-0000-0000-000023440000}"/>
    <cellStyle name="Normal 4 2 2 3 2 3 4 2" xfId="38405" xr:uid="{809D5C60-5B58-4063-8BD4-4F6A2ED00460}"/>
    <cellStyle name="Normal 4 2 2 3 2 3 5" xfId="17446" xr:uid="{00000000-0005-0000-0000-000024440000}"/>
    <cellStyle name="Normal 4 2 2 3 2 3 5 2" xfId="38406" xr:uid="{C4703367-CCAE-4748-9855-3E5E8E44183C}"/>
    <cellStyle name="Normal 4 2 2 3 2 3 6" xfId="17447" xr:uid="{00000000-0005-0000-0000-000025440000}"/>
    <cellStyle name="Normal 4 2 2 3 2 3 6 2" xfId="38407" xr:uid="{40F68E61-8CC4-48FD-A595-46E07BA1950E}"/>
    <cellStyle name="Normal 4 2 2 3 2 3 7" xfId="38392" xr:uid="{F8AC756C-F06A-44DC-A589-F69B8BAA2419}"/>
    <cellStyle name="Normal 4 2 2 3 2 4" xfId="17448" xr:uid="{00000000-0005-0000-0000-000026440000}"/>
    <cellStyle name="Normal 4 2 2 3 2 4 2" xfId="17449" xr:uid="{00000000-0005-0000-0000-000027440000}"/>
    <cellStyle name="Normal 4 2 2 3 2 4 2 2" xfId="17450" xr:uid="{00000000-0005-0000-0000-000028440000}"/>
    <cellStyle name="Normal 4 2 2 3 2 4 2 2 2" xfId="38410" xr:uid="{489DB1F9-7281-4B01-BF3E-8FAC6EE2B763}"/>
    <cellStyle name="Normal 4 2 2 3 2 4 2 3" xfId="17451" xr:uid="{00000000-0005-0000-0000-000029440000}"/>
    <cellStyle name="Normal 4 2 2 3 2 4 2 3 2" xfId="38411" xr:uid="{AF263008-7E41-48EB-9BEB-0FD47CF59A05}"/>
    <cellStyle name="Normal 4 2 2 3 2 4 2 4" xfId="17452" xr:uid="{00000000-0005-0000-0000-00002A440000}"/>
    <cellStyle name="Normal 4 2 2 3 2 4 2 4 2" xfId="38412" xr:uid="{A0F9893E-2C44-48DA-BBA5-6AB185016185}"/>
    <cellStyle name="Normal 4 2 2 3 2 4 2 5" xfId="38409" xr:uid="{DCC5C206-316E-4FD4-A931-9DB61BA8C789}"/>
    <cellStyle name="Normal 4 2 2 3 2 4 3" xfId="17453" xr:uid="{00000000-0005-0000-0000-00002B440000}"/>
    <cellStyle name="Normal 4 2 2 3 2 4 3 2" xfId="38413" xr:uid="{7A8F1B46-EB08-478C-BF49-5B4820AA1DCB}"/>
    <cellStyle name="Normal 4 2 2 3 2 4 4" xfId="17454" xr:uid="{00000000-0005-0000-0000-00002C440000}"/>
    <cellStyle name="Normal 4 2 2 3 2 4 4 2" xfId="38414" xr:uid="{1FE641F8-059F-487B-8AF1-28D1B5592567}"/>
    <cellStyle name="Normal 4 2 2 3 2 4 5" xfId="17455" xr:uid="{00000000-0005-0000-0000-00002D440000}"/>
    <cellStyle name="Normal 4 2 2 3 2 4 5 2" xfId="38415" xr:uid="{864A5C4A-9F27-4730-8B61-AA9033B7D2E1}"/>
    <cellStyle name="Normal 4 2 2 3 2 4 6" xfId="38408" xr:uid="{4AE496A6-024F-4A35-BC6C-0CDADEE20294}"/>
    <cellStyle name="Normal 4 2 2 3 2 5" xfId="17456" xr:uid="{00000000-0005-0000-0000-00002E440000}"/>
    <cellStyle name="Normal 4 2 2 3 2 5 2" xfId="17457" xr:uid="{00000000-0005-0000-0000-00002F440000}"/>
    <cellStyle name="Normal 4 2 2 3 2 5 2 2" xfId="38417" xr:uid="{174D5298-2A91-4177-9764-9C1EFA1D0A8C}"/>
    <cellStyle name="Normal 4 2 2 3 2 5 3" xfId="17458" xr:uid="{00000000-0005-0000-0000-000030440000}"/>
    <cellStyle name="Normal 4 2 2 3 2 5 3 2" xfId="38418" xr:uid="{0F5CEB7A-204E-4312-B70D-764654591E5E}"/>
    <cellStyle name="Normal 4 2 2 3 2 5 4" xfId="17459" xr:uid="{00000000-0005-0000-0000-000031440000}"/>
    <cellStyle name="Normal 4 2 2 3 2 5 4 2" xfId="38419" xr:uid="{A80FF4E5-390E-45AE-A80E-D317C18D6635}"/>
    <cellStyle name="Normal 4 2 2 3 2 5 5" xfId="38416" xr:uid="{D9DFA978-93F2-42D4-B813-BF5887551766}"/>
    <cellStyle name="Normal 4 2 2 3 2 6" xfId="17460" xr:uid="{00000000-0005-0000-0000-000032440000}"/>
    <cellStyle name="Normal 4 2 2 3 2 6 2" xfId="38420" xr:uid="{90EE6D17-C3EF-40F3-95D5-6C0BEB3B2A9A}"/>
    <cellStyle name="Normal 4 2 2 3 2 7" xfId="17461" xr:uid="{00000000-0005-0000-0000-000033440000}"/>
    <cellStyle name="Normal 4 2 2 3 2 7 2" xfId="38421" xr:uid="{20A262E0-B813-4987-8BE1-A4E567EDD753}"/>
    <cellStyle name="Normal 4 2 2 3 2 8" xfId="17462" xr:uid="{00000000-0005-0000-0000-000034440000}"/>
    <cellStyle name="Normal 4 2 2 3 2 8 2" xfId="38422" xr:uid="{8AC46DD9-8C23-432B-B8B2-8E562BB333BC}"/>
    <cellStyle name="Normal 4 2 2 3 2 9" xfId="38375" xr:uid="{E992880C-4FB5-441F-B171-AA73431FF8F0}"/>
    <cellStyle name="Normal 4 2 2 3 3" xfId="17463" xr:uid="{00000000-0005-0000-0000-000035440000}"/>
    <cellStyle name="Normal 4 2 2 3 3 2" xfId="17464" xr:uid="{00000000-0005-0000-0000-000036440000}"/>
    <cellStyle name="Normal 4 2 2 3 3 2 2" xfId="17465" xr:uid="{00000000-0005-0000-0000-000037440000}"/>
    <cellStyle name="Normal 4 2 2 3 3 2 2 2" xfId="17466" xr:uid="{00000000-0005-0000-0000-000038440000}"/>
    <cellStyle name="Normal 4 2 2 3 3 2 2 2 2" xfId="38426" xr:uid="{5BEB1490-BC93-4C3F-92D6-EDB37BC1B72D}"/>
    <cellStyle name="Normal 4 2 2 3 3 2 2 3" xfId="17467" xr:uid="{00000000-0005-0000-0000-000039440000}"/>
    <cellStyle name="Normal 4 2 2 3 3 2 2 3 2" xfId="38427" xr:uid="{06951D13-7A6D-46A1-96D9-BCEFFE5C9865}"/>
    <cellStyle name="Normal 4 2 2 3 3 2 2 4" xfId="17468" xr:uid="{00000000-0005-0000-0000-00003A440000}"/>
    <cellStyle name="Normal 4 2 2 3 3 2 2 4 2" xfId="38428" xr:uid="{D55F808E-54D7-4B46-8EE0-06E46865E466}"/>
    <cellStyle name="Normal 4 2 2 3 3 2 2 5" xfId="38425" xr:uid="{38AC5759-132C-49C4-88A9-6EC509C762E8}"/>
    <cellStyle name="Normal 4 2 2 3 3 2 3" xfId="17469" xr:uid="{00000000-0005-0000-0000-00003B440000}"/>
    <cellStyle name="Normal 4 2 2 3 3 2 3 2" xfId="38429" xr:uid="{A801E235-B931-4469-857B-AD77BEADC8EC}"/>
    <cellStyle name="Normal 4 2 2 3 3 2 4" xfId="17470" xr:uid="{00000000-0005-0000-0000-00003C440000}"/>
    <cellStyle name="Normal 4 2 2 3 3 2 4 2" xfId="38430" xr:uid="{61415E64-F76C-468A-A9BA-3376009BBB7F}"/>
    <cellStyle name="Normal 4 2 2 3 3 2 5" xfId="17471" xr:uid="{00000000-0005-0000-0000-00003D440000}"/>
    <cellStyle name="Normal 4 2 2 3 3 2 5 2" xfId="38431" xr:uid="{68F50158-305D-41F3-B2E6-182BD478050E}"/>
    <cellStyle name="Normal 4 2 2 3 3 2 6" xfId="38424" xr:uid="{3C2FC3EA-80E3-4702-954A-94A4DD87C398}"/>
    <cellStyle name="Normal 4 2 2 3 3 3" xfId="17472" xr:uid="{00000000-0005-0000-0000-00003E440000}"/>
    <cellStyle name="Normal 4 2 2 3 3 3 2" xfId="17473" xr:uid="{00000000-0005-0000-0000-00003F440000}"/>
    <cellStyle name="Normal 4 2 2 3 3 3 2 2" xfId="38433" xr:uid="{430017D3-B1A5-40E8-8852-79CF8085ED9F}"/>
    <cellStyle name="Normal 4 2 2 3 3 3 3" xfId="17474" xr:uid="{00000000-0005-0000-0000-000040440000}"/>
    <cellStyle name="Normal 4 2 2 3 3 3 3 2" xfId="38434" xr:uid="{FA41A0EB-B7D9-4715-B301-B0EA2DDB6F57}"/>
    <cellStyle name="Normal 4 2 2 3 3 3 4" xfId="17475" xr:uid="{00000000-0005-0000-0000-000041440000}"/>
    <cellStyle name="Normal 4 2 2 3 3 3 4 2" xfId="38435" xr:uid="{D8C9F7B0-2D84-42CB-95DE-4CA5451E5214}"/>
    <cellStyle name="Normal 4 2 2 3 3 3 5" xfId="38432" xr:uid="{E1D6B647-CCBB-40C1-BE5B-3C68A07A4B31}"/>
    <cellStyle name="Normal 4 2 2 3 3 4" xfId="17476" xr:uid="{00000000-0005-0000-0000-000042440000}"/>
    <cellStyle name="Normal 4 2 2 3 3 4 2" xfId="38436" xr:uid="{E65E5D5A-7058-4A85-8C68-CD6F686E684D}"/>
    <cellStyle name="Normal 4 2 2 3 3 5" xfId="17477" xr:uid="{00000000-0005-0000-0000-000043440000}"/>
    <cellStyle name="Normal 4 2 2 3 3 5 2" xfId="38437" xr:uid="{1AA393B6-8FAB-4256-8063-22E71F236497}"/>
    <cellStyle name="Normal 4 2 2 3 3 6" xfId="17478" xr:uid="{00000000-0005-0000-0000-000044440000}"/>
    <cellStyle name="Normal 4 2 2 3 3 6 2" xfId="38438" xr:uid="{B1EAE173-7C52-4FD6-846A-C5C8A83BC86D}"/>
    <cellStyle name="Normal 4 2 2 3 3 7" xfId="38423" xr:uid="{FE3C4DB3-295B-4F39-91AF-3D8766D20549}"/>
    <cellStyle name="Normal 4 2 2 3 4" xfId="17479" xr:uid="{00000000-0005-0000-0000-000045440000}"/>
    <cellStyle name="Normal 4 2 2 3 4 2" xfId="17480" xr:uid="{00000000-0005-0000-0000-000046440000}"/>
    <cellStyle name="Normal 4 2 2 3 4 2 2" xfId="17481" xr:uid="{00000000-0005-0000-0000-000047440000}"/>
    <cellStyle name="Normal 4 2 2 3 4 2 2 2" xfId="17482" xr:uid="{00000000-0005-0000-0000-000048440000}"/>
    <cellStyle name="Normal 4 2 2 3 4 2 2 2 2" xfId="38442" xr:uid="{4DE1236B-806A-4BE2-B01E-4D8132454302}"/>
    <cellStyle name="Normal 4 2 2 3 4 2 2 3" xfId="17483" xr:uid="{00000000-0005-0000-0000-000049440000}"/>
    <cellStyle name="Normal 4 2 2 3 4 2 2 3 2" xfId="38443" xr:uid="{2F7B46D2-E842-4DB2-B9F6-A17567105E61}"/>
    <cellStyle name="Normal 4 2 2 3 4 2 2 4" xfId="17484" xr:uid="{00000000-0005-0000-0000-00004A440000}"/>
    <cellStyle name="Normal 4 2 2 3 4 2 2 4 2" xfId="38444" xr:uid="{E7C0AF03-0ACA-4CD5-A824-42835A249732}"/>
    <cellStyle name="Normal 4 2 2 3 4 2 2 5" xfId="38441" xr:uid="{F3A6D60E-95FA-478F-A65F-056CBE1B7E9D}"/>
    <cellStyle name="Normal 4 2 2 3 4 2 3" xfId="17485" xr:uid="{00000000-0005-0000-0000-00004B440000}"/>
    <cellStyle name="Normal 4 2 2 3 4 2 3 2" xfId="38445" xr:uid="{F2B27F54-D587-4DC9-8AA9-847977F0E5A4}"/>
    <cellStyle name="Normal 4 2 2 3 4 2 4" xfId="17486" xr:uid="{00000000-0005-0000-0000-00004C440000}"/>
    <cellStyle name="Normal 4 2 2 3 4 2 4 2" xfId="38446" xr:uid="{3EDA5686-8B28-4F2F-9645-5668B21A3FB5}"/>
    <cellStyle name="Normal 4 2 2 3 4 2 5" xfId="17487" xr:uid="{00000000-0005-0000-0000-00004D440000}"/>
    <cellStyle name="Normal 4 2 2 3 4 2 5 2" xfId="38447" xr:uid="{392BFC5B-041E-490D-AF53-90693ECC7A87}"/>
    <cellStyle name="Normal 4 2 2 3 4 2 6" xfId="38440" xr:uid="{2DC0DEA6-17FF-4F96-9977-C3702503A8C5}"/>
    <cellStyle name="Normal 4 2 2 3 4 3" xfId="17488" xr:uid="{00000000-0005-0000-0000-00004E440000}"/>
    <cellStyle name="Normal 4 2 2 3 4 3 2" xfId="17489" xr:uid="{00000000-0005-0000-0000-00004F440000}"/>
    <cellStyle name="Normal 4 2 2 3 4 3 2 2" xfId="38449" xr:uid="{65E19692-9D91-47B2-9643-DEC2D4645A07}"/>
    <cellStyle name="Normal 4 2 2 3 4 3 3" xfId="17490" xr:uid="{00000000-0005-0000-0000-000050440000}"/>
    <cellStyle name="Normal 4 2 2 3 4 3 3 2" xfId="38450" xr:uid="{7C3EE314-5FBD-4630-A503-C8DAFD260BDD}"/>
    <cellStyle name="Normal 4 2 2 3 4 3 4" xfId="17491" xr:uid="{00000000-0005-0000-0000-000051440000}"/>
    <cellStyle name="Normal 4 2 2 3 4 3 4 2" xfId="38451" xr:uid="{4CCCEB32-8629-4E9B-8B4C-9E78528DB87D}"/>
    <cellStyle name="Normal 4 2 2 3 4 3 5" xfId="38448" xr:uid="{98A63497-2C98-4E50-9C8A-03259EE69A46}"/>
    <cellStyle name="Normal 4 2 2 3 4 4" xfId="17492" xr:uid="{00000000-0005-0000-0000-000052440000}"/>
    <cellStyle name="Normal 4 2 2 3 4 4 2" xfId="38452" xr:uid="{4262F41E-E712-475B-9D82-2ED27FA0738B}"/>
    <cellStyle name="Normal 4 2 2 3 4 5" xfId="17493" xr:uid="{00000000-0005-0000-0000-000053440000}"/>
    <cellStyle name="Normal 4 2 2 3 4 5 2" xfId="38453" xr:uid="{1C53B8BA-DBAE-4AAA-B74D-12249D453505}"/>
    <cellStyle name="Normal 4 2 2 3 4 6" xfId="17494" xr:uid="{00000000-0005-0000-0000-000054440000}"/>
    <cellStyle name="Normal 4 2 2 3 4 6 2" xfId="38454" xr:uid="{6216982A-620D-44E0-8421-EF8F926F3AA1}"/>
    <cellStyle name="Normal 4 2 2 3 4 7" xfId="38439" xr:uid="{79A7A10F-E071-4306-A51F-D7A690A158CF}"/>
    <cellStyle name="Normal 4 2 2 3 5" xfId="17495" xr:uid="{00000000-0005-0000-0000-000055440000}"/>
    <cellStyle name="Normal 4 2 2 3 5 2" xfId="17496" xr:uid="{00000000-0005-0000-0000-000056440000}"/>
    <cellStyle name="Normal 4 2 2 3 5 2 2" xfId="17497" xr:uid="{00000000-0005-0000-0000-000057440000}"/>
    <cellStyle name="Normal 4 2 2 3 5 2 2 2" xfId="38457" xr:uid="{8E3CC736-2E26-41CC-ACB1-AEAF9D026A64}"/>
    <cellStyle name="Normal 4 2 2 3 5 2 3" xfId="17498" xr:uid="{00000000-0005-0000-0000-000058440000}"/>
    <cellStyle name="Normal 4 2 2 3 5 2 3 2" xfId="38458" xr:uid="{2EB8CF22-506A-475B-9F93-9E3E7C0A6407}"/>
    <cellStyle name="Normal 4 2 2 3 5 2 4" xfId="17499" xr:uid="{00000000-0005-0000-0000-000059440000}"/>
    <cellStyle name="Normal 4 2 2 3 5 2 4 2" xfId="38459" xr:uid="{B4B2A0DC-B928-4365-BAD0-3ED35203B6DC}"/>
    <cellStyle name="Normal 4 2 2 3 5 2 5" xfId="38456" xr:uid="{47121583-6B67-4CCE-B048-171C617AD2FF}"/>
    <cellStyle name="Normal 4 2 2 3 5 3" xfId="17500" xr:uid="{00000000-0005-0000-0000-00005A440000}"/>
    <cellStyle name="Normal 4 2 2 3 5 3 2" xfId="38460" xr:uid="{3AFF8583-8649-4F1D-A005-C2A81F8222A7}"/>
    <cellStyle name="Normal 4 2 2 3 5 4" xfId="17501" xr:uid="{00000000-0005-0000-0000-00005B440000}"/>
    <cellStyle name="Normal 4 2 2 3 5 4 2" xfId="38461" xr:uid="{FDD7ECF1-DBBA-44AB-9986-A31128AD0FF9}"/>
    <cellStyle name="Normal 4 2 2 3 5 5" xfId="17502" xr:uid="{00000000-0005-0000-0000-00005C440000}"/>
    <cellStyle name="Normal 4 2 2 3 5 5 2" xfId="38462" xr:uid="{21ADDE16-1416-401D-AD24-CDFBF56DEDA2}"/>
    <cellStyle name="Normal 4 2 2 3 5 6" xfId="38455" xr:uid="{C2579915-03EF-44DF-A33B-7D43BAD5D901}"/>
    <cellStyle name="Normal 4 2 2 3 6" xfId="17503" xr:uid="{00000000-0005-0000-0000-00005D440000}"/>
    <cellStyle name="Normal 4 2 2 3 6 2" xfId="17504" xr:uid="{00000000-0005-0000-0000-00005E440000}"/>
    <cellStyle name="Normal 4 2 2 3 6 2 2" xfId="38464" xr:uid="{6B72732B-7B69-4B7A-9C83-0973D356D663}"/>
    <cellStyle name="Normal 4 2 2 3 6 3" xfId="17505" xr:uid="{00000000-0005-0000-0000-00005F440000}"/>
    <cellStyle name="Normal 4 2 2 3 6 3 2" xfId="38465" xr:uid="{05727239-9BFC-4EFD-8F63-E537DADED2A5}"/>
    <cellStyle name="Normal 4 2 2 3 6 4" xfId="17506" xr:uid="{00000000-0005-0000-0000-000060440000}"/>
    <cellStyle name="Normal 4 2 2 3 6 4 2" xfId="38466" xr:uid="{1F11AA10-17A2-4A7E-9057-517CD80401E4}"/>
    <cellStyle name="Normal 4 2 2 3 6 5" xfId="38463" xr:uid="{5C7C34CE-8987-4F54-8CC1-4CEE35878146}"/>
    <cellStyle name="Normal 4 2 2 3 7" xfId="17507" xr:uid="{00000000-0005-0000-0000-000061440000}"/>
    <cellStyle name="Normal 4 2 2 3 7 2" xfId="38467" xr:uid="{4506A5D4-BD30-4463-AC80-EB2A189721EE}"/>
    <cellStyle name="Normal 4 2 2 3 8" xfId="17508" xr:uid="{00000000-0005-0000-0000-000062440000}"/>
    <cellStyle name="Normal 4 2 2 3 8 2" xfId="38468" xr:uid="{3112B523-4C64-440C-A9C3-FA66274213F0}"/>
    <cellStyle name="Normal 4 2 2 3 9" xfId="17509" xr:uid="{00000000-0005-0000-0000-000063440000}"/>
    <cellStyle name="Normal 4 2 2 3 9 2" xfId="38469" xr:uid="{E6329838-4774-4C95-B78F-8ED75403B0E7}"/>
    <cellStyle name="Normal 4 2 2 4" xfId="17510" xr:uid="{00000000-0005-0000-0000-000064440000}"/>
    <cellStyle name="Normal 4 2 2 4 10" xfId="38470" xr:uid="{41779453-119C-4653-80C2-8E39A5664951}"/>
    <cellStyle name="Normal 4 2 2 4 2" xfId="17511" xr:uid="{00000000-0005-0000-0000-000065440000}"/>
    <cellStyle name="Normal 4 2 2 4 2 2" xfId="17512" xr:uid="{00000000-0005-0000-0000-000066440000}"/>
    <cellStyle name="Normal 4 2 2 4 2 2 2" xfId="17513" xr:uid="{00000000-0005-0000-0000-000067440000}"/>
    <cellStyle name="Normal 4 2 2 4 2 2 2 2" xfId="17514" xr:uid="{00000000-0005-0000-0000-000068440000}"/>
    <cellStyle name="Normal 4 2 2 4 2 2 2 2 2" xfId="17515" xr:uid="{00000000-0005-0000-0000-000069440000}"/>
    <cellStyle name="Normal 4 2 2 4 2 2 2 2 2 2" xfId="38475" xr:uid="{BF3A5267-1BE4-46C5-B16C-5C3A8CB52E07}"/>
    <cellStyle name="Normal 4 2 2 4 2 2 2 2 3" xfId="17516" xr:uid="{00000000-0005-0000-0000-00006A440000}"/>
    <cellStyle name="Normal 4 2 2 4 2 2 2 2 3 2" xfId="38476" xr:uid="{469A6FFC-EA86-41FF-8327-0914C0342D08}"/>
    <cellStyle name="Normal 4 2 2 4 2 2 2 2 4" xfId="17517" xr:uid="{00000000-0005-0000-0000-00006B440000}"/>
    <cellStyle name="Normal 4 2 2 4 2 2 2 2 4 2" xfId="38477" xr:uid="{192F5C4C-5E85-4CCD-8C17-ECD6C754B27C}"/>
    <cellStyle name="Normal 4 2 2 4 2 2 2 2 5" xfId="38474" xr:uid="{906461C9-077F-43AB-A1CE-67EEB47115EE}"/>
    <cellStyle name="Normal 4 2 2 4 2 2 2 3" xfId="17518" xr:uid="{00000000-0005-0000-0000-00006C440000}"/>
    <cellStyle name="Normal 4 2 2 4 2 2 2 3 2" xfId="38478" xr:uid="{28FDA137-9232-403D-B0A9-2AD9D7AAEED1}"/>
    <cellStyle name="Normal 4 2 2 4 2 2 2 4" xfId="17519" xr:uid="{00000000-0005-0000-0000-00006D440000}"/>
    <cellStyle name="Normal 4 2 2 4 2 2 2 4 2" xfId="38479" xr:uid="{9461837F-C345-40E2-A48E-07DC05A06F60}"/>
    <cellStyle name="Normal 4 2 2 4 2 2 2 5" xfId="17520" xr:uid="{00000000-0005-0000-0000-00006E440000}"/>
    <cellStyle name="Normal 4 2 2 4 2 2 2 5 2" xfId="38480" xr:uid="{6E218A2A-9548-47E9-B999-8DFDDD933205}"/>
    <cellStyle name="Normal 4 2 2 4 2 2 2 6" xfId="38473" xr:uid="{83AF042D-3089-4A93-8EB3-0A2F8FE3AC10}"/>
    <cellStyle name="Normal 4 2 2 4 2 2 3" xfId="17521" xr:uid="{00000000-0005-0000-0000-00006F440000}"/>
    <cellStyle name="Normal 4 2 2 4 2 2 3 2" xfId="17522" xr:uid="{00000000-0005-0000-0000-000070440000}"/>
    <cellStyle name="Normal 4 2 2 4 2 2 3 2 2" xfId="38482" xr:uid="{4A1F77CB-1959-4D26-B17C-255F3623BB17}"/>
    <cellStyle name="Normal 4 2 2 4 2 2 3 3" xfId="17523" xr:uid="{00000000-0005-0000-0000-000071440000}"/>
    <cellStyle name="Normal 4 2 2 4 2 2 3 3 2" xfId="38483" xr:uid="{B578614B-5612-4456-9D1C-C5159204C7ED}"/>
    <cellStyle name="Normal 4 2 2 4 2 2 3 4" xfId="17524" xr:uid="{00000000-0005-0000-0000-000072440000}"/>
    <cellStyle name="Normal 4 2 2 4 2 2 3 4 2" xfId="38484" xr:uid="{FC1BDE78-B96E-4E39-A4B5-CE6A6163F4AE}"/>
    <cellStyle name="Normal 4 2 2 4 2 2 3 5" xfId="38481" xr:uid="{044E3283-29C3-4AA8-A5B6-062D4B647810}"/>
    <cellStyle name="Normal 4 2 2 4 2 2 4" xfId="17525" xr:uid="{00000000-0005-0000-0000-000073440000}"/>
    <cellStyle name="Normal 4 2 2 4 2 2 4 2" xfId="38485" xr:uid="{19310484-F6A1-4E3D-84F4-38D7722940E4}"/>
    <cellStyle name="Normal 4 2 2 4 2 2 5" xfId="17526" xr:uid="{00000000-0005-0000-0000-000074440000}"/>
    <cellStyle name="Normal 4 2 2 4 2 2 5 2" xfId="38486" xr:uid="{8A9AF962-AE5D-478B-8146-A04C0E9171AC}"/>
    <cellStyle name="Normal 4 2 2 4 2 2 6" xfId="17527" xr:uid="{00000000-0005-0000-0000-000075440000}"/>
    <cellStyle name="Normal 4 2 2 4 2 2 6 2" xfId="38487" xr:uid="{2F7A374A-5A4F-4DAC-89A6-7F9662A9DB3D}"/>
    <cellStyle name="Normal 4 2 2 4 2 2 7" xfId="38472" xr:uid="{612C90DB-9ACD-4287-A216-7978F595E579}"/>
    <cellStyle name="Normal 4 2 2 4 2 3" xfId="17528" xr:uid="{00000000-0005-0000-0000-000076440000}"/>
    <cellStyle name="Normal 4 2 2 4 2 3 2" xfId="17529" xr:uid="{00000000-0005-0000-0000-000077440000}"/>
    <cellStyle name="Normal 4 2 2 4 2 3 2 2" xfId="17530" xr:uid="{00000000-0005-0000-0000-000078440000}"/>
    <cellStyle name="Normal 4 2 2 4 2 3 2 2 2" xfId="17531" xr:uid="{00000000-0005-0000-0000-000079440000}"/>
    <cellStyle name="Normal 4 2 2 4 2 3 2 2 2 2" xfId="38491" xr:uid="{AA28AC95-07B1-4824-8B25-2B733A702D1D}"/>
    <cellStyle name="Normal 4 2 2 4 2 3 2 2 3" xfId="17532" xr:uid="{00000000-0005-0000-0000-00007A440000}"/>
    <cellStyle name="Normal 4 2 2 4 2 3 2 2 3 2" xfId="38492" xr:uid="{A672FFFD-81A3-4710-A174-A2D0DCE6F223}"/>
    <cellStyle name="Normal 4 2 2 4 2 3 2 2 4" xfId="17533" xr:uid="{00000000-0005-0000-0000-00007B440000}"/>
    <cellStyle name="Normal 4 2 2 4 2 3 2 2 4 2" xfId="38493" xr:uid="{A5DC9649-D8AA-4E52-B39E-324AF0BB2808}"/>
    <cellStyle name="Normal 4 2 2 4 2 3 2 2 5" xfId="38490" xr:uid="{B958D629-BA82-4A99-9687-A93F57483034}"/>
    <cellStyle name="Normal 4 2 2 4 2 3 2 3" xfId="17534" xr:uid="{00000000-0005-0000-0000-00007C440000}"/>
    <cellStyle name="Normal 4 2 2 4 2 3 2 3 2" xfId="38494" xr:uid="{1836E9A6-7FB2-4D3D-9D4C-43DC9D7C14F4}"/>
    <cellStyle name="Normal 4 2 2 4 2 3 2 4" xfId="17535" xr:uid="{00000000-0005-0000-0000-00007D440000}"/>
    <cellStyle name="Normal 4 2 2 4 2 3 2 4 2" xfId="38495" xr:uid="{1758516F-02D6-4767-BC6D-68A22B065DA0}"/>
    <cellStyle name="Normal 4 2 2 4 2 3 2 5" xfId="17536" xr:uid="{00000000-0005-0000-0000-00007E440000}"/>
    <cellStyle name="Normal 4 2 2 4 2 3 2 5 2" xfId="38496" xr:uid="{AA603188-0F93-42DF-A972-9390E6B22DF4}"/>
    <cellStyle name="Normal 4 2 2 4 2 3 2 6" xfId="38489" xr:uid="{6D39AACC-4FBD-408D-96A1-1D8E766AABC6}"/>
    <cellStyle name="Normal 4 2 2 4 2 3 3" xfId="17537" xr:uid="{00000000-0005-0000-0000-00007F440000}"/>
    <cellStyle name="Normal 4 2 2 4 2 3 3 2" xfId="17538" xr:uid="{00000000-0005-0000-0000-000080440000}"/>
    <cellStyle name="Normal 4 2 2 4 2 3 3 2 2" xfId="38498" xr:uid="{599FED5F-D1F7-4503-9E82-B3D797AF9D59}"/>
    <cellStyle name="Normal 4 2 2 4 2 3 3 3" xfId="17539" xr:uid="{00000000-0005-0000-0000-000081440000}"/>
    <cellStyle name="Normal 4 2 2 4 2 3 3 3 2" xfId="38499" xr:uid="{63F7AEA6-42CA-4F33-A350-C458EF928435}"/>
    <cellStyle name="Normal 4 2 2 4 2 3 3 4" xfId="17540" xr:uid="{00000000-0005-0000-0000-000082440000}"/>
    <cellStyle name="Normal 4 2 2 4 2 3 3 4 2" xfId="38500" xr:uid="{0F1544AB-D591-44EB-A405-2299A15D20F1}"/>
    <cellStyle name="Normal 4 2 2 4 2 3 3 5" xfId="38497" xr:uid="{96387DDC-179B-4DB4-8EC2-8B265B7DC997}"/>
    <cellStyle name="Normal 4 2 2 4 2 3 4" xfId="17541" xr:uid="{00000000-0005-0000-0000-000083440000}"/>
    <cellStyle name="Normal 4 2 2 4 2 3 4 2" xfId="38501" xr:uid="{69D3E29C-1AA1-4F47-A87D-49BC8DBB8D0E}"/>
    <cellStyle name="Normal 4 2 2 4 2 3 5" xfId="17542" xr:uid="{00000000-0005-0000-0000-000084440000}"/>
    <cellStyle name="Normal 4 2 2 4 2 3 5 2" xfId="38502" xr:uid="{EE151719-FF4A-4035-9C49-1DBCA97201D8}"/>
    <cellStyle name="Normal 4 2 2 4 2 3 6" xfId="17543" xr:uid="{00000000-0005-0000-0000-000085440000}"/>
    <cellStyle name="Normal 4 2 2 4 2 3 6 2" xfId="38503" xr:uid="{8D1B33C5-B693-40FB-B384-95A41EAB2B7B}"/>
    <cellStyle name="Normal 4 2 2 4 2 3 7" xfId="38488" xr:uid="{311E970A-E089-4347-8CFD-9129A513E22B}"/>
    <cellStyle name="Normal 4 2 2 4 2 4" xfId="17544" xr:uid="{00000000-0005-0000-0000-000086440000}"/>
    <cellStyle name="Normal 4 2 2 4 2 4 2" xfId="17545" xr:uid="{00000000-0005-0000-0000-000087440000}"/>
    <cellStyle name="Normal 4 2 2 4 2 4 2 2" xfId="17546" xr:uid="{00000000-0005-0000-0000-000088440000}"/>
    <cellStyle name="Normal 4 2 2 4 2 4 2 2 2" xfId="38506" xr:uid="{A7ECCB7C-067F-45EB-BED7-1C7E0D688155}"/>
    <cellStyle name="Normal 4 2 2 4 2 4 2 3" xfId="17547" xr:uid="{00000000-0005-0000-0000-000089440000}"/>
    <cellStyle name="Normal 4 2 2 4 2 4 2 3 2" xfId="38507" xr:uid="{75354593-5FD8-49F6-BF9A-C1922F9532B4}"/>
    <cellStyle name="Normal 4 2 2 4 2 4 2 4" xfId="17548" xr:uid="{00000000-0005-0000-0000-00008A440000}"/>
    <cellStyle name="Normal 4 2 2 4 2 4 2 4 2" xfId="38508" xr:uid="{12FF8305-C58E-497A-9455-52F52CF41865}"/>
    <cellStyle name="Normal 4 2 2 4 2 4 2 5" xfId="38505" xr:uid="{6A352A3F-61D7-4F4D-9FC2-52ACD4A5D0C7}"/>
    <cellStyle name="Normal 4 2 2 4 2 4 3" xfId="17549" xr:uid="{00000000-0005-0000-0000-00008B440000}"/>
    <cellStyle name="Normal 4 2 2 4 2 4 3 2" xfId="38509" xr:uid="{D9F4F1DF-4640-4B46-9FC9-8E78A33CEE82}"/>
    <cellStyle name="Normal 4 2 2 4 2 4 4" xfId="17550" xr:uid="{00000000-0005-0000-0000-00008C440000}"/>
    <cellStyle name="Normal 4 2 2 4 2 4 4 2" xfId="38510" xr:uid="{05482688-88C7-45A4-9DFA-4D3C554A4F36}"/>
    <cellStyle name="Normal 4 2 2 4 2 4 5" xfId="17551" xr:uid="{00000000-0005-0000-0000-00008D440000}"/>
    <cellStyle name="Normal 4 2 2 4 2 4 5 2" xfId="38511" xr:uid="{AF8F9D35-67A1-4DF0-B6E7-609786834384}"/>
    <cellStyle name="Normal 4 2 2 4 2 4 6" xfId="38504" xr:uid="{D16058EF-57FD-4229-B925-F86066C6D4B0}"/>
    <cellStyle name="Normal 4 2 2 4 2 5" xfId="17552" xr:uid="{00000000-0005-0000-0000-00008E440000}"/>
    <cellStyle name="Normal 4 2 2 4 2 5 2" xfId="17553" xr:uid="{00000000-0005-0000-0000-00008F440000}"/>
    <cellStyle name="Normal 4 2 2 4 2 5 2 2" xfId="38513" xr:uid="{38AAC1FA-95C5-4D41-BF91-163463A949EA}"/>
    <cellStyle name="Normal 4 2 2 4 2 5 3" xfId="17554" xr:uid="{00000000-0005-0000-0000-000090440000}"/>
    <cellStyle name="Normal 4 2 2 4 2 5 3 2" xfId="38514" xr:uid="{4C8312F9-0306-4F57-8EF7-2F95C6A474F3}"/>
    <cellStyle name="Normal 4 2 2 4 2 5 4" xfId="17555" xr:uid="{00000000-0005-0000-0000-000091440000}"/>
    <cellStyle name="Normal 4 2 2 4 2 5 4 2" xfId="38515" xr:uid="{CB0654CE-76C5-4970-ADDD-8807C03888E5}"/>
    <cellStyle name="Normal 4 2 2 4 2 5 5" xfId="38512" xr:uid="{6F2081AD-B789-4A05-88BD-918B53D68A19}"/>
    <cellStyle name="Normal 4 2 2 4 2 6" xfId="17556" xr:uid="{00000000-0005-0000-0000-000092440000}"/>
    <cellStyle name="Normal 4 2 2 4 2 6 2" xfId="38516" xr:uid="{A5C0DD45-BF43-4CB3-AE3D-98EF1BAFE6DD}"/>
    <cellStyle name="Normal 4 2 2 4 2 7" xfId="17557" xr:uid="{00000000-0005-0000-0000-000093440000}"/>
    <cellStyle name="Normal 4 2 2 4 2 7 2" xfId="38517" xr:uid="{C7311C47-DADC-4BC9-B69E-2F7F63CCC952}"/>
    <cellStyle name="Normal 4 2 2 4 2 8" xfId="17558" xr:uid="{00000000-0005-0000-0000-000094440000}"/>
    <cellStyle name="Normal 4 2 2 4 2 8 2" xfId="38518" xr:uid="{05201D34-E30C-4E51-BFBB-7B56B4E90D20}"/>
    <cellStyle name="Normal 4 2 2 4 2 9" xfId="38471" xr:uid="{A83D3582-CF62-4720-8D67-565DE4BB0632}"/>
    <cellStyle name="Normal 4 2 2 4 3" xfId="17559" xr:uid="{00000000-0005-0000-0000-000095440000}"/>
    <cellStyle name="Normal 4 2 2 4 3 2" xfId="17560" xr:uid="{00000000-0005-0000-0000-000096440000}"/>
    <cellStyle name="Normal 4 2 2 4 3 2 2" xfId="17561" xr:uid="{00000000-0005-0000-0000-000097440000}"/>
    <cellStyle name="Normal 4 2 2 4 3 2 2 2" xfId="17562" xr:uid="{00000000-0005-0000-0000-000098440000}"/>
    <cellStyle name="Normal 4 2 2 4 3 2 2 2 2" xfId="38522" xr:uid="{C54F4D8F-EDEA-4EEA-AD9D-BE0BC6E45DE2}"/>
    <cellStyle name="Normal 4 2 2 4 3 2 2 3" xfId="17563" xr:uid="{00000000-0005-0000-0000-000099440000}"/>
    <cellStyle name="Normal 4 2 2 4 3 2 2 3 2" xfId="38523" xr:uid="{85932C8B-9EDD-417C-BA99-3661DCABCB15}"/>
    <cellStyle name="Normal 4 2 2 4 3 2 2 4" xfId="17564" xr:uid="{00000000-0005-0000-0000-00009A440000}"/>
    <cellStyle name="Normal 4 2 2 4 3 2 2 4 2" xfId="38524" xr:uid="{0FA3A95B-ADA5-40FC-94EF-99A8307B8D89}"/>
    <cellStyle name="Normal 4 2 2 4 3 2 2 5" xfId="38521" xr:uid="{224EA052-ED17-4E1D-9FA9-258310ACEB42}"/>
    <cellStyle name="Normal 4 2 2 4 3 2 3" xfId="17565" xr:uid="{00000000-0005-0000-0000-00009B440000}"/>
    <cellStyle name="Normal 4 2 2 4 3 2 3 2" xfId="38525" xr:uid="{FD142A6F-BDCB-4A0A-A1B8-2880288A592D}"/>
    <cellStyle name="Normal 4 2 2 4 3 2 4" xfId="17566" xr:uid="{00000000-0005-0000-0000-00009C440000}"/>
    <cellStyle name="Normal 4 2 2 4 3 2 4 2" xfId="38526" xr:uid="{D3FF721D-AE8F-45A8-913C-75F27FDCEA3B}"/>
    <cellStyle name="Normal 4 2 2 4 3 2 5" xfId="17567" xr:uid="{00000000-0005-0000-0000-00009D440000}"/>
    <cellStyle name="Normal 4 2 2 4 3 2 5 2" xfId="38527" xr:uid="{BD60C7C6-5E1F-47D2-B562-F7F55793D02D}"/>
    <cellStyle name="Normal 4 2 2 4 3 2 6" xfId="38520" xr:uid="{9756625B-F166-41E1-A172-096F992036DF}"/>
    <cellStyle name="Normal 4 2 2 4 3 3" xfId="17568" xr:uid="{00000000-0005-0000-0000-00009E440000}"/>
    <cellStyle name="Normal 4 2 2 4 3 3 2" xfId="17569" xr:uid="{00000000-0005-0000-0000-00009F440000}"/>
    <cellStyle name="Normal 4 2 2 4 3 3 2 2" xfId="38529" xr:uid="{470CDDAD-68B1-4DEC-9774-45A49BBB1D26}"/>
    <cellStyle name="Normal 4 2 2 4 3 3 3" xfId="17570" xr:uid="{00000000-0005-0000-0000-0000A0440000}"/>
    <cellStyle name="Normal 4 2 2 4 3 3 3 2" xfId="38530" xr:uid="{388A434F-A3CD-439E-BB30-D0E8FB4FC5A6}"/>
    <cellStyle name="Normal 4 2 2 4 3 3 4" xfId="17571" xr:uid="{00000000-0005-0000-0000-0000A1440000}"/>
    <cellStyle name="Normal 4 2 2 4 3 3 4 2" xfId="38531" xr:uid="{E85961F8-CB19-474D-BC0F-64DA5605E9E0}"/>
    <cellStyle name="Normal 4 2 2 4 3 3 5" xfId="38528" xr:uid="{F5A3F6CB-CD19-48B5-A19C-A1E3478496F1}"/>
    <cellStyle name="Normal 4 2 2 4 3 4" xfId="17572" xr:uid="{00000000-0005-0000-0000-0000A2440000}"/>
    <cellStyle name="Normal 4 2 2 4 3 4 2" xfId="38532" xr:uid="{66AD3AC5-06E6-41E6-A9EA-23C5475575BF}"/>
    <cellStyle name="Normal 4 2 2 4 3 5" xfId="17573" xr:uid="{00000000-0005-0000-0000-0000A3440000}"/>
    <cellStyle name="Normal 4 2 2 4 3 5 2" xfId="38533" xr:uid="{3B13B047-5A39-4F62-9280-E0863086D2F0}"/>
    <cellStyle name="Normal 4 2 2 4 3 6" xfId="17574" xr:uid="{00000000-0005-0000-0000-0000A4440000}"/>
    <cellStyle name="Normal 4 2 2 4 3 6 2" xfId="38534" xr:uid="{950C73EA-B0CF-411A-B8DA-7B4CFD3FC294}"/>
    <cellStyle name="Normal 4 2 2 4 3 7" xfId="38519" xr:uid="{7EABF40A-EC95-46EF-A6E9-12BADD2D1F53}"/>
    <cellStyle name="Normal 4 2 2 4 4" xfId="17575" xr:uid="{00000000-0005-0000-0000-0000A5440000}"/>
    <cellStyle name="Normal 4 2 2 4 4 2" xfId="17576" xr:uid="{00000000-0005-0000-0000-0000A6440000}"/>
    <cellStyle name="Normal 4 2 2 4 4 2 2" xfId="17577" xr:uid="{00000000-0005-0000-0000-0000A7440000}"/>
    <cellStyle name="Normal 4 2 2 4 4 2 2 2" xfId="17578" xr:uid="{00000000-0005-0000-0000-0000A8440000}"/>
    <cellStyle name="Normal 4 2 2 4 4 2 2 2 2" xfId="38538" xr:uid="{52D359F5-E429-4E0F-A136-BAB7114509AE}"/>
    <cellStyle name="Normal 4 2 2 4 4 2 2 3" xfId="17579" xr:uid="{00000000-0005-0000-0000-0000A9440000}"/>
    <cellStyle name="Normal 4 2 2 4 4 2 2 3 2" xfId="38539" xr:uid="{CEB91E01-8FC0-49D8-A579-8947C671F8DF}"/>
    <cellStyle name="Normal 4 2 2 4 4 2 2 4" xfId="17580" xr:uid="{00000000-0005-0000-0000-0000AA440000}"/>
    <cellStyle name="Normal 4 2 2 4 4 2 2 4 2" xfId="38540" xr:uid="{EE5E506F-3399-4C64-AD25-AAD72E1FDC5B}"/>
    <cellStyle name="Normal 4 2 2 4 4 2 2 5" xfId="38537" xr:uid="{AA2FF0D0-D578-4BB3-8E0E-C47C825AAF23}"/>
    <cellStyle name="Normal 4 2 2 4 4 2 3" xfId="17581" xr:uid="{00000000-0005-0000-0000-0000AB440000}"/>
    <cellStyle name="Normal 4 2 2 4 4 2 3 2" xfId="38541" xr:uid="{704701E2-66B0-4504-9CE5-D1D4C5BE2576}"/>
    <cellStyle name="Normal 4 2 2 4 4 2 4" xfId="17582" xr:uid="{00000000-0005-0000-0000-0000AC440000}"/>
    <cellStyle name="Normal 4 2 2 4 4 2 4 2" xfId="38542" xr:uid="{62F59CA4-857F-4308-903A-004516BB90FA}"/>
    <cellStyle name="Normal 4 2 2 4 4 2 5" xfId="17583" xr:uid="{00000000-0005-0000-0000-0000AD440000}"/>
    <cellStyle name="Normal 4 2 2 4 4 2 5 2" xfId="38543" xr:uid="{9F8128E5-DC33-4FDD-82CA-7E53DEA1DF23}"/>
    <cellStyle name="Normal 4 2 2 4 4 2 6" xfId="38536" xr:uid="{8696B308-DC6E-4E00-982A-75BAFFEF644A}"/>
    <cellStyle name="Normal 4 2 2 4 4 3" xfId="17584" xr:uid="{00000000-0005-0000-0000-0000AE440000}"/>
    <cellStyle name="Normal 4 2 2 4 4 3 2" xfId="17585" xr:uid="{00000000-0005-0000-0000-0000AF440000}"/>
    <cellStyle name="Normal 4 2 2 4 4 3 2 2" xfId="38545" xr:uid="{0A8169C8-E9D6-4F02-8EBE-98084C0C3304}"/>
    <cellStyle name="Normal 4 2 2 4 4 3 3" xfId="17586" xr:uid="{00000000-0005-0000-0000-0000B0440000}"/>
    <cellStyle name="Normal 4 2 2 4 4 3 3 2" xfId="38546" xr:uid="{E439D383-F1C8-45BC-9895-82394FDDD5C2}"/>
    <cellStyle name="Normal 4 2 2 4 4 3 4" xfId="17587" xr:uid="{00000000-0005-0000-0000-0000B1440000}"/>
    <cellStyle name="Normal 4 2 2 4 4 3 4 2" xfId="38547" xr:uid="{C3BD5777-C943-4481-8CC5-B4C2F021B786}"/>
    <cellStyle name="Normal 4 2 2 4 4 3 5" xfId="38544" xr:uid="{E6EA5C18-0A61-4AA7-9EC7-EF182191E0F7}"/>
    <cellStyle name="Normal 4 2 2 4 4 4" xfId="17588" xr:uid="{00000000-0005-0000-0000-0000B2440000}"/>
    <cellStyle name="Normal 4 2 2 4 4 4 2" xfId="38548" xr:uid="{E7F2B325-0755-44C8-8EBB-CAB7516BE2C0}"/>
    <cellStyle name="Normal 4 2 2 4 4 5" xfId="17589" xr:uid="{00000000-0005-0000-0000-0000B3440000}"/>
    <cellStyle name="Normal 4 2 2 4 4 5 2" xfId="38549" xr:uid="{63B58134-6C2C-4A3A-BCDC-8C9DC59C1347}"/>
    <cellStyle name="Normal 4 2 2 4 4 6" xfId="17590" xr:uid="{00000000-0005-0000-0000-0000B4440000}"/>
    <cellStyle name="Normal 4 2 2 4 4 6 2" xfId="38550" xr:uid="{852C9D38-AF81-411B-92AC-9516923F93E8}"/>
    <cellStyle name="Normal 4 2 2 4 4 7" xfId="38535" xr:uid="{EFF1C3A7-ADBA-4593-A5D4-1031DF22AAE0}"/>
    <cellStyle name="Normal 4 2 2 4 5" xfId="17591" xr:uid="{00000000-0005-0000-0000-0000B5440000}"/>
    <cellStyle name="Normal 4 2 2 4 5 2" xfId="17592" xr:uid="{00000000-0005-0000-0000-0000B6440000}"/>
    <cellStyle name="Normal 4 2 2 4 5 2 2" xfId="17593" xr:uid="{00000000-0005-0000-0000-0000B7440000}"/>
    <cellStyle name="Normal 4 2 2 4 5 2 2 2" xfId="38553" xr:uid="{AFD77010-924C-4A7F-AA10-AC45DE5E974C}"/>
    <cellStyle name="Normal 4 2 2 4 5 2 3" xfId="17594" xr:uid="{00000000-0005-0000-0000-0000B8440000}"/>
    <cellStyle name="Normal 4 2 2 4 5 2 3 2" xfId="38554" xr:uid="{359C3C09-1A5B-40D4-AF95-FB13073644C6}"/>
    <cellStyle name="Normal 4 2 2 4 5 2 4" xfId="17595" xr:uid="{00000000-0005-0000-0000-0000B9440000}"/>
    <cellStyle name="Normal 4 2 2 4 5 2 4 2" xfId="38555" xr:uid="{C01E0D68-45B9-4C67-85A9-961DB61CCE66}"/>
    <cellStyle name="Normal 4 2 2 4 5 2 5" xfId="38552" xr:uid="{214BCB9C-19FF-40A0-B6C3-78EB9642CCFA}"/>
    <cellStyle name="Normal 4 2 2 4 5 3" xfId="17596" xr:uid="{00000000-0005-0000-0000-0000BA440000}"/>
    <cellStyle name="Normal 4 2 2 4 5 3 2" xfId="38556" xr:uid="{C7BE320F-8CD0-48BC-9F3F-5EEA6A8D35B0}"/>
    <cellStyle name="Normal 4 2 2 4 5 4" xfId="17597" xr:uid="{00000000-0005-0000-0000-0000BB440000}"/>
    <cellStyle name="Normal 4 2 2 4 5 4 2" xfId="38557" xr:uid="{C367C4B9-F4CA-42BD-A55C-ACA4BCF7EF39}"/>
    <cellStyle name="Normal 4 2 2 4 5 5" xfId="17598" xr:uid="{00000000-0005-0000-0000-0000BC440000}"/>
    <cellStyle name="Normal 4 2 2 4 5 5 2" xfId="38558" xr:uid="{3C9AF560-7B1A-4AEB-A19E-4FA5287AB8CE}"/>
    <cellStyle name="Normal 4 2 2 4 5 6" xfId="38551" xr:uid="{B2A74E13-788D-428C-8A44-74FD7A0CFA2F}"/>
    <cellStyle name="Normal 4 2 2 4 6" xfId="17599" xr:uid="{00000000-0005-0000-0000-0000BD440000}"/>
    <cellStyle name="Normal 4 2 2 4 6 2" xfId="17600" xr:uid="{00000000-0005-0000-0000-0000BE440000}"/>
    <cellStyle name="Normal 4 2 2 4 6 2 2" xfId="38560" xr:uid="{D9510997-ED9F-4C5E-8BAC-1634B40FC169}"/>
    <cellStyle name="Normal 4 2 2 4 6 3" xfId="17601" xr:uid="{00000000-0005-0000-0000-0000BF440000}"/>
    <cellStyle name="Normal 4 2 2 4 6 3 2" xfId="38561" xr:uid="{C909A61C-4FF5-446B-AE4A-2CCFAC916535}"/>
    <cellStyle name="Normal 4 2 2 4 6 4" xfId="17602" xr:uid="{00000000-0005-0000-0000-0000C0440000}"/>
    <cellStyle name="Normal 4 2 2 4 6 4 2" xfId="38562" xr:uid="{19F8F019-857C-4D66-92CF-FE68DC39A374}"/>
    <cellStyle name="Normal 4 2 2 4 6 5" xfId="38559" xr:uid="{7AAA9D92-3758-4D8F-A20C-BD2FF6D7078C}"/>
    <cellStyle name="Normal 4 2 2 4 7" xfId="17603" xr:uid="{00000000-0005-0000-0000-0000C1440000}"/>
    <cellStyle name="Normal 4 2 2 4 7 2" xfId="38563" xr:uid="{D494C717-2C4D-478F-8B59-22F0E13F37CB}"/>
    <cellStyle name="Normal 4 2 2 4 8" xfId="17604" xr:uid="{00000000-0005-0000-0000-0000C2440000}"/>
    <cellStyle name="Normal 4 2 2 4 8 2" xfId="38564" xr:uid="{D6061F91-74BA-4581-8020-B7F2DD83C58A}"/>
    <cellStyle name="Normal 4 2 2 4 9" xfId="17605" xr:uid="{00000000-0005-0000-0000-0000C3440000}"/>
    <cellStyle name="Normal 4 2 2 4 9 2" xfId="38565" xr:uid="{DD816DE7-79E0-48A9-AE38-6FE9DA33E180}"/>
    <cellStyle name="Normal 4 2 2 5" xfId="17606" xr:uid="{00000000-0005-0000-0000-0000C4440000}"/>
    <cellStyle name="Normal 4 2 2 5 2" xfId="17607" xr:uid="{00000000-0005-0000-0000-0000C5440000}"/>
    <cellStyle name="Normal 4 2 2 5 2 2" xfId="17608" xr:uid="{00000000-0005-0000-0000-0000C6440000}"/>
    <cellStyle name="Normal 4 2 2 5 2 2 2" xfId="17609" xr:uid="{00000000-0005-0000-0000-0000C7440000}"/>
    <cellStyle name="Normal 4 2 2 5 2 2 2 2" xfId="17610" xr:uid="{00000000-0005-0000-0000-0000C8440000}"/>
    <cellStyle name="Normal 4 2 2 5 2 2 2 2 2" xfId="38570" xr:uid="{41EC040E-10CC-4B76-91A4-45A7DA7768D3}"/>
    <cellStyle name="Normal 4 2 2 5 2 2 2 3" xfId="17611" xr:uid="{00000000-0005-0000-0000-0000C9440000}"/>
    <cellStyle name="Normal 4 2 2 5 2 2 2 3 2" xfId="38571" xr:uid="{13D8F7B4-B575-4181-8585-6DA2B85B69A8}"/>
    <cellStyle name="Normal 4 2 2 5 2 2 2 4" xfId="17612" xr:uid="{00000000-0005-0000-0000-0000CA440000}"/>
    <cellStyle name="Normal 4 2 2 5 2 2 2 4 2" xfId="38572" xr:uid="{1E140BFD-14DC-4EAD-AEB7-9EB46D618FF8}"/>
    <cellStyle name="Normal 4 2 2 5 2 2 2 5" xfId="38569" xr:uid="{9B5A34F7-04C3-4D07-B60B-684FA6DD9653}"/>
    <cellStyle name="Normal 4 2 2 5 2 2 3" xfId="17613" xr:uid="{00000000-0005-0000-0000-0000CB440000}"/>
    <cellStyle name="Normal 4 2 2 5 2 2 3 2" xfId="38573" xr:uid="{57CF5FB8-A898-4292-AC6F-CCECAACA18FE}"/>
    <cellStyle name="Normal 4 2 2 5 2 2 4" xfId="17614" xr:uid="{00000000-0005-0000-0000-0000CC440000}"/>
    <cellStyle name="Normal 4 2 2 5 2 2 4 2" xfId="38574" xr:uid="{82FD1850-A353-4C7A-A114-D23E6376FF81}"/>
    <cellStyle name="Normal 4 2 2 5 2 2 5" xfId="17615" xr:uid="{00000000-0005-0000-0000-0000CD440000}"/>
    <cellStyle name="Normal 4 2 2 5 2 2 5 2" xfId="38575" xr:uid="{66D5E525-62C4-4AA6-A0C9-8F9D3C5563BC}"/>
    <cellStyle name="Normal 4 2 2 5 2 2 6" xfId="38568" xr:uid="{E21D4413-A67B-495F-9E88-13675A21BD1C}"/>
    <cellStyle name="Normal 4 2 2 5 2 3" xfId="17616" xr:uid="{00000000-0005-0000-0000-0000CE440000}"/>
    <cellStyle name="Normal 4 2 2 5 2 3 2" xfId="17617" xr:uid="{00000000-0005-0000-0000-0000CF440000}"/>
    <cellStyle name="Normal 4 2 2 5 2 3 2 2" xfId="38577" xr:uid="{97BC0CB7-D24A-4F5C-8E3A-2A7F6A0FFA37}"/>
    <cellStyle name="Normal 4 2 2 5 2 3 3" xfId="17618" xr:uid="{00000000-0005-0000-0000-0000D0440000}"/>
    <cellStyle name="Normal 4 2 2 5 2 3 3 2" xfId="38578" xr:uid="{A52C5821-8AF5-44A7-B29F-3BF295B159B6}"/>
    <cellStyle name="Normal 4 2 2 5 2 3 4" xfId="17619" xr:uid="{00000000-0005-0000-0000-0000D1440000}"/>
    <cellStyle name="Normal 4 2 2 5 2 3 4 2" xfId="38579" xr:uid="{D80E88B2-C66B-4ED2-B931-C56063013BDE}"/>
    <cellStyle name="Normal 4 2 2 5 2 3 5" xfId="38576" xr:uid="{6A741D7F-1121-4898-8921-004F7B5A8C99}"/>
    <cellStyle name="Normal 4 2 2 5 2 4" xfId="17620" xr:uid="{00000000-0005-0000-0000-0000D2440000}"/>
    <cellStyle name="Normal 4 2 2 5 2 4 2" xfId="38580" xr:uid="{36E82AF2-CAAD-45FD-95ED-38E1A43FC7F4}"/>
    <cellStyle name="Normal 4 2 2 5 2 5" xfId="17621" xr:uid="{00000000-0005-0000-0000-0000D3440000}"/>
    <cellStyle name="Normal 4 2 2 5 2 5 2" xfId="38581" xr:uid="{AEFDA0D1-4DDF-460D-9CE3-A14A12F20327}"/>
    <cellStyle name="Normal 4 2 2 5 2 6" xfId="17622" xr:uid="{00000000-0005-0000-0000-0000D4440000}"/>
    <cellStyle name="Normal 4 2 2 5 2 6 2" xfId="38582" xr:uid="{A1CA4DE9-A212-4890-B279-392E3065ADCB}"/>
    <cellStyle name="Normal 4 2 2 5 2 7" xfId="38567" xr:uid="{C0E88034-C9AD-4BE9-B663-F5BB745D2680}"/>
    <cellStyle name="Normal 4 2 2 5 3" xfId="17623" xr:uid="{00000000-0005-0000-0000-0000D5440000}"/>
    <cellStyle name="Normal 4 2 2 5 3 2" xfId="17624" xr:uid="{00000000-0005-0000-0000-0000D6440000}"/>
    <cellStyle name="Normal 4 2 2 5 3 2 2" xfId="17625" xr:uid="{00000000-0005-0000-0000-0000D7440000}"/>
    <cellStyle name="Normal 4 2 2 5 3 2 2 2" xfId="17626" xr:uid="{00000000-0005-0000-0000-0000D8440000}"/>
    <cellStyle name="Normal 4 2 2 5 3 2 2 2 2" xfId="38586" xr:uid="{746A77FD-C2B7-4085-A5BC-16A7D703E983}"/>
    <cellStyle name="Normal 4 2 2 5 3 2 2 3" xfId="17627" xr:uid="{00000000-0005-0000-0000-0000D9440000}"/>
    <cellStyle name="Normal 4 2 2 5 3 2 2 3 2" xfId="38587" xr:uid="{026F6867-9B68-4EEC-BDAF-967B1EC17D58}"/>
    <cellStyle name="Normal 4 2 2 5 3 2 2 4" xfId="17628" xr:uid="{00000000-0005-0000-0000-0000DA440000}"/>
    <cellStyle name="Normal 4 2 2 5 3 2 2 4 2" xfId="38588" xr:uid="{014C2EBA-84D3-4ECD-BD99-A693FE3AFD97}"/>
    <cellStyle name="Normal 4 2 2 5 3 2 2 5" xfId="38585" xr:uid="{BA8441E2-B089-4FD1-B6E2-A77D7842E352}"/>
    <cellStyle name="Normal 4 2 2 5 3 2 3" xfId="17629" xr:uid="{00000000-0005-0000-0000-0000DB440000}"/>
    <cellStyle name="Normal 4 2 2 5 3 2 3 2" xfId="38589" xr:uid="{7C4253DF-8BAA-4081-A6EC-551822F0F507}"/>
    <cellStyle name="Normal 4 2 2 5 3 2 4" xfId="17630" xr:uid="{00000000-0005-0000-0000-0000DC440000}"/>
    <cellStyle name="Normal 4 2 2 5 3 2 4 2" xfId="38590" xr:uid="{033715DE-C3F5-4E30-952F-47A71D6E855F}"/>
    <cellStyle name="Normal 4 2 2 5 3 2 5" xfId="17631" xr:uid="{00000000-0005-0000-0000-0000DD440000}"/>
    <cellStyle name="Normal 4 2 2 5 3 2 5 2" xfId="38591" xr:uid="{CAB6FFA9-9842-4B6C-B9CC-125FBDA9C606}"/>
    <cellStyle name="Normal 4 2 2 5 3 2 6" xfId="38584" xr:uid="{9197E2CB-D98A-47B1-9023-2A903B242237}"/>
    <cellStyle name="Normal 4 2 2 5 3 3" xfId="17632" xr:uid="{00000000-0005-0000-0000-0000DE440000}"/>
    <cellStyle name="Normal 4 2 2 5 3 3 2" xfId="17633" xr:uid="{00000000-0005-0000-0000-0000DF440000}"/>
    <cellStyle name="Normal 4 2 2 5 3 3 2 2" xfId="38593" xr:uid="{ED27BB9D-A5C1-4559-8140-E6D40881DA0C}"/>
    <cellStyle name="Normal 4 2 2 5 3 3 3" xfId="17634" xr:uid="{00000000-0005-0000-0000-0000E0440000}"/>
    <cellStyle name="Normal 4 2 2 5 3 3 3 2" xfId="38594" xr:uid="{E1E757BD-9E82-4C8E-8FE7-99E20441BDF3}"/>
    <cellStyle name="Normal 4 2 2 5 3 3 4" xfId="17635" xr:uid="{00000000-0005-0000-0000-0000E1440000}"/>
    <cellStyle name="Normal 4 2 2 5 3 3 4 2" xfId="38595" xr:uid="{4E551FCA-17D0-42C6-A531-657CC149A6AD}"/>
    <cellStyle name="Normal 4 2 2 5 3 3 5" xfId="38592" xr:uid="{A4632048-C64C-463C-A8FD-83769B54122A}"/>
    <cellStyle name="Normal 4 2 2 5 3 4" xfId="17636" xr:uid="{00000000-0005-0000-0000-0000E2440000}"/>
    <cellStyle name="Normal 4 2 2 5 3 4 2" xfId="38596" xr:uid="{019BDA18-F4CD-40CB-AC77-DF84E9A9E330}"/>
    <cellStyle name="Normal 4 2 2 5 3 5" xfId="17637" xr:uid="{00000000-0005-0000-0000-0000E3440000}"/>
    <cellStyle name="Normal 4 2 2 5 3 5 2" xfId="38597" xr:uid="{9A29CB9A-62A2-46CB-90BD-A03C706D1452}"/>
    <cellStyle name="Normal 4 2 2 5 3 6" xfId="17638" xr:uid="{00000000-0005-0000-0000-0000E4440000}"/>
    <cellStyle name="Normal 4 2 2 5 3 6 2" xfId="38598" xr:uid="{32010D66-CA6C-43F1-9081-BCE01B030C96}"/>
    <cellStyle name="Normal 4 2 2 5 3 7" xfId="38583" xr:uid="{EC06D21A-1D77-41F2-91F9-A0AC6E434CF3}"/>
    <cellStyle name="Normal 4 2 2 5 4" xfId="17639" xr:uid="{00000000-0005-0000-0000-0000E5440000}"/>
    <cellStyle name="Normal 4 2 2 5 4 2" xfId="17640" xr:uid="{00000000-0005-0000-0000-0000E6440000}"/>
    <cellStyle name="Normal 4 2 2 5 4 2 2" xfId="17641" xr:uid="{00000000-0005-0000-0000-0000E7440000}"/>
    <cellStyle name="Normal 4 2 2 5 4 2 2 2" xfId="38601" xr:uid="{814ECA99-A630-4377-831A-3E0F6C74856F}"/>
    <cellStyle name="Normal 4 2 2 5 4 2 3" xfId="17642" xr:uid="{00000000-0005-0000-0000-0000E8440000}"/>
    <cellStyle name="Normal 4 2 2 5 4 2 3 2" xfId="38602" xr:uid="{BE6FB2D0-31E6-4FBD-B1EA-C2DA1E9FDC35}"/>
    <cellStyle name="Normal 4 2 2 5 4 2 4" xfId="17643" xr:uid="{00000000-0005-0000-0000-0000E9440000}"/>
    <cellStyle name="Normal 4 2 2 5 4 2 4 2" xfId="38603" xr:uid="{533F0953-607E-4A80-9696-B0A2C165C31B}"/>
    <cellStyle name="Normal 4 2 2 5 4 2 5" xfId="38600" xr:uid="{F9AFD23F-38E7-4D7F-89D6-682D91CFA687}"/>
    <cellStyle name="Normal 4 2 2 5 4 3" xfId="17644" xr:uid="{00000000-0005-0000-0000-0000EA440000}"/>
    <cellStyle name="Normal 4 2 2 5 4 3 2" xfId="38604" xr:uid="{50B9BCBB-F97E-4C53-AFF7-EA49C521F854}"/>
    <cellStyle name="Normal 4 2 2 5 4 4" xfId="17645" xr:uid="{00000000-0005-0000-0000-0000EB440000}"/>
    <cellStyle name="Normal 4 2 2 5 4 4 2" xfId="38605" xr:uid="{BE529A9C-8089-4DFB-BB49-37F5D1356147}"/>
    <cellStyle name="Normal 4 2 2 5 4 5" xfId="17646" xr:uid="{00000000-0005-0000-0000-0000EC440000}"/>
    <cellStyle name="Normal 4 2 2 5 4 5 2" xfId="38606" xr:uid="{57637F3E-A4E9-4D8F-931A-FD0B330516A3}"/>
    <cellStyle name="Normal 4 2 2 5 4 6" xfId="38599" xr:uid="{E21F6803-02D9-4CE3-9B4F-9FD8AC89C69C}"/>
    <cellStyle name="Normal 4 2 2 5 5" xfId="17647" xr:uid="{00000000-0005-0000-0000-0000ED440000}"/>
    <cellStyle name="Normal 4 2 2 5 5 2" xfId="17648" xr:uid="{00000000-0005-0000-0000-0000EE440000}"/>
    <cellStyle name="Normal 4 2 2 5 5 2 2" xfId="38608" xr:uid="{A5BCC06B-9939-4D6E-A2FF-755E97870574}"/>
    <cellStyle name="Normal 4 2 2 5 5 3" xfId="17649" xr:uid="{00000000-0005-0000-0000-0000EF440000}"/>
    <cellStyle name="Normal 4 2 2 5 5 3 2" xfId="38609" xr:uid="{29474284-2A7D-4B49-82A0-AA906A125D43}"/>
    <cellStyle name="Normal 4 2 2 5 5 4" xfId="17650" xr:uid="{00000000-0005-0000-0000-0000F0440000}"/>
    <cellStyle name="Normal 4 2 2 5 5 4 2" xfId="38610" xr:uid="{051199B9-CE27-4D9F-8446-4780936CF91D}"/>
    <cellStyle name="Normal 4 2 2 5 5 5" xfId="38607" xr:uid="{003573E4-B434-42F2-B374-C056A6374C6A}"/>
    <cellStyle name="Normal 4 2 2 5 6" xfId="17651" xr:uid="{00000000-0005-0000-0000-0000F1440000}"/>
    <cellStyle name="Normal 4 2 2 5 6 2" xfId="38611" xr:uid="{1BF3ADF2-5DE5-4DF2-BCE0-46C32D8CB52A}"/>
    <cellStyle name="Normal 4 2 2 5 7" xfId="17652" xr:uid="{00000000-0005-0000-0000-0000F2440000}"/>
    <cellStyle name="Normal 4 2 2 5 7 2" xfId="38612" xr:uid="{62E79EE7-D518-4A1F-9F54-7CBD0DF5D4F0}"/>
    <cellStyle name="Normal 4 2 2 5 8" xfId="17653" xr:uid="{00000000-0005-0000-0000-0000F3440000}"/>
    <cellStyle name="Normal 4 2 2 5 8 2" xfId="38613" xr:uid="{FD2D7681-B029-4F89-BD99-74C433F72DA3}"/>
    <cellStyle name="Normal 4 2 2 5 9" xfId="38566" xr:uid="{71EF0888-C9AA-4878-9D4C-23E3A786038B}"/>
    <cellStyle name="Normal 4 2 2 6" xfId="17654" xr:uid="{00000000-0005-0000-0000-0000F4440000}"/>
    <cellStyle name="Normal 4 2 2 6 2" xfId="17655" xr:uid="{00000000-0005-0000-0000-0000F5440000}"/>
    <cellStyle name="Normal 4 2 2 6 2 2" xfId="17656" xr:uid="{00000000-0005-0000-0000-0000F6440000}"/>
    <cellStyle name="Normal 4 2 2 6 2 2 2" xfId="17657" xr:uid="{00000000-0005-0000-0000-0000F7440000}"/>
    <cellStyle name="Normal 4 2 2 6 2 2 2 2" xfId="17658" xr:uid="{00000000-0005-0000-0000-0000F8440000}"/>
    <cellStyle name="Normal 4 2 2 6 2 2 2 2 2" xfId="38618" xr:uid="{46FEB8FC-101F-4A87-B43E-A07A1B300E44}"/>
    <cellStyle name="Normal 4 2 2 6 2 2 2 3" xfId="17659" xr:uid="{00000000-0005-0000-0000-0000F9440000}"/>
    <cellStyle name="Normal 4 2 2 6 2 2 2 3 2" xfId="38619" xr:uid="{51BF7952-6ABE-486A-AE3D-40725DB9D788}"/>
    <cellStyle name="Normal 4 2 2 6 2 2 2 4" xfId="17660" xr:uid="{00000000-0005-0000-0000-0000FA440000}"/>
    <cellStyle name="Normal 4 2 2 6 2 2 2 4 2" xfId="38620" xr:uid="{2F4B538D-50C2-4E2A-A900-8F1BACE1C7EE}"/>
    <cellStyle name="Normal 4 2 2 6 2 2 2 5" xfId="38617" xr:uid="{0D5C87BC-8F81-4B33-906A-0D239009EF68}"/>
    <cellStyle name="Normal 4 2 2 6 2 2 3" xfId="17661" xr:uid="{00000000-0005-0000-0000-0000FB440000}"/>
    <cellStyle name="Normal 4 2 2 6 2 2 3 2" xfId="38621" xr:uid="{E6979D3C-7437-4212-B177-48F98389D3F8}"/>
    <cellStyle name="Normal 4 2 2 6 2 2 4" xfId="17662" xr:uid="{00000000-0005-0000-0000-0000FC440000}"/>
    <cellStyle name="Normal 4 2 2 6 2 2 4 2" xfId="38622" xr:uid="{93A4D041-D570-4203-84C6-5A7A27BFECF7}"/>
    <cellStyle name="Normal 4 2 2 6 2 2 5" xfId="17663" xr:uid="{00000000-0005-0000-0000-0000FD440000}"/>
    <cellStyle name="Normal 4 2 2 6 2 2 5 2" xfId="38623" xr:uid="{BE3997E6-17A5-43E0-A7ED-B365D9D997CD}"/>
    <cellStyle name="Normal 4 2 2 6 2 2 6" xfId="38616" xr:uid="{1C55BDA4-E8FE-4AEC-AE6C-4998D3A6DB62}"/>
    <cellStyle name="Normal 4 2 2 6 2 3" xfId="17664" xr:uid="{00000000-0005-0000-0000-0000FE440000}"/>
    <cellStyle name="Normal 4 2 2 6 2 3 2" xfId="17665" xr:uid="{00000000-0005-0000-0000-0000FF440000}"/>
    <cellStyle name="Normal 4 2 2 6 2 3 2 2" xfId="38625" xr:uid="{2DA9DBC4-F758-4D26-AF5F-D016C91BEF10}"/>
    <cellStyle name="Normal 4 2 2 6 2 3 3" xfId="17666" xr:uid="{00000000-0005-0000-0000-000000450000}"/>
    <cellStyle name="Normal 4 2 2 6 2 3 3 2" xfId="38626" xr:uid="{A0D6D5D2-108D-473D-8C1E-5FA9467DF3BB}"/>
    <cellStyle name="Normal 4 2 2 6 2 3 4" xfId="17667" xr:uid="{00000000-0005-0000-0000-000001450000}"/>
    <cellStyle name="Normal 4 2 2 6 2 3 4 2" xfId="38627" xr:uid="{5454D6E5-1D86-4574-B1FF-AAFE2D3E86A2}"/>
    <cellStyle name="Normal 4 2 2 6 2 3 5" xfId="38624" xr:uid="{E48ABB8B-20F2-4FC5-A5FD-B0F6C47B4FD9}"/>
    <cellStyle name="Normal 4 2 2 6 2 4" xfId="17668" xr:uid="{00000000-0005-0000-0000-000002450000}"/>
    <cellStyle name="Normal 4 2 2 6 2 4 2" xfId="38628" xr:uid="{C2C0D89A-548D-47CD-96A5-AD55F8C52115}"/>
    <cellStyle name="Normal 4 2 2 6 2 5" xfId="17669" xr:uid="{00000000-0005-0000-0000-000003450000}"/>
    <cellStyle name="Normal 4 2 2 6 2 5 2" xfId="38629" xr:uid="{A8B5CA7E-0619-4687-928A-5AE36753911D}"/>
    <cellStyle name="Normal 4 2 2 6 2 6" xfId="17670" xr:uid="{00000000-0005-0000-0000-000004450000}"/>
    <cellStyle name="Normal 4 2 2 6 2 6 2" xfId="38630" xr:uid="{D7E24CF2-3B77-4918-AFB9-0774BFB65CF1}"/>
    <cellStyle name="Normal 4 2 2 6 2 7" xfId="38615" xr:uid="{4AEA6514-EE04-4F00-9EF7-FE146B39468F}"/>
    <cellStyle name="Normal 4 2 2 6 3" xfId="17671" xr:uid="{00000000-0005-0000-0000-000005450000}"/>
    <cellStyle name="Normal 4 2 2 6 3 2" xfId="17672" xr:uid="{00000000-0005-0000-0000-000006450000}"/>
    <cellStyle name="Normal 4 2 2 6 3 2 2" xfId="17673" xr:uid="{00000000-0005-0000-0000-000007450000}"/>
    <cellStyle name="Normal 4 2 2 6 3 2 2 2" xfId="17674" xr:uid="{00000000-0005-0000-0000-000008450000}"/>
    <cellStyle name="Normal 4 2 2 6 3 2 2 2 2" xfId="38634" xr:uid="{A182C5DC-D828-4210-92F0-09A12685D235}"/>
    <cellStyle name="Normal 4 2 2 6 3 2 2 3" xfId="17675" xr:uid="{00000000-0005-0000-0000-000009450000}"/>
    <cellStyle name="Normal 4 2 2 6 3 2 2 3 2" xfId="38635" xr:uid="{B222D35A-E875-4478-ACA0-FFD4E60DB6FF}"/>
    <cellStyle name="Normal 4 2 2 6 3 2 2 4" xfId="17676" xr:uid="{00000000-0005-0000-0000-00000A450000}"/>
    <cellStyle name="Normal 4 2 2 6 3 2 2 4 2" xfId="38636" xr:uid="{8813C845-CA40-4CAB-B5B9-5B38D14BA6A1}"/>
    <cellStyle name="Normal 4 2 2 6 3 2 2 5" xfId="38633" xr:uid="{4441E201-C741-4F89-8A5D-BC1063A08BB4}"/>
    <cellStyle name="Normal 4 2 2 6 3 2 3" xfId="17677" xr:uid="{00000000-0005-0000-0000-00000B450000}"/>
    <cellStyle name="Normal 4 2 2 6 3 2 3 2" xfId="38637" xr:uid="{BAEFA1E0-4645-4AAB-A54F-1B19E94FAA5A}"/>
    <cellStyle name="Normal 4 2 2 6 3 2 4" xfId="17678" xr:uid="{00000000-0005-0000-0000-00000C450000}"/>
    <cellStyle name="Normal 4 2 2 6 3 2 4 2" xfId="38638" xr:uid="{B85BB0E7-6476-4233-AB3B-5B7776DFB6A0}"/>
    <cellStyle name="Normal 4 2 2 6 3 2 5" xfId="17679" xr:uid="{00000000-0005-0000-0000-00000D450000}"/>
    <cellStyle name="Normal 4 2 2 6 3 2 5 2" xfId="38639" xr:uid="{14A8C9D5-32A3-4529-AEB0-101B19728FC2}"/>
    <cellStyle name="Normal 4 2 2 6 3 2 6" xfId="38632" xr:uid="{027C90C1-F6EE-4F68-A413-5C6CABFE653B}"/>
    <cellStyle name="Normal 4 2 2 6 3 3" xfId="17680" xr:uid="{00000000-0005-0000-0000-00000E450000}"/>
    <cellStyle name="Normal 4 2 2 6 3 3 2" xfId="17681" xr:uid="{00000000-0005-0000-0000-00000F450000}"/>
    <cellStyle name="Normal 4 2 2 6 3 3 2 2" xfId="38641" xr:uid="{826F5D75-5CD6-4F1D-9E09-D3FEEAC60203}"/>
    <cellStyle name="Normal 4 2 2 6 3 3 3" xfId="17682" xr:uid="{00000000-0005-0000-0000-000010450000}"/>
    <cellStyle name="Normal 4 2 2 6 3 3 3 2" xfId="38642" xr:uid="{5D9BADDF-CCD4-497C-8040-778F90E837AD}"/>
    <cellStyle name="Normal 4 2 2 6 3 3 4" xfId="17683" xr:uid="{00000000-0005-0000-0000-000011450000}"/>
    <cellStyle name="Normal 4 2 2 6 3 3 4 2" xfId="38643" xr:uid="{23E2DFD3-54BB-47EF-A32F-D01DCD97FADE}"/>
    <cellStyle name="Normal 4 2 2 6 3 3 5" xfId="38640" xr:uid="{B90C70CE-E54D-429C-BA94-BA3682BDA13C}"/>
    <cellStyle name="Normal 4 2 2 6 3 4" xfId="17684" xr:uid="{00000000-0005-0000-0000-000012450000}"/>
    <cellStyle name="Normal 4 2 2 6 3 4 2" xfId="38644" xr:uid="{4CCCF2E1-B60A-40BA-82E6-73D9192DB9C2}"/>
    <cellStyle name="Normal 4 2 2 6 3 5" xfId="17685" xr:uid="{00000000-0005-0000-0000-000013450000}"/>
    <cellStyle name="Normal 4 2 2 6 3 5 2" xfId="38645" xr:uid="{EB6B72D2-1B07-4B28-A891-82D6EC92602D}"/>
    <cellStyle name="Normal 4 2 2 6 3 6" xfId="17686" xr:uid="{00000000-0005-0000-0000-000014450000}"/>
    <cellStyle name="Normal 4 2 2 6 3 6 2" xfId="38646" xr:uid="{79C029FC-B8EB-4E2C-A078-5F110C0457C8}"/>
    <cellStyle name="Normal 4 2 2 6 3 7" xfId="38631" xr:uid="{912D9CA2-4707-4938-B952-6A1C0DF6DA27}"/>
    <cellStyle name="Normal 4 2 2 6 4" xfId="17687" xr:uid="{00000000-0005-0000-0000-000015450000}"/>
    <cellStyle name="Normal 4 2 2 6 4 2" xfId="17688" xr:uid="{00000000-0005-0000-0000-000016450000}"/>
    <cellStyle name="Normal 4 2 2 6 4 2 2" xfId="17689" xr:uid="{00000000-0005-0000-0000-000017450000}"/>
    <cellStyle name="Normal 4 2 2 6 4 2 2 2" xfId="38649" xr:uid="{C31AD46E-88A4-48FF-ACA8-0380F8A2A427}"/>
    <cellStyle name="Normal 4 2 2 6 4 2 3" xfId="17690" xr:uid="{00000000-0005-0000-0000-000018450000}"/>
    <cellStyle name="Normal 4 2 2 6 4 2 3 2" xfId="38650" xr:uid="{D0E3B88E-C2E2-44B0-800C-37F4DA8233F8}"/>
    <cellStyle name="Normal 4 2 2 6 4 2 4" xfId="17691" xr:uid="{00000000-0005-0000-0000-000019450000}"/>
    <cellStyle name="Normal 4 2 2 6 4 2 4 2" xfId="38651" xr:uid="{E14903AD-7091-49A9-871E-4B4C9CB328AE}"/>
    <cellStyle name="Normal 4 2 2 6 4 2 5" xfId="38648" xr:uid="{3CF2B5AC-3074-4719-9891-8F3D42E98A93}"/>
    <cellStyle name="Normal 4 2 2 6 4 3" xfId="17692" xr:uid="{00000000-0005-0000-0000-00001A450000}"/>
    <cellStyle name="Normal 4 2 2 6 4 3 2" xfId="38652" xr:uid="{CAC66FB3-DBA7-410A-B2EA-8A5A2034C770}"/>
    <cellStyle name="Normal 4 2 2 6 4 4" xfId="17693" xr:uid="{00000000-0005-0000-0000-00001B450000}"/>
    <cellStyle name="Normal 4 2 2 6 4 4 2" xfId="38653" xr:uid="{D9B0D9B3-66F4-468E-A21F-796DA020FC11}"/>
    <cellStyle name="Normal 4 2 2 6 4 5" xfId="17694" xr:uid="{00000000-0005-0000-0000-00001C450000}"/>
    <cellStyle name="Normal 4 2 2 6 4 5 2" xfId="38654" xr:uid="{99996147-1708-426F-9BF9-D932345AE48D}"/>
    <cellStyle name="Normal 4 2 2 6 4 6" xfId="38647" xr:uid="{E5CD15B4-C999-4E8A-AF70-4F8CC1EB9CDF}"/>
    <cellStyle name="Normal 4 2 2 6 5" xfId="17695" xr:uid="{00000000-0005-0000-0000-00001D450000}"/>
    <cellStyle name="Normal 4 2 2 6 5 2" xfId="17696" xr:uid="{00000000-0005-0000-0000-00001E450000}"/>
    <cellStyle name="Normal 4 2 2 6 5 2 2" xfId="38656" xr:uid="{0F02B871-40C5-42AB-82EB-B9D1FFC85EAF}"/>
    <cellStyle name="Normal 4 2 2 6 5 3" xfId="17697" xr:uid="{00000000-0005-0000-0000-00001F450000}"/>
    <cellStyle name="Normal 4 2 2 6 5 3 2" xfId="38657" xr:uid="{C572C230-66E7-47CA-8222-3FAEEA7EB53F}"/>
    <cellStyle name="Normal 4 2 2 6 5 4" xfId="17698" xr:uid="{00000000-0005-0000-0000-000020450000}"/>
    <cellStyle name="Normal 4 2 2 6 5 4 2" xfId="38658" xr:uid="{BE9F11FA-1A20-4947-B95E-BA6982F68893}"/>
    <cellStyle name="Normal 4 2 2 6 5 5" xfId="38655" xr:uid="{8C75645E-2809-4DB1-A178-CF1FB365ADFA}"/>
    <cellStyle name="Normal 4 2 2 6 6" xfId="17699" xr:uid="{00000000-0005-0000-0000-000021450000}"/>
    <cellStyle name="Normal 4 2 2 6 6 2" xfId="38659" xr:uid="{F03D4087-8F08-4840-8EC9-97E0B3A6E9DE}"/>
    <cellStyle name="Normal 4 2 2 6 7" xfId="17700" xr:uid="{00000000-0005-0000-0000-000022450000}"/>
    <cellStyle name="Normal 4 2 2 6 7 2" xfId="38660" xr:uid="{5B58425E-875B-4BF3-A1B9-89D871D872E7}"/>
    <cellStyle name="Normal 4 2 2 6 8" xfId="17701" xr:uid="{00000000-0005-0000-0000-000023450000}"/>
    <cellStyle name="Normal 4 2 2 6 8 2" xfId="38661" xr:uid="{E49E03D8-3168-40F6-ABA1-E0CF9CBBA5F6}"/>
    <cellStyle name="Normal 4 2 2 6 9" xfId="38614" xr:uid="{C74FFF3A-B373-4314-8A35-7F5DA9352BF4}"/>
    <cellStyle name="Normal 4 2 2 7" xfId="17702" xr:uid="{00000000-0005-0000-0000-000024450000}"/>
    <cellStyle name="Normal 4 2 2 7 2" xfId="17703" xr:uid="{00000000-0005-0000-0000-000025450000}"/>
    <cellStyle name="Normal 4 2 2 7 2 2" xfId="17704" xr:uid="{00000000-0005-0000-0000-000026450000}"/>
    <cellStyle name="Normal 4 2 2 7 2 2 2" xfId="17705" xr:uid="{00000000-0005-0000-0000-000027450000}"/>
    <cellStyle name="Normal 4 2 2 7 2 2 2 2" xfId="38665" xr:uid="{FBCACFAB-B95C-4AFA-8C8C-7B25CB8EF661}"/>
    <cellStyle name="Normal 4 2 2 7 2 2 3" xfId="17706" xr:uid="{00000000-0005-0000-0000-000028450000}"/>
    <cellStyle name="Normal 4 2 2 7 2 2 3 2" xfId="38666" xr:uid="{AD4F61FC-39A6-4605-8FDB-137A7F2386B5}"/>
    <cellStyle name="Normal 4 2 2 7 2 2 4" xfId="17707" xr:uid="{00000000-0005-0000-0000-000029450000}"/>
    <cellStyle name="Normal 4 2 2 7 2 2 4 2" xfId="38667" xr:uid="{BAB3409E-6208-47FA-8BEF-7D5D5EAE91EF}"/>
    <cellStyle name="Normal 4 2 2 7 2 2 5" xfId="38664" xr:uid="{25FAEDCF-AFE3-4B19-895F-5CF6BE42CBA2}"/>
    <cellStyle name="Normal 4 2 2 7 2 3" xfId="17708" xr:uid="{00000000-0005-0000-0000-00002A450000}"/>
    <cellStyle name="Normal 4 2 2 7 2 3 2" xfId="38668" xr:uid="{4BB7D5E7-AC0C-4DBA-A1EE-AC8582954876}"/>
    <cellStyle name="Normal 4 2 2 7 2 4" xfId="17709" xr:uid="{00000000-0005-0000-0000-00002B450000}"/>
    <cellStyle name="Normal 4 2 2 7 2 4 2" xfId="38669" xr:uid="{DC5511E5-603E-4D1C-84AD-4D2B072EECD5}"/>
    <cellStyle name="Normal 4 2 2 7 2 5" xfId="17710" xr:uid="{00000000-0005-0000-0000-00002C450000}"/>
    <cellStyle name="Normal 4 2 2 7 2 5 2" xfId="38670" xr:uid="{74253652-0034-4FE0-A3A3-8916938923C8}"/>
    <cellStyle name="Normal 4 2 2 7 2 6" xfId="38663" xr:uid="{5CB8A08B-BB8C-4D7A-9883-AB99B3F05844}"/>
    <cellStyle name="Normal 4 2 2 7 3" xfId="17711" xr:uid="{00000000-0005-0000-0000-00002D450000}"/>
    <cellStyle name="Normal 4 2 2 7 3 2" xfId="17712" xr:uid="{00000000-0005-0000-0000-00002E450000}"/>
    <cellStyle name="Normal 4 2 2 7 3 2 2" xfId="38672" xr:uid="{AD20048A-283D-48F9-A9DD-46AA7AC4E4FD}"/>
    <cellStyle name="Normal 4 2 2 7 3 3" xfId="17713" xr:uid="{00000000-0005-0000-0000-00002F450000}"/>
    <cellStyle name="Normal 4 2 2 7 3 3 2" xfId="38673" xr:uid="{3F3D1EAF-E39D-4A75-9320-7FCEF886B377}"/>
    <cellStyle name="Normal 4 2 2 7 3 4" xfId="17714" xr:uid="{00000000-0005-0000-0000-000030450000}"/>
    <cellStyle name="Normal 4 2 2 7 3 4 2" xfId="38674" xr:uid="{C9E9CC02-4DE4-4C2B-9DE4-7EAB830F1208}"/>
    <cellStyle name="Normal 4 2 2 7 3 5" xfId="38671" xr:uid="{FD4C862B-BB84-4F26-875B-182603EFB698}"/>
    <cellStyle name="Normal 4 2 2 7 4" xfId="17715" xr:uid="{00000000-0005-0000-0000-000031450000}"/>
    <cellStyle name="Normal 4 2 2 7 4 2" xfId="38675" xr:uid="{824DB92E-EDBC-4E4E-B27E-5C0AB85F1CDC}"/>
    <cellStyle name="Normal 4 2 2 7 5" xfId="17716" xr:uid="{00000000-0005-0000-0000-000032450000}"/>
    <cellStyle name="Normal 4 2 2 7 5 2" xfId="38676" xr:uid="{A9D20107-EC61-4BAC-BECA-0C3470F0D12F}"/>
    <cellStyle name="Normal 4 2 2 7 6" xfId="17717" xr:uid="{00000000-0005-0000-0000-000033450000}"/>
    <cellStyle name="Normal 4 2 2 7 6 2" xfId="38677" xr:uid="{EC110D0B-DF30-49A0-82DA-359F9EEC1C1A}"/>
    <cellStyle name="Normal 4 2 2 7 7" xfId="38662" xr:uid="{F7C5BEC6-C307-4104-92A7-3F0A20C61AAD}"/>
    <cellStyle name="Normal 4 2 2 8" xfId="17718" xr:uid="{00000000-0005-0000-0000-000034450000}"/>
    <cellStyle name="Normal 4 2 2 8 2" xfId="17719" xr:uid="{00000000-0005-0000-0000-000035450000}"/>
    <cellStyle name="Normal 4 2 2 8 2 2" xfId="17720" xr:uid="{00000000-0005-0000-0000-000036450000}"/>
    <cellStyle name="Normal 4 2 2 8 2 2 2" xfId="17721" xr:uid="{00000000-0005-0000-0000-000037450000}"/>
    <cellStyle name="Normal 4 2 2 8 2 2 2 2" xfId="38681" xr:uid="{45DA1C5F-3D7E-4569-8CB6-50A144052F9F}"/>
    <cellStyle name="Normal 4 2 2 8 2 2 3" xfId="17722" xr:uid="{00000000-0005-0000-0000-000038450000}"/>
    <cellStyle name="Normal 4 2 2 8 2 2 3 2" xfId="38682" xr:uid="{34A62B12-33CA-40A0-8515-39ADCA01131F}"/>
    <cellStyle name="Normal 4 2 2 8 2 2 4" xfId="17723" xr:uid="{00000000-0005-0000-0000-000039450000}"/>
    <cellStyle name="Normal 4 2 2 8 2 2 4 2" xfId="38683" xr:uid="{FB33C374-2B26-4EBD-A4B0-8576BF2A5E85}"/>
    <cellStyle name="Normal 4 2 2 8 2 2 5" xfId="38680" xr:uid="{7901B44A-6BFA-4170-BE05-9BF00042EDFA}"/>
    <cellStyle name="Normal 4 2 2 8 2 3" xfId="17724" xr:uid="{00000000-0005-0000-0000-00003A450000}"/>
    <cellStyle name="Normal 4 2 2 8 2 3 2" xfId="38684" xr:uid="{63AB50EB-B360-4A1C-BFF8-8D18E24E726D}"/>
    <cellStyle name="Normal 4 2 2 8 2 4" xfId="17725" xr:uid="{00000000-0005-0000-0000-00003B450000}"/>
    <cellStyle name="Normal 4 2 2 8 2 4 2" xfId="38685" xr:uid="{5F0FF37C-A971-45C4-A8FB-88B54DDD1C6A}"/>
    <cellStyle name="Normal 4 2 2 8 2 5" xfId="17726" xr:uid="{00000000-0005-0000-0000-00003C450000}"/>
    <cellStyle name="Normal 4 2 2 8 2 5 2" xfId="38686" xr:uid="{E301BC60-82CF-4B2C-8F40-831042D9BD97}"/>
    <cellStyle name="Normal 4 2 2 8 2 6" xfId="38679" xr:uid="{CFC5B891-AE19-46C7-B6FF-DD6B4FBAD2A5}"/>
    <cellStyle name="Normal 4 2 2 8 3" xfId="17727" xr:uid="{00000000-0005-0000-0000-00003D450000}"/>
    <cellStyle name="Normal 4 2 2 8 3 2" xfId="17728" xr:uid="{00000000-0005-0000-0000-00003E450000}"/>
    <cellStyle name="Normal 4 2 2 8 3 2 2" xfId="38688" xr:uid="{A181F138-C820-4707-A2B7-5809CEDB3B7D}"/>
    <cellStyle name="Normal 4 2 2 8 3 3" xfId="17729" xr:uid="{00000000-0005-0000-0000-00003F450000}"/>
    <cellStyle name="Normal 4 2 2 8 3 3 2" xfId="38689" xr:uid="{D18F9B0B-300C-4CAF-A405-D88C71768D83}"/>
    <cellStyle name="Normal 4 2 2 8 3 4" xfId="17730" xr:uid="{00000000-0005-0000-0000-000040450000}"/>
    <cellStyle name="Normal 4 2 2 8 3 4 2" xfId="38690" xr:uid="{97658B93-4E55-4544-B41D-ABDA80CC6932}"/>
    <cellStyle name="Normal 4 2 2 8 3 5" xfId="38687" xr:uid="{C1F95A7F-3097-413C-8746-D7CCF880168C}"/>
    <cellStyle name="Normal 4 2 2 8 4" xfId="17731" xr:uid="{00000000-0005-0000-0000-000041450000}"/>
    <cellStyle name="Normal 4 2 2 8 4 2" xfId="38691" xr:uid="{C4BEB63B-41C5-406A-9890-5C649C0A10A5}"/>
    <cellStyle name="Normal 4 2 2 8 5" xfId="17732" xr:uid="{00000000-0005-0000-0000-000042450000}"/>
    <cellStyle name="Normal 4 2 2 8 5 2" xfId="38692" xr:uid="{E707AED4-A04F-4BA5-9D0F-C2EBB3F41211}"/>
    <cellStyle name="Normal 4 2 2 8 6" xfId="17733" xr:uid="{00000000-0005-0000-0000-000043450000}"/>
    <cellStyle name="Normal 4 2 2 8 6 2" xfId="38693" xr:uid="{A6D9D4F7-32C1-4706-8D0C-F729966DEA80}"/>
    <cellStyle name="Normal 4 2 2 8 7" xfId="38678" xr:uid="{48699243-6ACF-4F65-A4D2-2A492752557F}"/>
    <cellStyle name="Normal 4 2 2 9" xfId="17734" xr:uid="{00000000-0005-0000-0000-000044450000}"/>
    <cellStyle name="Normal 4 2 2 9 2" xfId="38694" xr:uid="{182398A8-E49F-4E8A-B29A-09C58D53D560}"/>
    <cellStyle name="Normal 4 2 3" xfId="17735" xr:uid="{00000000-0005-0000-0000-000045450000}"/>
    <cellStyle name="Normal 4 2 3 10" xfId="17736" xr:uid="{00000000-0005-0000-0000-000046450000}"/>
    <cellStyle name="Normal 4 2 3 10 2" xfId="38696" xr:uid="{5A8A4774-1ABA-4706-912E-4DE7533AAFB6}"/>
    <cellStyle name="Normal 4 2 3 11" xfId="38695" xr:uid="{CEA47313-01BD-4973-A557-2F0315DFF943}"/>
    <cellStyle name="Normal 4 2 3 2" xfId="17737" xr:uid="{00000000-0005-0000-0000-000047450000}"/>
    <cellStyle name="Normal 4 2 3 2 2" xfId="17738" xr:uid="{00000000-0005-0000-0000-000048450000}"/>
    <cellStyle name="Normal 4 2 3 2 2 2" xfId="17739" xr:uid="{00000000-0005-0000-0000-000049450000}"/>
    <cellStyle name="Normal 4 2 3 2 2 2 2" xfId="17740" xr:uid="{00000000-0005-0000-0000-00004A450000}"/>
    <cellStyle name="Normal 4 2 3 2 2 2 2 2" xfId="17741" xr:uid="{00000000-0005-0000-0000-00004B450000}"/>
    <cellStyle name="Normal 4 2 3 2 2 2 2 2 2" xfId="38701" xr:uid="{7824D623-1FA2-4634-9E11-5D3EDC686638}"/>
    <cellStyle name="Normal 4 2 3 2 2 2 2 3" xfId="17742" xr:uid="{00000000-0005-0000-0000-00004C450000}"/>
    <cellStyle name="Normal 4 2 3 2 2 2 2 3 2" xfId="38702" xr:uid="{1907BD1D-7A52-48DF-A380-19A38A86644A}"/>
    <cellStyle name="Normal 4 2 3 2 2 2 2 4" xfId="17743" xr:uid="{00000000-0005-0000-0000-00004D450000}"/>
    <cellStyle name="Normal 4 2 3 2 2 2 2 4 2" xfId="38703" xr:uid="{C85393CF-8FE7-4CD7-9387-57705D263D2C}"/>
    <cellStyle name="Normal 4 2 3 2 2 2 2 5" xfId="38700" xr:uid="{9EE4CEED-000E-445B-988D-641E6D197D23}"/>
    <cellStyle name="Normal 4 2 3 2 2 2 3" xfId="17744" xr:uid="{00000000-0005-0000-0000-00004E450000}"/>
    <cellStyle name="Normal 4 2 3 2 2 2 3 2" xfId="38704" xr:uid="{42E4950D-75AD-4E82-BFA7-8BCB6666C6D8}"/>
    <cellStyle name="Normal 4 2 3 2 2 2 4" xfId="17745" xr:uid="{00000000-0005-0000-0000-00004F450000}"/>
    <cellStyle name="Normal 4 2 3 2 2 2 4 2" xfId="38705" xr:uid="{288CC32B-707F-4E77-91FA-4829A0AA4272}"/>
    <cellStyle name="Normal 4 2 3 2 2 2 5" xfId="17746" xr:uid="{00000000-0005-0000-0000-000050450000}"/>
    <cellStyle name="Normal 4 2 3 2 2 2 5 2" xfId="38706" xr:uid="{31899422-82CD-495C-B220-D090A9970572}"/>
    <cellStyle name="Normal 4 2 3 2 2 2 6" xfId="38699" xr:uid="{C8368872-48CC-4B3D-AC27-7621D9A7615C}"/>
    <cellStyle name="Normal 4 2 3 2 2 3" xfId="17747" xr:uid="{00000000-0005-0000-0000-000051450000}"/>
    <cellStyle name="Normal 4 2 3 2 2 3 2" xfId="17748" xr:uid="{00000000-0005-0000-0000-000052450000}"/>
    <cellStyle name="Normal 4 2 3 2 2 3 2 2" xfId="38708" xr:uid="{28A39EE7-12E0-4661-8439-8300511D95AC}"/>
    <cellStyle name="Normal 4 2 3 2 2 3 3" xfId="17749" xr:uid="{00000000-0005-0000-0000-000053450000}"/>
    <cellStyle name="Normal 4 2 3 2 2 3 3 2" xfId="38709" xr:uid="{2F8A8EC4-DA78-408D-BFBF-C4CA1FD9FD6A}"/>
    <cellStyle name="Normal 4 2 3 2 2 3 4" xfId="17750" xr:uid="{00000000-0005-0000-0000-000054450000}"/>
    <cellStyle name="Normal 4 2 3 2 2 3 4 2" xfId="38710" xr:uid="{9CD66708-AA5D-481A-8FD0-93E2A242B439}"/>
    <cellStyle name="Normal 4 2 3 2 2 3 5" xfId="38707" xr:uid="{B882AD18-1175-45E6-ACB4-8BA71F92B069}"/>
    <cellStyle name="Normal 4 2 3 2 2 4" xfId="17751" xr:uid="{00000000-0005-0000-0000-000055450000}"/>
    <cellStyle name="Normal 4 2 3 2 2 4 2" xfId="38711" xr:uid="{70DC5F75-F27D-4BFB-8425-4F34CD4EEE90}"/>
    <cellStyle name="Normal 4 2 3 2 2 5" xfId="17752" xr:uid="{00000000-0005-0000-0000-000056450000}"/>
    <cellStyle name="Normal 4 2 3 2 2 5 2" xfId="38712" xr:uid="{04CE760B-CFCE-4352-A217-39AA1E3296BB}"/>
    <cellStyle name="Normal 4 2 3 2 2 6" xfId="17753" xr:uid="{00000000-0005-0000-0000-000057450000}"/>
    <cellStyle name="Normal 4 2 3 2 2 6 2" xfId="38713" xr:uid="{1DBF896D-19E0-485B-81EF-C02AD738E25C}"/>
    <cellStyle name="Normal 4 2 3 2 2 7" xfId="38698" xr:uid="{3EE50445-36CE-419D-BF2E-72018756F91E}"/>
    <cellStyle name="Normal 4 2 3 2 3" xfId="17754" xr:uid="{00000000-0005-0000-0000-000058450000}"/>
    <cellStyle name="Normal 4 2 3 2 3 2" xfId="17755" xr:uid="{00000000-0005-0000-0000-000059450000}"/>
    <cellStyle name="Normal 4 2 3 2 3 2 2" xfId="17756" xr:uid="{00000000-0005-0000-0000-00005A450000}"/>
    <cellStyle name="Normal 4 2 3 2 3 2 2 2" xfId="17757" xr:uid="{00000000-0005-0000-0000-00005B450000}"/>
    <cellStyle name="Normal 4 2 3 2 3 2 2 2 2" xfId="38717" xr:uid="{22C0116C-9955-453B-BE5C-D0EB5BCDAD64}"/>
    <cellStyle name="Normal 4 2 3 2 3 2 2 3" xfId="17758" xr:uid="{00000000-0005-0000-0000-00005C450000}"/>
    <cellStyle name="Normal 4 2 3 2 3 2 2 3 2" xfId="38718" xr:uid="{01DD4D84-95EF-4EA3-BAC3-2430FF5DE12A}"/>
    <cellStyle name="Normal 4 2 3 2 3 2 2 4" xfId="17759" xr:uid="{00000000-0005-0000-0000-00005D450000}"/>
    <cellStyle name="Normal 4 2 3 2 3 2 2 4 2" xfId="38719" xr:uid="{87A1C12C-9543-41F2-BB00-71EFB68778F9}"/>
    <cellStyle name="Normal 4 2 3 2 3 2 2 5" xfId="38716" xr:uid="{45D7CF4E-8075-47DC-941F-71B65BB272DB}"/>
    <cellStyle name="Normal 4 2 3 2 3 2 3" xfId="17760" xr:uid="{00000000-0005-0000-0000-00005E450000}"/>
    <cellStyle name="Normal 4 2 3 2 3 2 3 2" xfId="38720" xr:uid="{CA45495A-D8B7-4E2C-8993-CD0FB91E271F}"/>
    <cellStyle name="Normal 4 2 3 2 3 2 4" xfId="17761" xr:uid="{00000000-0005-0000-0000-00005F450000}"/>
    <cellStyle name="Normal 4 2 3 2 3 2 4 2" xfId="38721" xr:uid="{C4A306FF-A54F-40EF-8CCB-CE53DF1E3FF5}"/>
    <cellStyle name="Normal 4 2 3 2 3 2 5" xfId="17762" xr:uid="{00000000-0005-0000-0000-000060450000}"/>
    <cellStyle name="Normal 4 2 3 2 3 2 5 2" xfId="38722" xr:uid="{9CF2E623-8426-4D39-BC08-2A40EB55C2F0}"/>
    <cellStyle name="Normal 4 2 3 2 3 2 6" xfId="38715" xr:uid="{BAAF44CC-00FA-488B-9B0E-6846D06757E1}"/>
    <cellStyle name="Normal 4 2 3 2 3 3" xfId="17763" xr:uid="{00000000-0005-0000-0000-000061450000}"/>
    <cellStyle name="Normal 4 2 3 2 3 3 2" xfId="17764" xr:uid="{00000000-0005-0000-0000-000062450000}"/>
    <cellStyle name="Normal 4 2 3 2 3 3 2 2" xfId="38724" xr:uid="{F2650CE4-BEE9-4A50-A1AB-641C85918709}"/>
    <cellStyle name="Normal 4 2 3 2 3 3 3" xfId="17765" xr:uid="{00000000-0005-0000-0000-000063450000}"/>
    <cellStyle name="Normal 4 2 3 2 3 3 3 2" xfId="38725" xr:uid="{9FAACFDE-4DC7-4C28-A6C5-382E1AA25C48}"/>
    <cellStyle name="Normal 4 2 3 2 3 3 4" xfId="17766" xr:uid="{00000000-0005-0000-0000-000064450000}"/>
    <cellStyle name="Normal 4 2 3 2 3 3 4 2" xfId="38726" xr:uid="{E90C810C-0B20-4937-AC2F-1344AA8316D5}"/>
    <cellStyle name="Normal 4 2 3 2 3 3 5" xfId="38723" xr:uid="{C8F6941A-21B0-4995-8825-4506A7E0E001}"/>
    <cellStyle name="Normal 4 2 3 2 3 4" xfId="17767" xr:uid="{00000000-0005-0000-0000-000065450000}"/>
    <cellStyle name="Normal 4 2 3 2 3 4 2" xfId="38727" xr:uid="{EE1B4419-0A54-4D4A-8C72-C21EBF10F466}"/>
    <cellStyle name="Normal 4 2 3 2 3 5" xfId="17768" xr:uid="{00000000-0005-0000-0000-000066450000}"/>
    <cellStyle name="Normal 4 2 3 2 3 5 2" xfId="38728" xr:uid="{6CF59DDA-0868-4EEF-93A6-77366850F16F}"/>
    <cellStyle name="Normal 4 2 3 2 3 6" xfId="17769" xr:uid="{00000000-0005-0000-0000-000067450000}"/>
    <cellStyle name="Normal 4 2 3 2 3 6 2" xfId="38729" xr:uid="{037E2A91-5FF0-497F-97F5-9153E96D28B7}"/>
    <cellStyle name="Normal 4 2 3 2 3 7" xfId="38714" xr:uid="{C4737CB0-DA58-4DD8-9116-36FD66AF647F}"/>
    <cellStyle name="Normal 4 2 3 2 4" xfId="17770" xr:uid="{00000000-0005-0000-0000-000068450000}"/>
    <cellStyle name="Normal 4 2 3 2 4 2" xfId="17771" xr:uid="{00000000-0005-0000-0000-000069450000}"/>
    <cellStyle name="Normal 4 2 3 2 4 2 2" xfId="17772" xr:uid="{00000000-0005-0000-0000-00006A450000}"/>
    <cellStyle name="Normal 4 2 3 2 4 2 2 2" xfId="38732" xr:uid="{23509EB6-F6BB-415D-9E17-6BBDB109C096}"/>
    <cellStyle name="Normal 4 2 3 2 4 2 3" xfId="17773" xr:uid="{00000000-0005-0000-0000-00006B450000}"/>
    <cellStyle name="Normal 4 2 3 2 4 2 3 2" xfId="38733" xr:uid="{0A25B2E9-1024-43E9-9B38-2631C515B2E7}"/>
    <cellStyle name="Normal 4 2 3 2 4 2 4" xfId="17774" xr:uid="{00000000-0005-0000-0000-00006C450000}"/>
    <cellStyle name="Normal 4 2 3 2 4 2 4 2" xfId="38734" xr:uid="{C0B77118-F38E-4F4D-8402-002DB9DF8631}"/>
    <cellStyle name="Normal 4 2 3 2 4 2 5" xfId="38731" xr:uid="{4D983CD7-D426-41CA-A470-45F848241963}"/>
    <cellStyle name="Normal 4 2 3 2 4 3" xfId="17775" xr:uid="{00000000-0005-0000-0000-00006D450000}"/>
    <cellStyle name="Normal 4 2 3 2 4 3 2" xfId="38735" xr:uid="{14795262-4AA8-4542-8AEE-E25B1B0566AE}"/>
    <cellStyle name="Normal 4 2 3 2 4 4" xfId="17776" xr:uid="{00000000-0005-0000-0000-00006E450000}"/>
    <cellStyle name="Normal 4 2 3 2 4 4 2" xfId="38736" xr:uid="{D42E40F2-B01E-4AB8-A09E-0A0B862FCE10}"/>
    <cellStyle name="Normal 4 2 3 2 4 5" xfId="17777" xr:uid="{00000000-0005-0000-0000-00006F450000}"/>
    <cellStyle name="Normal 4 2 3 2 4 5 2" xfId="38737" xr:uid="{C5EB1361-9E6B-4D27-B2EF-9C3BDE962719}"/>
    <cellStyle name="Normal 4 2 3 2 4 6" xfId="38730" xr:uid="{AE357050-9A12-4E1B-A0EA-A11FB30F5695}"/>
    <cellStyle name="Normal 4 2 3 2 5" xfId="17778" xr:uid="{00000000-0005-0000-0000-000070450000}"/>
    <cellStyle name="Normal 4 2 3 2 5 2" xfId="17779" xr:uid="{00000000-0005-0000-0000-000071450000}"/>
    <cellStyle name="Normal 4 2 3 2 5 2 2" xfId="38739" xr:uid="{9A8A120E-C749-4275-9234-D738A8BC58BB}"/>
    <cellStyle name="Normal 4 2 3 2 5 3" xfId="17780" xr:uid="{00000000-0005-0000-0000-000072450000}"/>
    <cellStyle name="Normal 4 2 3 2 5 3 2" xfId="38740" xr:uid="{748C5C95-1F50-4B82-8A75-4D7C07B97D7C}"/>
    <cellStyle name="Normal 4 2 3 2 5 4" xfId="17781" xr:uid="{00000000-0005-0000-0000-000073450000}"/>
    <cellStyle name="Normal 4 2 3 2 5 4 2" xfId="38741" xr:uid="{FC3B4C72-6544-493E-A664-0B78DE8BB406}"/>
    <cellStyle name="Normal 4 2 3 2 5 5" xfId="38738" xr:uid="{4F0D99DE-4739-4B35-B2E4-A55B9316454D}"/>
    <cellStyle name="Normal 4 2 3 2 6" xfId="17782" xr:uid="{00000000-0005-0000-0000-000074450000}"/>
    <cellStyle name="Normal 4 2 3 2 6 2" xfId="38742" xr:uid="{874763CE-8ED2-4767-B8A9-96F61ECFFCE6}"/>
    <cellStyle name="Normal 4 2 3 2 7" xfId="17783" xr:uid="{00000000-0005-0000-0000-000075450000}"/>
    <cellStyle name="Normal 4 2 3 2 7 2" xfId="38743" xr:uid="{15234D5D-A8B7-4022-8439-F9682730691E}"/>
    <cellStyle name="Normal 4 2 3 2 8" xfId="17784" xr:uid="{00000000-0005-0000-0000-000076450000}"/>
    <cellStyle name="Normal 4 2 3 2 8 2" xfId="38744" xr:uid="{5A31477B-0EED-4531-97B2-8132D220B3C2}"/>
    <cellStyle name="Normal 4 2 3 2 9" xfId="38697" xr:uid="{41CEB3CE-84C6-46F2-9FA2-61A2C2B08DFC}"/>
    <cellStyle name="Normal 4 2 3 3" xfId="17785" xr:uid="{00000000-0005-0000-0000-000077450000}"/>
    <cellStyle name="Normal 4 2 3 3 2" xfId="17786" xr:uid="{00000000-0005-0000-0000-000078450000}"/>
    <cellStyle name="Normal 4 2 3 3 2 2" xfId="17787" xr:uid="{00000000-0005-0000-0000-000079450000}"/>
    <cellStyle name="Normal 4 2 3 3 2 2 2" xfId="17788" xr:uid="{00000000-0005-0000-0000-00007A450000}"/>
    <cellStyle name="Normal 4 2 3 3 2 2 2 2" xfId="38748" xr:uid="{26E4FCB7-8826-4B00-9846-389FD63F1026}"/>
    <cellStyle name="Normal 4 2 3 3 2 2 3" xfId="17789" xr:uid="{00000000-0005-0000-0000-00007B450000}"/>
    <cellStyle name="Normal 4 2 3 3 2 2 3 2" xfId="38749" xr:uid="{BBBAA434-01E2-4CC5-A671-361503D42992}"/>
    <cellStyle name="Normal 4 2 3 3 2 2 4" xfId="17790" xr:uid="{00000000-0005-0000-0000-00007C450000}"/>
    <cellStyle name="Normal 4 2 3 3 2 2 4 2" xfId="38750" xr:uid="{6C580BF1-BFC5-4ED9-9517-9717F4E33386}"/>
    <cellStyle name="Normal 4 2 3 3 2 2 5" xfId="38747" xr:uid="{B2BCA6B4-5281-404A-9C82-A0132AFFABA3}"/>
    <cellStyle name="Normal 4 2 3 3 2 3" xfId="17791" xr:uid="{00000000-0005-0000-0000-00007D450000}"/>
    <cellStyle name="Normal 4 2 3 3 2 3 2" xfId="17792" xr:uid="{00000000-0005-0000-0000-00007E450000}"/>
    <cellStyle name="Normal 4 2 3 3 2 3 2 2" xfId="38752" xr:uid="{5960C6E4-847E-42FF-A144-971380708996}"/>
    <cellStyle name="Normal 4 2 3 3 2 3 3" xfId="17793" xr:uid="{00000000-0005-0000-0000-00007F450000}"/>
    <cellStyle name="Normal 4 2 3 3 2 3 3 2" xfId="38753" xr:uid="{E383C58A-39EF-4577-8EDA-5765B1C560F1}"/>
    <cellStyle name="Normal 4 2 3 3 2 3 4" xfId="17794" xr:uid="{00000000-0005-0000-0000-000080450000}"/>
    <cellStyle name="Normal 4 2 3 3 2 3 4 2" xfId="38754" xr:uid="{F88DED5E-F2F5-4AF4-912A-C8AB68770D22}"/>
    <cellStyle name="Normal 4 2 3 3 2 3 5" xfId="38751" xr:uid="{DB6BDAE7-9178-4A02-AE0A-74440CC3B069}"/>
    <cellStyle name="Normal 4 2 3 3 2 4" xfId="17795" xr:uid="{00000000-0005-0000-0000-000081450000}"/>
    <cellStyle name="Normal 4 2 3 3 2 4 2" xfId="38755" xr:uid="{CAE30022-E41B-4F9E-A1EB-DBF1805A5E46}"/>
    <cellStyle name="Normal 4 2 3 3 2 5" xfId="17796" xr:uid="{00000000-0005-0000-0000-000082450000}"/>
    <cellStyle name="Normal 4 2 3 3 2 5 2" xfId="38756" xr:uid="{247A36D8-93DC-4810-A9E9-4F3BC42744DF}"/>
    <cellStyle name="Normal 4 2 3 3 2 6" xfId="17797" xr:uid="{00000000-0005-0000-0000-000083450000}"/>
    <cellStyle name="Normal 4 2 3 3 2 6 2" xfId="38757" xr:uid="{1D5ADAC3-5109-49EC-B5C7-EEFF0D9CC2AF}"/>
    <cellStyle name="Normal 4 2 3 3 2 7" xfId="38746" xr:uid="{E69D37F1-FFCB-4820-AD81-B5B1ADBDD7B1}"/>
    <cellStyle name="Normal 4 2 3 3 3" xfId="17798" xr:uid="{00000000-0005-0000-0000-000084450000}"/>
    <cellStyle name="Normal 4 2 3 3 3 2" xfId="17799" xr:uid="{00000000-0005-0000-0000-000085450000}"/>
    <cellStyle name="Normal 4 2 3 3 3 2 2" xfId="38759" xr:uid="{5B455061-6624-40F4-BD86-47BA58BFBCBF}"/>
    <cellStyle name="Normal 4 2 3 3 3 3" xfId="17800" xr:uid="{00000000-0005-0000-0000-000086450000}"/>
    <cellStyle name="Normal 4 2 3 3 3 3 2" xfId="38760" xr:uid="{9D760233-E971-4E11-9DFB-F0E81048FD5F}"/>
    <cellStyle name="Normal 4 2 3 3 3 4" xfId="17801" xr:uid="{00000000-0005-0000-0000-000087450000}"/>
    <cellStyle name="Normal 4 2 3 3 3 4 2" xfId="38761" xr:uid="{2FC11926-2FAB-4FAA-9280-17836D2C2A6B}"/>
    <cellStyle name="Normal 4 2 3 3 3 5" xfId="38758" xr:uid="{57824EBD-5E39-4E8F-BE83-B7A4C8EF5F4B}"/>
    <cellStyle name="Normal 4 2 3 3 4" xfId="17802" xr:uid="{00000000-0005-0000-0000-000088450000}"/>
    <cellStyle name="Normal 4 2 3 3 4 2" xfId="17803" xr:uid="{00000000-0005-0000-0000-000089450000}"/>
    <cellStyle name="Normal 4 2 3 3 4 2 2" xfId="38763" xr:uid="{41B4C4E3-0958-4450-A77B-3457502C651C}"/>
    <cellStyle name="Normal 4 2 3 3 4 3" xfId="17804" xr:uid="{00000000-0005-0000-0000-00008A450000}"/>
    <cellStyle name="Normal 4 2 3 3 4 3 2" xfId="38764" xr:uid="{3AE26C29-B188-4868-BBD7-E81F16E542BD}"/>
    <cellStyle name="Normal 4 2 3 3 4 4" xfId="17805" xr:uid="{00000000-0005-0000-0000-00008B450000}"/>
    <cellStyle name="Normal 4 2 3 3 4 4 2" xfId="38765" xr:uid="{83A85756-292C-4EA8-ACE8-62D01D153320}"/>
    <cellStyle name="Normal 4 2 3 3 4 5" xfId="38762" xr:uid="{708EB249-2F4D-4A0E-91D7-BC26BCD748E8}"/>
    <cellStyle name="Normal 4 2 3 3 5" xfId="17806" xr:uid="{00000000-0005-0000-0000-00008C450000}"/>
    <cellStyle name="Normal 4 2 3 3 5 2" xfId="38766" xr:uid="{C64EA33B-8D1A-46BC-A6E9-1A182DC24B66}"/>
    <cellStyle name="Normal 4 2 3 3 6" xfId="17807" xr:uid="{00000000-0005-0000-0000-00008D450000}"/>
    <cellStyle name="Normal 4 2 3 3 6 2" xfId="38767" xr:uid="{0BEF7059-68ED-4667-89B4-E809ED8C6341}"/>
    <cellStyle name="Normal 4 2 3 3 7" xfId="17808" xr:uid="{00000000-0005-0000-0000-00008E450000}"/>
    <cellStyle name="Normal 4 2 3 3 7 2" xfId="38768" xr:uid="{57498E78-94AE-4318-83E7-654B992EB20E}"/>
    <cellStyle name="Normal 4 2 3 3 8" xfId="38745" xr:uid="{C892432F-A6E9-47ED-B03A-6547B7052A64}"/>
    <cellStyle name="Normal 4 2 3 4" xfId="17809" xr:uid="{00000000-0005-0000-0000-00008F450000}"/>
    <cellStyle name="Normal 4 2 3 4 2" xfId="17810" xr:uid="{00000000-0005-0000-0000-000090450000}"/>
    <cellStyle name="Normal 4 2 3 4 2 2" xfId="17811" xr:uid="{00000000-0005-0000-0000-000091450000}"/>
    <cellStyle name="Normal 4 2 3 4 2 2 2" xfId="17812" xr:uid="{00000000-0005-0000-0000-000092450000}"/>
    <cellStyle name="Normal 4 2 3 4 2 2 2 2" xfId="38772" xr:uid="{14CC3210-BE93-4AD5-A3B9-6FCE16CE2E8B}"/>
    <cellStyle name="Normal 4 2 3 4 2 2 3" xfId="17813" xr:uid="{00000000-0005-0000-0000-000093450000}"/>
    <cellStyle name="Normal 4 2 3 4 2 2 3 2" xfId="38773" xr:uid="{02510DAF-9EA8-4C9F-8D19-0D239200AA46}"/>
    <cellStyle name="Normal 4 2 3 4 2 2 4" xfId="17814" xr:uid="{00000000-0005-0000-0000-000094450000}"/>
    <cellStyle name="Normal 4 2 3 4 2 2 4 2" xfId="38774" xr:uid="{8E22F0F7-576E-4ECC-BF6C-AC64F588F589}"/>
    <cellStyle name="Normal 4 2 3 4 2 2 5" xfId="38771" xr:uid="{D82EA7E3-C0A0-43E5-A93D-562E94CA625B}"/>
    <cellStyle name="Normal 4 2 3 4 2 3" xfId="17815" xr:uid="{00000000-0005-0000-0000-000095450000}"/>
    <cellStyle name="Normal 4 2 3 4 2 3 2" xfId="38775" xr:uid="{ADB260A4-5222-4210-9E63-BFE8C69D2892}"/>
    <cellStyle name="Normal 4 2 3 4 2 4" xfId="17816" xr:uid="{00000000-0005-0000-0000-000096450000}"/>
    <cellStyle name="Normal 4 2 3 4 2 4 2" xfId="38776" xr:uid="{BB402F18-8A0B-403A-B952-A99ACE604A29}"/>
    <cellStyle name="Normal 4 2 3 4 2 5" xfId="17817" xr:uid="{00000000-0005-0000-0000-000097450000}"/>
    <cellStyle name="Normal 4 2 3 4 2 5 2" xfId="38777" xr:uid="{961AB5C7-17A4-46EB-83AD-56E51847AD01}"/>
    <cellStyle name="Normal 4 2 3 4 2 6" xfId="38770" xr:uid="{EEBF58C0-261E-4E3F-A16B-C5CAE0F677C0}"/>
    <cellStyle name="Normal 4 2 3 4 3" xfId="17818" xr:uid="{00000000-0005-0000-0000-000098450000}"/>
    <cellStyle name="Normal 4 2 3 4 3 2" xfId="17819" xr:uid="{00000000-0005-0000-0000-000099450000}"/>
    <cellStyle name="Normal 4 2 3 4 3 2 2" xfId="38779" xr:uid="{A8A66985-D6B1-42F6-A953-FF34169630EA}"/>
    <cellStyle name="Normal 4 2 3 4 3 3" xfId="17820" xr:uid="{00000000-0005-0000-0000-00009A450000}"/>
    <cellStyle name="Normal 4 2 3 4 3 3 2" xfId="38780" xr:uid="{C2BEA622-A48E-40B3-9ECE-B01EC66E031C}"/>
    <cellStyle name="Normal 4 2 3 4 3 4" xfId="17821" xr:uid="{00000000-0005-0000-0000-00009B450000}"/>
    <cellStyle name="Normal 4 2 3 4 3 4 2" xfId="38781" xr:uid="{E6AFAB6C-8502-4287-BF19-6BCA380AA87E}"/>
    <cellStyle name="Normal 4 2 3 4 3 5" xfId="38778" xr:uid="{D766AAD5-84FA-42F6-87F9-7F792D5FE329}"/>
    <cellStyle name="Normal 4 2 3 4 4" xfId="17822" xr:uid="{00000000-0005-0000-0000-00009C450000}"/>
    <cellStyle name="Normal 4 2 3 4 4 2" xfId="38782" xr:uid="{9EABCE42-D3C9-4BBA-A9DB-B73EA16D11EC}"/>
    <cellStyle name="Normal 4 2 3 4 5" xfId="17823" xr:uid="{00000000-0005-0000-0000-00009D450000}"/>
    <cellStyle name="Normal 4 2 3 4 5 2" xfId="38783" xr:uid="{4BCC2D1F-CCE6-4BA0-856D-0D7901319527}"/>
    <cellStyle name="Normal 4 2 3 4 6" xfId="17824" xr:uid="{00000000-0005-0000-0000-00009E450000}"/>
    <cellStyle name="Normal 4 2 3 4 6 2" xfId="38784" xr:uid="{8230AF6A-AA0D-4D43-A43C-2FEF4BEC7927}"/>
    <cellStyle name="Normal 4 2 3 4 7" xfId="38769" xr:uid="{8B3E506F-2991-4DF3-A640-55DE1FA2759D}"/>
    <cellStyle name="Normal 4 2 3 5" xfId="17825" xr:uid="{00000000-0005-0000-0000-00009F450000}"/>
    <cellStyle name="Normal 4 2 3 5 2" xfId="17826" xr:uid="{00000000-0005-0000-0000-0000A0450000}"/>
    <cellStyle name="Normal 4 2 3 5 2 2" xfId="17827" xr:uid="{00000000-0005-0000-0000-0000A1450000}"/>
    <cellStyle name="Normal 4 2 3 5 2 2 2" xfId="17828" xr:uid="{00000000-0005-0000-0000-0000A2450000}"/>
    <cellStyle name="Normal 4 2 3 5 2 2 2 2" xfId="38788" xr:uid="{844A6190-3195-4A05-819C-9387102B8C33}"/>
    <cellStyle name="Normal 4 2 3 5 2 2 3" xfId="17829" xr:uid="{00000000-0005-0000-0000-0000A3450000}"/>
    <cellStyle name="Normal 4 2 3 5 2 2 3 2" xfId="38789" xr:uid="{F9B714E6-22DB-4417-B38B-90EC68F30902}"/>
    <cellStyle name="Normal 4 2 3 5 2 2 4" xfId="17830" xr:uid="{00000000-0005-0000-0000-0000A4450000}"/>
    <cellStyle name="Normal 4 2 3 5 2 2 4 2" xfId="38790" xr:uid="{578D4CE9-FDCE-4482-9A4B-4928A16FAE00}"/>
    <cellStyle name="Normal 4 2 3 5 2 2 5" xfId="38787" xr:uid="{E3CC1C93-C5BA-4837-B25C-A8074F9041D3}"/>
    <cellStyle name="Normal 4 2 3 5 2 3" xfId="17831" xr:uid="{00000000-0005-0000-0000-0000A5450000}"/>
    <cellStyle name="Normal 4 2 3 5 2 3 2" xfId="38791" xr:uid="{81F82844-B436-4634-97F8-803324580CD7}"/>
    <cellStyle name="Normal 4 2 3 5 2 4" xfId="17832" xr:uid="{00000000-0005-0000-0000-0000A6450000}"/>
    <cellStyle name="Normal 4 2 3 5 2 4 2" xfId="38792" xr:uid="{932A52F6-681E-499A-85F3-81FAFE3C6221}"/>
    <cellStyle name="Normal 4 2 3 5 2 5" xfId="17833" xr:uid="{00000000-0005-0000-0000-0000A7450000}"/>
    <cellStyle name="Normal 4 2 3 5 2 5 2" xfId="38793" xr:uid="{F565C62B-FA26-474C-B5F0-08EFD5A80FE2}"/>
    <cellStyle name="Normal 4 2 3 5 2 6" xfId="38786" xr:uid="{C3E8D47B-73FD-4178-97F8-1DDEE3794D91}"/>
    <cellStyle name="Normal 4 2 3 5 3" xfId="17834" xr:uid="{00000000-0005-0000-0000-0000A8450000}"/>
    <cellStyle name="Normal 4 2 3 5 3 2" xfId="17835" xr:uid="{00000000-0005-0000-0000-0000A9450000}"/>
    <cellStyle name="Normal 4 2 3 5 3 2 2" xfId="38795" xr:uid="{B1FEC9E8-68A4-46E6-959C-E54E2DC1578B}"/>
    <cellStyle name="Normal 4 2 3 5 3 3" xfId="17836" xr:uid="{00000000-0005-0000-0000-0000AA450000}"/>
    <cellStyle name="Normal 4 2 3 5 3 3 2" xfId="38796" xr:uid="{AEC133C6-088D-46F5-8686-23AE0160A0A2}"/>
    <cellStyle name="Normal 4 2 3 5 3 4" xfId="17837" xr:uid="{00000000-0005-0000-0000-0000AB450000}"/>
    <cellStyle name="Normal 4 2 3 5 3 4 2" xfId="38797" xr:uid="{55466C20-BB30-49AE-99D2-E9B64C0099B0}"/>
    <cellStyle name="Normal 4 2 3 5 3 5" xfId="38794" xr:uid="{ACCCBB9B-A127-48FA-A4E5-D363F809EB85}"/>
    <cellStyle name="Normal 4 2 3 5 4" xfId="17838" xr:uid="{00000000-0005-0000-0000-0000AC450000}"/>
    <cellStyle name="Normal 4 2 3 5 4 2" xfId="17839" xr:uid="{00000000-0005-0000-0000-0000AD450000}"/>
    <cellStyle name="Normal 4 2 3 5 4 2 2" xfId="38799" xr:uid="{B98904F9-C888-4F15-A836-A67D050BF243}"/>
    <cellStyle name="Normal 4 2 3 5 4 3" xfId="17840" xr:uid="{00000000-0005-0000-0000-0000AE450000}"/>
    <cellStyle name="Normal 4 2 3 5 4 3 2" xfId="38800" xr:uid="{6DF4763D-E625-4896-8475-7E7A0B3D3C63}"/>
    <cellStyle name="Normal 4 2 3 5 4 4" xfId="17841" xr:uid="{00000000-0005-0000-0000-0000AF450000}"/>
    <cellStyle name="Normal 4 2 3 5 4 4 2" xfId="38801" xr:uid="{231F11DB-1645-4AF0-8B46-6BC7D22B277B}"/>
    <cellStyle name="Normal 4 2 3 5 4 5" xfId="38798" xr:uid="{9F57FAF5-38BF-4ECF-8032-A096481399F4}"/>
    <cellStyle name="Normal 4 2 3 5 5" xfId="17842" xr:uid="{00000000-0005-0000-0000-0000B0450000}"/>
    <cellStyle name="Normal 4 2 3 5 5 2" xfId="38802" xr:uid="{9BBE2752-60CA-46A7-9720-7B30BFF223AF}"/>
    <cellStyle name="Normal 4 2 3 5 6" xfId="17843" xr:uid="{00000000-0005-0000-0000-0000B1450000}"/>
    <cellStyle name="Normal 4 2 3 5 6 2" xfId="38803" xr:uid="{263D9C69-F090-4DD1-B87C-8E27D023F3C0}"/>
    <cellStyle name="Normal 4 2 3 5 7" xfId="17844" xr:uid="{00000000-0005-0000-0000-0000B2450000}"/>
    <cellStyle name="Normal 4 2 3 5 7 2" xfId="38804" xr:uid="{58F7A844-25AD-4FD1-A7AF-5DF2E3A6749E}"/>
    <cellStyle name="Normal 4 2 3 5 8" xfId="38785" xr:uid="{7F5C9DA3-5EA6-43A7-BD45-AC09C4EBD285}"/>
    <cellStyle name="Normal 4 2 3 6" xfId="17845" xr:uid="{00000000-0005-0000-0000-0000B3450000}"/>
    <cellStyle name="Normal 4 2 3 6 2" xfId="17846" xr:uid="{00000000-0005-0000-0000-0000B4450000}"/>
    <cellStyle name="Normal 4 2 3 6 2 2" xfId="17847" xr:uid="{00000000-0005-0000-0000-0000B5450000}"/>
    <cellStyle name="Normal 4 2 3 6 2 2 2" xfId="38807" xr:uid="{A94A5DC5-D7E3-4D65-A58D-2D612D8AE4E4}"/>
    <cellStyle name="Normal 4 2 3 6 2 3" xfId="17848" xr:uid="{00000000-0005-0000-0000-0000B6450000}"/>
    <cellStyle name="Normal 4 2 3 6 2 3 2" xfId="38808" xr:uid="{F17C44A7-7503-410E-A732-91EDCB96CA69}"/>
    <cellStyle name="Normal 4 2 3 6 2 4" xfId="17849" xr:uid="{00000000-0005-0000-0000-0000B7450000}"/>
    <cellStyle name="Normal 4 2 3 6 2 4 2" xfId="38809" xr:uid="{D0E7EC42-666C-4806-804F-FFCB85772E7D}"/>
    <cellStyle name="Normal 4 2 3 6 2 5" xfId="38806" xr:uid="{3FCCFAA7-47FC-4223-A93D-F0FA1A3A4B7E}"/>
    <cellStyle name="Normal 4 2 3 6 3" xfId="17850" xr:uid="{00000000-0005-0000-0000-0000B8450000}"/>
    <cellStyle name="Normal 4 2 3 6 3 2" xfId="38810" xr:uid="{95830ACC-302E-4587-980F-4EF0CBD72B04}"/>
    <cellStyle name="Normal 4 2 3 6 4" xfId="17851" xr:uid="{00000000-0005-0000-0000-0000B9450000}"/>
    <cellStyle name="Normal 4 2 3 6 4 2" xfId="38811" xr:uid="{74639DA4-6611-4020-B01B-BAE6884C7482}"/>
    <cellStyle name="Normal 4 2 3 6 5" xfId="17852" xr:uid="{00000000-0005-0000-0000-0000BA450000}"/>
    <cellStyle name="Normal 4 2 3 6 5 2" xfId="38812" xr:uid="{FCDC10C7-130C-4EAE-B6AF-4FFBE01936E0}"/>
    <cellStyle name="Normal 4 2 3 6 6" xfId="38805" xr:uid="{CB7D4B6B-EFEF-4E98-8E55-25D984AF0670}"/>
    <cellStyle name="Normal 4 2 3 7" xfId="17853" xr:uid="{00000000-0005-0000-0000-0000BB450000}"/>
    <cellStyle name="Normal 4 2 3 7 2" xfId="17854" xr:uid="{00000000-0005-0000-0000-0000BC450000}"/>
    <cellStyle name="Normal 4 2 3 7 2 2" xfId="38814" xr:uid="{49347598-306C-4DE0-A283-B41D49825B78}"/>
    <cellStyle name="Normal 4 2 3 7 3" xfId="17855" xr:uid="{00000000-0005-0000-0000-0000BD450000}"/>
    <cellStyle name="Normal 4 2 3 7 3 2" xfId="38815" xr:uid="{785C37AE-762C-41D4-9FE8-B07D1ACB3473}"/>
    <cellStyle name="Normal 4 2 3 7 4" xfId="17856" xr:uid="{00000000-0005-0000-0000-0000BE450000}"/>
    <cellStyle name="Normal 4 2 3 7 4 2" xfId="38816" xr:uid="{4F6E221F-B30F-4368-A003-01EB81C41D9B}"/>
    <cellStyle name="Normal 4 2 3 7 5" xfId="38813" xr:uid="{DC6D2535-456B-48D9-A998-87A3EC2D77D9}"/>
    <cellStyle name="Normal 4 2 3 8" xfId="17857" xr:uid="{00000000-0005-0000-0000-0000BF450000}"/>
    <cellStyle name="Normal 4 2 3 8 2" xfId="38817" xr:uid="{C401A211-66E2-4DEE-86F6-BFC542DC1DCB}"/>
    <cellStyle name="Normal 4 2 3 9" xfId="17858" xr:uid="{00000000-0005-0000-0000-0000C0450000}"/>
    <cellStyle name="Normal 4 2 3 9 2" xfId="38818" xr:uid="{ACB7E4E2-8A4D-4828-B611-9FF67D096877}"/>
    <cellStyle name="Normal 4 2 4" xfId="17859" xr:uid="{00000000-0005-0000-0000-0000C1450000}"/>
    <cellStyle name="Normal 4 2 4 10" xfId="17860" xr:uid="{00000000-0005-0000-0000-0000C2450000}"/>
    <cellStyle name="Normal 4 2 4 10 2" xfId="38820" xr:uid="{51454CA1-7B6F-47CE-8122-7AD667B16BF5}"/>
    <cellStyle name="Normal 4 2 4 11" xfId="38819" xr:uid="{C7D45628-126A-4179-A996-151C6D25AF60}"/>
    <cellStyle name="Normal 4 2 4 2" xfId="17861" xr:uid="{00000000-0005-0000-0000-0000C3450000}"/>
    <cellStyle name="Normal 4 2 4 2 2" xfId="17862" xr:uid="{00000000-0005-0000-0000-0000C4450000}"/>
    <cellStyle name="Normal 4 2 4 2 2 2" xfId="17863" xr:uid="{00000000-0005-0000-0000-0000C5450000}"/>
    <cellStyle name="Normal 4 2 4 2 2 2 2" xfId="17864" xr:uid="{00000000-0005-0000-0000-0000C6450000}"/>
    <cellStyle name="Normal 4 2 4 2 2 2 2 2" xfId="17865" xr:uid="{00000000-0005-0000-0000-0000C7450000}"/>
    <cellStyle name="Normal 4 2 4 2 2 2 2 2 2" xfId="38825" xr:uid="{806C410F-6BB7-47EC-AFA2-B08EEDE23579}"/>
    <cellStyle name="Normal 4 2 4 2 2 2 2 3" xfId="17866" xr:uid="{00000000-0005-0000-0000-0000C8450000}"/>
    <cellStyle name="Normal 4 2 4 2 2 2 2 3 2" xfId="38826" xr:uid="{02B4398B-4E77-4AFA-8192-F16617355DB3}"/>
    <cellStyle name="Normal 4 2 4 2 2 2 2 4" xfId="17867" xr:uid="{00000000-0005-0000-0000-0000C9450000}"/>
    <cellStyle name="Normal 4 2 4 2 2 2 2 4 2" xfId="38827" xr:uid="{29BD2162-2C18-480B-BA44-1784FF07BD67}"/>
    <cellStyle name="Normal 4 2 4 2 2 2 2 5" xfId="38824" xr:uid="{28AFC1A1-9B34-4D88-9E50-87282B051882}"/>
    <cellStyle name="Normal 4 2 4 2 2 2 3" xfId="17868" xr:uid="{00000000-0005-0000-0000-0000CA450000}"/>
    <cellStyle name="Normal 4 2 4 2 2 2 3 2" xfId="38828" xr:uid="{D4AFF7BC-3B41-4242-8630-5EADB99A39C9}"/>
    <cellStyle name="Normal 4 2 4 2 2 2 4" xfId="17869" xr:uid="{00000000-0005-0000-0000-0000CB450000}"/>
    <cellStyle name="Normal 4 2 4 2 2 2 4 2" xfId="38829" xr:uid="{5B68FBD4-800E-4D0A-B661-27E6D3FDC034}"/>
    <cellStyle name="Normal 4 2 4 2 2 2 5" xfId="17870" xr:uid="{00000000-0005-0000-0000-0000CC450000}"/>
    <cellStyle name="Normal 4 2 4 2 2 2 5 2" xfId="38830" xr:uid="{8189037D-64C0-4EA9-8C8E-B93491F2FA4A}"/>
    <cellStyle name="Normal 4 2 4 2 2 2 6" xfId="38823" xr:uid="{F15BC643-45F3-4640-8DE9-C6645B2228F3}"/>
    <cellStyle name="Normal 4 2 4 2 2 3" xfId="17871" xr:uid="{00000000-0005-0000-0000-0000CD450000}"/>
    <cellStyle name="Normal 4 2 4 2 2 3 2" xfId="17872" xr:uid="{00000000-0005-0000-0000-0000CE450000}"/>
    <cellStyle name="Normal 4 2 4 2 2 3 2 2" xfId="38832" xr:uid="{D199A167-6CDF-4E95-9215-393E7F5C2DC4}"/>
    <cellStyle name="Normal 4 2 4 2 2 3 3" xfId="17873" xr:uid="{00000000-0005-0000-0000-0000CF450000}"/>
    <cellStyle name="Normal 4 2 4 2 2 3 3 2" xfId="38833" xr:uid="{55FF7B3B-7DD2-4078-A720-29A3E7157558}"/>
    <cellStyle name="Normal 4 2 4 2 2 3 4" xfId="17874" xr:uid="{00000000-0005-0000-0000-0000D0450000}"/>
    <cellStyle name="Normal 4 2 4 2 2 3 4 2" xfId="38834" xr:uid="{734FFFD3-FE93-467D-BB16-5939F66291F7}"/>
    <cellStyle name="Normal 4 2 4 2 2 3 5" xfId="38831" xr:uid="{BAE1EF75-37C3-401E-AE95-44C843F05F7B}"/>
    <cellStyle name="Normal 4 2 4 2 2 4" xfId="17875" xr:uid="{00000000-0005-0000-0000-0000D1450000}"/>
    <cellStyle name="Normal 4 2 4 2 2 4 2" xfId="38835" xr:uid="{0A2A2005-D52B-4E4B-A626-F89654F97E7D}"/>
    <cellStyle name="Normal 4 2 4 2 2 5" xfId="17876" xr:uid="{00000000-0005-0000-0000-0000D2450000}"/>
    <cellStyle name="Normal 4 2 4 2 2 5 2" xfId="38836" xr:uid="{C3578C46-1255-4369-AECE-4DA34090BD9B}"/>
    <cellStyle name="Normal 4 2 4 2 2 6" xfId="17877" xr:uid="{00000000-0005-0000-0000-0000D3450000}"/>
    <cellStyle name="Normal 4 2 4 2 2 6 2" xfId="38837" xr:uid="{802C42C8-6D96-4547-8AE4-97F4862E67CC}"/>
    <cellStyle name="Normal 4 2 4 2 2 7" xfId="38822" xr:uid="{B171065A-3CF6-49A9-AB10-C4901AE11419}"/>
    <cellStyle name="Normal 4 2 4 2 3" xfId="17878" xr:uid="{00000000-0005-0000-0000-0000D4450000}"/>
    <cellStyle name="Normal 4 2 4 2 3 2" xfId="17879" xr:uid="{00000000-0005-0000-0000-0000D5450000}"/>
    <cellStyle name="Normal 4 2 4 2 3 2 2" xfId="17880" xr:uid="{00000000-0005-0000-0000-0000D6450000}"/>
    <cellStyle name="Normal 4 2 4 2 3 2 2 2" xfId="17881" xr:uid="{00000000-0005-0000-0000-0000D7450000}"/>
    <cellStyle name="Normal 4 2 4 2 3 2 2 2 2" xfId="38841" xr:uid="{1F0852D8-EC6D-4FE4-A4D8-45A435B2C796}"/>
    <cellStyle name="Normal 4 2 4 2 3 2 2 3" xfId="17882" xr:uid="{00000000-0005-0000-0000-0000D8450000}"/>
    <cellStyle name="Normal 4 2 4 2 3 2 2 3 2" xfId="38842" xr:uid="{4FE9D79C-F157-475C-92A2-C5A2F672F3E4}"/>
    <cellStyle name="Normal 4 2 4 2 3 2 2 4" xfId="17883" xr:uid="{00000000-0005-0000-0000-0000D9450000}"/>
    <cellStyle name="Normal 4 2 4 2 3 2 2 4 2" xfId="38843" xr:uid="{B7A4DA16-4C09-452D-A3D9-5A6E1BDBE363}"/>
    <cellStyle name="Normal 4 2 4 2 3 2 2 5" xfId="38840" xr:uid="{1FBC502D-8F23-4D63-898B-B3FC764A8C12}"/>
    <cellStyle name="Normal 4 2 4 2 3 2 3" xfId="17884" xr:uid="{00000000-0005-0000-0000-0000DA450000}"/>
    <cellStyle name="Normal 4 2 4 2 3 2 3 2" xfId="38844" xr:uid="{6EAEA4B7-1EE2-4DC9-AB11-D07A798E7035}"/>
    <cellStyle name="Normal 4 2 4 2 3 2 4" xfId="17885" xr:uid="{00000000-0005-0000-0000-0000DB450000}"/>
    <cellStyle name="Normal 4 2 4 2 3 2 4 2" xfId="38845" xr:uid="{647F687C-A514-44A3-97B8-25BF525CBCC7}"/>
    <cellStyle name="Normal 4 2 4 2 3 2 5" xfId="17886" xr:uid="{00000000-0005-0000-0000-0000DC450000}"/>
    <cellStyle name="Normal 4 2 4 2 3 2 5 2" xfId="38846" xr:uid="{2E83FE18-C1FF-40B6-BECD-536DEB18DE0A}"/>
    <cellStyle name="Normal 4 2 4 2 3 2 6" xfId="38839" xr:uid="{02A8B1CD-34DD-4938-ACE2-69F8B86EE3EC}"/>
    <cellStyle name="Normal 4 2 4 2 3 3" xfId="17887" xr:uid="{00000000-0005-0000-0000-0000DD450000}"/>
    <cellStyle name="Normal 4 2 4 2 3 3 2" xfId="17888" xr:uid="{00000000-0005-0000-0000-0000DE450000}"/>
    <cellStyle name="Normal 4 2 4 2 3 3 2 2" xfId="38848" xr:uid="{EF461581-A606-4F15-A296-699403D0ED3A}"/>
    <cellStyle name="Normal 4 2 4 2 3 3 3" xfId="17889" xr:uid="{00000000-0005-0000-0000-0000DF450000}"/>
    <cellStyle name="Normal 4 2 4 2 3 3 3 2" xfId="38849" xr:uid="{28E646F7-7A5B-4B35-9EDC-365905FC626D}"/>
    <cellStyle name="Normal 4 2 4 2 3 3 4" xfId="17890" xr:uid="{00000000-0005-0000-0000-0000E0450000}"/>
    <cellStyle name="Normal 4 2 4 2 3 3 4 2" xfId="38850" xr:uid="{E6B0209B-06A5-4077-B606-B7EE57222754}"/>
    <cellStyle name="Normal 4 2 4 2 3 3 5" xfId="38847" xr:uid="{E959086B-8107-40F1-AED7-396B8B85819B}"/>
    <cellStyle name="Normal 4 2 4 2 3 4" xfId="17891" xr:uid="{00000000-0005-0000-0000-0000E1450000}"/>
    <cellStyle name="Normal 4 2 4 2 3 4 2" xfId="38851" xr:uid="{FE639B6C-D115-4BB2-8933-2D1383EA31FA}"/>
    <cellStyle name="Normal 4 2 4 2 3 5" xfId="17892" xr:uid="{00000000-0005-0000-0000-0000E2450000}"/>
    <cellStyle name="Normal 4 2 4 2 3 5 2" xfId="38852" xr:uid="{5DAA1D9F-BC1A-4462-B472-FD2115F616BC}"/>
    <cellStyle name="Normal 4 2 4 2 3 6" xfId="17893" xr:uid="{00000000-0005-0000-0000-0000E3450000}"/>
    <cellStyle name="Normal 4 2 4 2 3 6 2" xfId="38853" xr:uid="{3DBC0199-6952-4BA7-AF0C-7AF1350DAB8E}"/>
    <cellStyle name="Normal 4 2 4 2 3 7" xfId="38838" xr:uid="{568B9F1D-BBD3-48FD-A45E-E86D270E0EAC}"/>
    <cellStyle name="Normal 4 2 4 2 4" xfId="17894" xr:uid="{00000000-0005-0000-0000-0000E4450000}"/>
    <cellStyle name="Normal 4 2 4 2 4 2" xfId="17895" xr:uid="{00000000-0005-0000-0000-0000E5450000}"/>
    <cellStyle name="Normal 4 2 4 2 4 2 2" xfId="17896" xr:uid="{00000000-0005-0000-0000-0000E6450000}"/>
    <cellStyle name="Normal 4 2 4 2 4 2 2 2" xfId="38856" xr:uid="{4B250F81-C605-4709-92A2-B1E3977D6DA7}"/>
    <cellStyle name="Normal 4 2 4 2 4 2 3" xfId="17897" xr:uid="{00000000-0005-0000-0000-0000E7450000}"/>
    <cellStyle name="Normal 4 2 4 2 4 2 3 2" xfId="38857" xr:uid="{1CB881F2-5AAE-4418-8C77-BD8CEB28E5E3}"/>
    <cellStyle name="Normal 4 2 4 2 4 2 4" xfId="17898" xr:uid="{00000000-0005-0000-0000-0000E8450000}"/>
    <cellStyle name="Normal 4 2 4 2 4 2 4 2" xfId="38858" xr:uid="{9568474D-460D-45A2-A5C9-5AAA3630E20E}"/>
    <cellStyle name="Normal 4 2 4 2 4 2 5" xfId="38855" xr:uid="{2D78476C-A010-42D4-9758-2B987BD90517}"/>
    <cellStyle name="Normal 4 2 4 2 4 3" xfId="17899" xr:uid="{00000000-0005-0000-0000-0000E9450000}"/>
    <cellStyle name="Normal 4 2 4 2 4 3 2" xfId="38859" xr:uid="{C5133F55-637E-4B1A-848F-1FE812B911FB}"/>
    <cellStyle name="Normal 4 2 4 2 4 4" xfId="17900" xr:uid="{00000000-0005-0000-0000-0000EA450000}"/>
    <cellStyle name="Normal 4 2 4 2 4 4 2" xfId="38860" xr:uid="{484EFC25-5287-4EF1-B468-53AA40BD4ADD}"/>
    <cellStyle name="Normal 4 2 4 2 4 5" xfId="17901" xr:uid="{00000000-0005-0000-0000-0000EB450000}"/>
    <cellStyle name="Normal 4 2 4 2 4 5 2" xfId="38861" xr:uid="{B1646A8E-53AA-49A0-BEEA-5AABE81F92C4}"/>
    <cellStyle name="Normal 4 2 4 2 4 6" xfId="38854" xr:uid="{C7AD3E49-6B1D-4BB2-9B1F-88F64B30191A}"/>
    <cellStyle name="Normal 4 2 4 2 5" xfId="17902" xr:uid="{00000000-0005-0000-0000-0000EC450000}"/>
    <cellStyle name="Normal 4 2 4 2 5 2" xfId="17903" xr:uid="{00000000-0005-0000-0000-0000ED450000}"/>
    <cellStyle name="Normal 4 2 4 2 5 2 2" xfId="38863" xr:uid="{E2DBF031-6BDF-4794-A1F9-4FCCCD3B4CD1}"/>
    <cellStyle name="Normal 4 2 4 2 5 3" xfId="17904" xr:uid="{00000000-0005-0000-0000-0000EE450000}"/>
    <cellStyle name="Normal 4 2 4 2 5 3 2" xfId="38864" xr:uid="{A5661EDB-87E4-46F7-A3BD-BD9015D86200}"/>
    <cellStyle name="Normal 4 2 4 2 5 4" xfId="17905" xr:uid="{00000000-0005-0000-0000-0000EF450000}"/>
    <cellStyle name="Normal 4 2 4 2 5 4 2" xfId="38865" xr:uid="{9D19EEB0-1B91-4321-945D-466923E4FEE9}"/>
    <cellStyle name="Normal 4 2 4 2 5 5" xfId="38862" xr:uid="{418A6239-FCA3-47EE-8E74-EA63B5725DED}"/>
    <cellStyle name="Normal 4 2 4 2 6" xfId="17906" xr:uid="{00000000-0005-0000-0000-0000F0450000}"/>
    <cellStyle name="Normal 4 2 4 2 6 2" xfId="38866" xr:uid="{F13F0C38-EA6D-44E6-8668-F05C969C21DD}"/>
    <cellStyle name="Normal 4 2 4 2 7" xfId="17907" xr:uid="{00000000-0005-0000-0000-0000F1450000}"/>
    <cellStyle name="Normal 4 2 4 2 7 2" xfId="38867" xr:uid="{EA553381-0198-423F-96FE-E302F31A4DF1}"/>
    <cellStyle name="Normal 4 2 4 2 8" xfId="17908" xr:uid="{00000000-0005-0000-0000-0000F2450000}"/>
    <cellStyle name="Normal 4 2 4 2 8 2" xfId="38868" xr:uid="{42CBF0F7-B99D-4C0B-9CE8-2FACB2C6436C}"/>
    <cellStyle name="Normal 4 2 4 2 9" xfId="38821" xr:uid="{747F9C9C-BF8C-43A8-A2B0-34FDDD374C95}"/>
    <cellStyle name="Normal 4 2 4 3" xfId="17909" xr:uid="{00000000-0005-0000-0000-0000F3450000}"/>
    <cellStyle name="Normal 4 2 4 3 2" xfId="17910" xr:uid="{00000000-0005-0000-0000-0000F4450000}"/>
    <cellStyle name="Normal 4 2 4 3 2 2" xfId="17911" xr:uid="{00000000-0005-0000-0000-0000F5450000}"/>
    <cellStyle name="Normal 4 2 4 3 2 2 2" xfId="17912" xr:uid="{00000000-0005-0000-0000-0000F6450000}"/>
    <cellStyle name="Normal 4 2 4 3 2 2 2 2" xfId="38872" xr:uid="{38DF4565-140F-42E4-BE6E-5A9852A3E86E}"/>
    <cellStyle name="Normal 4 2 4 3 2 2 3" xfId="17913" xr:uid="{00000000-0005-0000-0000-0000F7450000}"/>
    <cellStyle name="Normal 4 2 4 3 2 2 3 2" xfId="38873" xr:uid="{CB7AE343-0187-490A-B0C0-E475F7B6D32F}"/>
    <cellStyle name="Normal 4 2 4 3 2 2 4" xfId="17914" xr:uid="{00000000-0005-0000-0000-0000F8450000}"/>
    <cellStyle name="Normal 4 2 4 3 2 2 4 2" xfId="38874" xr:uid="{65CE029E-7E1B-4171-B604-B755FB668D7A}"/>
    <cellStyle name="Normal 4 2 4 3 2 2 5" xfId="38871" xr:uid="{5B909081-BF5D-4D7F-AF39-856C15F485B7}"/>
    <cellStyle name="Normal 4 2 4 3 2 3" xfId="17915" xr:uid="{00000000-0005-0000-0000-0000F9450000}"/>
    <cellStyle name="Normal 4 2 4 3 2 3 2" xfId="38875" xr:uid="{2408CE24-2C2E-4BCA-BA3F-A87A7505B40B}"/>
    <cellStyle name="Normal 4 2 4 3 2 4" xfId="17916" xr:uid="{00000000-0005-0000-0000-0000FA450000}"/>
    <cellStyle name="Normal 4 2 4 3 2 4 2" xfId="38876" xr:uid="{F42D55BA-C212-497C-9A06-95CB42301FD5}"/>
    <cellStyle name="Normal 4 2 4 3 2 5" xfId="17917" xr:uid="{00000000-0005-0000-0000-0000FB450000}"/>
    <cellStyle name="Normal 4 2 4 3 2 5 2" xfId="38877" xr:uid="{C6F214BF-7C2A-4352-AC85-72413A31E2CD}"/>
    <cellStyle name="Normal 4 2 4 3 2 6" xfId="38870" xr:uid="{6E2CCA5E-A314-4936-BF3A-BF1AEF5AD6D8}"/>
    <cellStyle name="Normal 4 2 4 3 3" xfId="17918" xr:uid="{00000000-0005-0000-0000-0000FC450000}"/>
    <cellStyle name="Normal 4 2 4 3 3 2" xfId="17919" xr:uid="{00000000-0005-0000-0000-0000FD450000}"/>
    <cellStyle name="Normal 4 2 4 3 3 2 2" xfId="38879" xr:uid="{8D6ED615-3FEE-404F-97BF-F738781C654E}"/>
    <cellStyle name="Normal 4 2 4 3 3 3" xfId="17920" xr:uid="{00000000-0005-0000-0000-0000FE450000}"/>
    <cellStyle name="Normal 4 2 4 3 3 3 2" xfId="38880" xr:uid="{30CE4CAA-0ECE-4AAA-BC00-AC1A873F1002}"/>
    <cellStyle name="Normal 4 2 4 3 3 4" xfId="17921" xr:uid="{00000000-0005-0000-0000-0000FF450000}"/>
    <cellStyle name="Normal 4 2 4 3 3 4 2" xfId="38881" xr:uid="{C513C4FF-A605-4785-ACDF-9BB8B29F9BC3}"/>
    <cellStyle name="Normal 4 2 4 3 3 5" xfId="38878" xr:uid="{A7F67926-AA6A-404A-8FF4-E777D85A021D}"/>
    <cellStyle name="Normal 4 2 4 3 4" xfId="17922" xr:uid="{00000000-0005-0000-0000-000000460000}"/>
    <cellStyle name="Normal 4 2 4 3 4 2" xfId="38882" xr:uid="{8B806BBE-F6D9-45C0-BF3C-34C3C8E09262}"/>
    <cellStyle name="Normal 4 2 4 3 5" xfId="17923" xr:uid="{00000000-0005-0000-0000-000001460000}"/>
    <cellStyle name="Normal 4 2 4 3 5 2" xfId="38883" xr:uid="{BDD62407-CF7C-4BB3-81B0-391C01F33CA9}"/>
    <cellStyle name="Normal 4 2 4 3 6" xfId="17924" xr:uid="{00000000-0005-0000-0000-000002460000}"/>
    <cellStyle name="Normal 4 2 4 3 6 2" xfId="38884" xr:uid="{F9AE31FF-43BC-4B2E-835E-60CC2203E7C2}"/>
    <cellStyle name="Normal 4 2 4 3 7" xfId="38869" xr:uid="{F9E047BE-51B6-43DD-8739-6499C667F58D}"/>
    <cellStyle name="Normal 4 2 4 4" xfId="17925" xr:uid="{00000000-0005-0000-0000-000003460000}"/>
    <cellStyle name="Normal 4 2 4 4 2" xfId="17926" xr:uid="{00000000-0005-0000-0000-000004460000}"/>
    <cellStyle name="Normal 4 2 4 4 2 2" xfId="17927" xr:uid="{00000000-0005-0000-0000-000005460000}"/>
    <cellStyle name="Normal 4 2 4 4 2 2 2" xfId="17928" xr:uid="{00000000-0005-0000-0000-000006460000}"/>
    <cellStyle name="Normal 4 2 4 4 2 2 2 2" xfId="38888" xr:uid="{93C1D1C7-101E-458B-B13C-6CFAD0A9E446}"/>
    <cellStyle name="Normal 4 2 4 4 2 2 3" xfId="17929" xr:uid="{00000000-0005-0000-0000-000007460000}"/>
    <cellStyle name="Normal 4 2 4 4 2 2 3 2" xfId="38889" xr:uid="{CCB93262-5EAD-4FC1-853A-D26B826F992F}"/>
    <cellStyle name="Normal 4 2 4 4 2 2 4" xfId="17930" xr:uid="{00000000-0005-0000-0000-000008460000}"/>
    <cellStyle name="Normal 4 2 4 4 2 2 4 2" xfId="38890" xr:uid="{A46E2B13-BEF6-4B32-AAD9-B476FA15BFE3}"/>
    <cellStyle name="Normal 4 2 4 4 2 2 5" xfId="38887" xr:uid="{DDDC5C33-2C36-45C1-8ACB-33F7DF0FA968}"/>
    <cellStyle name="Normal 4 2 4 4 2 3" xfId="17931" xr:uid="{00000000-0005-0000-0000-000009460000}"/>
    <cellStyle name="Normal 4 2 4 4 2 3 2" xfId="38891" xr:uid="{D2FFFEC2-C68B-43D2-8BD9-0E4874BDA041}"/>
    <cellStyle name="Normal 4 2 4 4 2 4" xfId="17932" xr:uid="{00000000-0005-0000-0000-00000A460000}"/>
    <cellStyle name="Normal 4 2 4 4 2 4 2" xfId="38892" xr:uid="{CE0FE9F7-3E16-492B-A86C-ACAC782DA1B1}"/>
    <cellStyle name="Normal 4 2 4 4 2 5" xfId="17933" xr:uid="{00000000-0005-0000-0000-00000B460000}"/>
    <cellStyle name="Normal 4 2 4 4 2 5 2" xfId="38893" xr:uid="{0E2FCD9D-2583-499F-8396-25477A17A9E1}"/>
    <cellStyle name="Normal 4 2 4 4 2 6" xfId="38886" xr:uid="{EADA4533-F46C-4EFD-BDBF-C3B2EF698011}"/>
    <cellStyle name="Normal 4 2 4 4 3" xfId="17934" xr:uid="{00000000-0005-0000-0000-00000C460000}"/>
    <cellStyle name="Normal 4 2 4 4 3 2" xfId="17935" xr:uid="{00000000-0005-0000-0000-00000D460000}"/>
    <cellStyle name="Normal 4 2 4 4 3 2 2" xfId="38895" xr:uid="{6E3A8368-8D4A-41C5-8F0C-C5F9081D1451}"/>
    <cellStyle name="Normal 4 2 4 4 3 3" xfId="17936" xr:uid="{00000000-0005-0000-0000-00000E460000}"/>
    <cellStyle name="Normal 4 2 4 4 3 3 2" xfId="38896" xr:uid="{3015AFEC-D212-4F8A-A33E-681A5B125DEF}"/>
    <cellStyle name="Normal 4 2 4 4 3 4" xfId="17937" xr:uid="{00000000-0005-0000-0000-00000F460000}"/>
    <cellStyle name="Normal 4 2 4 4 3 4 2" xfId="38897" xr:uid="{1D216AB3-18CC-433F-A901-CD355E1227B1}"/>
    <cellStyle name="Normal 4 2 4 4 3 5" xfId="38894" xr:uid="{354CA5FC-6810-4017-AACC-DE6EA1BA99E9}"/>
    <cellStyle name="Normal 4 2 4 4 4" xfId="17938" xr:uid="{00000000-0005-0000-0000-000010460000}"/>
    <cellStyle name="Normal 4 2 4 4 4 2" xfId="38898" xr:uid="{16623F12-AA50-4432-9FFC-1528C2017DDC}"/>
    <cellStyle name="Normal 4 2 4 4 5" xfId="17939" xr:uid="{00000000-0005-0000-0000-000011460000}"/>
    <cellStyle name="Normal 4 2 4 4 5 2" xfId="38899" xr:uid="{24093235-B1FB-41A0-8263-1BC07F221AC8}"/>
    <cellStyle name="Normal 4 2 4 4 6" xfId="17940" xr:uid="{00000000-0005-0000-0000-000012460000}"/>
    <cellStyle name="Normal 4 2 4 4 6 2" xfId="38900" xr:uid="{CFDEEB6E-4424-4A72-9A1E-11B6B22F1ECD}"/>
    <cellStyle name="Normal 4 2 4 4 7" xfId="38885" xr:uid="{AD7FD9C0-3826-4B2A-9D82-822E08DBA9B1}"/>
    <cellStyle name="Normal 4 2 4 5" xfId="17941" xr:uid="{00000000-0005-0000-0000-000013460000}"/>
    <cellStyle name="Normal 4 2 4 5 2" xfId="17942" xr:uid="{00000000-0005-0000-0000-000014460000}"/>
    <cellStyle name="Normal 4 2 4 5 2 2" xfId="17943" xr:uid="{00000000-0005-0000-0000-000015460000}"/>
    <cellStyle name="Normal 4 2 4 5 2 2 2" xfId="17944" xr:uid="{00000000-0005-0000-0000-000016460000}"/>
    <cellStyle name="Normal 4 2 4 5 2 2 2 2" xfId="38904" xr:uid="{D11E5AC6-8E0D-44E2-91AC-B1A653AEFC1F}"/>
    <cellStyle name="Normal 4 2 4 5 2 2 3" xfId="17945" xr:uid="{00000000-0005-0000-0000-000017460000}"/>
    <cellStyle name="Normal 4 2 4 5 2 2 3 2" xfId="38905" xr:uid="{AEE997D0-BA71-4DB4-8E2C-B6C90E45E8E1}"/>
    <cellStyle name="Normal 4 2 4 5 2 2 4" xfId="17946" xr:uid="{00000000-0005-0000-0000-000018460000}"/>
    <cellStyle name="Normal 4 2 4 5 2 2 4 2" xfId="38906" xr:uid="{78928DDE-D0D2-40E0-9FFB-2FD68308941F}"/>
    <cellStyle name="Normal 4 2 4 5 2 2 5" xfId="38903" xr:uid="{6E2564E1-58D9-44FB-985B-30916651EF08}"/>
    <cellStyle name="Normal 4 2 4 5 2 3" xfId="17947" xr:uid="{00000000-0005-0000-0000-000019460000}"/>
    <cellStyle name="Normal 4 2 4 5 2 3 2" xfId="38907" xr:uid="{C5A0D9F3-7365-4B07-BA28-A09C8DCA9018}"/>
    <cellStyle name="Normal 4 2 4 5 2 4" xfId="17948" xr:uid="{00000000-0005-0000-0000-00001A460000}"/>
    <cellStyle name="Normal 4 2 4 5 2 4 2" xfId="38908" xr:uid="{1DC6D650-603A-4F17-992F-2E19B1ADB424}"/>
    <cellStyle name="Normal 4 2 4 5 2 5" xfId="17949" xr:uid="{00000000-0005-0000-0000-00001B460000}"/>
    <cellStyle name="Normal 4 2 4 5 2 5 2" xfId="38909" xr:uid="{99E84E12-2100-41B8-8117-68608D451664}"/>
    <cellStyle name="Normal 4 2 4 5 2 6" xfId="38902" xr:uid="{A1F6A2B5-2B49-4E04-834B-7A29D4A1B0FD}"/>
    <cellStyle name="Normal 4 2 4 5 3" xfId="17950" xr:uid="{00000000-0005-0000-0000-00001C460000}"/>
    <cellStyle name="Normal 4 2 4 5 3 2" xfId="17951" xr:uid="{00000000-0005-0000-0000-00001D460000}"/>
    <cellStyle name="Normal 4 2 4 5 3 2 2" xfId="38911" xr:uid="{9CF437F1-8595-4FCC-A031-3208BB190378}"/>
    <cellStyle name="Normal 4 2 4 5 3 3" xfId="17952" xr:uid="{00000000-0005-0000-0000-00001E460000}"/>
    <cellStyle name="Normal 4 2 4 5 3 3 2" xfId="38912" xr:uid="{71CA2163-4C0F-4DA9-BDED-4A3746BAA2ED}"/>
    <cellStyle name="Normal 4 2 4 5 3 4" xfId="17953" xr:uid="{00000000-0005-0000-0000-00001F460000}"/>
    <cellStyle name="Normal 4 2 4 5 3 4 2" xfId="38913" xr:uid="{E0096F72-967F-4A69-97B1-F42E6A5462F2}"/>
    <cellStyle name="Normal 4 2 4 5 3 5" xfId="38910" xr:uid="{B3FBAE9C-572A-4D5C-9B04-5AD53C312C95}"/>
    <cellStyle name="Normal 4 2 4 5 4" xfId="17954" xr:uid="{00000000-0005-0000-0000-000020460000}"/>
    <cellStyle name="Normal 4 2 4 5 4 2" xfId="38914" xr:uid="{3BEBC78C-F667-4D56-A7BB-B6D307221D21}"/>
    <cellStyle name="Normal 4 2 4 5 5" xfId="17955" xr:uid="{00000000-0005-0000-0000-000021460000}"/>
    <cellStyle name="Normal 4 2 4 5 5 2" xfId="38915" xr:uid="{DC874111-3B31-4933-A103-1351100A8788}"/>
    <cellStyle name="Normal 4 2 4 5 6" xfId="17956" xr:uid="{00000000-0005-0000-0000-000022460000}"/>
    <cellStyle name="Normal 4 2 4 5 6 2" xfId="38916" xr:uid="{DFBFCA3E-6FBB-497F-AB26-C44BD4C36AE7}"/>
    <cellStyle name="Normal 4 2 4 5 7" xfId="38901" xr:uid="{0737A128-8817-458D-ABD2-3B03F92F1E05}"/>
    <cellStyle name="Normal 4 2 4 6" xfId="17957" xr:uid="{00000000-0005-0000-0000-000023460000}"/>
    <cellStyle name="Normal 4 2 4 6 2" xfId="17958" xr:uid="{00000000-0005-0000-0000-000024460000}"/>
    <cellStyle name="Normal 4 2 4 6 2 2" xfId="17959" xr:uid="{00000000-0005-0000-0000-000025460000}"/>
    <cellStyle name="Normal 4 2 4 6 2 2 2" xfId="38919" xr:uid="{E96E2811-D2FB-4C9B-BAAD-6F6C44E1A4A2}"/>
    <cellStyle name="Normal 4 2 4 6 2 3" xfId="17960" xr:uid="{00000000-0005-0000-0000-000026460000}"/>
    <cellStyle name="Normal 4 2 4 6 2 3 2" xfId="38920" xr:uid="{1D1B4F80-80F3-44C6-AD77-C9AF9575E6A0}"/>
    <cellStyle name="Normal 4 2 4 6 2 4" xfId="17961" xr:uid="{00000000-0005-0000-0000-000027460000}"/>
    <cellStyle name="Normal 4 2 4 6 2 4 2" xfId="38921" xr:uid="{FE7D68DA-7F90-4BF7-BA59-7E4481780411}"/>
    <cellStyle name="Normal 4 2 4 6 2 5" xfId="38918" xr:uid="{6AA21DCE-D164-4106-9AD9-4E23C2217491}"/>
    <cellStyle name="Normal 4 2 4 6 3" xfId="17962" xr:uid="{00000000-0005-0000-0000-000028460000}"/>
    <cellStyle name="Normal 4 2 4 6 3 2" xfId="38922" xr:uid="{D6227073-0D05-4FAA-B940-F2D785009D5F}"/>
    <cellStyle name="Normal 4 2 4 6 4" xfId="17963" xr:uid="{00000000-0005-0000-0000-000029460000}"/>
    <cellStyle name="Normal 4 2 4 6 4 2" xfId="38923" xr:uid="{4AC37D74-B50B-4000-8FDF-0B3F4959217C}"/>
    <cellStyle name="Normal 4 2 4 6 5" xfId="17964" xr:uid="{00000000-0005-0000-0000-00002A460000}"/>
    <cellStyle name="Normal 4 2 4 6 5 2" xfId="38924" xr:uid="{5608E1F6-DD2B-422A-A89E-C796E4C9FB58}"/>
    <cellStyle name="Normal 4 2 4 6 6" xfId="38917" xr:uid="{64C71CCC-F58B-4801-9672-2FCB9A6029FE}"/>
    <cellStyle name="Normal 4 2 4 7" xfId="17965" xr:uid="{00000000-0005-0000-0000-00002B460000}"/>
    <cellStyle name="Normal 4 2 4 7 2" xfId="17966" xr:uid="{00000000-0005-0000-0000-00002C460000}"/>
    <cellStyle name="Normal 4 2 4 7 2 2" xfId="38926" xr:uid="{5AABD682-8FAA-418B-BA9D-DD1F5F322F02}"/>
    <cellStyle name="Normal 4 2 4 7 3" xfId="17967" xr:uid="{00000000-0005-0000-0000-00002D460000}"/>
    <cellStyle name="Normal 4 2 4 7 3 2" xfId="38927" xr:uid="{9520B9FC-2DD1-4641-B161-5324DDC53F10}"/>
    <cellStyle name="Normal 4 2 4 7 4" xfId="17968" xr:uid="{00000000-0005-0000-0000-00002E460000}"/>
    <cellStyle name="Normal 4 2 4 7 4 2" xfId="38928" xr:uid="{F017D84F-65C7-4798-A5D4-BF61513E413F}"/>
    <cellStyle name="Normal 4 2 4 7 5" xfId="38925" xr:uid="{DC77922C-9898-49B0-BD30-60BFFB0460DA}"/>
    <cellStyle name="Normal 4 2 4 8" xfId="17969" xr:uid="{00000000-0005-0000-0000-00002F460000}"/>
    <cellStyle name="Normal 4 2 4 8 2" xfId="38929" xr:uid="{D83D4D3C-1FD9-490A-8175-67B848580F6C}"/>
    <cellStyle name="Normal 4 2 4 9" xfId="17970" xr:uid="{00000000-0005-0000-0000-000030460000}"/>
    <cellStyle name="Normal 4 2 4 9 2" xfId="38930" xr:uid="{C537ECDD-E3D7-4CC2-8C2D-75FDD973C5C3}"/>
    <cellStyle name="Normal 4 2 5" xfId="17971" xr:uid="{00000000-0005-0000-0000-000031460000}"/>
    <cellStyle name="Normal 4 2 5 10" xfId="38931" xr:uid="{9BD2A732-DCB4-4817-858A-C293869EB48A}"/>
    <cellStyle name="Normal 4 2 5 2" xfId="17972" xr:uid="{00000000-0005-0000-0000-000032460000}"/>
    <cellStyle name="Normal 4 2 5 2 2" xfId="17973" xr:uid="{00000000-0005-0000-0000-000033460000}"/>
    <cellStyle name="Normal 4 2 5 2 2 2" xfId="17974" xr:uid="{00000000-0005-0000-0000-000034460000}"/>
    <cellStyle name="Normal 4 2 5 2 2 2 2" xfId="17975" xr:uid="{00000000-0005-0000-0000-000035460000}"/>
    <cellStyle name="Normal 4 2 5 2 2 2 2 2" xfId="17976" xr:uid="{00000000-0005-0000-0000-000036460000}"/>
    <cellStyle name="Normal 4 2 5 2 2 2 2 2 2" xfId="38936" xr:uid="{D922DF6D-B158-45BB-B26F-92C0E0B3069E}"/>
    <cellStyle name="Normal 4 2 5 2 2 2 2 3" xfId="17977" xr:uid="{00000000-0005-0000-0000-000037460000}"/>
    <cellStyle name="Normal 4 2 5 2 2 2 2 3 2" xfId="38937" xr:uid="{FFB12932-E8A5-4E82-9D73-641BA6EF816F}"/>
    <cellStyle name="Normal 4 2 5 2 2 2 2 4" xfId="17978" xr:uid="{00000000-0005-0000-0000-000038460000}"/>
    <cellStyle name="Normal 4 2 5 2 2 2 2 4 2" xfId="38938" xr:uid="{06E60DC1-5724-4BC7-A669-E6FC9DE9F60B}"/>
    <cellStyle name="Normal 4 2 5 2 2 2 2 5" xfId="38935" xr:uid="{80D3BAE7-B17E-4ADE-801B-4013116714E4}"/>
    <cellStyle name="Normal 4 2 5 2 2 2 3" xfId="17979" xr:uid="{00000000-0005-0000-0000-000039460000}"/>
    <cellStyle name="Normal 4 2 5 2 2 2 3 2" xfId="38939" xr:uid="{086BCD12-6FB8-4519-AA55-EBEC79EA3616}"/>
    <cellStyle name="Normal 4 2 5 2 2 2 4" xfId="17980" xr:uid="{00000000-0005-0000-0000-00003A460000}"/>
    <cellStyle name="Normal 4 2 5 2 2 2 4 2" xfId="38940" xr:uid="{D573C4C5-FEFF-4C1A-B247-ED961C0F2D52}"/>
    <cellStyle name="Normal 4 2 5 2 2 2 5" xfId="17981" xr:uid="{00000000-0005-0000-0000-00003B460000}"/>
    <cellStyle name="Normal 4 2 5 2 2 2 5 2" xfId="38941" xr:uid="{1528F42C-B779-4215-8A5B-56C2E76FDF92}"/>
    <cellStyle name="Normal 4 2 5 2 2 2 6" xfId="38934" xr:uid="{11C7EA1A-9F70-483C-A310-59651D62E97A}"/>
    <cellStyle name="Normal 4 2 5 2 2 3" xfId="17982" xr:uid="{00000000-0005-0000-0000-00003C460000}"/>
    <cellStyle name="Normal 4 2 5 2 2 3 2" xfId="17983" xr:uid="{00000000-0005-0000-0000-00003D460000}"/>
    <cellStyle name="Normal 4 2 5 2 2 3 2 2" xfId="38943" xr:uid="{F713D670-C259-4E8D-AAAB-58C257A8D05E}"/>
    <cellStyle name="Normal 4 2 5 2 2 3 3" xfId="17984" xr:uid="{00000000-0005-0000-0000-00003E460000}"/>
    <cellStyle name="Normal 4 2 5 2 2 3 3 2" xfId="38944" xr:uid="{B84AF153-68EB-4AD7-BD3E-EB0BFD08F48C}"/>
    <cellStyle name="Normal 4 2 5 2 2 3 4" xfId="17985" xr:uid="{00000000-0005-0000-0000-00003F460000}"/>
    <cellStyle name="Normal 4 2 5 2 2 3 4 2" xfId="38945" xr:uid="{9448FEE5-7A0E-4C52-80FB-2B6A93B81F01}"/>
    <cellStyle name="Normal 4 2 5 2 2 3 5" xfId="38942" xr:uid="{7B071B1B-4E6B-4AC2-96D7-A7D95984D80F}"/>
    <cellStyle name="Normal 4 2 5 2 2 4" xfId="17986" xr:uid="{00000000-0005-0000-0000-000040460000}"/>
    <cellStyle name="Normal 4 2 5 2 2 4 2" xfId="38946" xr:uid="{4CD71A21-D25C-4E5C-B73C-02662EC762F3}"/>
    <cellStyle name="Normal 4 2 5 2 2 5" xfId="17987" xr:uid="{00000000-0005-0000-0000-000041460000}"/>
    <cellStyle name="Normal 4 2 5 2 2 5 2" xfId="38947" xr:uid="{E5304837-474E-4B81-AE2F-640F166CA0B6}"/>
    <cellStyle name="Normal 4 2 5 2 2 6" xfId="17988" xr:uid="{00000000-0005-0000-0000-000042460000}"/>
    <cellStyle name="Normal 4 2 5 2 2 6 2" xfId="38948" xr:uid="{03577045-9B58-4E1B-99C1-F940FF6C7278}"/>
    <cellStyle name="Normal 4 2 5 2 2 7" xfId="38933" xr:uid="{57DFE9F6-55E6-419C-8450-1831F7AAF613}"/>
    <cellStyle name="Normal 4 2 5 2 3" xfId="17989" xr:uid="{00000000-0005-0000-0000-000043460000}"/>
    <cellStyle name="Normal 4 2 5 2 3 2" xfId="17990" xr:uid="{00000000-0005-0000-0000-000044460000}"/>
    <cellStyle name="Normal 4 2 5 2 3 2 2" xfId="17991" xr:uid="{00000000-0005-0000-0000-000045460000}"/>
    <cellStyle name="Normal 4 2 5 2 3 2 2 2" xfId="17992" xr:uid="{00000000-0005-0000-0000-000046460000}"/>
    <cellStyle name="Normal 4 2 5 2 3 2 2 2 2" xfId="38952" xr:uid="{C8DBD43B-9B2B-4B1C-96DD-9082A5964C2F}"/>
    <cellStyle name="Normal 4 2 5 2 3 2 2 3" xfId="17993" xr:uid="{00000000-0005-0000-0000-000047460000}"/>
    <cellStyle name="Normal 4 2 5 2 3 2 2 3 2" xfId="38953" xr:uid="{3C90AC33-8CD8-4197-A38B-C5732AF07094}"/>
    <cellStyle name="Normal 4 2 5 2 3 2 2 4" xfId="17994" xr:uid="{00000000-0005-0000-0000-000048460000}"/>
    <cellStyle name="Normal 4 2 5 2 3 2 2 4 2" xfId="38954" xr:uid="{29143F3F-ABD8-4C30-866B-842DFC46D8BF}"/>
    <cellStyle name="Normal 4 2 5 2 3 2 2 5" xfId="38951" xr:uid="{6D934774-98C9-4DFD-B7C0-4F8A7CE5EE22}"/>
    <cellStyle name="Normal 4 2 5 2 3 2 3" xfId="17995" xr:uid="{00000000-0005-0000-0000-000049460000}"/>
    <cellStyle name="Normal 4 2 5 2 3 2 3 2" xfId="38955" xr:uid="{B46A628E-CEB9-4D2F-B56B-71EF9F2F630E}"/>
    <cellStyle name="Normal 4 2 5 2 3 2 4" xfId="17996" xr:uid="{00000000-0005-0000-0000-00004A460000}"/>
    <cellStyle name="Normal 4 2 5 2 3 2 4 2" xfId="38956" xr:uid="{1A04B036-989A-4D81-B363-9F60999CBC26}"/>
    <cellStyle name="Normal 4 2 5 2 3 2 5" xfId="17997" xr:uid="{00000000-0005-0000-0000-00004B460000}"/>
    <cellStyle name="Normal 4 2 5 2 3 2 5 2" xfId="38957" xr:uid="{C1BF16F9-69E7-4360-93E3-F1F35C140039}"/>
    <cellStyle name="Normal 4 2 5 2 3 2 6" xfId="38950" xr:uid="{C812B8C4-FCBB-4967-A15B-723917B03741}"/>
    <cellStyle name="Normal 4 2 5 2 3 3" xfId="17998" xr:uid="{00000000-0005-0000-0000-00004C460000}"/>
    <cellStyle name="Normal 4 2 5 2 3 3 2" xfId="17999" xr:uid="{00000000-0005-0000-0000-00004D460000}"/>
    <cellStyle name="Normal 4 2 5 2 3 3 2 2" xfId="38959" xr:uid="{99FAC5F3-7A78-4604-8B7E-1C90BFDCE121}"/>
    <cellStyle name="Normal 4 2 5 2 3 3 3" xfId="18000" xr:uid="{00000000-0005-0000-0000-00004E460000}"/>
    <cellStyle name="Normal 4 2 5 2 3 3 3 2" xfId="38960" xr:uid="{95FCD062-C7CD-4027-8453-589924EADD22}"/>
    <cellStyle name="Normal 4 2 5 2 3 3 4" xfId="18001" xr:uid="{00000000-0005-0000-0000-00004F460000}"/>
    <cellStyle name="Normal 4 2 5 2 3 3 4 2" xfId="38961" xr:uid="{281EE3B0-00D6-4A7F-8572-63714DF00650}"/>
    <cellStyle name="Normal 4 2 5 2 3 3 5" xfId="38958" xr:uid="{F8211014-AF18-4BDF-BED9-7D3D87AE2BCC}"/>
    <cellStyle name="Normal 4 2 5 2 3 4" xfId="18002" xr:uid="{00000000-0005-0000-0000-000050460000}"/>
    <cellStyle name="Normal 4 2 5 2 3 4 2" xfId="38962" xr:uid="{5C425359-0D00-4863-BC1A-A8D300D03D2F}"/>
    <cellStyle name="Normal 4 2 5 2 3 5" xfId="18003" xr:uid="{00000000-0005-0000-0000-000051460000}"/>
    <cellStyle name="Normal 4 2 5 2 3 5 2" xfId="38963" xr:uid="{A2D643FC-D8FC-458E-A80E-BAF0E38642CC}"/>
    <cellStyle name="Normal 4 2 5 2 3 6" xfId="18004" xr:uid="{00000000-0005-0000-0000-000052460000}"/>
    <cellStyle name="Normal 4 2 5 2 3 6 2" xfId="38964" xr:uid="{ED8D25CC-2E12-46A1-A54D-7A0C0CE3331D}"/>
    <cellStyle name="Normal 4 2 5 2 3 7" xfId="38949" xr:uid="{D1C9A34D-3704-40F4-B966-846871644FA7}"/>
    <cellStyle name="Normal 4 2 5 2 4" xfId="18005" xr:uid="{00000000-0005-0000-0000-000053460000}"/>
    <cellStyle name="Normal 4 2 5 2 4 2" xfId="18006" xr:uid="{00000000-0005-0000-0000-000054460000}"/>
    <cellStyle name="Normal 4 2 5 2 4 2 2" xfId="18007" xr:uid="{00000000-0005-0000-0000-000055460000}"/>
    <cellStyle name="Normal 4 2 5 2 4 2 2 2" xfId="38967" xr:uid="{EC76A507-DAD5-449D-9EF1-5243E91A6A12}"/>
    <cellStyle name="Normal 4 2 5 2 4 2 3" xfId="18008" xr:uid="{00000000-0005-0000-0000-000056460000}"/>
    <cellStyle name="Normal 4 2 5 2 4 2 3 2" xfId="38968" xr:uid="{AE31EFAA-EECC-430A-ACA3-F6F5B6F27EB1}"/>
    <cellStyle name="Normal 4 2 5 2 4 2 4" xfId="18009" xr:uid="{00000000-0005-0000-0000-000057460000}"/>
    <cellStyle name="Normal 4 2 5 2 4 2 4 2" xfId="38969" xr:uid="{952B8CC2-955C-4ADA-A290-4077C36A5182}"/>
    <cellStyle name="Normal 4 2 5 2 4 2 5" xfId="38966" xr:uid="{F27D023F-17B3-4CCB-B383-BA1015E37AD6}"/>
    <cellStyle name="Normal 4 2 5 2 4 3" xfId="18010" xr:uid="{00000000-0005-0000-0000-000058460000}"/>
    <cellStyle name="Normal 4 2 5 2 4 3 2" xfId="38970" xr:uid="{FA266635-655F-4416-AC76-E5D558CC5830}"/>
    <cellStyle name="Normal 4 2 5 2 4 4" xfId="18011" xr:uid="{00000000-0005-0000-0000-000059460000}"/>
    <cellStyle name="Normal 4 2 5 2 4 4 2" xfId="38971" xr:uid="{6FFC6B92-9B4E-4B71-87C3-EAC0F473C4EE}"/>
    <cellStyle name="Normal 4 2 5 2 4 5" xfId="18012" xr:uid="{00000000-0005-0000-0000-00005A460000}"/>
    <cellStyle name="Normal 4 2 5 2 4 5 2" xfId="38972" xr:uid="{9DED3A7A-5839-4C29-8B11-739DE00A7A68}"/>
    <cellStyle name="Normal 4 2 5 2 4 6" xfId="38965" xr:uid="{62FCC473-1E07-4D5E-BE9C-96B3A985AD07}"/>
    <cellStyle name="Normal 4 2 5 2 5" xfId="18013" xr:uid="{00000000-0005-0000-0000-00005B460000}"/>
    <cellStyle name="Normal 4 2 5 2 5 2" xfId="18014" xr:uid="{00000000-0005-0000-0000-00005C460000}"/>
    <cellStyle name="Normal 4 2 5 2 5 2 2" xfId="38974" xr:uid="{15BB1755-9559-4DC9-989E-300221262F30}"/>
    <cellStyle name="Normal 4 2 5 2 5 3" xfId="18015" xr:uid="{00000000-0005-0000-0000-00005D460000}"/>
    <cellStyle name="Normal 4 2 5 2 5 3 2" xfId="38975" xr:uid="{EC2291FB-BAA7-4FB2-8C25-77ADA78DE10E}"/>
    <cellStyle name="Normal 4 2 5 2 5 4" xfId="18016" xr:uid="{00000000-0005-0000-0000-00005E460000}"/>
    <cellStyle name="Normal 4 2 5 2 5 4 2" xfId="38976" xr:uid="{C3C5E56D-BC6F-451F-88F5-DA5446B4DD3C}"/>
    <cellStyle name="Normal 4 2 5 2 5 5" xfId="38973" xr:uid="{F6E53028-A80B-4E50-81D1-D2CFAEB99893}"/>
    <cellStyle name="Normal 4 2 5 2 6" xfId="18017" xr:uid="{00000000-0005-0000-0000-00005F460000}"/>
    <cellStyle name="Normal 4 2 5 2 6 2" xfId="38977" xr:uid="{EE976048-CE7A-4279-A9C6-D557083E37B2}"/>
    <cellStyle name="Normal 4 2 5 2 7" xfId="18018" xr:uid="{00000000-0005-0000-0000-000060460000}"/>
    <cellStyle name="Normal 4 2 5 2 7 2" xfId="38978" xr:uid="{3AF55468-487F-4116-8C51-E38C63ABDEA9}"/>
    <cellStyle name="Normal 4 2 5 2 8" xfId="18019" xr:uid="{00000000-0005-0000-0000-000061460000}"/>
    <cellStyle name="Normal 4 2 5 2 8 2" xfId="38979" xr:uid="{CE1BD1A8-CB89-4CBC-8135-C1943333E554}"/>
    <cellStyle name="Normal 4 2 5 2 9" xfId="38932" xr:uid="{9D19C975-C7C3-4226-9FA3-71C4043097CF}"/>
    <cellStyle name="Normal 4 2 5 3" xfId="18020" xr:uid="{00000000-0005-0000-0000-000062460000}"/>
    <cellStyle name="Normal 4 2 5 3 2" xfId="18021" xr:uid="{00000000-0005-0000-0000-000063460000}"/>
    <cellStyle name="Normal 4 2 5 3 2 2" xfId="18022" xr:uid="{00000000-0005-0000-0000-000064460000}"/>
    <cellStyle name="Normal 4 2 5 3 2 2 2" xfId="18023" xr:uid="{00000000-0005-0000-0000-000065460000}"/>
    <cellStyle name="Normal 4 2 5 3 2 2 2 2" xfId="38983" xr:uid="{7F858879-9B21-4767-A381-44D4B518FCD1}"/>
    <cellStyle name="Normal 4 2 5 3 2 2 3" xfId="18024" xr:uid="{00000000-0005-0000-0000-000066460000}"/>
    <cellStyle name="Normal 4 2 5 3 2 2 3 2" xfId="38984" xr:uid="{65F0BA32-1879-4FB3-9F93-8AB2E81F0640}"/>
    <cellStyle name="Normal 4 2 5 3 2 2 4" xfId="18025" xr:uid="{00000000-0005-0000-0000-000067460000}"/>
    <cellStyle name="Normal 4 2 5 3 2 2 4 2" xfId="38985" xr:uid="{3296F972-F10C-425D-9C6F-3DFB5F38BE2B}"/>
    <cellStyle name="Normal 4 2 5 3 2 2 5" xfId="38982" xr:uid="{22BCF979-89FA-4E0B-A013-AE1AD3EFE7C7}"/>
    <cellStyle name="Normal 4 2 5 3 2 3" xfId="18026" xr:uid="{00000000-0005-0000-0000-000068460000}"/>
    <cellStyle name="Normal 4 2 5 3 2 3 2" xfId="38986" xr:uid="{B84F97FA-00E1-4DED-BE48-0F0C353F8875}"/>
    <cellStyle name="Normal 4 2 5 3 2 4" xfId="18027" xr:uid="{00000000-0005-0000-0000-000069460000}"/>
    <cellStyle name="Normal 4 2 5 3 2 4 2" xfId="38987" xr:uid="{26BA9E1E-49CD-4AEB-8598-EBC64183BD32}"/>
    <cellStyle name="Normal 4 2 5 3 2 5" xfId="18028" xr:uid="{00000000-0005-0000-0000-00006A460000}"/>
    <cellStyle name="Normal 4 2 5 3 2 5 2" xfId="38988" xr:uid="{804AFCD7-190A-46E9-B68C-2F0B6D8C8697}"/>
    <cellStyle name="Normal 4 2 5 3 2 6" xfId="38981" xr:uid="{410F7092-564B-4599-9789-86F62B6A02C2}"/>
    <cellStyle name="Normal 4 2 5 3 3" xfId="18029" xr:uid="{00000000-0005-0000-0000-00006B460000}"/>
    <cellStyle name="Normal 4 2 5 3 3 2" xfId="18030" xr:uid="{00000000-0005-0000-0000-00006C460000}"/>
    <cellStyle name="Normal 4 2 5 3 3 2 2" xfId="38990" xr:uid="{F620F0F2-6B11-4DC2-9A8A-A82275C58E5B}"/>
    <cellStyle name="Normal 4 2 5 3 3 3" xfId="18031" xr:uid="{00000000-0005-0000-0000-00006D460000}"/>
    <cellStyle name="Normal 4 2 5 3 3 3 2" xfId="38991" xr:uid="{8719E79E-A540-4E5B-A4DC-8C08975C4F8A}"/>
    <cellStyle name="Normal 4 2 5 3 3 4" xfId="18032" xr:uid="{00000000-0005-0000-0000-00006E460000}"/>
    <cellStyle name="Normal 4 2 5 3 3 4 2" xfId="38992" xr:uid="{DBE1D3DF-7E60-4ED7-AE75-47CD0D827FE3}"/>
    <cellStyle name="Normal 4 2 5 3 3 5" xfId="38989" xr:uid="{ACCF558E-EAA6-4AE1-8866-70C246EA80F9}"/>
    <cellStyle name="Normal 4 2 5 3 4" xfId="18033" xr:uid="{00000000-0005-0000-0000-00006F460000}"/>
    <cellStyle name="Normal 4 2 5 3 4 2" xfId="38993" xr:uid="{71AD7A5F-45D7-4BD7-8E35-75D674F0BA7D}"/>
    <cellStyle name="Normal 4 2 5 3 5" xfId="18034" xr:uid="{00000000-0005-0000-0000-000070460000}"/>
    <cellStyle name="Normal 4 2 5 3 5 2" xfId="38994" xr:uid="{D39A3C91-FF49-4CE4-98B1-6347D956AF1B}"/>
    <cellStyle name="Normal 4 2 5 3 6" xfId="18035" xr:uid="{00000000-0005-0000-0000-000071460000}"/>
    <cellStyle name="Normal 4 2 5 3 6 2" xfId="38995" xr:uid="{5E44625F-3CCE-47DA-B293-716C3FC9AF5E}"/>
    <cellStyle name="Normal 4 2 5 3 7" xfId="38980" xr:uid="{1C8DD0E0-A7A8-4FF7-9BC7-0B5D87C1D7C9}"/>
    <cellStyle name="Normal 4 2 5 4" xfId="18036" xr:uid="{00000000-0005-0000-0000-000072460000}"/>
    <cellStyle name="Normal 4 2 5 4 2" xfId="18037" xr:uid="{00000000-0005-0000-0000-000073460000}"/>
    <cellStyle name="Normal 4 2 5 4 2 2" xfId="18038" xr:uid="{00000000-0005-0000-0000-000074460000}"/>
    <cellStyle name="Normal 4 2 5 4 2 2 2" xfId="18039" xr:uid="{00000000-0005-0000-0000-000075460000}"/>
    <cellStyle name="Normal 4 2 5 4 2 2 2 2" xfId="38999" xr:uid="{411B5B9D-6A6A-4937-AAAD-ED48CFF1E123}"/>
    <cellStyle name="Normal 4 2 5 4 2 2 3" xfId="18040" xr:uid="{00000000-0005-0000-0000-000076460000}"/>
    <cellStyle name="Normal 4 2 5 4 2 2 3 2" xfId="39000" xr:uid="{0F3427A5-478F-40E7-8C0C-FCED119A16DB}"/>
    <cellStyle name="Normal 4 2 5 4 2 2 4" xfId="18041" xr:uid="{00000000-0005-0000-0000-000077460000}"/>
    <cellStyle name="Normal 4 2 5 4 2 2 4 2" xfId="39001" xr:uid="{E0B198A9-7814-4EB6-A8FF-F97AE7FC50C9}"/>
    <cellStyle name="Normal 4 2 5 4 2 2 5" xfId="38998" xr:uid="{0AF507BB-5D1E-4437-8C5C-2A7B75A4F175}"/>
    <cellStyle name="Normal 4 2 5 4 2 3" xfId="18042" xr:uid="{00000000-0005-0000-0000-000078460000}"/>
    <cellStyle name="Normal 4 2 5 4 2 3 2" xfId="39002" xr:uid="{78B2F5AE-855A-4740-A467-38518A075F88}"/>
    <cellStyle name="Normal 4 2 5 4 2 4" xfId="18043" xr:uid="{00000000-0005-0000-0000-000079460000}"/>
    <cellStyle name="Normal 4 2 5 4 2 4 2" xfId="39003" xr:uid="{2FC9D1B8-AC97-41CB-A87A-6AA6C84F1045}"/>
    <cellStyle name="Normal 4 2 5 4 2 5" xfId="18044" xr:uid="{00000000-0005-0000-0000-00007A460000}"/>
    <cellStyle name="Normal 4 2 5 4 2 5 2" xfId="39004" xr:uid="{FF45AB11-D048-461C-8FC5-70238725BC18}"/>
    <cellStyle name="Normal 4 2 5 4 2 6" xfId="38997" xr:uid="{26707FFB-10C0-4256-8B22-B57E60F36CB3}"/>
    <cellStyle name="Normal 4 2 5 4 3" xfId="18045" xr:uid="{00000000-0005-0000-0000-00007B460000}"/>
    <cellStyle name="Normal 4 2 5 4 3 2" xfId="18046" xr:uid="{00000000-0005-0000-0000-00007C460000}"/>
    <cellStyle name="Normal 4 2 5 4 3 2 2" xfId="39006" xr:uid="{BF09BB35-4F81-4C63-AB77-BA0DD3EC4464}"/>
    <cellStyle name="Normal 4 2 5 4 3 3" xfId="18047" xr:uid="{00000000-0005-0000-0000-00007D460000}"/>
    <cellStyle name="Normal 4 2 5 4 3 3 2" xfId="39007" xr:uid="{BA7A5C26-D2F0-4F9E-9252-B152440D3A78}"/>
    <cellStyle name="Normal 4 2 5 4 3 4" xfId="18048" xr:uid="{00000000-0005-0000-0000-00007E460000}"/>
    <cellStyle name="Normal 4 2 5 4 3 4 2" xfId="39008" xr:uid="{9658928A-29D3-4812-B005-FB2F074341B9}"/>
    <cellStyle name="Normal 4 2 5 4 3 5" xfId="39005" xr:uid="{31A99721-0AC9-4B9B-97AE-7EDA1D6D4951}"/>
    <cellStyle name="Normal 4 2 5 4 4" xfId="18049" xr:uid="{00000000-0005-0000-0000-00007F460000}"/>
    <cellStyle name="Normal 4 2 5 4 4 2" xfId="39009" xr:uid="{CB933189-616D-43FE-8630-1AFCFECE86CE}"/>
    <cellStyle name="Normal 4 2 5 4 5" xfId="18050" xr:uid="{00000000-0005-0000-0000-000080460000}"/>
    <cellStyle name="Normal 4 2 5 4 5 2" xfId="39010" xr:uid="{39C087E4-EA8B-45ED-B10B-578426B7DCF6}"/>
    <cellStyle name="Normal 4 2 5 4 6" xfId="18051" xr:uid="{00000000-0005-0000-0000-000081460000}"/>
    <cellStyle name="Normal 4 2 5 4 6 2" xfId="39011" xr:uid="{B26F9E14-8B0D-453E-8CD7-8F4D8EC84CC0}"/>
    <cellStyle name="Normal 4 2 5 4 7" xfId="38996" xr:uid="{35CA90B4-BF4C-4CFA-9588-DB48A76C4AB6}"/>
    <cellStyle name="Normal 4 2 5 5" xfId="18052" xr:uid="{00000000-0005-0000-0000-000082460000}"/>
    <cellStyle name="Normal 4 2 5 5 2" xfId="18053" xr:uid="{00000000-0005-0000-0000-000083460000}"/>
    <cellStyle name="Normal 4 2 5 5 2 2" xfId="18054" xr:uid="{00000000-0005-0000-0000-000084460000}"/>
    <cellStyle name="Normal 4 2 5 5 2 2 2" xfId="39014" xr:uid="{E1221CE9-4395-4FD1-986B-2330BF8EA669}"/>
    <cellStyle name="Normal 4 2 5 5 2 3" xfId="18055" xr:uid="{00000000-0005-0000-0000-000085460000}"/>
    <cellStyle name="Normal 4 2 5 5 2 3 2" xfId="39015" xr:uid="{FA66A224-2C26-4585-BCFA-26099DAC13C7}"/>
    <cellStyle name="Normal 4 2 5 5 2 4" xfId="18056" xr:uid="{00000000-0005-0000-0000-000086460000}"/>
    <cellStyle name="Normal 4 2 5 5 2 4 2" xfId="39016" xr:uid="{1A707CF0-93DC-444D-B163-65068DCA1571}"/>
    <cellStyle name="Normal 4 2 5 5 2 5" xfId="39013" xr:uid="{910B5227-9FDC-4289-A583-D992EFB08B37}"/>
    <cellStyle name="Normal 4 2 5 5 3" xfId="18057" xr:uid="{00000000-0005-0000-0000-000087460000}"/>
    <cellStyle name="Normal 4 2 5 5 3 2" xfId="39017" xr:uid="{6B3D096C-BAB3-40EE-9BD4-6AA2ED1A4B1D}"/>
    <cellStyle name="Normal 4 2 5 5 4" xfId="18058" xr:uid="{00000000-0005-0000-0000-000088460000}"/>
    <cellStyle name="Normal 4 2 5 5 4 2" xfId="39018" xr:uid="{07282BFA-BCCF-4B88-A829-B198DB6E67EA}"/>
    <cellStyle name="Normal 4 2 5 5 5" xfId="18059" xr:uid="{00000000-0005-0000-0000-000089460000}"/>
    <cellStyle name="Normal 4 2 5 5 5 2" xfId="39019" xr:uid="{7533024B-27F2-48EF-B63E-1EB11109DB75}"/>
    <cellStyle name="Normal 4 2 5 5 6" xfId="39012" xr:uid="{EE0B5C3C-BBF5-4A94-B855-E9323BDEB4EB}"/>
    <cellStyle name="Normal 4 2 5 6" xfId="18060" xr:uid="{00000000-0005-0000-0000-00008A460000}"/>
    <cellStyle name="Normal 4 2 5 6 2" xfId="18061" xr:uid="{00000000-0005-0000-0000-00008B460000}"/>
    <cellStyle name="Normal 4 2 5 6 2 2" xfId="39021" xr:uid="{7E372AD6-87E9-42C2-AD43-257FEB174EDD}"/>
    <cellStyle name="Normal 4 2 5 6 3" xfId="18062" xr:uid="{00000000-0005-0000-0000-00008C460000}"/>
    <cellStyle name="Normal 4 2 5 6 3 2" xfId="39022" xr:uid="{9731EE57-1C69-4FF6-BEAB-9DD0250D4D4C}"/>
    <cellStyle name="Normal 4 2 5 6 4" xfId="18063" xr:uid="{00000000-0005-0000-0000-00008D460000}"/>
    <cellStyle name="Normal 4 2 5 6 4 2" xfId="39023" xr:uid="{B35655F3-DDA0-4A05-A6A6-C4285D16593E}"/>
    <cellStyle name="Normal 4 2 5 6 5" xfId="39020" xr:uid="{E4BEB6BD-E1F7-4A42-BC0E-54801B793DBF}"/>
    <cellStyle name="Normal 4 2 5 7" xfId="18064" xr:uid="{00000000-0005-0000-0000-00008E460000}"/>
    <cellStyle name="Normal 4 2 5 7 2" xfId="39024" xr:uid="{B042BBC4-6392-42E5-BA0A-9DAE9A9B326C}"/>
    <cellStyle name="Normal 4 2 5 8" xfId="18065" xr:uid="{00000000-0005-0000-0000-00008F460000}"/>
    <cellStyle name="Normal 4 2 5 8 2" xfId="39025" xr:uid="{FD00147C-2183-46AA-A114-7F59FCB55915}"/>
    <cellStyle name="Normal 4 2 5 9" xfId="18066" xr:uid="{00000000-0005-0000-0000-000090460000}"/>
    <cellStyle name="Normal 4 2 5 9 2" xfId="39026" xr:uid="{8803141A-2DBF-4AF9-9E58-26ED63C74C96}"/>
    <cellStyle name="Normal 4 2 6" xfId="18067" xr:uid="{00000000-0005-0000-0000-000091460000}"/>
    <cellStyle name="Normal 4 2 6 2" xfId="18068" xr:uid="{00000000-0005-0000-0000-000092460000}"/>
    <cellStyle name="Normal 4 2 6 2 2" xfId="18069" xr:uid="{00000000-0005-0000-0000-000093460000}"/>
    <cellStyle name="Normal 4 2 6 2 2 2" xfId="18070" xr:uid="{00000000-0005-0000-0000-000094460000}"/>
    <cellStyle name="Normal 4 2 6 2 2 2 2" xfId="18071" xr:uid="{00000000-0005-0000-0000-000095460000}"/>
    <cellStyle name="Normal 4 2 6 2 2 2 2 2" xfId="39031" xr:uid="{AF17F89F-D4B9-4EB7-A560-5272B1A5C67D}"/>
    <cellStyle name="Normal 4 2 6 2 2 2 3" xfId="18072" xr:uid="{00000000-0005-0000-0000-000096460000}"/>
    <cellStyle name="Normal 4 2 6 2 2 2 3 2" xfId="39032" xr:uid="{CB7AA746-975A-455F-8790-FDF48FDD9BC5}"/>
    <cellStyle name="Normal 4 2 6 2 2 2 4" xfId="18073" xr:uid="{00000000-0005-0000-0000-000097460000}"/>
    <cellStyle name="Normal 4 2 6 2 2 2 4 2" xfId="39033" xr:uid="{59896EBD-184D-4085-B5DF-CDEDE536F64E}"/>
    <cellStyle name="Normal 4 2 6 2 2 2 5" xfId="39030" xr:uid="{C8537D31-6566-46ED-AAD9-4D3799A1060F}"/>
    <cellStyle name="Normal 4 2 6 2 2 3" xfId="18074" xr:uid="{00000000-0005-0000-0000-000098460000}"/>
    <cellStyle name="Normal 4 2 6 2 2 3 2" xfId="39034" xr:uid="{DD5F9B4C-1369-4979-9297-764A8C6E428C}"/>
    <cellStyle name="Normal 4 2 6 2 2 4" xfId="18075" xr:uid="{00000000-0005-0000-0000-000099460000}"/>
    <cellStyle name="Normal 4 2 6 2 2 4 2" xfId="39035" xr:uid="{CBF4C1C8-549B-43F8-A880-E5A5B74A8873}"/>
    <cellStyle name="Normal 4 2 6 2 2 5" xfId="18076" xr:uid="{00000000-0005-0000-0000-00009A460000}"/>
    <cellStyle name="Normal 4 2 6 2 2 5 2" xfId="39036" xr:uid="{FE9F91E1-9A73-4D7F-A176-E44B9BA6B165}"/>
    <cellStyle name="Normal 4 2 6 2 2 6" xfId="39029" xr:uid="{620F1248-AD19-4744-8605-920A9F710E20}"/>
    <cellStyle name="Normal 4 2 6 2 3" xfId="18077" xr:uid="{00000000-0005-0000-0000-00009B460000}"/>
    <cellStyle name="Normal 4 2 6 2 3 2" xfId="18078" xr:uid="{00000000-0005-0000-0000-00009C460000}"/>
    <cellStyle name="Normal 4 2 6 2 3 2 2" xfId="39038" xr:uid="{7641CC6D-1AB9-43A7-8E1D-89EFD81FEB69}"/>
    <cellStyle name="Normal 4 2 6 2 3 3" xfId="18079" xr:uid="{00000000-0005-0000-0000-00009D460000}"/>
    <cellStyle name="Normal 4 2 6 2 3 3 2" xfId="39039" xr:uid="{6EA36446-F271-40F7-BDE5-FB856E5C9342}"/>
    <cellStyle name="Normal 4 2 6 2 3 4" xfId="18080" xr:uid="{00000000-0005-0000-0000-00009E460000}"/>
    <cellStyle name="Normal 4 2 6 2 3 4 2" xfId="39040" xr:uid="{3BA47A01-14A4-452E-8878-F2DC64CBAEDB}"/>
    <cellStyle name="Normal 4 2 6 2 3 5" xfId="39037" xr:uid="{A3562286-7F99-44A9-ACF8-A4D4B464E7C0}"/>
    <cellStyle name="Normal 4 2 6 2 4" xfId="18081" xr:uid="{00000000-0005-0000-0000-00009F460000}"/>
    <cellStyle name="Normal 4 2 6 2 4 2" xfId="39041" xr:uid="{5851A31F-44D3-47C3-80AD-65DDB0BF2158}"/>
    <cellStyle name="Normal 4 2 6 2 5" xfId="18082" xr:uid="{00000000-0005-0000-0000-0000A0460000}"/>
    <cellStyle name="Normal 4 2 6 2 5 2" xfId="39042" xr:uid="{102CCCF3-E78C-4E12-B632-C784DD6D2753}"/>
    <cellStyle name="Normal 4 2 6 2 6" xfId="18083" xr:uid="{00000000-0005-0000-0000-0000A1460000}"/>
    <cellStyle name="Normal 4 2 6 2 6 2" xfId="39043" xr:uid="{032A6426-411B-4364-9210-3BC517CF0461}"/>
    <cellStyle name="Normal 4 2 6 2 7" xfId="39028" xr:uid="{215FF797-CB4D-433E-859A-C081E5E0B517}"/>
    <cellStyle name="Normal 4 2 6 3" xfId="18084" xr:uid="{00000000-0005-0000-0000-0000A2460000}"/>
    <cellStyle name="Normal 4 2 6 3 2" xfId="18085" xr:uid="{00000000-0005-0000-0000-0000A3460000}"/>
    <cellStyle name="Normal 4 2 6 3 2 2" xfId="18086" xr:uid="{00000000-0005-0000-0000-0000A4460000}"/>
    <cellStyle name="Normal 4 2 6 3 2 2 2" xfId="18087" xr:uid="{00000000-0005-0000-0000-0000A5460000}"/>
    <cellStyle name="Normal 4 2 6 3 2 2 2 2" xfId="39047" xr:uid="{DDD8D63F-83A3-49B8-B497-D528FEF2A640}"/>
    <cellStyle name="Normal 4 2 6 3 2 2 3" xfId="18088" xr:uid="{00000000-0005-0000-0000-0000A6460000}"/>
    <cellStyle name="Normal 4 2 6 3 2 2 3 2" xfId="39048" xr:uid="{407B3BEE-590F-4B9F-ABED-EC0A6AF422C0}"/>
    <cellStyle name="Normal 4 2 6 3 2 2 4" xfId="18089" xr:uid="{00000000-0005-0000-0000-0000A7460000}"/>
    <cellStyle name="Normal 4 2 6 3 2 2 4 2" xfId="39049" xr:uid="{74BEF205-CB5A-459E-B41E-67686D7D061B}"/>
    <cellStyle name="Normal 4 2 6 3 2 2 5" xfId="39046" xr:uid="{3C46DBF4-91CD-46DC-9D0F-A74188E07721}"/>
    <cellStyle name="Normal 4 2 6 3 2 3" xfId="18090" xr:uid="{00000000-0005-0000-0000-0000A8460000}"/>
    <cellStyle name="Normal 4 2 6 3 2 3 2" xfId="39050" xr:uid="{22D4AF1D-5342-43C9-9C64-FE7B5B5BAD56}"/>
    <cellStyle name="Normal 4 2 6 3 2 4" xfId="18091" xr:uid="{00000000-0005-0000-0000-0000A9460000}"/>
    <cellStyle name="Normal 4 2 6 3 2 4 2" xfId="39051" xr:uid="{38BC12A2-2CF4-4570-8610-836014AC6B5F}"/>
    <cellStyle name="Normal 4 2 6 3 2 5" xfId="18092" xr:uid="{00000000-0005-0000-0000-0000AA460000}"/>
    <cellStyle name="Normal 4 2 6 3 2 5 2" xfId="39052" xr:uid="{EF392F8D-7A63-4959-A2B9-8DB047BABBF7}"/>
    <cellStyle name="Normal 4 2 6 3 2 6" xfId="39045" xr:uid="{C4393B80-F357-4BDB-BAC8-0BB6AE78975C}"/>
    <cellStyle name="Normal 4 2 6 3 3" xfId="18093" xr:uid="{00000000-0005-0000-0000-0000AB460000}"/>
    <cellStyle name="Normal 4 2 6 3 3 2" xfId="18094" xr:uid="{00000000-0005-0000-0000-0000AC460000}"/>
    <cellStyle name="Normal 4 2 6 3 3 2 2" xfId="39054" xr:uid="{7FD028A9-626F-44CA-939F-907F93A407ED}"/>
    <cellStyle name="Normal 4 2 6 3 3 3" xfId="18095" xr:uid="{00000000-0005-0000-0000-0000AD460000}"/>
    <cellStyle name="Normal 4 2 6 3 3 3 2" xfId="39055" xr:uid="{5BBFAC40-D8D9-4CFF-B14A-47451E1A10CB}"/>
    <cellStyle name="Normal 4 2 6 3 3 4" xfId="18096" xr:uid="{00000000-0005-0000-0000-0000AE460000}"/>
    <cellStyle name="Normal 4 2 6 3 3 4 2" xfId="39056" xr:uid="{B86B7019-81E0-4442-A283-168029C09F68}"/>
    <cellStyle name="Normal 4 2 6 3 3 5" xfId="39053" xr:uid="{528174E7-5C35-4289-ABDA-A3C96E5124D3}"/>
    <cellStyle name="Normal 4 2 6 3 4" xfId="18097" xr:uid="{00000000-0005-0000-0000-0000AF460000}"/>
    <cellStyle name="Normal 4 2 6 3 4 2" xfId="39057" xr:uid="{E1839375-8F54-4B07-8542-6A1A4592F95A}"/>
    <cellStyle name="Normal 4 2 6 3 5" xfId="18098" xr:uid="{00000000-0005-0000-0000-0000B0460000}"/>
    <cellStyle name="Normal 4 2 6 3 5 2" xfId="39058" xr:uid="{3EAFB7F9-304F-4448-B0A8-F04E9580AE45}"/>
    <cellStyle name="Normal 4 2 6 3 6" xfId="18099" xr:uid="{00000000-0005-0000-0000-0000B1460000}"/>
    <cellStyle name="Normal 4 2 6 3 6 2" xfId="39059" xr:uid="{02099FBB-5951-44D5-B572-D758138194F2}"/>
    <cellStyle name="Normal 4 2 6 3 7" xfId="39044" xr:uid="{92B882FA-3C80-459C-AA61-7C5ED9E2B673}"/>
    <cellStyle name="Normal 4 2 6 4" xfId="18100" xr:uid="{00000000-0005-0000-0000-0000B2460000}"/>
    <cellStyle name="Normal 4 2 6 4 2" xfId="18101" xr:uid="{00000000-0005-0000-0000-0000B3460000}"/>
    <cellStyle name="Normal 4 2 6 4 2 2" xfId="18102" xr:uid="{00000000-0005-0000-0000-0000B4460000}"/>
    <cellStyle name="Normal 4 2 6 4 2 2 2" xfId="39062" xr:uid="{86165581-9C4B-4DDC-82F6-DAA75F74EFA5}"/>
    <cellStyle name="Normal 4 2 6 4 2 3" xfId="18103" xr:uid="{00000000-0005-0000-0000-0000B5460000}"/>
    <cellStyle name="Normal 4 2 6 4 2 3 2" xfId="39063" xr:uid="{A1AC423A-9DE1-4304-A95B-96F82CDA574B}"/>
    <cellStyle name="Normal 4 2 6 4 2 4" xfId="18104" xr:uid="{00000000-0005-0000-0000-0000B6460000}"/>
    <cellStyle name="Normal 4 2 6 4 2 4 2" xfId="39064" xr:uid="{C95CBA55-1E8C-409E-B0FF-CA8276E5B07D}"/>
    <cellStyle name="Normal 4 2 6 4 2 5" xfId="39061" xr:uid="{387D2A9D-531D-4D66-A585-4DA75FC8451A}"/>
    <cellStyle name="Normal 4 2 6 4 3" xfId="18105" xr:uid="{00000000-0005-0000-0000-0000B7460000}"/>
    <cellStyle name="Normal 4 2 6 4 3 2" xfId="39065" xr:uid="{899CAAC3-09EE-40FD-8222-9CB943CFFAD5}"/>
    <cellStyle name="Normal 4 2 6 4 4" xfId="18106" xr:uid="{00000000-0005-0000-0000-0000B8460000}"/>
    <cellStyle name="Normal 4 2 6 4 4 2" xfId="39066" xr:uid="{B6CA0770-C672-4F13-AB6A-9AE9573A5E9E}"/>
    <cellStyle name="Normal 4 2 6 4 5" xfId="18107" xr:uid="{00000000-0005-0000-0000-0000B9460000}"/>
    <cellStyle name="Normal 4 2 6 4 5 2" xfId="39067" xr:uid="{78845B5A-51B0-4E74-BCCA-229FDC554A25}"/>
    <cellStyle name="Normal 4 2 6 4 6" xfId="39060" xr:uid="{97297CAB-7097-4DF1-A3B1-D1F2210A3285}"/>
    <cellStyle name="Normal 4 2 6 5" xfId="18108" xr:uid="{00000000-0005-0000-0000-0000BA460000}"/>
    <cellStyle name="Normal 4 2 6 5 2" xfId="18109" xr:uid="{00000000-0005-0000-0000-0000BB460000}"/>
    <cellStyle name="Normal 4 2 6 5 2 2" xfId="39069" xr:uid="{7B420161-39E2-4BC6-B061-8C089F5AB73C}"/>
    <cellStyle name="Normal 4 2 6 5 3" xfId="18110" xr:uid="{00000000-0005-0000-0000-0000BC460000}"/>
    <cellStyle name="Normal 4 2 6 5 3 2" xfId="39070" xr:uid="{E5CFE557-6AD9-484E-AB38-DB61A3FF0C2D}"/>
    <cellStyle name="Normal 4 2 6 5 4" xfId="18111" xr:uid="{00000000-0005-0000-0000-0000BD460000}"/>
    <cellStyle name="Normal 4 2 6 5 4 2" xfId="39071" xr:uid="{1BE6D0BC-384A-4B39-98E1-4170F0EE6166}"/>
    <cellStyle name="Normal 4 2 6 5 5" xfId="39068" xr:uid="{7807E68E-6119-4045-BEC1-73228C5DF419}"/>
    <cellStyle name="Normal 4 2 6 6" xfId="18112" xr:uid="{00000000-0005-0000-0000-0000BE460000}"/>
    <cellStyle name="Normal 4 2 6 6 2" xfId="39072" xr:uid="{77B6654C-4138-4ABE-902F-1C59217AD978}"/>
    <cellStyle name="Normal 4 2 6 7" xfId="18113" xr:uid="{00000000-0005-0000-0000-0000BF460000}"/>
    <cellStyle name="Normal 4 2 6 7 2" xfId="39073" xr:uid="{4C03519B-7A5D-4793-9B21-907B3A041FFB}"/>
    <cellStyle name="Normal 4 2 6 8" xfId="18114" xr:uid="{00000000-0005-0000-0000-0000C0460000}"/>
    <cellStyle name="Normal 4 2 6 8 2" xfId="39074" xr:uid="{71C7B34C-52E0-4096-ACC4-7F683C5AF5BB}"/>
    <cellStyle name="Normal 4 2 6 9" xfId="39027" xr:uid="{2EF5CBF3-E9AC-4B22-81C6-241F2B12F7F8}"/>
    <cellStyle name="Normal 4 2 7" xfId="18115" xr:uid="{00000000-0005-0000-0000-0000C1460000}"/>
    <cellStyle name="Normal 4 2 7 2" xfId="18116" xr:uid="{00000000-0005-0000-0000-0000C2460000}"/>
    <cellStyle name="Normal 4 2 7 2 2" xfId="18117" xr:uid="{00000000-0005-0000-0000-0000C3460000}"/>
    <cellStyle name="Normal 4 2 7 2 2 2" xfId="18118" xr:uid="{00000000-0005-0000-0000-0000C4460000}"/>
    <cellStyle name="Normal 4 2 7 2 2 2 2" xfId="18119" xr:uid="{00000000-0005-0000-0000-0000C5460000}"/>
    <cellStyle name="Normal 4 2 7 2 2 2 2 2" xfId="39079" xr:uid="{3B6FFED2-EE78-4A85-87F9-E4ACDB407D15}"/>
    <cellStyle name="Normal 4 2 7 2 2 2 3" xfId="18120" xr:uid="{00000000-0005-0000-0000-0000C6460000}"/>
    <cellStyle name="Normal 4 2 7 2 2 2 3 2" xfId="39080" xr:uid="{7919839C-9A54-41E3-BA86-79682BCA46A2}"/>
    <cellStyle name="Normal 4 2 7 2 2 2 4" xfId="18121" xr:uid="{00000000-0005-0000-0000-0000C7460000}"/>
    <cellStyle name="Normal 4 2 7 2 2 2 4 2" xfId="39081" xr:uid="{E7B94417-A380-419C-8729-CD565A561585}"/>
    <cellStyle name="Normal 4 2 7 2 2 2 5" xfId="39078" xr:uid="{95709CDB-4F24-436B-820B-84A4D3F9EDFD}"/>
    <cellStyle name="Normal 4 2 7 2 2 3" xfId="18122" xr:uid="{00000000-0005-0000-0000-0000C8460000}"/>
    <cellStyle name="Normal 4 2 7 2 2 3 2" xfId="39082" xr:uid="{DAFFF193-15F7-4EAD-90A4-6FF77D9A4F8D}"/>
    <cellStyle name="Normal 4 2 7 2 2 4" xfId="18123" xr:uid="{00000000-0005-0000-0000-0000C9460000}"/>
    <cellStyle name="Normal 4 2 7 2 2 4 2" xfId="39083" xr:uid="{373A3F84-2976-41D2-AE8D-CB1FD91AAB1D}"/>
    <cellStyle name="Normal 4 2 7 2 2 5" xfId="18124" xr:uid="{00000000-0005-0000-0000-0000CA460000}"/>
    <cellStyle name="Normal 4 2 7 2 2 5 2" xfId="39084" xr:uid="{C3F200D8-CD4A-430C-A623-AF262FFD5D5D}"/>
    <cellStyle name="Normal 4 2 7 2 2 6" xfId="39077" xr:uid="{97F3BBAA-E879-4BFC-9DA2-52C6925DDE48}"/>
    <cellStyle name="Normal 4 2 7 2 3" xfId="18125" xr:uid="{00000000-0005-0000-0000-0000CB460000}"/>
    <cellStyle name="Normal 4 2 7 2 3 2" xfId="18126" xr:uid="{00000000-0005-0000-0000-0000CC460000}"/>
    <cellStyle name="Normal 4 2 7 2 3 2 2" xfId="39086" xr:uid="{B1AF0057-C102-4535-BCF0-CAA7C74EB084}"/>
    <cellStyle name="Normal 4 2 7 2 3 3" xfId="18127" xr:uid="{00000000-0005-0000-0000-0000CD460000}"/>
    <cellStyle name="Normal 4 2 7 2 3 3 2" xfId="39087" xr:uid="{2180B884-FFAA-45CE-BAB1-257EAFB490F8}"/>
    <cellStyle name="Normal 4 2 7 2 3 4" xfId="18128" xr:uid="{00000000-0005-0000-0000-0000CE460000}"/>
    <cellStyle name="Normal 4 2 7 2 3 4 2" xfId="39088" xr:uid="{D9D28BA4-C2DF-43B2-A6E8-6F1889FB6E1C}"/>
    <cellStyle name="Normal 4 2 7 2 3 5" xfId="39085" xr:uid="{20AFE44C-10A4-42FF-8CAC-44367157A27B}"/>
    <cellStyle name="Normal 4 2 7 2 4" xfId="18129" xr:uid="{00000000-0005-0000-0000-0000CF460000}"/>
    <cellStyle name="Normal 4 2 7 2 4 2" xfId="39089" xr:uid="{84349755-0C63-425A-B8AD-DDEB3A716EA6}"/>
    <cellStyle name="Normal 4 2 7 2 5" xfId="18130" xr:uid="{00000000-0005-0000-0000-0000D0460000}"/>
    <cellStyle name="Normal 4 2 7 2 5 2" xfId="39090" xr:uid="{3FB07D82-7D49-4C80-B8BC-667CF24B9D3C}"/>
    <cellStyle name="Normal 4 2 7 2 6" xfId="18131" xr:uid="{00000000-0005-0000-0000-0000D1460000}"/>
    <cellStyle name="Normal 4 2 7 2 6 2" xfId="39091" xr:uid="{C0250B9A-7AEC-4F67-80BD-FB00D176E96D}"/>
    <cellStyle name="Normal 4 2 7 2 7" xfId="39076" xr:uid="{33E1F2E1-B3BE-41A1-9CF0-BF604CDB26DC}"/>
    <cellStyle name="Normal 4 2 7 3" xfId="18132" xr:uid="{00000000-0005-0000-0000-0000D2460000}"/>
    <cellStyle name="Normal 4 2 7 3 2" xfId="18133" xr:uid="{00000000-0005-0000-0000-0000D3460000}"/>
    <cellStyle name="Normal 4 2 7 3 2 2" xfId="18134" xr:uid="{00000000-0005-0000-0000-0000D4460000}"/>
    <cellStyle name="Normal 4 2 7 3 2 2 2" xfId="18135" xr:uid="{00000000-0005-0000-0000-0000D5460000}"/>
    <cellStyle name="Normal 4 2 7 3 2 2 2 2" xfId="39095" xr:uid="{76981E2C-53B9-4133-B56C-F9B0E3532F1B}"/>
    <cellStyle name="Normal 4 2 7 3 2 2 3" xfId="18136" xr:uid="{00000000-0005-0000-0000-0000D6460000}"/>
    <cellStyle name="Normal 4 2 7 3 2 2 3 2" xfId="39096" xr:uid="{D9A2A632-C941-415B-9514-295AD866FB18}"/>
    <cellStyle name="Normal 4 2 7 3 2 2 4" xfId="18137" xr:uid="{00000000-0005-0000-0000-0000D7460000}"/>
    <cellStyle name="Normal 4 2 7 3 2 2 4 2" xfId="39097" xr:uid="{4C11A84D-2032-4330-89F1-D76725F390E3}"/>
    <cellStyle name="Normal 4 2 7 3 2 2 5" xfId="39094" xr:uid="{AAB0EB9F-E977-4D62-B2C4-EC08D23DF82C}"/>
    <cellStyle name="Normal 4 2 7 3 2 3" xfId="18138" xr:uid="{00000000-0005-0000-0000-0000D8460000}"/>
    <cellStyle name="Normal 4 2 7 3 2 3 2" xfId="39098" xr:uid="{62260367-C724-46A0-9B11-5B7B0A79B13B}"/>
    <cellStyle name="Normal 4 2 7 3 2 4" xfId="18139" xr:uid="{00000000-0005-0000-0000-0000D9460000}"/>
    <cellStyle name="Normal 4 2 7 3 2 4 2" xfId="39099" xr:uid="{B1D08A46-06B7-4990-A4B6-ACF80B16A461}"/>
    <cellStyle name="Normal 4 2 7 3 2 5" xfId="18140" xr:uid="{00000000-0005-0000-0000-0000DA460000}"/>
    <cellStyle name="Normal 4 2 7 3 2 5 2" xfId="39100" xr:uid="{53363A98-7F73-41C9-9E86-2AC3C481879B}"/>
    <cellStyle name="Normal 4 2 7 3 2 6" xfId="39093" xr:uid="{467B97E0-6D71-4076-A726-DCA366F352F2}"/>
    <cellStyle name="Normal 4 2 7 3 3" xfId="18141" xr:uid="{00000000-0005-0000-0000-0000DB460000}"/>
    <cellStyle name="Normal 4 2 7 3 3 2" xfId="18142" xr:uid="{00000000-0005-0000-0000-0000DC460000}"/>
    <cellStyle name="Normal 4 2 7 3 3 2 2" xfId="39102" xr:uid="{F6426D20-233F-4081-A514-27C6932B2ECE}"/>
    <cellStyle name="Normal 4 2 7 3 3 3" xfId="18143" xr:uid="{00000000-0005-0000-0000-0000DD460000}"/>
    <cellStyle name="Normal 4 2 7 3 3 3 2" xfId="39103" xr:uid="{B3EDA106-9CCC-4749-9D4E-B4831387EF43}"/>
    <cellStyle name="Normal 4 2 7 3 3 4" xfId="18144" xr:uid="{00000000-0005-0000-0000-0000DE460000}"/>
    <cellStyle name="Normal 4 2 7 3 3 4 2" xfId="39104" xr:uid="{7847C032-9159-4A59-BA36-64B80680C73D}"/>
    <cellStyle name="Normal 4 2 7 3 3 5" xfId="39101" xr:uid="{51386669-0B81-4DEA-9567-7A93AAD2E6AB}"/>
    <cellStyle name="Normal 4 2 7 3 4" xfId="18145" xr:uid="{00000000-0005-0000-0000-0000DF460000}"/>
    <cellStyle name="Normal 4 2 7 3 4 2" xfId="39105" xr:uid="{4FC2F123-0A78-4011-9336-5D04635CE328}"/>
    <cellStyle name="Normal 4 2 7 3 5" xfId="18146" xr:uid="{00000000-0005-0000-0000-0000E0460000}"/>
    <cellStyle name="Normal 4 2 7 3 5 2" xfId="39106" xr:uid="{2D45DB80-AF3F-43CF-83DE-9FE1CADD10D6}"/>
    <cellStyle name="Normal 4 2 7 3 6" xfId="18147" xr:uid="{00000000-0005-0000-0000-0000E1460000}"/>
    <cellStyle name="Normal 4 2 7 3 6 2" xfId="39107" xr:uid="{594686EC-4F7C-41B3-888B-C598B6913B4A}"/>
    <cellStyle name="Normal 4 2 7 3 7" xfId="39092" xr:uid="{51D13993-9345-46E4-B641-CAB2B46FD37D}"/>
    <cellStyle name="Normal 4 2 7 4" xfId="18148" xr:uid="{00000000-0005-0000-0000-0000E2460000}"/>
    <cellStyle name="Normal 4 2 7 4 2" xfId="18149" xr:uid="{00000000-0005-0000-0000-0000E3460000}"/>
    <cellStyle name="Normal 4 2 7 4 2 2" xfId="18150" xr:uid="{00000000-0005-0000-0000-0000E4460000}"/>
    <cellStyle name="Normal 4 2 7 4 2 2 2" xfId="39110" xr:uid="{A402BA97-C0DC-4F29-8FE1-B7D966390C9E}"/>
    <cellStyle name="Normal 4 2 7 4 2 3" xfId="18151" xr:uid="{00000000-0005-0000-0000-0000E5460000}"/>
    <cellStyle name="Normal 4 2 7 4 2 3 2" xfId="39111" xr:uid="{2DBD7AFD-EE53-4AC8-B111-FEB224998C96}"/>
    <cellStyle name="Normal 4 2 7 4 2 4" xfId="18152" xr:uid="{00000000-0005-0000-0000-0000E6460000}"/>
    <cellStyle name="Normal 4 2 7 4 2 4 2" xfId="39112" xr:uid="{D3050505-19C1-4691-A906-179F658CE5C2}"/>
    <cellStyle name="Normal 4 2 7 4 2 5" xfId="39109" xr:uid="{12855375-BF19-402F-99D8-84F36C8C878E}"/>
    <cellStyle name="Normal 4 2 7 4 3" xfId="18153" xr:uid="{00000000-0005-0000-0000-0000E7460000}"/>
    <cellStyle name="Normal 4 2 7 4 3 2" xfId="39113" xr:uid="{8830B258-D291-4281-9066-555D321CD7F1}"/>
    <cellStyle name="Normal 4 2 7 4 4" xfId="18154" xr:uid="{00000000-0005-0000-0000-0000E8460000}"/>
    <cellStyle name="Normal 4 2 7 4 4 2" xfId="39114" xr:uid="{AC961912-A4F0-44E2-A4BB-874E29EF7305}"/>
    <cellStyle name="Normal 4 2 7 4 5" xfId="18155" xr:uid="{00000000-0005-0000-0000-0000E9460000}"/>
    <cellStyle name="Normal 4 2 7 4 5 2" xfId="39115" xr:uid="{A2B6BCB8-B7EF-4CF7-8DC2-FB0CAB13C738}"/>
    <cellStyle name="Normal 4 2 7 4 6" xfId="39108" xr:uid="{689A9D69-DB68-46BA-8772-A5DC130763BC}"/>
    <cellStyle name="Normal 4 2 7 5" xfId="18156" xr:uid="{00000000-0005-0000-0000-0000EA460000}"/>
    <cellStyle name="Normal 4 2 7 5 2" xfId="18157" xr:uid="{00000000-0005-0000-0000-0000EB460000}"/>
    <cellStyle name="Normal 4 2 7 5 2 2" xfId="39117" xr:uid="{894A0677-6210-48B1-9D5B-ECFF63357827}"/>
    <cellStyle name="Normal 4 2 7 5 3" xfId="18158" xr:uid="{00000000-0005-0000-0000-0000EC460000}"/>
    <cellStyle name="Normal 4 2 7 5 3 2" xfId="39118" xr:uid="{B1356820-A3FB-47B4-8044-6C6133684C43}"/>
    <cellStyle name="Normal 4 2 7 5 4" xfId="18159" xr:uid="{00000000-0005-0000-0000-0000ED460000}"/>
    <cellStyle name="Normal 4 2 7 5 4 2" xfId="39119" xr:uid="{04D3777A-2CE4-472A-9D50-D93FB8ECBDBE}"/>
    <cellStyle name="Normal 4 2 7 5 5" xfId="39116" xr:uid="{50DC9BCB-8A1F-4F7E-B455-ECE5E011D65C}"/>
    <cellStyle name="Normal 4 2 7 6" xfId="18160" xr:uid="{00000000-0005-0000-0000-0000EE460000}"/>
    <cellStyle name="Normal 4 2 7 6 2" xfId="39120" xr:uid="{8D682885-439C-4CA4-96F5-385E3FFE9723}"/>
    <cellStyle name="Normal 4 2 7 7" xfId="18161" xr:uid="{00000000-0005-0000-0000-0000EF460000}"/>
    <cellStyle name="Normal 4 2 7 7 2" xfId="39121" xr:uid="{2592B7AF-888F-4321-A643-41612B45F23E}"/>
    <cellStyle name="Normal 4 2 7 8" xfId="18162" xr:uid="{00000000-0005-0000-0000-0000F0460000}"/>
    <cellStyle name="Normal 4 2 7 8 2" xfId="39122" xr:uid="{551543CA-48F4-46CC-886B-96EB4DE88B93}"/>
    <cellStyle name="Normal 4 2 7 9" xfId="39075" xr:uid="{D8FAA4A8-45D9-4847-AB06-469309BA3B28}"/>
    <cellStyle name="Normal 4 2 8" xfId="18163" xr:uid="{00000000-0005-0000-0000-0000F1460000}"/>
    <cellStyle name="Normal 4 2 8 2" xfId="18164" xr:uid="{00000000-0005-0000-0000-0000F2460000}"/>
    <cellStyle name="Normal 4 2 8 2 2" xfId="18165" xr:uid="{00000000-0005-0000-0000-0000F3460000}"/>
    <cellStyle name="Normal 4 2 8 2 2 2" xfId="18166" xr:uid="{00000000-0005-0000-0000-0000F4460000}"/>
    <cellStyle name="Normal 4 2 8 2 2 2 2" xfId="39126" xr:uid="{83E84E25-9792-4C79-84F8-9477F685ECBC}"/>
    <cellStyle name="Normal 4 2 8 2 2 3" xfId="18167" xr:uid="{00000000-0005-0000-0000-0000F5460000}"/>
    <cellStyle name="Normal 4 2 8 2 2 3 2" xfId="39127" xr:uid="{E7C6449D-C11A-454F-B4C4-5E2EC9ACCA19}"/>
    <cellStyle name="Normal 4 2 8 2 2 4" xfId="18168" xr:uid="{00000000-0005-0000-0000-0000F6460000}"/>
    <cellStyle name="Normal 4 2 8 2 2 4 2" xfId="39128" xr:uid="{BF6545F3-C3BA-442C-A1BC-27468D509225}"/>
    <cellStyle name="Normal 4 2 8 2 2 5" xfId="39125" xr:uid="{4DBE3EA0-52C4-4058-A9CC-7B0CE973ED2E}"/>
    <cellStyle name="Normal 4 2 8 2 3" xfId="18169" xr:uid="{00000000-0005-0000-0000-0000F7460000}"/>
    <cellStyle name="Normal 4 2 8 2 3 2" xfId="39129" xr:uid="{A5DDC1E2-290F-4EEE-A140-0CA3541EF95B}"/>
    <cellStyle name="Normal 4 2 8 2 4" xfId="18170" xr:uid="{00000000-0005-0000-0000-0000F8460000}"/>
    <cellStyle name="Normal 4 2 8 2 4 2" xfId="39130" xr:uid="{3B02FAB1-BA8D-4A3E-90CC-28234B589C42}"/>
    <cellStyle name="Normal 4 2 8 2 5" xfId="18171" xr:uid="{00000000-0005-0000-0000-0000F9460000}"/>
    <cellStyle name="Normal 4 2 8 2 5 2" xfId="39131" xr:uid="{09ED3C41-CD2A-4016-8C47-99F7D411E3C8}"/>
    <cellStyle name="Normal 4 2 8 2 6" xfId="39124" xr:uid="{948A05E6-A743-4A4A-9F9E-DF465AE443A5}"/>
    <cellStyle name="Normal 4 2 8 3" xfId="18172" xr:uid="{00000000-0005-0000-0000-0000FA460000}"/>
    <cellStyle name="Normal 4 2 8 3 2" xfId="18173" xr:uid="{00000000-0005-0000-0000-0000FB460000}"/>
    <cellStyle name="Normal 4 2 8 3 2 2" xfId="39133" xr:uid="{32039317-2F35-4A31-A2F2-D706EF507E1C}"/>
    <cellStyle name="Normal 4 2 8 3 3" xfId="18174" xr:uid="{00000000-0005-0000-0000-0000FC460000}"/>
    <cellStyle name="Normal 4 2 8 3 3 2" xfId="39134" xr:uid="{3B49271C-036F-4E5E-96AB-64FA4F4D7E60}"/>
    <cellStyle name="Normal 4 2 8 3 4" xfId="18175" xr:uid="{00000000-0005-0000-0000-0000FD460000}"/>
    <cellStyle name="Normal 4 2 8 3 4 2" xfId="39135" xr:uid="{C689550C-D6AC-48FE-8E2A-D1A74DC7F498}"/>
    <cellStyle name="Normal 4 2 8 3 5" xfId="39132" xr:uid="{E5C1E7F6-CAD1-4815-B71D-A8DD657F8428}"/>
    <cellStyle name="Normal 4 2 8 4" xfId="18176" xr:uid="{00000000-0005-0000-0000-0000FE460000}"/>
    <cellStyle name="Normal 4 2 8 4 2" xfId="39136" xr:uid="{F6732CBD-09D6-4F29-AB18-6A9BD1177675}"/>
    <cellStyle name="Normal 4 2 8 5" xfId="18177" xr:uid="{00000000-0005-0000-0000-0000FF460000}"/>
    <cellStyle name="Normal 4 2 8 5 2" xfId="39137" xr:uid="{5212BB53-663B-4924-9179-A994C886B36D}"/>
    <cellStyle name="Normal 4 2 8 6" xfId="18178" xr:uid="{00000000-0005-0000-0000-000000470000}"/>
    <cellStyle name="Normal 4 2 8 6 2" xfId="39138" xr:uid="{6A30E123-E780-4553-B3B7-29DA4DD2E047}"/>
    <cellStyle name="Normal 4 2 8 7" xfId="39123" xr:uid="{0C3FCDB6-1D75-429C-8D0A-9BA49C5122F1}"/>
    <cellStyle name="Normal 4 2 9" xfId="18179" xr:uid="{00000000-0005-0000-0000-000001470000}"/>
    <cellStyle name="Normal 4 2 9 2" xfId="18180" xr:uid="{00000000-0005-0000-0000-000002470000}"/>
    <cellStyle name="Normal 4 2 9 2 2" xfId="18181" xr:uid="{00000000-0005-0000-0000-000003470000}"/>
    <cellStyle name="Normal 4 2 9 2 2 2" xfId="18182" xr:uid="{00000000-0005-0000-0000-000004470000}"/>
    <cellStyle name="Normal 4 2 9 2 2 2 2" xfId="39142" xr:uid="{B3F6F342-40CB-4258-BC51-F87A87CDF3A5}"/>
    <cellStyle name="Normal 4 2 9 2 2 3" xfId="18183" xr:uid="{00000000-0005-0000-0000-000005470000}"/>
    <cellStyle name="Normal 4 2 9 2 2 3 2" xfId="39143" xr:uid="{78DCE226-5AF9-4620-9EEB-4643C209B9F1}"/>
    <cellStyle name="Normal 4 2 9 2 2 4" xfId="18184" xr:uid="{00000000-0005-0000-0000-000006470000}"/>
    <cellStyle name="Normal 4 2 9 2 2 4 2" xfId="39144" xr:uid="{6206CE4C-66B0-4430-9746-D1F39B470E46}"/>
    <cellStyle name="Normal 4 2 9 2 2 5" xfId="39141" xr:uid="{C6E5ED5D-17FF-48EA-852B-1F4642A3E6A2}"/>
    <cellStyle name="Normal 4 2 9 2 3" xfId="18185" xr:uid="{00000000-0005-0000-0000-000007470000}"/>
    <cellStyle name="Normal 4 2 9 2 3 2" xfId="39145" xr:uid="{CCB201CF-E1F5-47A6-96BF-A0837F321A3B}"/>
    <cellStyle name="Normal 4 2 9 2 4" xfId="18186" xr:uid="{00000000-0005-0000-0000-000008470000}"/>
    <cellStyle name="Normal 4 2 9 2 4 2" xfId="39146" xr:uid="{C01C82CB-A950-486F-B6F6-ABF5EA4BF258}"/>
    <cellStyle name="Normal 4 2 9 2 5" xfId="18187" xr:uid="{00000000-0005-0000-0000-000009470000}"/>
    <cellStyle name="Normal 4 2 9 2 5 2" xfId="39147" xr:uid="{B98D3498-93B6-4DF6-8220-BD14D77D47D6}"/>
    <cellStyle name="Normal 4 2 9 2 6" xfId="39140" xr:uid="{C38F9E05-4039-41D1-9A51-313188E7A2F8}"/>
    <cellStyle name="Normal 4 2 9 3" xfId="18188" xr:uid="{00000000-0005-0000-0000-00000A470000}"/>
    <cellStyle name="Normal 4 2 9 3 2" xfId="18189" xr:uid="{00000000-0005-0000-0000-00000B470000}"/>
    <cellStyle name="Normal 4 2 9 3 2 2" xfId="39149" xr:uid="{59777399-AF17-45A3-AE50-903CD349D0AF}"/>
    <cellStyle name="Normal 4 2 9 3 3" xfId="18190" xr:uid="{00000000-0005-0000-0000-00000C470000}"/>
    <cellStyle name="Normal 4 2 9 3 3 2" xfId="39150" xr:uid="{C188DE9A-1E09-4213-8FB0-BE86C1E97EA9}"/>
    <cellStyle name="Normal 4 2 9 3 4" xfId="18191" xr:uid="{00000000-0005-0000-0000-00000D470000}"/>
    <cellStyle name="Normal 4 2 9 3 4 2" xfId="39151" xr:uid="{AA1B9CDE-D345-4048-868B-163556610161}"/>
    <cellStyle name="Normal 4 2 9 3 5" xfId="39148" xr:uid="{1E4FC992-E8E3-47CE-BF99-6348C7C07050}"/>
    <cellStyle name="Normal 4 2 9 4" xfId="18192" xr:uid="{00000000-0005-0000-0000-00000E470000}"/>
    <cellStyle name="Normal 4 2 9 4 2" xfId="39152" xr:uid="{2CD394C3-184D-4A26-9E16-4A250847CD64}"/>
    <cellStyle name="Normal 4 2 9 5" xfId="18193" xr:uid="{00000000-0005-0000-0000-00000F470000}"/>
    <cellStyle name="Normal 4 2 9 5 2" xfId="39153" xr:uid="{EDD7E345-B1DF-4F2C-A4F0-0317A5486C18}"/>
    <cellStyle name="Normal 4 2 9 6" xfId="18194" xr:uid="{00000000-0005-0000-0000-000010470000}"/>
    <cellStyle name="Normal 4 2 9 6 2" xfId="39154" xr:uid="{F3A72397-531B-4B92-97CF-6CB6600BCF9B}"/>
    <cellStyle name="Normal 4 2 9 7" xfId="39139" xr:uid="{EF75C28B-FF5A-4C53-99DC-C1DABC17E7F3}"/>
    <cellStyle name="Normal 4 3" xfId="18195" xr:uid="{00000000-0005-0000-0000-000011470000}"/>
    <cellStyle name="Normal 4 3 10" xfId="18196" xr:uid="{00000000-0005-0000-0000-000012470000}"/>
    <cellStyle name="Normal 4 3 10 2" xfId="39156" xr:uid="{F95E4803-2E88-4071-864E-57C50CBB4D1E}"/>
    <cellStyle name="Normal 4 3 11" xfId="18197" xr:uid="{00000000-0005-0000-0000-000013470000}"/>
    <cellStyle name="Normal 4 3 11 2" xfId="39157" xr:uid="{87AE608C-0017-4F69-974E-38A4ABE5D4DE}"/>
    <cellStyle name="Normal 4 3 12" xfId="39155" xr:uid="{6504E696-AFB6-4F81-8C8B-FAFE5008C5CC}"/>
    <cellStyle name="Normal 4 3 2" xfId="18198" xr:uid="{00000000-0005-0000-0000-000014470000}"/>
    <cellStyle name="Normal 4 3 2 10" xfId="18199" xr:uid="{00000000-0005-0000-0000-000015470000}"/>
    <cellStyle name="Normal 4 3 2 10 2" xfId="39159" xr:uid="{476D5913-5572-4AEE-93D8-997E0C669659}"/>
    <cellStyle name="Normal 4 3 2 11" xfId="39158" xr:uid="{3A208BDC-9D16-48BC-B16F-2468B1F856E6}"/>
    <cellStyle name="Normal 4 3 2 2" xfId="18200" xr:uid="{00000000-0005-0000-0000-000016470000}"/>
    <cellStyle name="Normal 4 3 2 2 2" xfId="18201" xr:uid="{00000000-0005-0000-0000-000017470000}"/>
    <cellStyle name="Normal 4 3 2 2 2 2" xfId="18202" xr:uid="{00000000-0005-0000-0000-000018470000}"/>
    <cellStyle name="Normal 4 3 2 2 2 2 2" xfId="18203" xr:uid="{00000000-0005-0000-0000-000019470000}"/>
    <cellStyle name="Normal 4 3 2 2 2 2 2 2" xfId="39163" xr:uid="{E661679A-90D8-446E-9E57-35CB9D133799}"/>
    <cellStyle name="Normal 4 3 2 2 2 2 3" xfId="18204" xr:uid="{00000000-0005-0000-0000-00001A470000}"/>
    <cellStyle name="Normal 4 3 2 2 2 2 3 2" xfId="39164" xr:uid="{1E427A64-34F5-43F3-B77F-60D2163F695B}"/>
    <cellStyle name="Normal 4 3 2 2 2 2 4" xfId="18205" xr:uid="{00000000-0005-0000-0000-00001B470000}"/>
    <cellStyle name="Normal 4 3 2 2 2 2 4 2" xfId="39165" xr:uid="{A9A90AAE-7DBD-4432-94A7-31B3CCDDB612}"/>
    <cellStyle name="Normal 4 3 2 2 2 2 5" xfId="39162" xr:uid="{956FCA19-F83D-41ED-8592-928ABD614255}"/>
    <cellStyle name="Normal 4 3 2 2 2 3" xfId="18206" xr:uid="{00000000-0005-0000-0000-00001C470000}"/>
    <cellStyle name="Normal 4 3 2 2 2 3 2" xfId="18207" xr:uid="{00000000-0005-0000-0000-00001D470000}"/>
    <cellStyle name="Normal 4 3 2 2 2 3 2 2" xfId="39167" xr:uid="{B9E23E00-C306-497F-B6FA-EE2F7C903BCE}"/>
    <cellStyle name="Normal 4 3 2 2 2 3 3" xfId="18208" xr:uid="{00000000-0005-0000-0000-00001E470000}"/>
    <cellStyle name="Normal 4 3 2 2 2 3 3 2" xfId="39168" xr:uid="{35802149-7F7D-414F-AB29-329B648FDF41}"/>
    <cellStyle name="Normal 4 3 2 2 2 3 4" xfId="18209" xr:uid="{00000000-0005-0000-0000-00001F470000}"/>
    <cellStyle name="Normal 4 3 2 2 2 3 4 2" xfId="39169" xr:uid="{06934E19-1C37-48A3-A9F3-5A2C2C5FE274}"/>
    <cellStyle name="Normal 4 3 2 2 2 3 5" xfId="39166" xr:uid="{3AD656DC-699E-4210-99E7-CB882CB1DBCF}"/>
    <cellStyle name="Normal 4 3 2 2 2 4" xfId="18210" xr:uid="{00000000-0005-0000-0000-000020470000}"/>
    <cellStyle name="Normal 4 3 2 2 2 4 2" xfId="39170" xr:uid="{75F08017-AFD5-4386-BC38-F90376294FB0}"/>
    <cellStyle name="Normal 4 3 2 2 2 5" xfId="18211" xr:uid="{00000000-0005-0000-0000-000021470000}"/>
    <cellStyle name="Normal 4 3 2 2 2 5 2" xfId="39171" xr:uid="{06DB882E-CD09-43A4-8B1D-4348D3A0EEBF}"/>
    <cellStyle name="Normal 4 3 2 2 2 6" xfId="18212" xr:uid="{00000000-0005-0000-0000-000022470000}"/>
    <cellStyle name="Normal 4 3 2 2 2 6 2" xfId="39172" xr:uid="{EB4379BE-36BF-4489-8F18-423EE3789132}"/>
    <cellStyle name="Normal 4 3 2 2 2 7" xfId="39161" xr:uid="{0A8260F1-E27A-49F0-9DDD-0F8515215F29}"/>
    <cellStyle name="Normal 4 3 2 2 3" xfId="18213" xr:uid="{00000000-0005-0000-0000-000023470000}"/>
    <cellStyle name="Normal 4 3 2 2 3 2" xfId="18214" xr:uid="{00000000-0005-0000-0000-000024470000}"/>
    <cellStyle name="Normal 4 3 2 2 3 2 2" xfId="39174" xr:uid="{670E0178-C7DA-4061-90B8-4C783F99CFA9}"/>
    <cellStyle name="Normal 4 3 2 2 3 3" xfId="18215" xr:uid="{00000000-0005-0000-0000-000025470000}"/>
    <cellStyle name="Normal 4 3 2 2 3 3 2" xfId="39175" xr:uid="{F8E117DC-0537-403F-9421-5F2C0E4C64DE}"/>
    <cellStyle name="Normal 4 3 2 2 3 4" xfId="18216" xr:uid="{00000000-0005-0000-0000-000026470000}"/>
    <cellStyle name="Normal 4 3 2 2 3 4 2" xfId="39176" xr:uid="{318FCD4C-8D07-44D4-BAE9-E84AFB9C827C}"/>
    <cellStyle name="Normal 4 3 2 2 3 5" xfId="39173" xr:uid="{12D48DBE-7254-4FCE-B91B-A7DDC65D1DCA}"/>
    <cellStyle name="Normal 4 3 2 2 4" xfId="18217" xr:uid="{00000000-0005-0000-0000-000027470000}"/>
    <cellStyle name="Normal 4 3 2 2 4 2" xfId="18218" xr:uid="{00000000-0005-0000-0000-000028470000}"/>
    <cellStyle name="Normal 4 3 2 2 4 2 2" xfId="39178" xr:uid="{88711437-603E-4859-AC6D-9F4BA73F04BB}"/>
    <cellStyle name="Normal 4 3 2 2 4 3" xfId="18219" xr:uid="{00000000-0005-0000-0000-000029470000}"/>
    <cellStyle name="Normal 4 3 2 2 4 3 2" xfId="39179" xr:uid="{9085D0B1-E9DB-47C4-A60C-989105160DC8}"/>
    <cellStyle name="Normal 4 3 2 2 4 4" xfId="18220" xr:uid="{00000000-0005-0000-0000-00002A470000}"/>
    <cellStyle name="Normal 4 3 2 2 4 4 2" xfId="39180" xr:uid="{4C59E05C-58AC-48B3-ADAE-EFA274167573}"/>
    <cellStyle name="Normal 4 3 2 2 4 5" xfId="39177" xr:uid="{9170376C-838E-4624-83B3-0E6CD7BBD4AB}"/>
    <cellStyle name="Normal 4 3 2 2 5" xfId="18221" xr:uid="{00000000-0005-0000-0000-00002B470000}"/>
    <cellStyle name="Normal 4 3 2 2 5 2" xfId="39181" xr:uid="{DAE4C0E4-E5D6-4EBA-994E-67CFE04A0B82}"/>
    <cellStyle name="Normal 4 3 2 2 6" xfId="18222" xr:uid="{00000000-0005-0000-0000-00002C470000}"/>
    <cellStyle name="Normal 4 3 2 2 6 2" xfId="39182" xr:uid="{E741F827-6433-479E-802D-D7845C6E4EDA}"/>
    <cellStyle name="Normal 4 3 2 2 7" xfId="18223" xr:uid="{00000000-0005-0000-0000-00002D470000}"/>
    <cellStyle name="Normal 4 3 2 2 7 2" xfId="39183" xr:uid="{EC88369B-2D39-4207-8AE8-9CA4B652CB27}"/>
    <cellStyle name="Normal 4 3 2 2 8" xfId="39160" xr:uid="{A73272BD-AA36-4BBB-94D3-C20E82FB4A33}"/>
    <cellStyle name="Normal 4 3 2 3" xfId="18224" xr:uid="{00000000-0005-0000-0000-00002E470000}"/>
    <cellStyle name="Normal 4 3 2 3 2" xfId="18225" xr:uid="{00000000-0005-0000-0000-00002F470000}"/>
    <cellStyle name="Normal 4 3 2 3 2 2" xfId="18226" xr:uid="{00000000-0005-0000-0000-000030470000}"/>
    <cellStyle name="Normal 4 3 2 3 2 2 2" xfId="18227" xr:uid="{00000000-0005-0000-0000-000031470000}"/>
    <cellStyle name="Normal 4 3 2 3 2 2 2 2" xfId="39187" xr:uid="{0A7909CE-E845-4D9C-93CE-34DC284CE780}"/>
    <cellStyle name="Normal 4 3 2 3 2 2 3" xfId="18228" xr:uid="{00000000-0005-0000-0000-000032470000}"/>
    <cellStyle name="Normal 4 3 2 3 2 2 3 2" xfId="39188" xr:uid="{0E62E6D2-1F9C-47AD-A242-3323017FC193}"/>
    <cellStyle name="Normal 4 3 2 3 2 2 4" xfId="18229" xr:uid="{00000000-0005-0000-0000-000033470000}"/>
    <cellStyle name="Normal 4 3 2 3 2 2 4 2" xfId="39189" xr:uid="{5AF8EC81-7338-4516-8293-18F5810CBB2F}"/>
    <cellStyle name="Normal 4 3 2 3 2 2 5" xfId="39186" xr:uid="{9872775D-A355-49DC-9064-7308655E0CD0}"/>
    <cellStyle name="Normal 4 3 2 3 2 3" xfId="18230" xr:uid="{00000000-0005-0000-0000-000034470000}"/>
    <cellStyle name="Normal 4 3 2 3 2 3 2" xfId="18231" xr:uid="{00000000-0005-0000-0000-000035470000}"/>
    <cellStyle name="Normal 4 3 2 3 2 3 2 2" xfId="39191" xr:uid="{A792470C-21A3-4BED-AE92-A41CCDB01575}"/>
    <cellStyle name="Normal 4 3 2 3 2 3 3" xfId="18232" xr:uid="{00000000-0005-0000-0000-000036470000}"/>
    <cellStyle name="Normal 4 3 2 3 2 3 3 2" xfId="39192" xr:uid="{6D50A5BE-CA31-40A2-AAFB-A6CFDFBD59EA}"/>
    <cellStyle name="Normal 4 3 2 3 2 3 4" xfId="18233" xr:uid="{00000000-0005-0000-0000-000037470000}"/>
    <cellStyle name="Normal 4 3 2 3 2 3 4 2" xfId="39193" xr:uid="{7F7BDF52-738A-4763-AFD1-735741EE052F}"/>
    <cellStyle name="Normal 4 3 2 3 2 3 5" xfId="39190" xr:uid="{521376FC-16B3-4919-9030-36497948ABB9}"/>
    <cellStyle name="Normal 4 3 2 3 2 4" xfId="18234" xr:uid="{00000000-0005-0000-0000-000038470000}"/>
    <cellStyle name="Normal 4 3 2 3 2 4 2" xfId="39194" xr:uid="{C5F8ED94-B9C4-4996-BD05-3C3DB0A6386D}"/>
    <cellStyle name="Normal 4 3 2 3 2 5" xfId="18235" xr:uid="{00000000-0005-0000-0000-000039470000}"/>
    <cellStyle name="Normal 4 3 2 3 2 5 2" xfId="39195" xr:uid="{E31125E9-6268-4FE1-A12D-0DB5F9931EF3}"/>
    <cellStyle name="Normal 4 3 2 3 2 6" xfId="18236" xr:uid="{00000000-0005-0000-0000-00003A470000}"/>
    <cellStyle name="Normal 4 3 2 3 2 6 2" xfId="39196" xr:uid="{065E99C5-D841-4382-A271-9588D9C54A61}"/>
    <cellStyle name="Normal 4 3 2 3 2 7" xfId="39185" xr:uid="{B4922786-E42B-434E-B4D7-4FCAB2A0CCD3}"/>
    <cellStyle name="Normal 4 3 2 3 3" xfId="18237" xr:uid="{00000000-0005-0000-0000-00003B470000}"/>
    <cellStyle name="Normal 4 3 2 3 3 2" xfId="18238" xr:uid="{00000000-0005-0000-0000-00003C470000}"/>
    <cellStyle name="Normal 4 3 2 3 3 2 2" xfId="39198" xr:uid="{EDC54B1D-2689-418D-B680-8BCF8E72B333}"/>
    <cellStyle name="Normal 4 3 2 3 3 3" xfId="18239" xr:uid="{00000000-0005-0000-0000-00003D470000}"/>
    <cellStyle name="Normal 4 3 2 3 3 3 2" xfId="39199" xr:uid="{ECF1AD56-CDB9-4973-A302-495E06B472D4}"/>
    <cellStyle name="Normal 4 3 2 3 3 4" xfId="18240" xr:uid="{00000000-0005-0000-0000-00003E470000}"/>
    <cellStyle name="Normal 4 3 2 3 3 4 2" xfId="39200" xr:uid="{A2DA4886-1E8B-42A7-BD83-48E66DE72F38}"/>
    <cellStyle name="Normal 4 3 2 3 3 5" xfId="39197" xr:uid="{117292AA-44E5-46FE-A6E2-4F4D2A440C9D}"/>
    <cellStyle name="Normal 4 3 2 3 4" xfId="18241" xr:uid="{00000000-0005-0000-0000-00003F470000}"/>
    <cellStyle name="Normal 4 3 2 3 4 2" xfId="18242" xr:uid="{00000000-0005-0000-0000-000040470000}"/>
    <cellStyle name="Normal 4 3 2 3 4 2 2" xfId="39202" xr:uid="{CFAAE272-5856-4D8F-AFC1-06AA457A36A8}"/>
    <cellStyle name="Normal 4 3 2 3 4 3" xfId="18243" xr:uid="{00000000-0005-0000-0000-000041470000}"/>
    <cellStyle name="Normal 4 3 2 3 4 3 2" xfId="39203" xr:uid="{28DAF0E3-9AC5-453F-B75E-9E5BF01B95E2}"/>
    <cellStyle name="Normal 4 3 2 3 4 4" xfId="18244" xr:uid="{00000000-0005-0000-0000-000042470000}"/>
    <cellStyle name="Normal 4 3 2 3 4 4 2" xfId="39204" xr:uid="{3457E76F-CA78-4C59-B88E-059DDA0411B4}"/>
    <cellStyle name="Normal 4 3 2 3 4 5" xfId="39201" xr:uid="{205639BF-B336-4823-B8D0-51635446AB3F}"/>
    <cellStyle name="Normal 4 3 2 3 5" xfId="18245" xr:uid="{00000000-0005-0000-0000-000043470000}"/>
    <cellStyle name="Normal 4 3 2 3 5 2" xfId="39205" xr:uid="{263EE92A-D375-4B2D-B355-3DF3E1DE176A}"/>
    <cellStyle name="Normal 4 3 2 3 6" xfId="18246" xr:uid="{00000000-0005-0000-0000-000044470000}"/>
    <cellStyle name="Normal 4 3 2 3 6 2" xfId="39206" xr:uid="{0F42C796-AF30-4386-83A3-0FA24ADB7B4A}"/>
    <cellStyle name="Normal 4 3 2 3 7" xfId="18247" xr:uid="{00000000-0005-0000-0000-000045470000}"/>
    <cellStyle name="Normal 4 3 2 3 7 2" xfId="39207" xr:uid="{E9A729DB-D1D9-490C-8AD0-EDF2EF0EB329}"/>
    <cellStyle name="Normal 4 3 2 3 8" xfId="39184" xr:uid="{9B4E3A25-3F57-4B8D-A11E-79BBAAE3B64D}"/>
    <cellStyle name="Normal 4 3 2 4" xfId="18248" xr:uid="{00000000-0005-0000-0000-000046470000}"/>
    <cellStyle name="Normal 4 3 2 4 2" xfId="18249" xr:uid="{00000000-0005-0000-0000-000047470000}"/>
    <cellStyle name="Normal 4 3 2 4 2 2" xfId="18250" xr:uid="{00000000-0005-0000-0000-000048470000}"/>
    <cellStyle name="Normal 4 3 2 4 2 2 2" xfId="39210" xr:uid="{D0FF8934-D3F9-4A01-AA32-EEEBDA0B1296}"/>
    <cellStyle name="Normal 4 3 2 4 2 3" xfId="18251" xr:uid="{00000000-0005-0000-0000-000049470000}"/>
    <cellStyle name="Normal 4 3 2 4 2 3 2" xfId="39211" xr:uid="{BED1CC52-83CB-4DB5-9FA0-6297808C6398}"/>
    <cellStyle name="Normal 4 3 2 4 2 4" xfId="18252" xr:uid="{00000000-0005-0000-0000-00004A470000}"/>
    <cellStyle name="Normal 4 3 2 4 2 4 2" xfId="39212" xr:uid="{C0B50CDA-CDFB-4D23-B344-F6EE4C0425E3}"/>
    <cellStyle name="Normal 4 3 2 4 2 5" xfId="39209" xr:uid="{1942CA29-D396-4190-8278-F6EB1F4CDFA0}"/>
    <cellStyle name="Normal 4 3 2 4 3" xfId="18253" xr:uid="{00000000-0005-0000-0000-00004B470000}"/>
    <cellStyle name="Normal 4 3 2 4 3 2" xfId="18254" xr:uid="{00000000-0005-0000-0000-00004C470000}"/>
    <cellStyle name="Normal 4 3 2 4 3 2 2" xfId="39214" xr:uid="{30953AA5-39F2-4E7B-A56B-04E1CBEB95E9}"/>
    <cellStyle name="Normal 4 3 2 4 3 3" xfId="18255" xr:uid="{00000000-0005-0000-0000-00004D470000}"/>
    <cellStyle name="Normal 4 3 2 4 3 3 2" xfId="39215" xr:uid="{092B99A4-0B2D-4C01-A5AB-49B61654F59B}"/>
    <cellStyle name="Normal 4 3 2 4 3 4" xfId="18256" xr:uid="{00000000-0005-0000-0000-00004E470000}"/>
    <cellStyle name="Normal 4 3 2 4 3 4 2" xfId="39216" xr:uid="{9ACA97EF-C911-473C-8338-78856390616C}"/>
    <cellStyle name="Normal 4 3 2 4 3 5" xfId="39213" xr:uid="{E26837B1-D676-4F49-A9BA-70D4EA0444DA}"/>
    <cellStyle name="Normal 4 3 2 4 4" xfId="39208" xr:uid="{060C4D87-CB7B-4046-9114-B8CC8A927EC7}"/>
    <cellStyle name="Normal 4 3 2 5" xfId="18257" xr:uid="{00000000-0005-0000-0000-00004F470000}"/>
    <cellStyle name="Normal 4 3 2 5 2" xfId="18258" xr:uid="{00000000-0005-0000-0000-000050470000}"/>
    <cellStyle name="Normal 4 3 2 5 2 2" xfId="18259" xr:uid="{00000000-0005-0000-0000-000051470000}"/>
    <cellStyle name="Normal 4 3 2 5 2 2 2" xfId="39219" xr:uid="{C21C294A-ABBB-4BE9-BA6E-EB5EEDFAFD55}"/>
    <cellStyle name="Normal 4 3 2 5 2 3" xfId="18260" xr:uid="{00000000-0005-0000-0000-000052470000}"/>
    <cellStyle name="Normal 4 3 2 5 2 3 2" xfId="39220" xr:uid="{E638E5DC-DF95-407E-BFBE-19BE7C56D681}"/>
    <cellStyle name="Normal 4 3 2 5 2 4" xfId="18261" xr:uid="{00000000-0005-0000-0000-000053470000}"/>
    <cellStyle name="Normal 4 3 2 5 2 4 2" xfId="39221" xr:uid="{4BD7D6AF-494A-44DF-814E-7EFB8C73D758}"/>
    <cellStyle name="Normal 4 3 2 5 2 5" xfId="39218" xr:uid="{81E43F8B-E142-463E-92EF-8C4420FCA896}"/>
    <cellStyle name="Normal 4 3 2 5 3" xfId="18262" xr:uid="{00000000-0005-0000-0000-000054470000}"/>
    <cellStyle name="Normal 4 3 2 5 3 2" xfId="39222" xr:uid="{FC8BF5B7-13D3-4EE9-9AB5-A0C922E9938A}"/>
    <cellStyle name="Normal 4 3 2 5 4" xfId="18263" xr:uid="{00000000-0005-0000-0000-000055470000}"/>
    <cellStyle name="Normal 4 3 2 5 4 2" xfId="39223" xr:uid="{D038A0E2-1A5D-4C6F-B710-031A5167E6CB}"/>
    <cellStyle name="Normal 4 3 2 5 5" xfId="18264" xr:uid="{00000000-0005-0000-0000-000056470000}"/>
    <cellStyle name="Normal 4 3 2 5 5 2" xfId="39224" xr:uid="{95236CC4-D28B-4819-89AD-38702AEED865}"/>
    <cellStyle name="Normal 4 3 2 5 6" xfId="39217" xr:uid="{1BC3EB80-1F61-48ED-BFC6-69779AA1CF85}"/>
    <cellStyle name="Normal 4 3 2 6" xfId="18265" xr:uid="{00000000-0005-0000-0000-000057470000}"/>
    <cellStyle name="Normal 4 3 2 6 2" xfId="18266" xr:uid="{00000000-0005-0000-0000-000058470000}"/>
    <cellStyle name="Normal 4 3 2 6 2 2" xfId="39226" xr:uid="{268070C8-5676-4C2D-A1C1-4AAFEF71D112}"/>
    <cellStyle name="Normal 4 3 2 6 3" xfId="18267" xr:uid="{00000000-0005-0000-0000-000059470000}"/>
    <cellStyle name="Normal 4 3 2 6 3 2" xfId="39227" xr:uid="{F49D6681-D3CD-4B11-B48A-44FAA6F964AD}"/>
    <cellStyle name="Normal 4 3 2 6 4" xfId="18268" xr:uid="{00000000-0005-0000-0000-00005A470000}"/>
    <cellStyle name="Normal 4 3 2 6 4 2" xfId="39228" xr:uid="{75D45433-8765-4381-BA2F-FC86DC096E18}"/>
    <cellStyle name="Normal 4 3 2 6 5" xfId="39225" xr:uid="{3590E096-DFB2-4482-AEF4-612496118C61}"/>
    <cellStyle name="Normal 4 3 2 7" xfId="18269" xr:uid="{00000000-0005-0000-0000-00005B470000}"/>
    <cellStyle name="Normal 4 3 2 7 2" xfId="39229" xr:uid="{5D4F9894-9FC6-4006-987B-E68A2E3A3F94}"/>
    <cellStyle name="Normal 4 3 2 8" xfId="18270" xr:uid="{00000000-0005-0000-0000-00005C470000}"/>
    <cellStyle name="Normal 4 3 2 8 2" xfId="39230" xr:uid="{66D50AE5-9101-4975-9AD0-612EFCDD54D1}"/>
    <cellStyle name="Normal 4 3 2 9" xfId="18271" xr:uid="{00000000-0005-0000-0000-00005D470000}"/>
    <cellStyle name="Normal 4 3 2 9 2" xfId="39231" xr:uid="{5ECE6F7C-5568-4B25-895F-3121AD2EF06A}"/>
    <cellStyle name="Normal 4 3 3" xfId="18272" xr:uid="{00000000-0005-0000-0000-00005E470000}"/>
    <cellStyle name="Normal 4 3 3 10" xfId="39232" xr:uid="{EEE11EB3-5FB6-4E29-A210-3120AC7D60FC}"/>
    <cellStyle name="Normal 4 3 3 2" xfId="18273" xr:uid="{00000000-0005-0000-0000-00005F470000}"/>
    <cellStyle name="Normal 4 3 3 2 2" xfId="18274" xr:uid="{00000000-0005-0000-0000-000060470000}"/>
    <cellStyle name="Normal 4 3 3 2 2 2" xfId="18275" xr:uid="{00000000-0005-0000-0000-000061470000}"/>
    <cellStyle name="Normal 4 3 3 2 2 2 2" xfId="18276" xr:uid="{00000000-0005-0000-0000-000062470000}"/>
    <cellStyle name="Normal 4 3 3 2 2 2 2 2" xfId="39236" xr:uid="{C687134A-95B2-47E9-AF98-B27175B16882}"/>
    <cellStyle name="Normal 4 3 3 2 2 2 3" xfId="18277" xr:uid="{00000000-0005-0000-0000-000063470000}"/>
    <cellStyle name="Normal 4 3 3 2 2 2 3 2" xfId="39237" xr:uid="{EA2152D7-43DC-455F-BF4B-F5A046B322DB}"/>
    <cellStyle name="Normal 4 3 3 2 2 2 4" xfId="18278" xr:uid="{00000000-0005-0000-0000-000064470000}"/>
    <cellStyle name="Normal 4 3 3 2 2 2 4 2" xfId="39238" xr:uid="{201500FB-9C13-4C72-85B7-5EFB1DC6A54F}"/>
    <cellStyle name="Normal 4 3 3 2 2 2 5" xfId="39235" xr:uid="{6823F25C-29F4-41EB-A4F7-B4D9A3D5F45C}"/>
    <cellStyle name="Normal 4 3 3 2 2 3" xfId="18279" xr:uid="{00000000-0005-0000-0000-000065470000}"/>
    <cellStyle name="Normal 4 3 3 2 2 3 2" xfId="18280" xr:uid="{00000000-0005-0000-0000-000066470000}"/>
    <cellStyle name="Normal 4 3 3 2 2 3 2 2" xfId="39240" xr:uid="{D5113E09-6584-42D1-B269-15D2B68D50F6}"/>
    <cellStyle name="Normal 4 3 3 2 2 3 3" xfId="18281" xr:uid="{00000000-0005-0000-0000-000067470000}"/>
    <cellStyle name="Normal 4 3 3 2 2 3 3 2" xfId="39241" xr:uid="{77B3B891-AF2E-4DE4-8087-639374468756}"/>
    <cellStyle name="Normal 4 3 3 2 2 3 4" xfId="18282" xr:uid="{00000000-0005-0000-0000-000068470000}"/>
    <cellStyle name="Normal 4 3 3 2 2 3 4 2" xfId="39242" xr:uid="{4A48B02B-9422-493A-9D54-48E013B67281}"/>
    <cellStyle name="Normal 4 3 3 2 2 3 5" xfId="39239" xr:uid="{6BCD6D99-F26D-4F23-8963-DE962AABE468}"/>
    <cellStyle name="Normal 4 3 3 2 2 4" xfId="18283" xr:uid="{00000000-0005-0000-0000-000069470000}"/>
    <cellStyle name="Normal 4 3 3 2 2 4 2" xfId="18284" xr:uid="{00000000-0005-0000-0000-00006A470000}"/>
    <cellStyle name="Normal 4 3 3 2 2 4 2 2" xfId="39244" xr:uid="{204A245D-E5A9-46FB-A72E-8D390051D8BA}"/>
    <cellStyle name="Normal 4 3 3 2 2 4 3" xfId="18285" xr:uid="{00000000-0005-0000-0000-00006B470000}"/>
    <cellStyle name="Normal 4 3 3 2 2 4 3 2" xfId="39245" xr:uid="{16EDD14E-4FDF-4C27-8BBC-C4B12E0618E9}"/>
    <cellStyle name="Normal 4 3 3 2 2 4 4" xfId="18286" xr:uid="{00000000-0005-0000-0000-00006C470000}"/>
    <cellStyle name="Normal 4 3 3 2 2 4 4 2" xfId="39246" xr:uid="{4508F7B1-F0FC-45B1-8164-59B77456B6CC}"/>
    <cellStyle name="Normal 4 3 3 2 2 4 5" xfId="39243" xr:uid="{F2953212-1F2D-41F9-B45C-09A4011CCF9A}"/>
    <cellStyle name="Normal 4 3 3 2 2 5" xfId="18287" xr:uid="{00000000-0005-0000-0000-00006D470000}"/>
    <cellStyle name="Normal 4 3 3 2 2 5 2" xfId="39247" xr:uid="{F9FD3393-DD46-4AF7-AA26-ACD5DAE90661}"/>
    <cellStyle name="Normal 4 3 3 2 2 6" xfId="18288" xr:uid="{00000000-0005-0000-0000-00006E470000}"/>
    <cellStyle name="Normal 4 3 3 2 2 6 2" xfId="39248" xr:uid="{313CDFC5-3315-4FB2-A854-5763C8D62C7E}"/>
    <cellStyle name="Normal 4 3 3 2 2 7" xfId="18289" xr:uid="{00000000-0005-0000-0000-00006F470000}"/>
    <cellStyle name="Normal 4 3 3 2 2 7 2" xfId="39249" xr:uid="{32213149-2737-4225-B98F-4AFE76E11314}"/>
    <cellStyle name="Normal 4 3 3 2 2 8" xfId="39234" xr:uid="{D031B959-D609-4995-A99D-4E6481AD4D49}"/>
    <cellStyle name="Normal 4 3 3 2 3" xfId="18290" xr:uid="{00000000-0005-0000-0000-000070470000}"/>
    <cellStyle name="Normal 4 3 3 2 3 2" xfId="18291" xr:uid="{00000000-0005-0000-0000-000071470000}"/>
    <cellStyle name="Normal 4 3 3 2 3 2 2" xfId="39251" xr:uid="{18870672-F8A2-4164-B39F-FDB9FDAFD144}"/>
    <cellStyle name="Normal 4 3 3 2 3 3" xfId="18292" xr:uid="{00000000-0005-0000-0000-000072470000}"/>
    <cellStyle name="Normal 4 3 3 2 3 3 2" xfId="39252" xr:uid="{129A0FE8-20FC-44A6-A0FF-B85EFA46E49B}"/>
    <cellStyle name="Normal 4 3 3 2 3 4" xfId="18293" xr:uid="{00000000-0005-0000-0000-000073470000}"/>
    <cellStyle name="Normal 4 3 3 2 3 4 2" xfId="39253" xr:uid="{99344008-FE66-4FD3-8479-D5408BDFB050}"/>
    <cellStyle name="Normal 4 3 3 2 3 5" xfId="39250" xr:uid="{9D228526-E1F8-4497-9E51-A60ACE419F8F}"/>
    <cellStyle name="Normal 4 3 3 2 4" xfId="18294" xr:uid="{00000000-0005-0000-0000-000074470000}"/>
    <cellStyle name="Normal 4 3 3 2 4 2" xfId="18295" xr:uid="{00000000-0005-0000-0000-000075470000}"/>
    <cellStyle name="Normal 4 3 3 2 4 2 2" xfId="39255" xr:uid="{C1F14192-D3EA-47AF-940A-5A65AACDDCF8}"/>
    <cellStyle name="Normal 4 3 3 2 4 3" xfId="18296" xr:uid="{00000000-0005-0000-0000-000076470000}"/>
    <cellStyle name="Normal 4 3 3 2 4 3 2" xfId="39256" xr:uid="{851B64A4-49F0-48C9-9707-713A49BD5381}"/>
    <cellStyle name="Normal 4 3 3 2 4 4" xfId="18297" xr:uid="{00000000-0005-0000-0000-000077470000}"/>
    <cellStyle name="Normal 4 3 3 2 4 4 2" xfId="39257" xr:uid="{5C41F5C4-BC23-42A1-83AF-44A15D35336E}"/>
    <cellStyle name="Normal 4 3 3 2 4 5" xfId="39254" xr:uid="{B151135D-81C0-4E02-93AD-1B19FAA0703B}"/>
    <cellStyle name="Normal 4 3 3 2 5" xfId="18298" xr:uid="{00000000-0005-0000-0000-000078470000}"/>
    <cellStyle name="Normal 4 3 3 2 5 2" xfId="18299" xr:uid="{00000000-0005-0000-0000-000079470000}"/>
    <cellStyle name="Normal 4 3 3 2 5 2 2" xfId="39259" xr:uid="{D95CDAFE-4044-430F-8BF2-D98BBAE2E718}"/>
    <cellStyle name="Normal 4 3 3 2 5 3" xfId="18300" xr:uid="{00000000-0005-0000-0000-00007A470000}"/>
    <cellStyle name="Normal 4 3 3 2 5 3 2" xfId="39260" xr:uid="{2D71AC7C-0F1A-4EF7-BD9F-F3D0685862D6}"/>
    <cellStyle name="Normal 4 3 3 2 5 4" xfId="18301" xr:uid="{00000000-0005-0000-0000-00007B470000}"/>
    <cellStyle name="Normal 4 3 3 2 5 4 2" xfId="39261" xr:uid="{8F7402D3-C9AF-46F9-9D60-7F2F7E0A7944}"/>
    <cellStyle name="Normal 4 3 3 2 5 5" xfId="39258" xr:uid="{D8259514-E568-45C5-96B9-C35B51857930}"/>
    <cellStyle name="Normal 4 3 3 2 6" xfId="18302" xr:uid="{00000000-0005-0000-0000-00007C470000}"/>
    <cellStyle name="Normal 4 3 3 2 6 2" xfId="39262" xr:uid="{E4D41073-7611-484D-B96F-C6D09B8BB7F9}"/>
    <cellStyle name="Normal 4 3 3 2 7" xfId="18303" xr:uid="{00000000-0005-0000-0000-00007D470000}"/>
    <cellStyle name="Normal 4 3 3 2 7 2" xfId="39263" xr:uid="{5942A4CF-43C3-4C65-8953-664AA0D64C77}"/>
    <cellStyle name="Normal 4 3 3 2 8" xfId="18304" xr:uid="{00000000-0005-0000-0000-00007E470000}"/>
    <cellStyle name="Normal 4 3 3 2 8 2" xfId="39264" xr:uid="{AD39ADD4-32E6-4516-BD28-F3EA8A043286}"/>
    <cellStyle name="Normal 4 3 3 2 9" xfId="39233" xr:uid="{2471DC46-A08A-44BF-8670-A771C3C17F36}"/>
    <cellStyle name="Normal 4 3 3 3" xfId="18305" xr:uid="{00000000-0005-0000-0000-00007F470000}"/>
    <cellStyle name="Normal 4 3 3 3 2" xfId="18306" xr:uid="{00000000-0005-0000-0000-000080470000}"/>
    <cellStyle name="Normal 4 3 3 3 2 2" xfId="18307" xr:uid="{00000000-0005-0000-0000-000081470000}"/>
    <cellStyle name="Normal 4 3 3 3 2 2 2" xfId="18308" xr:uid="{00000000-0005-0000-0000-000082470000}"/>
    <cellStyle name="Normal 4 3 3 3 2 2 2 2" xfId="39268" xr:uid="{6DA2D13D-C726-47A3-AB14-E80695A5C142}"/>
    <cellStyle name="Normal 4 3 3 3 2 2 3" xfId="18309" xr:uid="{00000000-0005-0000-0000-000083470000}"/>
    <cellStyle name="Normal 4 3 3 3 2 2 3 2" xfId="39269" xr:uid="{2B67554A-D865-4008-B0EB-2C399D012D3B}"/>
    <cellStyle name="Normal 4 3 3 3 2 2 4" xfId="18310" xr:uid="{00000000-0005-0000-0000-000084470000}"/>
    <cellStyle name="Normal 4 3 3 3 2 2 4 2" xfId="39270" xr:uid="{3B10C19A-0A59-4B71-80BB-5C8B5E9E432B}"/>
    <cellStyle name="Normal 4 3 3 3 2 2 5" xfId="39267" xr:uid="{1C2C186E-EF4A-4E3B-B644-B352CAED39BF}"/>
    <cellStyle name="Normal 4 3 3 3 2 3" xfId="18311" xr:uid="{00000000-0005-0000-0000-000085470000}"/>
    <cellStyle name="Normal 4 3 3 3 2 3 2" xfId="39271" xr:uid="{FC1094E8-D9AF-404E-A62D-06E4A552C1DD}"/>
    <cellStyle name="Normal 4 3 3 3 2 4" xfId="18312" xr:uid="{00000000-0005-0000-0000-000086470000}"/>
    <cellStyle name="Normal 4 3 3 3 2 4 2" xfId="39272" xr:uid="{471E23EA-1682-4D80-B3F2-6752F96BB02D}"/>
    <cellStyle name="Normal 4 3 3 3 2 5" xfId="18313" xr:uid="{00000000-0005-0000-0000-000087470000}"/>
    <cellStyle name="Normal 4 3 3 3 2 5 2" xfId="39273" xr:uid="{DA739B23-E42E-4FE0-9CB9-3EE2AE6607C1}"/>
    <cellStyle name="Normal 4 3 3 3 2 6" xfId="39266" xr:uid="{719801FF-93D2-4CF9-877D-5A2ECDE6B8AA}"/>
    <cellStyle name="Normal 4 3 3 3 3" xfId="18314" xr:uid="{00000000-0005-0000-0000-000088470000}"/>
    <cellStyle name="Normal 4 3 3 3 3 2" xfId="18315" xr:uid="{00000000-0005-0000-0000-000089470000}"/>
    <cellStyle name="Normal 4 3 3 3 3 2 2" xfId="39275" xr:uid="{CDB0D6D9-7EE0-44A8-BEB6-5B59F97E3410}"/>
    <cellStyle name="Normal 4 3 3 3 3 3" xfId="18316" xr:uid="{00000000-0005-0000-0000-00008A470000}"/>
    <cellStyle name="Normal 4 3 3 3 3 3 2" xfId="39276" xr:uid="{AA908DC1-3B08-4B93-A9B5-E9E98235C3D1}"/>
    <cellStyle name="Normal 4 3 3 3 3 4" xfId="18317" xr:uid="{00000000-0005-0000-0000-00008B470000}"/>
    <cellStyle name="Normal 4 3 3 3 3 4 2" xfId="39277" xr:uid="{58BFC78D-997D-42CE-84F7-91FDD0F08B24}"/>
    <cellStyle name="Normal 4 3 3 3 3 5" xfId="39274" xr:uid="{CFD81920-AEC2-453F-B3B7-E3A97B3E5803}"/>
    <cellStyle name="Normal 4 3 3 3 4" xfId="18318" xr:uid="{00000000-0005-0000-0000-00008C470000}"/>
    <cellStyle name="Normal 4 3 3 3 4 2" xfId="18319" xr:uid="{00000000-0005-0000-0000-00008D470000}"/>
    <cellStyle name="Normal 4 3 3 3 4 2 2" xfId="39279" xr:uid="{9284A9F1-306A-4DF8-A2BD-F57886E00143}"/>
    <cellStyle name="Normal 4 3 3 3 4 3" xfId="18320" xr:uid="{00000000-0005-0000-0000-00008E470000}"/>
    <cellStyle name="Normal 4 3 3 3 4 3 2" xfId="39280" xr:uid="{33869302-BD47-4502-B58C-B826E0F6EE23}"/>
    <cellStyle name="Normal 4 3 3 3 4 4" xfId="18321" xr:uid="{00000000-0005-0000-0000-00008F470000}"/>
    <cellStyle name="Normal 4 3 3 3 4 4 2" xfId="39281" xr:uid="{9C1583F3-82D9-4686-836B-EB6E6A85DE9D}"/>
    <cellStyle name="Normal 4 3 3 3 4 5" xfId="39278" xr:uid="{46CD8A58-A608-4E6E-B8FB-E725F01C57E3}"/>
    <cellStyle name="Normal 4 3 3 3 5" xfId="18322" xr:uid="{00000000-0005-0000-0000-000090470000}"/>
    <cellStyle name="Normal 4 3 3 3 5 2" xfId="39282" xr:uid="{EF5B2D35-D058-4551-ADAD-4AA0FA5AA43E}"/>
    <cellStyle name="Normal 4 3 3 3 6" xfId="18323" xr:uid="{00000000-0005-0000-0000-000091470000}"/>
    <cellStyle name="Normal 4 3 3 3 6 2" xfId="39283" xr:uid="{24C51DD8-993F-4E3F-8CDA-3EB8BB9D522A}"/>
    <cellStyle name="Normal 4 3 3 3 7" xfId="18324" xr:uid="{00000000-0005-0000-0000-000092470000}"/>
    <cellStyle name="Normal 4 3 3 3 7 2" xfId="39284" xr:uid="{2865E907-093C-4621-989D-9AA56A65E94E}"/>
    <cellStyle name="Normal 4 3 3 3 8" xfId="39265" xr:uid="{10A8770E-A66E-4814-8342-F29B9BC003C3}"/>
    <cellStyle name="Normal 4 3 3 4" xfId="18325" xr:uid="{00000000-0005-0000-0000-000093470000}"/>
    <cellStyle name="Normal 4 3 3 4 2" xfId="18326" xr:uid="{00000000-0005-0000-0000-000094470000}"/>
    <cellStyle name="Normal 4 3 3 4 2 2" xfId="18327" xr:uid="{00000000-0005-0000-0000-000095470000}"/>
    <cellStyle name="Normal 4 3 3 4 2 2 2" xfId="39287" xr:uid="{DC96335C-42F5-4B91-B175-A79E90CCDC56}"/>
    <cellStyle name="Normal 4 3 3 4 2 3" xfId="18328" xr:uid="{00000000-0005-0000-0000-000096470000}"/>
    <cellStyle name="Normal 4 3 3 4 2 3 2" xfId="39288" xr:uid="{69C8F7F5-F6DC-4514-B63B-50DC7B95D9F5}"/>
    <cellStyle name="Normal 4 3 3 4 2 4" xfId="18329" xr:uid="{00000000-0005-0000-0000-000097470000}"/>
    <cellStyle name="Normal 4 3 3 4 2 4 2" xfId="39289" xr:uid="{EBA2798C-2ED6-4F71-A76F-3B9B6F9793EF}"/>
    <cellStyle name="Normal 4 3 3 4 2 5" xfId="39286" xr:uid="{78855E7A-13AD-46C3-9A49-B76CE4AB39CF}"/>
    <cellStyle name="Normal 4 3 3 4 3" xfId="18330" xr:uid="{00000000-0005-0000-0000-000098470000}"/>
    <cellStyle name="Normal 4 3 3 4 3 2" xfId="39290" xr:uid="{AF58EAEE-6449-4529-8D5B-A1126B31551C}"/>
    <cellStyle name="Normal 4 3 3 4 4" xfId="18331" xr:uid="{00000000-0005-0000-0000-000099470000}"/>
    <cellStyle name="Normal 4 3 3 4 4 2" xfId="39291" xr:uid="{A1B9930C-FF4C-436F-9926-6F5EC93A5793}"/>
    <cellStyle name="Normal 4 3 3 4 5" xfId="18332" xr:uid="{00000000-0005-0000-0000-00009A470000}"/>
    <cellStyle name="Normal 4 3 3 4 5 2" xfId="39292" xr:uid="{C201629D-A841-4E1D-8513-98DBF693F105}"/>
    <cellStyle name="Normal 4 3 3 4 6" xfId="39285" xr:uid="{68025D0C-3A49-4B0D-BDFA-1DD815ADBC0E}"/>
    <cellStyle name="Normal 4 3 3 5" xfId="18333" xr:uid="{00000000-0005-0000-0000-00009B470000}"/>
    <cellStyle name="Normal 4 3 3 5 2" xfId="18334" xr:uid="{00000000-0005-0000-0000-00009C470000}"/>
    <cellStyle name="Normal 4 3 3 5 2 2" xfId="39294" xr:uid="{29837017-C7CC-412F-A2B8-7FC0C7AC6538}"/>
    <cellStyle name="Normal 4 3 3 5 3" xfId="18335" xr:uid="{00000000-0005-0000-0000-00009D470000}"/>
    <cellStyle name="Normal 4 3 3 5 3 2" xfId="39295" xr:uid="{C86CFC07-A1DE-418B-9116-01EDD128836D}"/>
    <cellStyle name="Normal 4 3 3 5 4" xfId="18336" xr:uid="{00000000-0005-0000-0000-00009E470000}"/>
    <cellStyle name="Normal 4 3 3 5 4 2" xfId="39296" xr:uid="{497EA557-76EB-4D3E-B226-190679BF7129}"/>
    <cellStyle name="Normal 4 3 3 5 5" xfId="39293" xr:uid="{6209928A-555D-4FE0-AEF4-FD12A820D320}"/>
    <cellStyle name="Normal 4 3 3 6" xfId="18337" xr:uid="{00000000-0005-0000-0000-00009F470000}"/>
    <cellStyle name="Normal 4 3 3 6 2" xfId="18338" xr:uid="{00000000-0005-0000-0000-0000A0470000}"/>
    <cellStyle name="Normal 4 3 3 6 2 2" xfId="39298" xr:uid="{D71359C9-20A0-41E2-812B-EE5746420105}"/>
    <cellStyle name="Normal 4 3 3 6 3" xfId="18339" xr:uid="{00000000-0005-0000-0000-0000A1470000}"/>
    <cellStyle name="Normal 4 3 3 6 3 2" xfId="39299" xr:uid="{7A1A8A3F-DCE3-4C8B-8213-39DCCAA64D21}"/>
    <cellStyle name="Normal 4 3 3 6 4" xfId="18340" xr:uid="{00000000-0005-0000-0000-0000A2470000}"/>
    <cellStyle name="Normal 4 3 3 6 4 2" xfId="39300" xr:uid="{D5D6737C-48D7-4BE2-A5A8-A22550AEC986}"/>
    <cellStyle name="Normal 4 3 3 6 5" xfId="39297" xr:uid="{B0019DF1-B7FC-456B-9DD1-6DA9A3E515CE}"/>
    <cellStyle name="Normal 4 3 3 7" xfId="18341" xr:uid="{00000000-0005-0000-0000-0000A3470000}"/>
    <cellStyle name="Normal 4 3 3 7 2" xfId="39301" xr:uid="{E0B72AF3-52CD-4CBB-B926-DF6FE64DF3DB}"/>
    <cellStyle name="Normal 4 3 3 8" xfId="18342" xr:uid="{00000000-0005-0000-0000-0000A4470000}"/>
    <cellStyle name="Normal 4 3 3 8 2" xfId="39302" xr:uid="{C6FB6853-59F1-4C40-BCD2-78AD63EA3353}"/>
    <cellStyle name="Normal 4 3 3 9" xfId="18343" xr:uid="{00000000-0005-0000-0000-0000A5470000}"/>
    <cellStyle name="Normal 4 3 3 9 2" xfId="39303" xr:uid="{B7C21A15-F4DE-4D69-B7C7-8884BA428269}"/>
    <cellStyle name="Normal 4 3 4" xfId="18344" xr:uid="{00000000-0005-0000-0000-0000A6470000}"/>
    <cellStyle name="Normal 4 3 4 2" xfId="18345" xr:uid="{00000000-0005-0000-0000-0000A7470000}"/>
    <cellStyle name="Normal 4 3 4 2 2" xfId="18346" xr:uid="{00000000-0005-0000-0000-0000A8470000}"/>
    <cellStyle name="Normal 4 3 4 2 2 2" xfId="18347" xr:uid="{00000000-0005-0000-0000-0000A9470000}"/>
    <cellStyle name="Normal 4 3 4 2 2 2 2" xfId="39307" xr:uid="{40647368-CC9E-47E5-881E-0C89792CA853}"/>
    <cellStyle name="Normal 4 3 4 2 2 3" xfId="18348" xr:uid="{00000000-0005-0000-0000-0000AA470000}"/>
    <cellStyle name="Normal 4 3 4 2 2 3 2" xfId="39308" xr:uid="{D0E09297-3D5B-42DB-855E-0E69A3ECE2BC}"/>
    <cellStyle name="Normal 4 3 4 2 2 4" xfId="18349" xr:uid="{00000000-0005-0000-0000-0000AB470000}"/>
    <cellStyle name="Normal 4 3 4 2 2 4 2" xfId="39309" xr:uid="{3FA8B2D1-4A7F-4109-AE5F-E028E60D33FB}"/>
    <cellStyle name="Normal 4 3 4 2 2 5" xfId="39306" xr:uid="{A82308ED-7D77-4DB4-9310-306F8142AD14}"/>
    <cellStyle name="Normal 4 3 4 2 3" xfId="18350" xr:uid="{00000000-0005-0000-0000-0000AC470000}"/>
    <cellStyle name="Normal 4 3 4 2 3 2" xfId="18351" xr:uid="{00000000-0005-0000-0000-0000AD470000}"/>
    <cellStyle name="Normal 4 3 4 2 3 2 2" xfId="39311" xr:uid="{45E256D5-FEDD-4961-B694-4F65A3E8D1CC}"/>
    <cellStyle name="Normal 4 3 4 2 3 3" xfId="18352" xr:uid="{00000000-0005-0000-0000-0000AE470000}"/>
    <cellStyle name="Normal 4 3 4 2 3 3 2" xfId="39312" xr:uid="{81D7A6BE-0EE7-45F3-B9B6-6654B07346E6}"/>
    <cellStyle name="Normal 4 3 4 2 3 4" xfId="18353" xr:uid="{00000000-0005-0000-0000-0000AF470000}"/>
    <cellStyle name="Normal 4 3 4 2 3 4 2" xfId="39313" xr:uid="{797EA72E-5928-4202-B505-63B9A5C63FF0}"/>
    <cellStyle name="Normal 4 3 4 2 3 5" xfId="39310" xr:uid="{7ABBB582-4309-4040-BAB4-102A386D6124}"/>
    <cellStyle name="Normal 4 3 4 2 4" xfId="18354" xr:uid="{00000000-0005-0000-0000-0000B0470000}"/>
    <cellStyle name="Normal 4 3 4 2 4 2" xfId="39314" xr:uid="{0D67FB91-7E63-479C-8337-63724054B179}"/>
    <cellStyle name="Normal 4 3 4 2 5" xfId="18355" xr:uid="{00000000-0005-0000-0000-0000B1470000}"/>
    <cellStyle name="Normal 4 3 4 2 5 2" xfId="39315" xr:uid="{56F93C6A-C6BB-45B8-B9A3-75F84B6730C5}"/>
    <cellStyle name="Normal 4 3 4 2 6" xfId="18356" xr:uid="{00000000-0005-0000-0000-0000B2470000}"/>
    <cellStyle name="Normal 4 3 4 2 6 2" xfId="39316" xr:uid="{87C0AEDD-C6D3-4555-BAB8-08B1E8AB94D5}"/>
    <cellStyle name="Normal 4 3 4 2 7" xfId="39305" xr:uid="{45D028C8-2DAB-4AC5-AF06-6E168178A2A7}"/>
    <cellStyle name="Normal 4 3 4 3" xfId="18357" xr:uid="{00000000-0005-0000-0000-0000B3470000}"/>
    <cellStyle name="Normal 4 3 4 3 2" xfId="18358" xr:uid="{00000000-0005-0000-0000-0000B4470000}"/>
    <cellStyle name="Normal 4 3 4 3 2 2" xfId="39318" xr:uid="{B7E2068D-562B-42B6-B6FA-F5085A047D9F}"/>
    <cellStyle name="Normal 4 3 4 3 3" xfId="18359" xr:uid="{00000000-0005-0000-0000-0000B5470000}"/>
    <cellStyle name="Normal 4 3 4 3 3 2" xfId="39319" xr:uid="{0342CD39-C109-416B-8ACA-0DA3084E237D}"/>
    <cellStyle name="Normal 4 3 4 3 4" xfId="18360" xr:uid="{00000000-0005-0000-0000-0000B6470000}"/>
    <cellStyle name="Normal 4 3 4 3 4 2" xfId="39320" xr:uid="{42A55D7E-940D-4016-A087-E5DD804B8594}"/>
    <cellStyle name="Normal 4 3 4 3 5" xfId="39317" xr:uid="{BFA9D76D-96D3-4E9B-8096-5805A0D7C2D3}"/>
    <cellStyle name="Normal 4 3 4 4" xfId="18361" xr:uid="{00000000-0005-0000-0000-0000B7470000}"/>
    <cellStyle name="Normal 4 3 4 4 2" xfId="18362" xr:uid="{00000000-0005-0000-0000-0000B8470000}"/>
    <cellStyle name="Normal 4 3 4 4 2 2" xfId="39322" xr:uid="{4DC0E4F8-9346-475F-A728-27B5B807759C}"/>
    <cellStyle name="Normal 4 3 4 4 3" xfId="18363" xr:uid="{00000000-0005-0000-0000-0000B9470000}"/>
    <cellStyle name="Normal 4 3 4 4 3 2" xfId="39323" xr:uid="{350E714B-FBA7-4A38-A292-549D3DB0D64F}"/>
    <cellStyle name="Normal 4 3 4 4 4" xfId="18364" xr:uid="{00000000-0005-0000-0000-0000BA470000}"/>
    <cellStyle name="Normal 4 3 4 4 4 2" xfId="39324" xr:uid="{9D1CF924-D1C4-4E0B-83EE-F80F9E0AC847}"/>
    <cellStyle name="Normal 4 3 4 4 5" xfId="39321" xr:uid="{E810AC2C-9365-4AD2-BD98-86F4004BB980}"/>
    <cellStyle name="Normal 4 3 4 5" xfId="18365" xr:uid="{00000000-0005-0000-0000-0000BB470000}"/>
    <cellStyle name="Normal 4 3 4 5 2" xfId="39325" xr:uid="{8ADC354C-60DA-4336-8827-B2462CBC6E57}"/>
    <cellStyle name="Normal 4 3 4 6" xfId="18366" xr:uid="{00000000-0005-0000-0000-0000BC470000}"/>
    <cellStyle name="Normal 4 3 4 6 2" xfId="39326" xr:uid="{47487871-43D3-4DB8-BB91-B5D2A94CAA17}"/>
    <cellStyle name="Normal 4 3 4 7" xfId="18367" xr:uid="{00000000-0005-0000-0000-0000BD470000}"/>
    <cellStyle name="Normal 4 3 4 7 2" xfId="39327" xr:uid="{F841CCD6-CA17-4171-9303-9A22F4ABE3E5}"/>
    <cellStyle name="Normal 4 3 4 8" xfId="39304" xr:uid="{5467BE81-0501-4152-9F70-24D5651EA11B}"/>
    <cellStyle name="Normal 4 3 5" xfId="18368" xr:uid="{00000000-0005-0000-0000-0000BE470000}"/>
    <cellStyle name="Normal 4 3 5 2" xfId="18369" xr:uid="{00000000-0005-0000-0000-0000BF470000}"/>
    <cellStyle name="Normal 4 3 5 2 2" xfId="18370" xr:uid="{00000000-0005-0000-0000-0000C0470000}"/>
    <cellStyle name="Normal 4 3 5 2 2 2" xfId="18371" xr:uid="{00000000-0005-0000-0000-0000C1470000}"/>
    <cellStyle name="Normal 4 3 5 2 2 2 2" xfId="39331" xr:uid="{B4A7DC36-8154-4E3C-99EA-9C28F19EC1C3}"/>
    <cellStyle name="Normal 4 3 5 2 2 3" xfId="18372" xr:uid="{00000000-0005-0000-0000-0000C2470000}"/>
    <cellStyle name="Normal 4 3 5 2 2 3 2" xfId="39332" xr:uid="{4E42477E-41A9-45A4-838A-0B98EDC12538}"/>
    <cellStyle name="Normal 4 3 5 2 2 4" xfId="18373" xr:uid="{00000000-0005-0000-0000-0000C3470000}"/>
    <cellStyle name="Normal 4 3 5 2 2 4 2" xfId="39333" xr:uid="{50596CD4-3C52-4E5C-B74C-237C68617A7B}"/>
    <cellStyle name="Normal 4 3 5 2 2 5" xfId="39330" xr:uid="{FFEA4868-A622-4BAA-BFAE-53E2F5D99986}"/>
    <cellStyle name="Normal 4 3 5 2 3" xfId="18374" xr:uid="{00000000-0005-0000-0000-0000C4470000}"/>
    <cellStyle name="Normal 4 3 5 2 3 2" xfId="18375" xr:uid="{00000000-0005-0000-0000-0000C5470000}"/>
    <cellStyle name="Normal 4 3 5 2 3 2 2" xfId="39335" xr:uid="{908F89C8-EB0F-405A-9521-AE624A1455C8}"/>
    <cellStyle name="Normal 4 3 5 2 3 3" xfId="18376" xr:uid="{00000000-0005-0000-0000-0000C6470000}"/>
    <cellStyle name="Normal 4 3 5 2 3 3 2" xfId="39336" xr:uid="{B37C2A93-9724-4E07-B874-7021D0B5C054}"/>
    <cellStyle name="Normal 4 3 5 2 3 4" xfId="18377" xr:uid="{00000000-0005-0000-0000-0000C7470000}"/>
    <cellStyle name="Normal 4 3 5 2 3 4 2" xfId="39337" xr:uid="{138CA5B5-FB20-496C-87E5-9C65B7CAEAB7}"/>
    <cellStyle name="Normal 4 3 5 2 3 5" xfId="39334" xr:uid="{7D4E6751-2FE3-4743-A9BD-D72D56B576A6}"/>
    <cellStyle name="Normal 4 3 5 2 4" xfId="18378" xr:uid="{00000000-0005-0000-0000-0000C8470000}"/>
    <cellStyle name="Normal 4 3 5 2 4 2" xfId="18379" xr:uid="{00000000-0005-0000-0000-0000C9470000}"/>
    <cellStyle name="Normal 4 3 5 2 4 2 2" xfId="39339" xr:uid="{07D13DE9-253A-4E7A-86AC-A22DF617661B}"/>
    <cellStyle name="Normal 4 3 5 2 4 3" xfId="18380" xr:uid="{00000000-0005-0000-0000-0000CA470000}"/>
    <cellStyle name="Normal 4 3 5 2 4 3 2" xfId="39340" xr:uid="{1B153A8E-69D0-429C-9085-5B7FEF590A7B}"/>
    <cellStyle name="Normal 4 3 5 2 4 4" xfId="18381" xr:uid="{00000000-0005-0000-0000-0000CB470000}"/>
    <cellStyle name="Normal 4 3 5 2 4 4 2" xfId="39341" xr:uid="{45F63962-5A10-4EF4-94DD-3EA9A19CADD3}"/>
    <cellStyle name="Normal 4 3 5 2 4 5" xfId="39338" xr:uid="{EE6DEA63-74A0-4391-A327-0FC53893AFE6}"/>
    <cellStyle name="Normal 4 3 5 2 5" xfId="18382" xr:uid="{00000000-0005-0000-0000-0000CC470000}"/>
    <cellStyle name="Normal 4 3 5 2 5 2" xfId="39342" xr:uid="{CE59C689-A42A-47DE-9854-10432AA6455E}"/>
    <cellStyle name="Normal 4 3 5 2 6" xfId="18383" xr:uid="{00000000-0005-0000-0000-0000CD470000}"/>
    <cellStyle name="Normal 4 3 5 2 6 2" xfId="39343" xr:uid="{7FE59EA9-6089-4B5B-A5CB-72D3A041E3D1}"/>
    <cellStyle name="Normal 4 3 5 2 7" xfId="18384" xr:uid="{00000000-0005-0000-0000-0000CE470000}"/>
    <cellStyle name="Normal 4 3 5 2 7 2" xfId="39344" xr:uid="{94918A86-0AA5-48C5-96C4-47AFAEFCC2E8}"/>
    <cellStyle name="Normal 4 3 5 2 8" xfId="39329" xr:uid="{E2CAA5A8-67DE-486C-B62D-CECCD6E15A12}"/>
    <cellStyle name="Normal 4 3 5 3" xfId="18385" xr:uid="{00000000-0005-0000-0000-0000CF470000}"/>
    <cellStyle name="Normal 4 3 5 3 2" xfId="18386" xr:uid="{00000000-0005-0000-0000-0000D0470000}"/>
    <cellStyle name="Normal 4 3 5 3 2 2" xfId="39346" xr:uid="{43E218D3-018F-4F23-9A9D-4ADEBF229D5A}"/>
    <cellStyle name="Normal 4 3 5 3 3" xfId="18387" xr:uid="{00000000-0005-0000-0000-0000D1470000}"/>
    <cellStyle name="Normal 4 3 5 3 3 2" xfId="39347" xr:uid="{717DA79B-9332-4D3A-B924-C5838AAB3932}"/>
    <cellStyle name="Normal 4 3 5 3 4" xfId="18388" xr:uid="{00000000-0005-0000-0000-0000D2470000}"/>
    <cellStyle name="Normal 4 3 5 3 4 2" xfId="39348" xr:uid="{FA152DF0-14E0-4D06-A9E6-5AF95CEC640A}"/>
    <cellStyle name="Normal 4 3 5 3 5" xfId="39345" xr:uid="{F64B167B-8E88-4D40-9C91-5BCCDC74C2F7}"/>
    <cellStyle name="Normal 4 3 5 4" xfId="18389" xr:uid="{00000000-0005-0000-0000-0000D3470000}"/>
    <cellStyle name="Normal 4 3 5 4 2" xfId="18390" xr:uid="{00000000-0005-0000-0000-0000D4470000}"/>
    <cellStyle name="Normal 4 3 5 4 2 2" xfId="39350" xr:uid="{F179A1F4-A5C1-4C2C-AE0F-D477489F0563}"/>
    <cellStyle name="Normal 4 3 5 4 3" xfId="18391" xr:uid="{00000000-0005-0000-0000-0000D5470000}"/>
    <cellStyle name="Normal 4 3 5 4 3 2" xfId="39351" xr:uid="{37E77737-7BC8-4843-BBF0-D8ECA717FDBE}"/>
    <cellStyle name="Normal 4 3 5 4 4" xfId="18392" xr:uid="{00000000-0005-0000-0000-0000D6470000}"/>
    <cellStyle name="Normal 4 3 5 4 4 2" xfId="39352" xr:uid="{DD2FD4E4-DB52-4107-9EF5-7619D557D910}"/>
    <cellStyle name="Normal 4 3 5 4 5" xfId="39349" xr:uid="{0DF6ED5D-1BA5-4024-B476-425007AEAA79}"/>
    <cellStyle name="Normal 4 3 5 5" xfId="18393" xr:uid="{00000000-0005-0000-0000-0000D7470000}"/>
    <cellStyle name="Normal 4 3 5 5 2" xfId="18394" xr:uid="{00000000-0005-0000-0000-0000D8470000}"/>
    <cellStyle name="Normal 4 3 5 5 2 2" xfId="39354" xr:uid="{B98FE555-A8DA-4FB0-BF37-4E6135F587C4}"/>
    <cellStyle name="Normal 4 3 5 5 3" xfId="18395" xr:uid="{00000000-0005-0000-0000-0000D9470000}"/>
    <cellStyle name="Normal 4 3 5 5 3 2" xfId="39355" xr:uid="{7CCB5F56-A6A6-46A7-BDC3-F0A7BB368AD4}"/>
    <cellStyle name="Normal 4 3 5 5 4" xfId="18396" xr:uid="{00000000-0005-0000-0000-0000DA470000}"/>
    <cellStyle name="Normal 4 3 5 5 4 2" xfId="39356" xr:uid="{975EF15E-AE4F-40AC-8F8C-214C3CB47F4D}"/>
    <cellStyle name="Normal 4 3 5 5 5" xfId="39353" xr:uid="{E900BF0F-677B-4F5A-B345-AE796F2BC88A}"/>
    <cellStyle name="Normal 4 3 5 6" xfId="18397" xr:uid="{00000000-0005-0000-0000-0000DB470000}"/>
    <cellStyle name="Normal 4 3 5 6 2" xfId="39357" xr:uid="{F3471869-470F-4E2C-91BE-4FF51D1A12D2}"/>
    <cellStyle name="Normal 4 3 5 7" xfId="18398" xr:uid="{00000000-0005-0000-0000-0000DC470000}"/>
    <cellStyle name="Normal 4 3 5 7 2" xfId="39358" xr:uid="{C2B03149-C2E1-4B8C-9B28-07A36294EF24}"/>
    <cellStyle name="Normal 4 3 5 8" xfId="18399" xr:uid="{00000000-0005-0000-0000-0000DD470000}"/>
    <cellStyle name="Normal 4 3 5 8 2" xfId="39359" xr:uid="{021A990F-29DE-4D60-8BE0-846247B74F90}"/>
    <cellStyle name="Normal 4 3 5 9" xfId="39328" xr:uid="{066228CA-65C0-4599-B801-FA04F6A11AE7}"/>
    <cellStyle name="Normal 4 3 6" xfId="18400" xr:uid="{00000000-0005-0000-0000-0000DE470000}"/>
    <cellStyle name="Normal 4 3 6 2" xfId="18401" xr:uid="{00000000-0005-0000-0000-0000DF470000}"/>
    <cellStyle name="Normal 4 3 6 2 2" xfId="18402" xr:uid="{00000000-0005-0000-0000-0000E0470000}"/>
    <cellStyle name="Normal 4 3 6 2 2 2" xfId="39362" xr:uid="{F954CCA7-7CFB-406D-8AEA-25AE103905AB}"/>
    <cellStyle name="Normal 4 3 6 2 3" xfId="18403" xr:uid="{00000000-0005-0000-0000-0000E1470000}"/>
    <cellStyle name="Normal 4 3 6 2 3 2" xfId="39363" xr:uid="{D4166A5E-CD8B-4378-9D83-FDD7F7C915A7}"/>
    <cellStyle name="Normal 4 3 6 2 4" xfId="18404" xr:uid="{00000000-0005-0000-0000-0000E2470000}"/>
    <cellStyle name="Normal 4 3 6 2 4 2" xfId="39364" xr:uid="{D668A70B-A988-4959-AA89-43B81C8C4F1E}"/>
    <cellStyle name="Normal 4 3 6 2 5" xfId="39361" xr:uid="{2478FFCF-2CD6-4ED0-ABCA-136A04D93D9B}"/>
    <cellStyle name="Normal 4 3 6 3" xfId="18405" xr:uid="{00000000-0005-0000-0000-0000E3470000}"/>
    <cellStyle name="Normal 4 3 6 3 2" xfId="18406" xr:uid="{00000000-0005-0000-0000-0000E4470000}"/>
    <cellStyle name="Normal 4 3 6 3 2 2" xfId="39366" xr:uid="{AD13EE83-852A-4DD2-A538-EF9890BADDD9}"/>
    <cellStyle name="Normal 4 3 6 3 3" xfId="18407" xr:uid="{00000000-0005-0000-0000-0000E5470000}"/>
    <cellStyle name="Normal 4 3 6 3 3 2" xfId="39367" xr:uid="{739BC043-D51A-44A0-9D26-4F52B1FFBB7F}"/>
    <cellStyle name="Normal 4 3 6 3 4" xfId="18408" xr:uid="{00000000-0005-0000-0000-0000E6470000}"/>
    <cellStyle name="Normal 4 3 6 3 4 2" xfId="39368" xr:uid="{8B32E28F-38DA-466B-8007-69DA925A1FF6}"/>
    <cellStyle name="Normal 4 3 6 3 5" xfId="39365" xr:uid="{A17B1198-E7BD-4939-B5A7-6F7ED9EAD9CF}"/>
    <cellStyle name="Normal 4 3 6 4" xfId="18409" xr:uid="{00000000-0005-0000-0000-0000E7470000}"/>
    <cellStyle name="Normal 4 3 6 4 2" xfId="39369" xr:uid="{BFF61ED9-6BF3-414F-A199-985AF3F25302}"/>
    <cellStyle name="Normal 4 3 6 5" xfId="18410" xr:uid="{00000000-0005-0000-0000-0000E8470000}"/>
    <cellStyle name="Normal 4 3 6 5 2" xfId="39370" xr:uid="{496B3FF8-BC10-41D4-9275-96196B62635E}"/>
    <cellStyle name="Normal 4 3 6 6" xfId="18411" xr:uid="{00000000-0005-0000-0000-0000E9470000}"/>
    <cellStyle name="Normal 4 3 6 6 2" xfId="39371" xr:uid="{B02E54FE-DA2F-4B7B-928A-CC113C4565F8}"/>
    <cellStyle name="Normal 4 3 6 7" xfId="39360" xr:uid="{8D990822-B587-482D-8B96-C40E29F67921}"/>
    <cellStyle name="Normal 4 3 7" xfId="18412" xr:uid="{00000000-0005-0000-0000-0000EA470000}"/>
    <cellStyle name="Normal 4 3 7 2" xfId="18413" xr:uid="{00000000-0005-0000-0000-0000EB470000}"/>
    <cellStyle name="Normal 4 3 7 2 2" xfId="39373" xr:uid="{69A31D42-AE11-459F-AF8E-E2C2FC00D3E9}"/>
    <cellStyle name="Normal 4 3 7 3" xfId="18414" xr:uid="{00000000-0005-0000-0000-0000EC470000}"/>
    <cellStyle name="Normal 4 3 7 3 2" xfId="39374" xr:uid="{1344DF5A-F9E9-47FA-9B50-912E67755806}"/>
    <cellStyle name="Normal 4 3 7 4" xfId="18415" xr:uid="{00000000-0005-0000-0000-0000ED470000}"/>
    <cellStyle name="Normal 4 3 7 4 2" xfId="39375" xr:uid="{FCADC62C-AC84-44D4-A9AF-CE99C72E5B39}"/>
    <cellStyle name="Normal 4 3 7 5" xfId="39372" xr:uid="{D98C9ADD-CE6B-4895-994C-A6B256AC3049}"/>
    <cellStyle name="Normal 4 3 8" xfId="18416" xr:uid="{00000000-0005-0000-0000-0000EE470000}"/>
    <cellStyle name="Normal 4 3 8 2" xfId="18417" xr:uid="{00000000-0005-0000-0000-0000EF470000}"/>
    <cellStyle name="Normal 4 3 8 2 2" xfId="39377" xr:uid="{74F27BC6-DB5C-4A26-A042-2431D0AC4852}"/>
    <cellStyle name="Normal 4 3 8 3" xfId="18418" xr:uid="{00000000-0005-0000-0000-0000F0470000}"/>
    <cellStyle name="Normal 4 3 8 3 2" xfId="39378" xr:uid="{C686131D-AC7E-4E87-A94A-716AB015EDC2}"/>
    <cellStyle name="Normal 4 3 8 4" xfId="18419" xr:uid="{00000000-0005-0000-0000-0000F1470000}"/>
    <cellStyle name="Normal 4 3 8 4 2" xfId="39379" xr:uid="{2DE3BFB4-74C2-47D6-ADA9-8CA7FCAEC8DF}"/>
    <cellStyle name="Normal 4 3 8 5" xfId="39376" xr:uid="{A8244517-61E0-4B52-A4C6-2ED2AD6B32B6}"/>
    <cellStyle name="Normal 4 3 9" xfId="18420" xr:uid="{00000000-0005-0000-0000-0000F2470000}"/>
    <cellStyle name="Normal 4 3 9 2" xfId="39380" xr:uid="{6FF3186F-74FC-4719-82D0-B3EE31C99D6B}"/>
    <cellStyle name="Normal 4 4" xfId="18421" xr:uid="{00000000-0005-0000-0000-0000F3470000}"/>
    <cellStyle name="Normal 4 4 2" xfId="18422" xr:uid="{00000000-0005-0000-0000-0000F4470000}"/>
    <cellStyle name="Normal 4 4 2 2" xfId="18423" xr:uid="{00000000-0005-0000-0000-0000F5470000}"/>
    <cellStyle name="Normal 4 4 2 2 2" xfId="18424" xr:uid="{00000000-0005-0000-0000-0000F6470000}"/>
    <cellStyle name="Normal 4 4 2 2 2 2" xfId="18425" xr:uid="{00000000-0005-0000-0000-0000F7470000}"/>
    <cellStyle name="Normal 4 4 2 2 2 2 2" xfId="39385" xr:uid="{1AC92CBC-D82D-4EAE-9C41-37CED84700C8}"/>
    <cellStyle name="Normal 4 4 2 2 2 3" xfId="18426" xr:uid="{00000000-0005-0000-0000-0000F8470000}"/>
    <cellStyle name="Normal 4 4 2 2 2 3 2" xfId="39386" xr:uid="{CDB8A860-3CCC-4B02-B8B9-E36565F0583A}"/>
    <cellStyle name="Normal 4 4 2 2 2 4" xfId="18427" xr:uid="{00000000-0005-0000-0000-0000F9470000}"/>
    <cellStyle name="Normal 4 4 2 2 2 4 2" xfId="39387" xr:uid="{42297D5E-2220-4ADE-96A7-B2100F8DAF28}"/>
    <cellStyle name="Normal 4 4 2 2 2 5" xfId="39384" xr:uid="{3FA7572E-A695-40C5-B036-E0FAC61BAC02}"/>
    <cellStyle name="Normal 4 4 2 2 3" xfId="18428" xr:uid="{00000000-0005-0000-0000-0000FA470000}"/>
    <cellStyle name="Normal 4 4 2 2 3 2" xfId="18429" xr:uid="{00000000-0005-0000-0000-0000FB470000}"/>
    <cellStyle name="Normal 4 4 2 2 3 2 2" xfId="39389" xr:uid="{ADD7CDA3-EC9D-4056-A09F-7EA0516E7E48}"/>
    <cellStyle name="Normal 4 4 2 2 3 3" xfId="18430" xr:uid="{00000000-0005-0000-0000-0000FC470000}"/>
    <cellStyle name="Normal 4 4 2 2 3 3 2" xfId="39390" xr:uid="{3A9B501A-C062-42D6-AC7B-6379CE6901E7}"/>
    <cellStyle name="Normal 4 4 2 2 3 4" xfId="18431" xr:uid="{00000000-0005-0000-0000-0000FD470000}"/>
    <cellStyle name="Normal 4 4 2 2 3 4 2" xfId="39391" xr:uid="{249ADE07-B8AB-4AFE-9BE9-20FCF1155693}"/>
    <cellStyle name="Normal 4 4 2 2 3 5" xfId="39388" xr:uid="{1D76F71D-088C-490E-BCE8-FF1DDDB49803}"/>
    <cellStyle name="Normal 4 4 2 2 4" xfId="18432" xr:uid="{00000000-0005-0000-0000-0000FE470000}"/>
    <cellStyle name="Normal 4 4 2 2 4 2" xfId="39392" xr:uid="{B9F140AD-A95B-4B91-BEDC-B47098CA90C0}"/>
    <cellStyle name="Normal 4 4 2 2 5" xfId="18433" xr:uid="{00000000-0005-0000-0000-0000FF470000}"/>
    <cellStyle name="Normal 4 4 2 2 5 2" xfId="39393" xr:uid="{2EC988A0-E464-45DE-A172-4E9FF2EA6D38}"/>
    <cellStyle name="Normal 4 4 2 2 6" xfId="18434" xr:uid="{00000000-0005-0000-0000-000000480000}"/>
    <cellStyle name="Normal 4 4 2 2 6 2" xfId="39394" xr:uid="{E8B9E0C9-22CC-482A-A783-7364C2C70E37}"/>
    <cellStyle name="Normal 4 4 2 2 7" xfId="39383" xr:uid="{23551A0D-97F5-4A36-84F9-3FC90C19D0FE}"/>
    <cellStyle name="Normal 4 4 2 3" xfId="18435" xr:uid="{00000000-0005-0000-0000-000001480000}"/>
    <cellStyle name="Normal 4 4 2 3 2" xfId="18436" xr:uid="{00000000-0005-0000-0000-000002480000}"/>
    <cellStyle name="Normal 4 4 2 3 2 2" xfId="39396" xr:uid="{778397E6-A0C3-478A-AAF4-21CB027D3FC3}"/>
    <cellStyle name="Normal 4 4 2 3 3" xfId="18437" xr:uid="{00000000-0005-0000-0000-000003480000}"/>
    <cellStyle name="Normal 4 4 2 3 3 2" xfId="39397" xr:uid="{8FC3C45A-E091-48FB-B7E2-EF1CA366F602}"/>
    <cellStyle name="Normal 4 4 2 3 4" xfId="18438" xr:uid="{00000000-0005-0000-0000-000004480000}"/>
    <cellStyle name="Normal 4 4 2 3 4 2" xfId="39398" xr:uid="{84F5DFFE-D4B2-4413-B4E7-C0A5A68EE774}"/>
    <cellStyle name="Normal 4 4 2 3 5" xfId="39395" xr:uid="{ED47881C-BBE2-401B-8759-5011B35D6A53}"/>
    <cellStyle name="Normal 4 4 2 4" xfId="18439" xr:uid="{00000000-0005-0000-0000-000005480000}"/>
    <cellStyle name="Normal 4 4 2 4 2" xfId="18440" xr:uid="{00000000-0005-0000-0000-000006480000}"/>
    <cellStyle name="Normal 4 4 2 4 2 2" xfId="39400" xr:uid="{C556E8BA-ED9C-4F22-9F12-8DA1DC28CF82}"/>
    <cellStyle name="Normal 4 4 2 4 3" xfId="18441" xr:uid="{00000000-0005-0000-0000-000007480000}"/>
    <cellStyle name="Normal 4 4 2 4 3 2" xfId="39401" xr:uid="{3FDDD898-3E06-478B-B224-2D8706490D03}"/>
    <cellStyle name="Normal 4 4 2 4 4" xfId="18442" xr:uid="{00000000-0005-0000-0000-000008480000}"/>
    <cellStyle name="Normal 4 4 2 4 4 2" xfId="39402" xr:uid="{27E9B2F1-00C4-4274-85C5-36706287C359}"/>
    <cellStyle name="Normal 4 4 2 4 5" xfId="39399" xr:uid="{8CE07863-4AA8-43D8-9CA5-B485796A838F}"/>
    <cellStyle name="Normal 4 4 2 5" xfId="18443" xr:uid="{00000000-0005-0000-0000-000009480000}"/>
    <cellStyle name="Normal 4 4 2 5 2" xfId="39403" xr:uid="{4F141FA5-BA0A-4F2E-90B5-A4D6C9998E6D}"/>
    <cellStyle name="Normal 4 4 2 6" xfId="18444" xr:uid="{00000000-0005-0000-0000-00000A480000}"/>
    <cellStyle name="Normal 4 4 2 6 2" xfId="39404" xr:uid="{96CBC6C6-0BE6-4D25-A1CB-FDEAB73AF4E1}"/>
    <cellStyle name="Normal 4 4 2 7" xfId="18445" xr:uid="{00000000-0005-0000-0000-00000B480000}"/>
    <cellStyle name="Normal 4 4 2 7 2" xfId="39405" xr:uid="{FBD42411-15D5-4483-8D7F-42FC5216297B}"/>
    <cellStyle name="Normal 4 4 2 8" xfId="18446" xr:uid="{00000000-0005-0000-0000-00000C480000}"/>
    <cellStyle name="Normal 4 4 2 8 2" xfId="39406" xr:uid="{69369681-6EAE-4F17-A425-D9F13DA6C1D1}"/>
    <cellStyle name="Normal 4 4 2 9" xfId="39382" xr:uid="{D580FC09-29BA-40C6-818D-D94A89F722B5}"/>
    <cellStyle name="Normal 4 4 3" xfId="18447" xr:uid="{00000000-0005-0000-0000-00000D480000}"/>
    <cellStyle name="Normal 4 4 3 2" xfId="18448" xr:uid="{00000000-0005-0000-0000-00000E480000}"/>
    <cellStyle name="Normal 4 4 3 2 2" xfId="18449" xr:uid="{00000000-0005-0000-0000-00000F480000}"/>
    <cellStyle name="Normal 4 4 3 2 2 2" xfId="18450" xr:uid="{00000000-0005-0000-0000-000010480000}"/>
    <cellStyle name="Normal 4 4 3 2 2 2 2" xfId="39410" xr:uid="{C58D7096-9FF4-438B-B295-2D4183A237A8}"/>
    <cellStyle name="Normal 4 4 3 2 2 3" xfId="18451" xr:uid="{00000000-0005-0000-0000-000011480000}"/>
    <cellStyle name="Normal 4 4 3 2 2 3 2" xfId="39411" xr:uid="{29385288-BA52-4382-9225-E2C5A2F353CF}"/>
    <cellStyle name="Normal 4 4 3 2 2 4" xfId="18452" xr:uid="{00000000-0005-0000-0000-000012480000}"/>
    <cellStyle name="Normal 4 4 3 2 2 4 2" xfId="39412" xr:uid="{952B57C7-41F0-40FD-AD06-13C0CF0360C8}"/>
    <cellStyle name="Normal 4 4 3 2 2 5" xfId="39409" xr:uid="{5863C9EE-B8EE-413A-96DD-8A25F3681852}"/>
    <cellStyle name="Normal 4 4 3 2 3" xfId="18453" xr:uid="{00000000-0005-0000-0000-000013480000}"/>
    <cellStyle name="Normal 4 4 3 2 3 2" xfId="39413" xr:uid="{B3A5BFA4-9B70-49B7-A3FA-BA929362485B}"/>
    <cellStyle name="Normal 4 4 3 2 4" xfId="18454" xr:uid="{00000000-0005-0000-0000-000014480000}"/>
    <cellStyle name="Normal 4 4 3 2 4 2" xfId="39414" xr:uid="{FFE662F6-13DD-49F7-8976-92FB7A3877C5}"/>
    <cellStyle name="Normal 4 4 3 2 5" xfId="18455" xr:uid="{00000000-0005-0000-0000-000015480000}"/>
    <cellStyle name="Normal 4 4 3 2 5 2" xfId="39415" xr:uid="{D1A54476-0478-4C54-94CA-3E9AA81CD1AF}"/>
    <cellStyle name="Normal 4 4 3 2 6" xfId="39408" xr:uid="{D83F73E4-4BA3-4B3B-BBA4-51CD9B6ABCAA}"/>
    <cellStyle name="Normal 4 4 3 3" xfId="18456" xr:uid="{00000000-0005-0000-0000-000016480000}"/>
    <cellStyle name="Normal 4 4 3 3 2" xfId="18457" xr:uid="{00000000-0005-0000-0000-000017480000}"/>
    <cellStyle name="Normal 4 4 3 3 2 2" xfId="39417" xr:uid="{455C7215-F9AB-4E00-ABD0-0C248BC8D4D1}"/>
    <cellStyle name="Normal 4 4 3 3 3" xfId="18458" xr:uid="{00000000-0005-0000-0000-000018480000}"/>
    <cellStyle name="Normal 4 4 3 3 3 2" xfId="39418" xr:uid="{ACC546AB-3544-4825-8142-0EE942572E91}"/>
    <cellStyle name="Normal 4 4 3 3 4" xfId="18459" xr:uid="{00000000-0005-0000-0000-000019480000}"/>
    <cellStyle name="Normal 4 4 3 3 4 2" xfId="39419" xr:uid="{9894E4E3-F61F-4B11-88DF-D404964B41FE}"/>
    <cellStyle name="Normal 4 4 3 3 5" xfId="39416" xr:uid="{2DDCF298-39EF-4F25-8BF8-350D41B8C8DB}"/>
    <cellStyle name="Normal 4 4 3 4" xfId="18460" xr:uid="{00000000-0005-0000-0000-00001A480000}"/>
    <cellStyle name="Normal 4 4 3 4 2" xfId="39420" xr:uid="{DDA3C99D-49C1-417E-9C8A-6037650CDDCD}"/>
    <cellStyle name="Normal 4 4 3 5" xfId="18461" xr:uid="{00000000-0005-0000-0000-00001B480000}"/>
    <cellStyle name="Normal 4 4 3 5 2" xfId="39421" xr:uid="{2E6BAB20-A108-4382-8B2F-A809277F8D0A}"/>
    <cellStyle name="Normal 4 4 3 6" xfId="18462" xr:uid="{00000000-0005-0000-0000-00001C480000}"/>
    <cellStyle name="Normal 4 4 3 6 2" xfId="39422" xr:uid="{07F3023D-1442-4A52-ABAD-E6D8D97E3324}"/>
    <cellStyle name="Normal 4 4 3 7" xfId="39407" xr:uid="{F72EFC21-8FA4-400B-AE26-40D34E9919E6}"/>
    <cellStyle name="Normal 4 4 4" xfId="18463" xr:uid="{00000000-0005-0000-0000-00001D480000}"/>
    <cellStyle name="Normal 4 4 4 2" xfId="18464" xr:uid="{00000000-0005-0000-0000-00001E480000}"/>
    <cellStyle name="Normal 4 4 4 2 2" xfId="18465" xr:uid="{00000000-0005-0000-0000-00001F480000}"/>
    <cellStyle name="Normal 4 4 4 2 2 2" xfId="39425" xr:uid="{E21F921D-7C15-4006-A099-43E5060C9E50}"/>
    <cellStyle name="Normal 4 4 4 2 3" xfId="18466" xr:uid="{00000000-0005-0000-0000-000020480000}"/>
    <cellStyle name="Normal 4 4 4 2 3 2" xfId="39426" xr:uid="{0E634513-4013-4F47-85C7-2AD6C40D79DA}"/>
    <cellStyle name="Normal 4 4 4 2 4" xfId="18467" xr:uid="{00000000-0005-0000-0000-000021480000}"/>
    <cellStyle name="Normal 4 4 4 2 4 2" xfId="39427" xr:uid="{D1F0D0FA-A5BB-4A5D-B127-D8670EE6DD77}"/>
    <cellStyle name="Normal 4 4 4 2 5" xfId="39424" xr:uid="{13CC93BF-BCD3-456C-B6F4-236280212817}"/>
    <cellStyle name="Normal 4 4 4 3" xfId="18468" xr:uid="{00000000-0005-0000-0000-000022480000}"/>
    <cellStyle name="Normal 4 4 4 3 2" xfId="39428" xr:uid="{669B9F4D-FA63-48A7-933A-8FDEA53F6F53}"/>
    <cellStyle name="Normal 4 4 4 4" xfId="18469" xr:uid="{00000000-0005-0000-0000-000023480000}"/>
    <cellStyle name="Normal 4 4 4 4 2" xfId="39429" xr:uid="{282CDFDC-8285-4722-9C91-976EB13BFFD7}"/>
    <cellStyle name="Normal 4 4 4 5" xfId="18470" xr:uid="{00000000-0005-0000-0000-000024480000}"/>
    <cellStyle name="Normal 4 4 4 5 2" xfId="39430" xr:uid="{1F2D11B2-5FD4-4A57-B701-B8ED473F5387}"/>
    <cellStyle name="Normal 4 4 4 6" xfId="39423" xr:uid="{A9BCE053-75B9-45D5-8DF4-16FD1368A561}"/>
    <cellStyle name="Normal 4 4 5" xfId="18471" xr:uid="{00000000-0005-0000-0000-000025480000}"/>
    <cellStyle name="Normal 4 4 5 2" xfId="18472" xr:uid="{00000000-0005-0000-0000-000026480000}"/>
    <cellStyle name="Normal 4 4 5 2 2" xfId="39432" xr:uid="{ACC02D60-A9F0-4357-9AD0-DA18CD61CEA7}"/>
    <cellStyle name="Normal 4 4 5 3" xfId="18473" xr:uid="{00000000-0005-0000-0000-000027480000}"/>
    <cellStyle name="Normal 4 4 5 3 2" xfId="39433" xr:uid="{D25B3E5A-B293-425B-A076-2ADF166EDF47}"/>
    <cellStyle name="Normal 4 4 5 4" xfId="18474" xr:uid="{00000000-0005-0000-0000-000028480000}"/>
    <cellStyle name="Normal 4 4 5 4 2" xfId="39434" xr:uid="{C90EA1F8-8FBD-4F7E-8653-2F56E7A0C8CB}"/>
    <cellStyle name="Normal 4 4 5 5" xfId="39431" xr:uid="{BC8957FE-6021-4502-8363-F7A83BE509D8}"/>
    <cellStyle name="Normal 4 4 6" xfId="18475" xr:uid="{00000000-0005-0000-0000-000029480000}"/>
    <cellStyle name="Normal 4 4 6 2" xfId="18476" xr:uid="{00000000-0005-0000-0000-00002A480000}"/>
    <cellStyle name="Normal 4 4 6 2 2" xfId="39436" xr:uid="{BAB3020D-DD2D-4B5A-8380-5B916614F709}"/>
    <cellStyle name="Normal 4 4 6 3" xfId="18477" xr:uid="{00000000-0005-0000-0000-00002B480000}"/>
    <cellStyle name="Normal 4 4 6 3 2" xfId="39437" xr:uid="{E1DBD132-3438-46D8-906D-56E7BE4C7F24}"/>
    <cellStyle name="Normal 4 4 6 4" xfId="18478" xr:uid="{00000000-0005-0000-0000-00002C480000}"/>
    <cellStyle name="Normal 4 4 6 4 2" xfId="39438" xr:uid="{730EAF76-1C38-4687-BC43-95B23D08448F}"/>
    <cellStyle name="Normal 4 4 6 5" xfId="39435" xr:uid="{9FCFAA7F-7D21-4634-BDD0-FC788109B1EE}"/>
    <cellStyle name="Normal 4 4 7" xfId="39381" xr:uid="{907AE50D-98E8-4970-8A4C-E2AEEA55C082}"/>
    <cellStyle name="Normal 4 5" xfId="18479" xr:uid="{00000000-0005-0000-0000-00002D480000}"/>
    <cellStyle name="Normal 4 5 10" xfId="18480" xr:uid="{00000000-0005-0000-0000-00002E480000}"/>
    <cellStyle name="Normal 4 5 10 2" xfId="39440" xr:uid="{1F132640-CDA8-47A9-9815-96FD9D79E0C6}"/>
    <cellStyle name="Normal 4 5 11" xfId="18481" xr:uid="{00000000-0005-0000-0000-00002F480000}"/>
    <cellStyle name="Normal 4 5 11 2" xfId="39441" xr:uid="{77D314DE-E418-4E70-A978-9FB1370842F8}"/>
    <cellStyle name="Normal 4 5 12" xfId="18482" xr:uid="{00000000-0005-0000-0000-000030480000}"/>
    <cellStyle name="Normal 4 5 12 2" xfId="39442" xr:uid="{E3F8171D-B775-4D30-BE7A-7756AD1A61B7}"/>
    <cellStyle name="Normal 4 5 13" xfId="18483" xr:uid="{00000000-0005-0000-0000-000031480000}"/>
    <cellStyle name="Normal 4 5 13 2" xfId="39443" xr:uid="{32D9BDDF-E41F-4E22-A753-27E2832A7D1C}"/>
    <cellStyle name="Normal 4 5 14" xfId="18484" xr:uid="{00000000-0005-0000-0000-000032480000}"/>
    <cellStyle name="Normal 4 5 14 2" xfId="39444" xr:uid="{32F16B41-F5CA-4F27-8405-EA16BE47FC5B}"/>
    <cellStyle name="Normal 4 5 15" xfId="18485" xr:uid="{00000000-0005-0000-0000-000033480000}"/>
    <cellStyle name="Normal 4 5 15 2" xfId="39445" xr:uid="{160DBC1B-B8D8-4115-8579-F7D6738C0943}"/>
    <cellStyle name="Normal 4 5 16" xfId="18486" xr:uid="{00000000-0005-0000-0000-000034480000}"/>
    <cellStyle name="Normal 4 5 16 2" xfId="39446" xr:uid="{0760BAF1-1F42-416E-9CF8-49C6E2D7096F}"/>
    <cellStyle name="Normal 4 5 17" xfId="18487" xr:uid="{00000000-0005-0000-0000-000035480000}"/>
    <cellStyle name="Normal 4 5 17 2" xfId="39447" xr:uid="{BD13B605-BE34-4D96-ACD7-938A54387A01}"/>
    <cellStyle name="Normal 4 5 18" xfId="18488" xr:uid="{00000000-0005-0000-0000-000036480000}"/>
    <cellStyle name="Normal 4 5 18 2" xfId="39448" xr:uid="{1CF21425-0319-43A0-BD95-DDB1904E43AA}"/>
    <cellStyle name="Normal 4 5 19" xfId="18489" xr:uid="{00000000-0005-0000-0000-000037480000}"/>
    <cellStyle name="Normal 4 5 19 2" xfId="39449" xr:uid="{31344F92-BCC2-480C-BB81-E3BC30E337A9}"/>
    <cellStyle name="Normal 4 5 2" xfId="18490" xr:uid="{00000000-0005-0000-0000-000038480000}"/>
    <cellStyle name="Normal 4 5 2 2" xfId="18491" xr:uid="{00000000-0005-0000-0000-000039480000}"/>
    <cellStyle name="Normal 4 5 2 2 2" xfId="18492" xr:uid="{00000000-0005-0000-0000-00003A480000}"/>
    <cellStyle name="Normal 4 5 2 2 2 2" xfId="18493" xr:uid="{00000000-0005-0000-0000-00003B480000}"/>
    <cellStyle name="Normal 4 5 2 2 2 2 2" xfId="39453" xr:uid="{ED88AF80-CA0E-4AF8-A82C-76AA5B01B5F9}"/>
    <cellStyle name="Normal 4 5 2 2 2 3" xfId="18494" xr:uid="{00000000-0005-0000-0000-00003C480000}"/>
    <cellStyle name="Normal 4 5 2 2 2 3 2" xfId="39454" xr:uid="{24EB8202-3433-43A1-A455-8795065F851F}"/>
    <cellStyle name="Normal 4 5 2 2 2 4" xfId="18495" xr:uid="{00000000-0005-0000-0000-00003D480000}"/>
    <cellStyle name="Normal 4 5 2 2 2 4 2" xfId="39455" xr:uid="{7DEFFD3D-0FC8-4EE3-85EF-BF32FB684D62}"/>
    <cellStyle name="Normal 4 5 2 2 2 5" xfId="39452" xr:uid="{7E1E5490-7D3F-4253-8AA9-FCBF0499DB81}"/>
    <cellStyle name="Normal 4 5 2 2 3" xfId="18496" xr:uid="{00000000-0005-0000-0000-00003E480000}"/>
    <cellStyle name="Normal 4 5 2 2 3 2" xfId="39456" xr:uid="{76FFEAA6-A33D-44C8-9352-2959234A84D5}"/>
    <cellStyle name="Normal 4 5 2 2 4" xfId="18497" xr:uid="{00000000-0005-0000-0000-00003F480000}"/>
    <cellStyle name="Normal 4 5 2 2 4 2" xfId="39457" xr:uid="{C93AA198-17FF-46CB-97D9-D336A2198D95}"/>
    <cellStyle name="Normal 4 5 2 2 5" xfId="18498" xr:uid="{00000000-0005-0000-0000-000040480000}"/>
    <cellStyle name="Normal 4 5 2 2 5 2" xfId="39458" xr:uid="{5F4893F6-84DC-4956-B567-DA2F3BCECB7B}"/>
    <cellStyle name="Normal 4 5 2 2 6" xfId="39451" xr:uid="{E0B8A218-27DF-40C2-B90A-BEF6630AA844}"/>
    <cellStyle name="Normal 4 5 2 3" xfId="18499" xr:uid="{00000000-0005-0000-0000-000041480000}"/>
    <cellStyle name="Normal 4 5 2 3 2" xfId="18500" xr:uid="{00000000-0005-0000-0000-000042480000}"/>
    <cellStyle name="Normal 4 5 2 3 2 2" xfId="39460" xr:uid="{DDC11099-532A-4C45-8139-C50C94CD2C8E}"/>
    <cellStyle name="Normal 4 5 2 3 3" xfId="18501" xr:uid="{00000000-0005-0000-0000-000043480000}"/>
    <cellStyle name="Normal 4 5 2 3 3 2" xfId="39461" xr:uid="{C70EDD68-4B12-4DAD-A647-9B67FE9CFFE4}"/>
    <cellStyle name="Normal 4 5 2 3 4" xfId="18502" xr:uid="{00000000-0005-0000-0000-000044480000}"/>
    <cellStyle name="Normal 4 5 2 3 4 2" xfId="39462" xr:uid="{22F121CF-2ACC-4F98-96E9-12FF57ACC2FD}"/>
    <cellStyle name="Normal 4 5 2 3 5" xfId="39459" xr:uid="{5F624402-1F88-42C5-8341-2C889F5299B3}"/>
    <cellStyle name="Normal 4 5 2 4" xfId="18503" xr:uid="{00000000-0005-0000-0000-000045480000}"/>
    <cellStyle name="Normal 4 5 2 4 2" xfId="18504" xr:uid="{00000000-0005-0000-0000-000046480000}"/>
    <cellStyle name="Normal 4 5 2 4 2 2" xfId="39464" xr:uid="{6869EF3F-2E6A-403E-BE55-AD86C7B5D63E}"/>
    <cellStyle name="Normal 4 5 2 4 3" xfId="18505" xr:uid="{00000000-0005-0000-0000-000047480000}"/>
    <cellStyle name="Normal 4 5 2 4 3 2" xfId="39465" xr:uid="{1C6A956B-65B1-4C4D-B9C8-1DED608A939D}"/>
    <cellStyle name="Normal 4 5 2 4 4" xfId="18506" xr:uid="{00000000-0005-0000-0000-000048480000}"/>
    <cellStyle name="Normal 4 5 2 4 4 2" xfId="39466" xr:uid="{04076BF0-ADC8-414C-A132-6E1B820E782B}"/>
    <cellStyle name="Normal 4 5 2 4 5" xfId="39463" xr:uid="{10832494-22E0-41D7-8A30-ED5D6E39F5F1}"/>
    <cellStyle name="Normal 4 5 2 5" xfId="39450" xr:uid="{F763142B-F105-437D-9AE2-7933D35AC544}"/>
    <cellStyle name="Normal 4 5 20" xfId="18507" xr:uid="{00000000-0005-0000-0000-000049480000}"/>
    <cellStyle name="Normal 4 5 20 2" xfId="39467" xr:uid="{7B77B661-3F9F-4F09-A89D-F33239E77AA3}"/>
    <cellStyle name="Normal 4 5 21" xfId="18508" xr:uid="{00000000-0005-0000-0000-00004A480000}"/>
    <cellStyle name="Normal 4 5 21 2" xfId="39468" xr:uid="{38F1BF33-1226-40D7-A36C-AFED52EFA7D5}"/>
    <cellStyle name="Normal 4 5 22" xfId="18509" xr:uid="{00000000-0005-0000-0000-00004B480000}"/>
    <cellStyle name="Normal 4 5 22 2" xfId="39469" xr:uid="{099CAB4F-4C82-4B12-9CA0-F00416F80FEE}"/>
    <cellStyle name="Normal 4 5 23" xfId="18510" xr:uid="{00000000-0005-0000-0000-00004C480000}"/>
    <cellStyle name="Normal 4 5 23 2" xfId="39470" xr:uid="{D31D16A2-5FFD-49F4-8315-594170A55E62}"/>
    <cellStyle name="Normal 4 5 24" xfId="18511" xr:uid="{00000000-0005-0000-0000-00004D480000}"/>
    <cellStyle name="Normal 4 5 24 2" xfId="39471" xr:uid="{5F6AAEB8-6078-4EA1-BA2F-3F2E037E8270}"/>
    <cellStyle name="Normal 4 5 25" xfId="18512" xr:uid="{00000000-0005-0000-0000-00004E480000}"/>
    <cellStyle name="Normal 4 5 25 2" xfId="39472" xr:uid="{BBFB3133-9D8D-46D0-9B3C-7699E005AA21}"/>
    <cellStyle name="Normal 4 5 26" xfId="18513" xr:uid="{00000000-0005-0000-0000-00004F480000}"/>
    <cellStyle name="Normal 4 5 26 2" xfId="39473" xr:uid="{47D0864E-DE7A-4293-B8EE-ADC9EE9B2687}"/>
    <cellStyle name="Normal 4 5 27" xfId="18514" xr:uid="{00000000-0005-0000-0000-000050480000}"/>
    <cellStyle name="Normal 4 5 27 2" xfId="39474" xr:uid="{BA35988C-22D7-4D63-8F3C-E7C592C83E01}"/>
    <cellStyle name="Normal 4 5 28" xfId="18515" xr:uid="{00000000-0005-0000-0000-000051480000}"/>
    <cellStyle name="Normal 4 5 28 2" xfId="39475" xr:uid="{76166940-3E70-4F5B-8E58-D6FFA3A646FB}"/>
    <cellStyle name="Normal 4 5 29" xfId="18516" xr:uid="{00000000-0005-0000-0000-000052480000}"/>
    <cellStyle name="Normal 4 5 29 2" xfId="39476" xr:uid="{EFA0E3CE-E496-4C96-ABDA-27EF834D7732}"/>
    <cellStyle name="Normal 4 5 3" xfId="18517" xr:uid="{00000000-0005-0000-0000-000053480000}"/>
    <cellStyle name="Normal 4 5 3 2" xfId="18518" xr:uid="{00000000-0005-0000-0000-000054480000}"/>
    <cellStyle name="Normal 4 5 3 2 2" xfId="18519" xr:uid="{00000000-0005-0000-0000-000055480000}"/>
    <cellStyle name="Normal 4 5 3 2 2 2" xfId="18520" xr:uid="{00000000-0005-0000-0000-000056480000}"/>
    <cellStyle name="Normal 4 5 3 2 2 2 2" xfId="39480" xr:uid="{9E17F4C2-3A6B-498D-814F-EBAA9EA9245D}"/>
    <cellStyle name="Normal 4 5 3 2 2 3" xfId="18521" xr:uid="{00000000-0005-0000-0000-000057480000}"/>
    <cellStyle name="Normal 4 5 3 2 2 3 2" xfId="39481" xr:uid="{4876F1A1-2406-4284-889E-94902FEE3E2F}"/>
    <cellStyle name="Normal 4 5 3 2 2 4" xfId="18522" xr:uid="{00000000-0005-0000-0000-000058480000}"/>
    <cellStyle name="Normal 4 5 3 2 2 4 2" xfId="39482" xr:uid="{D5C10E5C-B0F7-4116-9049-B9020F5DA94B}"/>
    <cellStyle name="Normal 4 5 3 2 2 5" xfId="39479" xr:uid="{28620EEA-DD66-4EF3-9F0B-724F4886600F}"/>
    <cellStyle name="Normal 4 5 3 2 3" xfId="18523" xr:uid="{00000000-0005-0000-0000-000059480000}"/>
    <cellStyle name="Normal 4 5 3 2 3 2" xfId="39483" xr:uid="{F4423837-7034-4CF8-A6F6-214810FF660A}"/>
    <cellStyle name="Normal 4 5 3 2 4" xfId="18524" xr:uid="{00000000-0005-0000-0000-00005A480000}"/>
    <cellStyle name="Normal 4 5 3 2 4 2" xfId="39484" xr:uid="{60190BC2-1AF1-4DD7-9A82-EC9F5C24A885}"/>
    <cellStyle name="Normal 4 5 3 2 5" xfId="18525" xr:uid="{00000000-0005-0000-0000-00005B480000}"/>
    <cellStyle name="Normal 4 5 3 2 5 2" xfId="39485" xr:uid="{1473BA23-1F63-48D3-B88B-1CD3D1DEEC0F}"/>
    <cellStyle name="Normal 4 5 3 2 6" xfId="39478" xr:uid="{AA3F1E25-BEDD-4D1C-9611-23BA97C2488C}"/>
    <cellStyle name="Normal 4 5 3 3" xfId="18526" xr:uid="{00000000-0005-0000-0000-00005C480000}"/>
    <cellStyle name="Normal 4 5 3 3 2" xfId="18527" xr:uid="{00000000-0005-0000-0000-00005D480000}"/>
    <cellStyle name="Normal 4 5 3 3 2 2" xfId="39487" xr:uid="{0A40BEB3-A1D2-432C-8BE3-4CA80AC6E393}"/>
    <cellStyle name="Normal 4 5 3 3 3" xfId="18528" xr:uid="{00000000-0005-0000-0000-00005E480000}"/>
    <cellStyle name="Normal 4 5 3 3 3 2" xfId="39488" xr:uid="{4414B629-99E8-42EC-A051-7CE11B0B670C}"/>
    <cellStyle name="Normal 4 5 3 3 4" xfId="18529" xr:uid="{00000000-0005-0000-0000-00005F480000}"/>
    <cellStyle name="Normal 4 5 3 3 4 2" xfId="39489" xr:uid="{EB640415-41AB-4655-9089-C3639795019F}"/>
    <cellStyle name="Normal 4 5 3 3 5" xfId="39486" xr:uid="{763739DD-3018-4ECC-B444-DF7F8A3672A2}"/>
    <cellStyle name="Normal 4 5 3 4" xfId="18530" xr:uid="{00000000-0005-0000-0000-000060480000}"/>
    <cellStyle name="Normal 4 5 3 4 2" xfId="18531" xr:uid="{00000000-0005-0000-0000-000061480000}"/>
    <cellStyle name="Normal 4 5 3 4 2 2" xfId="39491" xr:uid="{B5B53B8F-5F2A-4A46-BD1C-56A6D3F15ED8}"/>
    <cellStyle name="Normal 4 5 3 4 3" xfId="18532" xr:uid="{00000000-0005-0000-0000-000062480000}"/>
    <cellStyle name="Normal 4 5 3 4 3 2" xfId="39492" xr:uid="{7BED3F60-2EF2-44BD-A21C-F5571EE36A4B}"/>
    <cellStyle name="Normal 4 5 3 4 4" xfId="18533" xr:uid="{00000000-0005-0000-0000-000063480000}"/>
    <cellStyle name="Normal 4 5 3 4 4 2" xfId="39493" xr:uid="{7B126B0C-956C-4E80-B411-3C9575A28872}"/>
    <cellStyle name="Normal 4 5 3 4 5" xfId="39490" xr:uid="{E6751524-9AAC-430A-A792-C85AC58CFB45}"/>
    <cellStyle name="Normal 4 5 3 5" xfId="39477" xr:uid="{A439FEC9-7681-41EC-B2D6-9FE44D6C11A3}"/>
    <cellStyle name="Normal 4 5 30" xfId="18534" xr:uid="{00000000-0005-0000-0000-000064480000}"/>
    <cellStyle name="Normal 4 5 30 2" xfId="39494" xr:uid="{641F0102-002B-45E2-B101-79C0A760D0B8}"/>
    <cellStyle name="Normal 4 5 31" xfId="18535" xr:uid="{00000000-0005-0000-0000-000065480000}"/>
    <cellStyle name="Normal 4 5 31 2" xfId="39495" xr:uid="{FB3E19D6-39A7-4D93-9030-906D0D17942E}"/>
    <cellStyle name="Normal 4 5 32" xfId="18536" xr:uid="{00000000-0005-0000-0000-000066480000}"/>
    <cellStyle name="Normal 4 5 32 2" xfId="39496" xr:uid="{695ECB61-1E36-4901-A39B-77F9EA7A566C}"/>
    <cellStyle name="Normal 4 5 33" xfId="18537" xr:uid="{00000000-0005-0000-0000-000067480000}"/>
    <cellStyle name="Normal 4 5 33 2" xfId="39497" xr:uid="{0CFC126B-957B-47B1-A48E-BD9AAC32B3B3}"/>
    <cellStyle name="Normal 4 5 34" xfId="18538" xr:uid="{00000000-0005-0000-0000-000068480000}"/>
    <cellStyle name="Normal 4 5 34 2" xfId="39498" xr:uid="{F1493F38-7545-427C-AB4F-750AF86EDB63}"/>
    <cellStyle name="Normal 4 5 35" xfId="18539" xr:uid="{00000000-0005-0000-0000-000069480000}"/>
    <cellStyle name="Normal 4 5 35 2" xfId="39499" xr:uid="{835F3472-746B-435F-B7B1-5378E7B7218A}"/>
    <cellStyle name="Normal 4 5 36" xfId="18540" xr:uid="{00000000-0005-0000-0000-00006A480000}"/>
    <cellStyle name="Normal 4 5 36 2" xfId="39500" xr:uid="{F8C6A2B1-C0F3-41CD-8259-EBD8E3FDC9F2}"/>
    <cellStyle name="Normal 4 5 37" xfId="18541" xr:uid="{00000000-0005-0000-0000-00006B480000}"/>
    <cellStyle name="Normal 4 5 37 2" xfId="39501" xr:uid="{827FFA4B-3CD6-413D-8EB3-788CF7BED5DF}"/>
    <cellStyle name="Normal 4 5 38" xfId="18542" xr:uid="{00000000-0005-0000-0000-00006C480000}"/>
    <cellStyle name="Normal 4 5 38 2" xfId="39502" xr:uid="{C1B38860-8488-4322-9A06-9B88532D7388}"/>
    <cellStyle name="Normal 4 5 39" xfId="18543" xr:uid="{00000000-0005-0000-0000-00006D480000}"/>
    <cellStyle name="Normal 4 5 39 2" xfId="39503" xr:uid="{CB2B47A3-1CD6-4A61-92FE-A7B1F5FE6796}"/>
    <cellStyle name="Normal 4 5 4" xfId="18544" xr:uid="{00000000-0005-0000-0000-00006E480000}"/>
    <cellStyle name="Normal 4 5 4 2" xfId="18545" xr:uid="{00000000-0005-0000-0000-00006F480000}"/>
    <cellStyle name="Normal 4 5 4 2 2" xfId="18546" xr:uid="{00000000-0005-0000-0000-000070480000}"/>
    <cellStyle name="Normal 4 5 4 2 2 2" xfId="39506" xr:uid="{8E30BE38-AEA2-47FE-BB91-323541A8CAFD}"/>
    <cellStyle name="Normal 4 5 4 2 3" xfId="18547" xr:uid="{00000000-0005-0000-0000-000071480000}"/>
    <cellStyle name="Normal 4 5 4 2 3 2" xfId="39507" xr:uid="{BDCCCCE1-DB0F-4DF4-974E-0DAC1CF7637D}"/>
    <cellStyle name="Normal 4 5 4 2 4" xfId="18548" xr:uid="{00000000-0005-0000-0000-000072480000}"/>
    <cellStyle name="Normal 4 5 4 2 4 2" xfId="39508" xr:uid="{62DC780E-223C-46E2-B370-DD6E8C0ABC0B}"/>
    <cellStyle name="Normal 4 5 4 2 5" xfId="39505" xr:uid="{D94D588F-C3F0-4348-B95F-5753E91C7486}"/>
    <cellStyle name="Normal 4 5 4 3" xfId="18549" xr:uid="{00000000-0005-0000-0000-000073480000}"/>
    <cellStyle name="Normal 4 5 4 3 2" xfId="18550" xr:uid="{00000000-0005-0000-0000-000074480000}"/>
    <cellStyle name="Normal 4 5 4 3 2 2" xfId="39510" xr:uid="{37184F7D-0D50-42A6-8CD5-3B5DEEAD511B}"/>
    <cellStyle name="Normal 4 5 4 3 3" xfId="18551" xr:uid="{00000000-0005-0000-0000-000075480000}"/>
    <cellStyle name="Normal 4 5 4 3 3 2" xfId="39511" xr:uid="{BD1FF5AD-5034-49CC-AFF6-97FC9CFB7015}"/>
    <cellStyle name="Normal 4 5 4 3 4" xfId="18552" xr:uid="{00000000-0005-0000-0000-000076480000}"/>
    <cellStyle name="Normal 4 5 4 3 4 2" xfId="39512" xr:uid="{9F132004-EA11-42C9-AA55-F6ABD4A58CB9}"/>
    <cellStyle name="Normal 4 5 4 3 5" xfId="39509" xr:uid="{0BB468ED-C15D-48F8-9DBA-5FC9D0F9866C}"/>
    <cellStyle name="Normal 4 5 4 4" xfId="39504" xr:uid="{9521CCE5-373D-4DCB-8720-A973DAB9E6D5}"/>
    <cellStyle name="Normal 4 5 40" xfId="18553" xr:uid="{00000000-0005-0000-0000-000077480000}"/>
    <cellStyle name="Normal 4 5 40 2" xfId="39513" xr:uid="{525FB05A-7B31-40BB-B6FC-96A4F2432EAC}"/>
    <cellStyle name="Normal 4 5 41" xfId="18554" xr:uid="{00000000-0005-0000-0000-000078480000}"/>
    <cellStyle name="Normal 4 5 41 2" xfId="39514" xr:uid="{2BE8D54A-498D-4A62-9A9A-F7531072C19E}"/>
    <cellStyle name="Normal 4 5 42" xfId="18555" xr:uid="{00000000-0005-0000-0000-000079480000}"/>
    <cellStyle name="Normal 4 5 42 2" xfId="39515" xr:uid="{D1ACDD85-BD86-4C0E-AE47-24535593346C}"/>
    <cellStyle name="Normal 4 5 43" xfId="18556" xr:uid="{00000000-0005-0000-0000-00007A480000}"/>
    <cellStyle name="Normal 4 5 43 2" xfId="39516" xr:uid="{503259B3-31F8-4AC6-B20E-6242011AF008}"/>
    <cellStyle name="Normal 4 5 44" xfId="18557" xr:uid="{00000000-0005-0000-0000-00007B480000}"/>
    <cellStyle name="Normal 4 5 44 2" xfId="39517" xr:uid="{3F570357-0A5D-4837-A502-85A998DA2532}"/>
    <cellStyle name="Normal 4 5 45" xfId="18558" xr:uid="{00000000-0005-0000-0000-00007C480000}"/>
    <cellStyle name="Normal 4 5 45 2" xfId="39518" xr:uid="{34025C30-3AE0-4B47-8565-D1B27A9DDC2B}"/>
    <cellStyle name="Normal 4 5 46" xfId="18559" xr:uid="{00000000-0005-0000-0000-00007D480000}"/>
    <cellStyle name="Normal 4 5 46 2" xfId="39519" xr:uid="{85F9D96E-BA48-4111-AB6E-6E8DD7286CD9}"/>
    <cellStyle name="Normal 4 5 47" xfId="18560" xr:uid="{00000000-0005-0000-0000-00007E480000}"/>
    <cellStyle name="Normal 4 5 47 2" xfId="39520" xr:uid="{3AD830B4-C8A5-4E0B-A960-5125716ED64C}"/>
    <cellStyle name="Normal 4 5 48" xfId="18561" xr:uid="{00000000-0005-0000-0000-00007F480000}"/>
    <cellStyle name="Normal 4 5 48 2" xfId="39521" xr:uid="{BF1EFA75-135D-41BF-89E0-33B78287569E}"/>
    <cellStyle name="Normal 4 5 49" xfId="18562" xr:uid="{00000000-0005-0000-0000-000080480000}"/>
    <cellStyle name="Normal 4 5 49 2" xfId="39522" xr:uid="{8A28645E-FAC4-43CD-A674-5E8BA0E3AEBA}"/>
    <cellStyle name="Normal 4 5 5" xfId="18563" xr:uid="{00000000-0005-0000-0000-000081480000}"/>
    <cellStyle name="Normal 4 5 5 2" xfId="18564" xr:uid="{00000000-0005-0000-0000-000082480000}"/>
    <cellStyle name="Normal 4 5 5 2 2" xfId="18565" xr:uid="{00000000-0005-0000-0000-000083480000}"/>
    <cellStyle name="Normal 4 5 5 2 2 2" xfId="39525" xr:uid="{B805DB70-430F-4AB5-B424-5141BD60DCB4}"/>
    <cellStyle name="Normal 4 5 5 2 3" xfId="18566" xr:uid="{00000000-0005-0000-0000-000084480000}"/>
    <cellStyle name="Normal 4 5 5 2 3 2" xfId="39526" xr:uid="{8F540F56-83DF-47C1-8CDE-41896015F13B}"/>
    <cellStyle name="Normal 4 5 5 2 4" xfId="18567" xr:uid="{00000000-0005-0000-0000-000085480000}"/>
    <cellStyle name="Normal 4 5 5 2 4 2" xfId="39527" xr:uid="{AABBB737-A7C2-4EF5-A059-E9C30C070A42}"/>
    <cellStyle name="Normal 4 5 5 2 5" xfId="39524" xr:uid="{560AF822-DB63-41BC-A856-D723614321A2}"/>
    <cellStyle name="Normal 4 5 5 3" xfId="39523" xr:uid="{9C62F369-8CB0-49F7-A148-9BEF1CA72AB4}"/>
    <cellStyle name="Normal 4 5 50" xfId="18568" xr:uid="{00000000-0005-0000-0000-000086480000}"/>
    <cellStyle name="Normal 4 5 50 2" xfId="39528" xr:uid="{8E4FB346-8209-4C51-A4A7-93E54D463A26}"/>
    <cellStyle name="Normal 4 5 51" xfId="18569" xr:uid="{00000000-0005-0000-0000-000087480000}"/>
    <cellStyle name="Normal 4 5 51 2" xfId="39529" xr:uid="{C7303BFB-F6B6-43B5-803C-B5A530DDA957}"/>
    <cellStyle name="Normal 4 5 52" xfId="18570" xr:uid="{00000000-0005-0000-0000-000088480000}"/>
    <cellStyle name="Normal 4 5 52 2" xfId="39530" xr:uid="{8E385B38-4C66-47E6-AB20-05296DD229C0}"/>
    <cellStyle name="Normal 4 5 53" xfId="18571" xr:uid="{00000000-0005-0000-0000-000089480000}"/>
    <cellStyle name="Normal 4 5 53 2" xfId="39531" xr:uid="{12F9866A-A17B-4289-BFBF-36560F7FFE26}"/>
    <cellStyle name="Normal 4 5 54" xfId="18572" xr:uid="{00000000-0005-0000-0000-00008A480000}"/>
    <cellStyle name="Normal 4 5 54 2" xfId="39532" xr:uid="{A7E72784-A61C-4716-A226-0EA99799C0CA}"/>
    <cellStyle name="Normal 4 5 55" xfId="18573" xr:uid="{00000000-0005-0000-0000-00008B480000}"/>
    <cellStyle name="Normal 4 5 55 2" xfId="39533" xr:uid="{EA90EC87-4DF9-465A-A08D-3C424583358C}"/>
    <cellStyle name="Normal 4 5 56" xfId="18574" xr:uid="{00000000-0005-0000-0000-00008C480000}"/>
    <cellStyle name="Normal 4 5 56 2" xfId="39534" xr:uid="{951406F0-7A53-4404-A110-187A40C5411F}"/>
    <cellStyle name="Normal 4 5 57" xfId="18575" xr:uid="{00000000-0005-0000-0000-00008D480000}"/>
    <cellStyle name="Normal 4 5 57 2" xfId="39535" xr:uid="{21110D02-3A56-4596-B2C7-2061A30A8FBA}"/>
    <cellStyle name="Normal 4 5 58" xfId="18576" xr:uid="{00000000-0005-0000-0000-00008E480000}"/>
    <cellStyle name="Normal 4 5 58 2" xfId="39536" xr:uid="{90B34F08-0858-4006-949F-3CC61784F955}"/>
    <cellStyle name="Normal 4 5 59" xfId="18577" xr:uid="{00000000-0005-0000-0000-00008F480000}"/>
    <cellStyle name="Normal 4 5 59 2" xfId="39537" xr:uid="{88F7F2BD-6AA1-4857-85F3-0502C78B1359}"/>
    <cellStyle name="Normal 4 5 6" xfId="18578" xr:uid="{00000000-0005-0000-0000-000090480000}"/>
    <cellStyle name="Normal 4 5 6 2" xfId="39538" xr:uid="{0AA43152-D313-420B-AE81-416ED6E66425}"/>
    <cellStyle name="Normal 4 5 60" xfId="18579" xr:uid="{00000000-0005-0000-0000-000091480000}"/>
    <cellStyle name="Normal 4 5 60 2" xfId="39539" xr:uid="{094FD20F-256F-4E76-8B62-041952FAE1FF}"/>
    <cellStyle name="Normal 4 5 61" xfId="18580" xr:uid="{00000000-0005-0000-0000-000092480000}"/>
    <cellStyle name="Normal 4 5 61 2" xfId="39540" xr:uid="{4769A56A-8CBD-4728-A31E-0EA123917D4D}"/>
    <cellStyle name="Normal 4 5 62" xfId="18581" xr:uid="{00000000-0005-0000-0000-000093480000}"/>
    <cellStyle name="Normal 4 5 62 2" xfId="39541" xr:uid="{4FE6DD45-0AA8-41F2-9BFA-F441060986C9}"/>
    <cellStyle name="Normal 4 5 63" xfId="18582" xr:uid="{00000000-0005-0000-0000-000094480000}"/>
    <cellStyle name="Normal 4 5 63 2" xfId="39542" xr:uid="{F4003B17-5BBA-4E3E-A37C-C7158F29ECB6}"/>
    <cellStyle name="Normal 4 5 64" xfId="18583" xr:uid="{00000000-0005-0000-0000-000095480000}"/>
    <cellStyle name="Normal 4 5 64 2" xfId="39543" xr:uid="{7CBDF39D-400A-49C5-ABFF-5A24C309C6A2}"/>
    <cellStyle name="Normal 4 5 65" xfId="18584" xr:uid="{00000000-0005-0000-0000-000096480000}"/>
    <cellStyle name="Normal 4 5 65 2" xfId="39544" xr:uid="{BD8FDFCF-9DA9-4E69-B7B3-3DF2B52D2331}"/>
    <cellStyle name="Normal 4 5 66" xfId="18585" xr:uid="{00000000-0005-0000-0000-000097480000}"/>
    <cellStyle name="Normal 4 5 66 2" xfId="39545" xr:uid="{88DFAFB4-217C-479F-9A9E-843BB9B68ADF}"/>
    <cellStyle name="Normal 4 5 67" xfId="18586" xr:uid="{00000000-0005-0000-0000-000098480000}"/>
    <cellStyle name="Normal 4 5 67 2" xfId="39546" xr:uid="{5FBC3A09-9C3F-4DB4-B1B6-BA2880177596}"/>
    <cellStyle name="Normal 4 5 68" xfId="18587" xr:uid="{00000000-0005-0000-0000-000099480000}"/>
    <cellStyle name="Normal 4 5 68 2" xfId="39547" xr:uid="{93D5820D-08CD-4179-8D34-AF3EA04DDFC2}"/>
    <cellStyle name="Normal 4 5 69" xfId="18588" xr:uid="{00000000-0005-0000-0000-00009A480000}"/>
    <cellStyle name="Normal 4 5 69 2" xfId="39548" xr:uid="{3041C052-06EA-4AD5-A6EA-C53CA86D64C7}"/>
    <cellStyle name="Normal 4 5 7" xfId="18589" xr:uid="{00000000-0005-0000-0000-00009B480000}"/>
    <cellStyle name="Normal 4 5 7 2" xfId="39549" xr:uid="{FCFC8C42-141E-43B1-A3B9-CEC8A46E68C3}"/>
    <cellStyle name="Normal 4 5 70" xfId="18590" xr:uid="{00000000-0005-0000-0000-00009C480000}"/>
    <cellStyle name="Normal 4 5 70 2" xfId="39550" xr:uid="{4F4AD1AC-6C20-493A-847B-C1348E15D900}"/>
    <cellStyle name="Normal 4 5 71" xfId="18591" xr:uid="{00000000-0005-0000-0000-00009D480000}"/>
    <cellStyle name="Normal 4 5 71 2" xfId="39551" xr:uid="{A351BCFF-B36E-46A0-94B4-A3C00554AF08}"/>
    <cellStyle name="Normal 4 5 72" xfId="18592" xr:uid="{00000000-0005-0000-0000-00009E480000}"/>
    <cellStyle name="Normal 4 5 72 2" xfId="39552" xr:uid="{88B9B052-FD78-4A39-A106-959D0775E511}"/>
    <cellStyle name="Normal 4 5 73" xfId="18593" xr:uid="{00000000-0005-0000-0000-00009F480000}"/>
    <cellStyle name="Normal 4 5 73 2" xfId="39553" xr:uid="{D92B6271-20B7-4319-BD39-7862837F5136}"/>
    <cellStyle name="Normal 4 5 74" xfId="18594" xr:uid="{00000000-0005-0000-0000-0000A0480000}"/>
    <cellStyle name="Normal 4 5 74 2" xfId="39554" xr:uid="{B4D4FD72-6E47-4DC7-9AD9-93F3E2048DFC}"/>
    <cellStyle name="Normal 4 5 75" xfId="18595" xr:uid="{00000000-0005-0000-0000-0000A1480000}"/>
    <cellStyle name="Normal 4 5 75 2" xfId="39555" xr:uid="{D3449FA5-5764-4D97-9189-B756BC0B152E}"/>
    <cellStyle name="Normal 4 5 76" xfId="18596" xr:uid="{00000000-0005-0000-0000-0000A2480000}"/>
    <cellStyle name="Normal 4 5 76 2" xfId="39556" xr:uid="{E328A62C-742C-4130-978E-1E2D8B989C7E}"/>
    <cellStyle name="Normal 4 5 77" xfId="18597" xr:uid="{00000000-0005-0000-0000-0000A3480000}"/>
    <cellStyle name="Normal 4 5 77 2" xfId="39557" xr:uid="{AF5F78D3-D117-4573-BFC2-DD822CD5AA73}"/>
    <cellStyle name="Normal 4 5 78" xfId="18598" xr:uid="{00000000-0005-0000-0000-0000A4480000}"/>
    <cellStyle name="Normal 4 5 78 2" xfId="39558" xr:uid="{8F369905-095A-4A59-9FB7-CA002E619926}"/>
    <cellStyle name="Normal 4 5 79" xfId="18599" xr:uid="{00000000-0005-0000-0000-0000A5480000}"/>
    <cellStyle name="Normal 4 5 79 2" xfId="39559" xr:uid="{49BEDFE8-C38E-4E4C-BE7A-7638643D82CF}"/>
    <cellStyle name="Normal 4 5 8" xfId="18600" xr:uid="{00000000-0005-0000-0000-0000A6480000}"/>
    <cellStyle name="Normal 4 5 8 2" xfId="39560" xr:uid="{45D67B8A-78F0-4A12-BFA4-A3F698C6824C}"/>
    <cellStyle name="Normal 4 5 80" xfId="18601" xr:uid="{00000000-0005-0000-0000-0000A7480000}"/>
    <cellStyle name="Normal 4 5 80 2" xfId="39561" xr:uid="{6C572001-A888-4F2D-B1EB-20FDE4F0D5AB}"/>
    <cellStyle name="Normal 4 5 81" xfId="18602" xr:uid="{00000000-0005-0000-0000-0000A8480000}"/>
    <cellStyle name="Normal 4 5 81 2" xfId="39562" xr:uid="{872A36F9-15CD-4D77-B68A-8F30F83CE031}"/>
    <cellStyle name="Normal 4 5 82" xfId="18603" xr:uid="{00000000-0005-0000-0000-0000A9480000}"/>
    <cellStyle name="Normal 4 5 82 2" xfId="39563" xr:uid="{B42468A5-C283-469B-9CA0-853292E7015D}"/>
    <cellStyle name="Normal 4 5 83" xfId="18604" xr:uid="{00000000-0005-0000-0000-0000AA480000}"/>
    <cellStyle name="Normal 4 5 83 2" xfId="39564" xr:uid="{AE61B39E-1E4D-4AD7-B2AB-0C4784BA9F31}"/>
    <cellStyle name="Normal 4 5 84" xfId="18605" xr:uid="{00000000-0005-0000-0000-0000AB480000}"/>
    <cellStyle name="Normal 4 5 84 2" xfId="39565" xr:uid="{3982D942-7DF6-410B-B337-C60B8A15D0DE}"/>
    <cellStyle name="Normal 4 5 85" xfId="18606" xr:uid="{00000000-0005-0000-0000-0000AC480000}"/>
    <cellStyle name="Normal 4 5 85 2" xfId="39566" xr:uid="{BFEE36D5-A4B4-43AD-9E93-DFC7304880F7}"/>
    <cellStyle name="Normal 4 5 86" xfId="18607" xr:uid="{00000000-0005-0000-0000-0000AD480000}"/>
    <cellStyle name="Normal 4 5 86 2" xfId="39567" xr:uid="{35438FF0-7FCA-4E46-BC05-BBD93483F1D8}"/>
    <cellStyle name="Normal 4 5 87" xfId="18608" xr:uid="{00000000-0005-0000-0000-0000AE480000}"/>
    <cellStyle name="Normal 4 5 87 2" xfId="39568" xr:uid="{6BD8A8AA-1CB4-4979-B8F5-D06A35058888}"/>
    <cellStyle name="Normal 4 5 88" xfId="18609" xr:uid="{00000000-0005-0000-0000-0000AF480000}"/>
    <cellStyle name="Normal 4 5 88 2" xfId="39569" xr:uid="{EA1362F5-B0B3-4D78-9A41-8F23399FA1B8}"/>
    <cellStyle name="Normal 4 5 89" xfId="18610" xr:uid="{00000000-0005-0000-0000-0000B0480000}"/>
    <cellStyle name="Normal 4 5 89 2" xfId="39570" xr:uid="{F4F83F67-8F6D-4746-9AAB-61899521EC73}"/>
    <cellStyle name="Normal 4 5 9" xfId="18611" xr:uid="{00000000-0005-0000-0000-0000B1480000}"/>
    <cellStyle name="Normal 4 5 9 2" xfId="39571" xr:uid="{A0E9EE4E-9491-4F71-98BE-7D66077B3257}"/>
    <cellStyle name="Normal 4 5 90" xfId="18612" xr:uid="{00000000-0005-0000-0000-0000B2480000}"/>
    <cellStyle name="Normal 4 5 90 2" xfId="39572" xr:uid="{D50C021F-9800-4537-A25F-F68BF5C14E2A}"/>
    <cellStyle name="Normal 4 5 91" xfId="18613" xr:uid="{00000000-0005-0000-0000-0000B3480000}"/>
    <cellStyle name="Normal 4 5 91 2" xfId="39573" xr:uid="{44117C87-52D4-4437-83B1-148428D60D81}"/>
    <cellStyle name="Normal 4 5 92" xfId="18614" xr:uid="{00000000-0005-0000-0000-0000B4480000}"/>
    <cellStyle name="Normal 4 5 92 2" xfId="39574" xr:uid="{A1C0DD61-8691-4979-8A89-4B6E8EAB2214}"/>
    <cellStyle name="Normal 4 5 93" xfId="18615" xr:uid="{00000000-0005-0000-0000-0000B5480000}"/>
    <cellStyle name="Normal 4 5 93 2" xfId="39575" xr:uid="{3E63D34B-324C-4A02-93F7-277DF4962D4F}"/>
    <cellStyle name="Normal 4 5 94" xfId="18616" xr:uid="{00000000-0005-0000-0000-0000B6480000}"/>
    <cellStyle name="Normal 4 5 94 2" xfId="18617" xr:uid="{00000000-0005-0000-0000-0000B7480000}"/>
    <cellStyle name="Normal 4 5 94 2 2" xfId="39577" xr:uid="{5F09A11A-9153-480F-ABCB-14195879C9D6}"/>
    <cellStyle name="Normal 4 5 94 3" xfId="18618" xr:uid="{00000000-0005-0000-0000-0000B8480000}"/>
    <cellStyle name="Normal 4 5 94 3 2" xfId="39578" xr:uid="{869097A1-17C7-43E1-834F-7051DB0EB3E7}"/>
    <cellStyle name="Normal 4 5 94 4" xfId="18619" xr:uid="{00000000-0005-0000-0000-0000B9480000}"/>
    <cellStyle name="Normal 4 5 94 4 2" xfId="39579" xr:uid="{2DFA0ECA-FAA5-44DB-860D-C5FCE30C9E0E}"/>
    <cellStyle name="Normal 4 5 94 5" xfId="39576" xr:uid="{4ED21753-DF95-4214-B405-14965E67DAF5}"/>
    <cellStyle name="Normal 4 5 95" xfId="39439" xr:uid="{3A961177-94E2-4B13-A111-55340889F434}"/>
    <cellStyle name="Normal 4 6" xfId="18620" xr:uid="{00000000-0005-0000-0000-0000BA480000}"/>
    <cellStyle name="Normal 4 6 2" xfId="18621" xr:uid="{00000000-0005-0000-0000-0000BB480000}"/>
    <cellStyle name="Normal 4 6 2 2" xfId="18622" xr:uid="{00000000-0005-0000-0000-0000BC480000}"/>
    <cellStyle name="Normal 4 6 2 2 2" xfId="18623" xr:uid="{00000000-0005-0000-0000-0000BD480000}"/>
    <cellStyle name="Normal 4 6 2 2 2 2" xfId="39583" xr:uid="{8A68E531-C612-492E-93C9-A196C08B78FC}"/>
    <cellStyle name="Normal 4 6 2 2 3" xfId="18624" xr:uid="{00000000-0005-0000-0000-0000BE480000}"/>
    <cellStyle name="Normal 4 6 2 2 3 2" xfId="39584" xr:uid="{B7AA8329-CD23-454D-B1E0-2EE306369BA1}"/>
    <cellStyle name="Normal 4 6 2 2 4" xfId="18625" xr:uid="{00000000-0005-0000-0000-0000BF480000}"/>
    <cellStyle name="Normal 4 6 2 2 4 2" xfId="39585" xr:uid="{298616DB-B82B-42D4-BFE7-48D809D17AE6}"/>
    <cellStyle name="Normal 4 6 2 2 5" xfId="39582" xr:uid="{019F8F12-F881-45C0-B6F2-149E89CF1CA4}"/>
    <cellStyle name="Normal 4 6 2 3" xfId="18626" xr:uid="{00000000-0005-0000-0000-0000C0480000}"/>
    <cellStyle name="Normal 4 6 2 3 2" xfId="18627" xr:uid="{00000000-0005-0000-0000-0000C1480000}"/>
    <cellStyle name="Normal 4 6 2 3 2 2" xfId="39587" xr:uid="{48F597D5-3C08-4CAF-B0A9-CC1D26F96C37}"/>
    <cellStyle name="Normal 4 6 2 3 3" xfId="18628" xr:uid="{00000000-0005-0000-0000-0000C2480000}"/>
    <cellStyle name="Normal 4 6 2 3 3 2" xfId="39588" xr:uid="{9A5B1F77-683A-4146-B59A-2B2530D9BD7C}"/>
    <cellStyle name="Normal 4 6 2 3 4" xfId="18629" xr:uid="{00000000-0005-0000-0000-0000C3480000}"/>
    <cellStyle name="Normal 4 6 2 3 4 2" xfId="39589" xr:uid="{8E44E68A-D190-4693-B276-9411AC44FA25}"/>
    <cellStyle name="Normal 4 6 2 3 5" xfId="39586" xr:uid="{E8FD10B4-61E0-4919-A2C6-5A66A2D4B9C6}"/>
    <cellStyle name="Normal 4 6 2 4" xfId="39581" xr:uid="{875EC71B-832E-4346-9832-22D3C5152BE8}"/>
    <cellStyle name="Normal 4 6 3" xfId="18630" xr:uid="{00000000-0005-0000-0000-0000C4480000}"/>
    <cellStyle name="Normal 4 6 3 2" xfId="18631" xr:uid="{00000000-0005-0000-0000-0000C5480000}"/>
    <cellStyle name="Normal 4 6 3 2 2" xfId="39591" xr:uid="{1B9F7C21-9DA6-46F5-8185-E9D608F959CB}"/>
    <cellStyle name="Normal 4 6 3 3" xfId="18632" xr:uid="{00000000-0005-0000-0000-0000C6480000}"/>
    <cellStyle name="Normal 4 6 3 3 2" xfId="39592" xr:uid="{FD26B249-8F2C-40B7-B83F-8A6CD5B6B7A4}"/>
    <cellStyle name="Normal 4 6 3 4" xfId="18633" xr:uid="{00000000-0005-0000-0000-0000C7480000}"/>
    <cellStyle name="Normal 4 6 3 4 2" xfId="39593" xr:uid="{3A5C2702-D52A-4DDA-8D0E-C83AE4CB7C7B}"/>
    <cellStyle name="Normal 4 6 3 5" xfId="39590" xr:uid="{8DBA2959-A384-4560-903F-229CFDBBF683}"/>
    <cellStyle name="Normal 4 6 4" xfId="18634" xr:uid="{00000000-0005-0000-0000-0000C8480000}"/>
    <cellStyle name="Normal 4 6 4 2" xfId="18635" xr:uid="{00000000-0005-0000-0000-0000C9480000}"/>
    <cellStyle name="Normal 4 6 4 2 2" xfId="39595" xr:uid="{EC2E1299-6032-43A3-86A0-E79B5BD95651}"/>
    <cellStyle name="Normal 4 6 4 3" xfId="18636" xr:uid="{00000000-0005-0000-0000-0000CA480000}"/>
    <cellStyle name="Normal 4 6 4 3 2" xfId="39596" xr:uid="{29CC7AED-F7AE-4FAC-B9E3-EB6C995CD69B}"/>
    <cellStyle name="Normal 4 6 4 4" xfId="18637" xr:uid="{00000000-0005-0000-0000-0000CB480000}"/>
    <cellStyle name="Normal 4 6 4 4 2" xfId="39597" xr:uid="{590339A5-37DC-4CA1-82AD-4457BF73C3FB}"/>
    <cellStyle name="Normal 4 6 4 5" xfId="39594" xr:uid="{C5EC1E82-BAAB-4625-A93A-CDFDAFD47678}"/>
    <cellStyle name="Normal 4 6 5" xfId="39580" xr:uid="{F1439893-6527-40D6-9835-87418F383EFF}"/>
    <cellStyle name="Normal 4 7" xfId="18638" xr:uid="{00000000-0005-0000-0000-0000CC480000}"/>
    <cellStyle name="Normal 4 7 2" xfId="18639" xr:uid="{00000000-0005-0000-0000-0000CD480000}"/>
    <cellStyle name="Normal 4 7 2 2" xfId="18640" xr:uid="{00000000-0005-0000-0000-0000CE480000}"/>
    <cellStyle name="Normal 4 7 2 2 2" xfId="18641" xr:uid="{00000000-0005-0000-0000-0000CF480000}"/>
    <cellStyle name="Normal 4 7 2 2 2 2" xfId="39601" xr:uid="{7310CEA4-CD75-449C-950E-FFD4267BEA7F}"/>
    <cellStyle name="Normal 4 7 2 2 3" xfId="18642" xr:uid="{00000000-0005-0000-0000-0000D0480000}"/>
    <cellStyle name="Normal 4 7 2 2 3 2" xfId="39602" xr:uid="{4133B6E1-05E3-413E-A457-AFB0E321105D}"/>
    <cellStyle name="Normal 4 7 2 2 4" xfId="18643" xr:uid="{00000000-0005-0000-0000-0000D1480000}"/>
    <cellStyle name="Normal 4 7 2 2 4 2" xfId="39603" xr:uid="{1A1B02E7-6116-43B7-A1E3-00906789822F}"/>
    <cellStyle name="Normal 4 7 2 2 5" xfId="39600" xr:uid="{4E959D9E-F946-4100-AF31-E38AC16AC1EB}"/>
    <cellStyle name="Normal 4 7 2 3" xfId="18644" xr:uid="{00000000-0005-0000-0000-0000D2480000}"/>
    <cellStyle name="Normal 4 7 2 3 2" xfId="18645" xr:uid="{00000000-0005-0000-0000-0000D3480000}"/>
    <cellStyle name="Normal 4 7 2 3 2 2" xfId="39605" xr:uid="{0A020927-0D48-44FD-B9DE-B452DD2C1BE8}"/>
    <cellStyle name="Normal 4 7 2 3 3" xfId="18646" xr:uid="{00000000-0005-0000-0000-0000D4480000}"/>
    <cellStyle name="Normal 4 7 2 3 3 2" xfId="39606" xr:uid="{EBFB61DE-0DAC-4136-A0BC-F0445DB96072}"/>
    <cellStyle name="Normal 4 7 2 3 4" xfId="18647" xr:uid="{00000000-0005-0000-0000-0000D5480000}"/>
    <cellStyle name="Normal 4 7 2 3 4 2" xfId="39607" xr:uid="{56E873F5-AC80-48D4-BDD6-1EEF46AFCC17}"/>
    <cellStyle name="Normal 4 7 2 3 5" xfId="39604" xr:uid="{108A2A3F-0530-4A58-9A05-F1BDC542D63E}"/>
    <cellStyle name="Normal 4 7 2 4" xfId="39599" xr:uid="{4EC05FFA-261A-4F52-BC87-51F497E3C02B}"/>
    <cellStyle name="Normal 4 7 3" xfId="18648" xr:uid="{00000000-0005-0000-0000-0000D6480000}"/>
    <cellStyle name="Normal 4 7 3 2" xfId="18649" xr:uid="{00000000-0005-0000-0000-0000D7480000}"/>
    <cellStyle name="Normal 4 7 3 2 2" xfId="39609" xr:uid="{D9CB881A-767C-4403-8C05-3620EABE98DD}"/>
    <cellStyle name="Normal 4 7 3 3" xfId="18650" xr:uid="{00000000-0005-0000-0000-0000D8480000}"/>
    <cellStyle name="Normal 4 7 3 3 2" xfId="39610" xr:uid="{0201F687-A54D-4C6D-9C95-3D58291B6291}"/>
    <cellStyle name="Normal 4 7 3 4" xfId="18651" xr:uid="{00000000-0005-0000-0000-0000D9480000}"/>
    <cellStyle name="Normal 4 7 3 4 2" xfId="39611" xr:uid="{4254FE68-9E6E-4F4D-A5F3-6809F7127DBE}"/>
    <cellStyle name="Normal 4 7 3 5" xfId="39608" xr:uid="{A7AAFE9B-F9B8-4A68-95FF-21C792A76B72}"/>
    <cellStyle name="Normal 4 7 4" xfId="18652" xr:uid="{00000000-0005-0000-0000-0000DA480000}"/>
    <cellStyle name="Normal 4 7 4 2" xfId="18653" xr:uid="{00000000-0005-0000-0000-0000DB480000}"/>
    <cellStyle name="Normal 4 7 4 2 2" xfId="39613" xr:uid="{9A66A77C-2139-4A9B-BF89-09C3FB1D947E}"/>
    <cellStyle name="Normal 4 7 4 3" xfId="18654" xr:uid="{00000000-0005-0000-0000-0000DC480000}"/>
    <cellStyle name="Normal 4 7 4 3 2" xfId="39614" xr:uid="{F652BC0D-48C0-4713-AF9F-EBA5F9EDCD0C}"/>
    <cellStyle name="Normal 4 7 4 4" xfId="18655" xr:uid="{00000000-0005-0000-0000-0000DD480000}"/>
    <cellStyle name="Normal 4 7 4 4 2" xfId="39615" xr:uid="{5BDB6998-5BC7-4DBD-8196-CD8A3E2B0A99}"/>
    <cellStyle name="Normal 4 7 4 5" xfId="39612" xr:uid="{D0DA3AE8-D263-42CF-8BD2-D9017A71D50C}"/>
    <cellStyle name="Normal 4 7 5" xfId="39598" xr:uid="{A318F724-3DC7-48A2-9389-E2FC6CE62721}"/>
    <cellStyle name="Normal 4 8" xfId="18656" xr:uid="{00000000-0005-0000-0000-0000DE480000}"/>
    <cellStyle name="Normal 4 8 2" xfId="18657" xr:uid="{00000000-0005-0000-0000-0000DF480000}"/>
    <cellStyle name="Normal 4 8 2 2" xfId="18658" xr:uid="{00000000-0005-0000-0000-0000E0480000}"/>
    <cellStyle name="Normal 4 8 2 2 2" xfId="18659" xr:uid="{00000000-0005-0000-0000-0000E1480000}"/>
    <cellStyle name="Normal 4 8 2 2 2 2" xfId="39619" xr:uid="{7F931F59-F87A-4ABA-8B8C-18A42577FA25}"/>
    <cellStyle name="Normal 4 8 2 2 3" xfId="18660" xr:uid="{00000000-0005-0000-0000-0000E2480000}"/>
    <cellStyle name="Normal 4 8 2 2 3 2" xfId="39620" xr:uid="{B3844761-38B1-4BCB-BBE2-0D1F11040595}"/>
    <cellStyle name="Normal 4 8 2 2 4" xfId="18661" xr:uid="{00000000-0005-0000-0000-0000E3480000}"/>
    <cellStyle name="Normal 4 8 2 2 4 2" xfId="39621" xr:uid="{65707A5A-3D19-4E7B-9A3F-1B84EFADE8FD}"/>
    <cellStyle name="Normal 4 8 2 2 5" xfId="39618" xr:uid="{D03BF85D-4EE5-4363-8DF3-35C2F7E54F58}"/>
    <cellStyle name="Normal 4 8 2 3" xfId="39617" xr:uid="{2D871A09-7227-47D7-8EB3-D0196911228E}"/>
    <cellStyle name="Normal 4 8 3" xfId="18662" xr:uid="{00000000-0005-0000-0000-0000E4480000}"/>
    <cellStyle name="Normal 4 8 3 2" xfId="18663" xr:uid="{00000000-0005-0000-0000-0000E5480000}"/>
    <cellStyle name="Normal 4 8 3 2 2" xfId="39623" xr:uid="{6BEDE725-26A2-4320-805C-A7D2E8F846D1}"/>
    <cellStyle name="Normal 4 8 3 3" xfId="18664" xr:uid="{00000000-0005-0000-0000-0000E6480000}"/>
    <cellStyle name="Normal 4 8 3 3 2" xfId="39624" xr:uid="{2C23F134-478C-4F3B-B215-870EF0485E0E}"/>
    <cellStyle name="Normal 4 8 3 4" xfId="18665" xr:uid="{00000000-0005-0000-0000-0000E7480000}"/>
    <cellStyle name="Normal 4 8 3 4 2" xfId="39625" xr:uid="{25574148-A741-42E3-BDCE-7D0AAFBEE863}"/>
    <cellStyle name="Normal 4 8 3 5" xfId="39622" xr:uid="{A01B15C2-5074-4276-9286-D9E01F93BABC}"/>
    <cellStyle name="Normal 4 8 4" xfId="39616" xr:uid="{EC170407-2495-4A25-9B72-FC820B70BE6E}"/>
    <cellStyle name="Normal 4 9" xfId="18666" xr:uid="{00000000-0005-0000-0000-0000E8480000}"/>
    <cellStyle name="Normal 4 9 2" xfId="18667" xr:uid="{00000000-0005-0000-0000-0000E9480000}"/>
    <cellStyle name="Normal 4 9 2 2" xfId="18668" xr:uid="{00000000-0005-0000-0000-0000EA480000}"/>
    <cellStyle name="Normal 4 9 2 2 2" xfId="39628" xr:uid="{88780591-4908-4AAA-811D-54E0B7663773}"/>
    <cellStyle name="Normal 4 9 2 3" xfId="18669" xr:uid="{00000000-0005-0000-0000-0000EB480000}"/>
    <cellStyle name="Normal 4 9 2 3 2" xfId="39629" xr:uid="{622A07DF-04B3-4657-AA21-A5851DBA603F}"/>
    <cellStyle name="Normal 4 9 2 4" xfId="18670" xr:uid="{00000000-0005-0000-0000-0000EC480000}"/>
    <cellStyle name="Normal 4 9 2 4 2" xfId="39630" xr:uid="{7846625B-275A-4407-8712-E005549890B2}"/>
    <cellStyle name="Normal 4 9 2 5" xfId="39627" xr:uid="{0DBCE199-AD29-4B79-8E78-08A64997571B}"/>
    <cellStyle name="Normal 4 9 3" xfId="18671" xr:uid="{00000000-0005-0000-0000-0000ED480000}"/>
    <cellStyle name="Normal 4 9 3 2" xfId="39631" xr:uid="{5129CA2C-50A4-4C1B-9376-C9C5CB0C7F80}"/>
    <cellStyle name="Normal 4 9 4" xfId="39626" xr:uid="{91922A2D-F529-45F4-AE16-96EE99F702D4}"/>
    <cellStyle name="Normal 40" xfId="18672" xr:uid="{00000000-0005-0000-0000-0000EE480000}"/>
    <cellStyle name="Normal 40 2" xfId="18673" xr:uid="{00000000-0005-0000-0000-0000EF480000}"/>
    <cellStyle name="Normal 40 2 2" xfId="39633" xr:uid="{7C072FF1-3FC1-4FE3-BFEE-E6C45C3829C0}"/>
    <cellStyle name="Normal 40 3" xfId="18674" xr:uid="{00000000-0005-0000-0000-0000F0480000}"/>
    <cellStyle name="Normal 40 3 2" xfId="18675" xr:uid="{00000000-0005-0000-0000-0000F1480000}"/>
    <cellStyle name="Normal 40 3 2 2" xfId="18676" xr:uid="{00000000-0005-0000-0000-0000F2480000}"/>
    <cellStyle name="Normal 40 3 2 2 2" xfId="18677" xr:uid="{00000000-0005-0000-0000-0000F3480000}"/>
    <cellStyle name="Normal 40 3 2 2 2 2" xfId="39637" xr:uid="{00B1EE54-2E81-47DC-8F7C-F9659EC135FE}"/>
    <cellStyle name="Normal 40 3 2 2 3" xfId="18678" xr:uid="{00000000-0005-0000-0000-0000F4480000}"/>
    <cellStyle name="Normal 40 3 2 2 3 2" xfId="39638" xr:uid="{1E545762-72FD-4A3D-8C20-3E6B315C4BBF}"/>
    <cellStyle name="Normal 40 3 2 2 4" xfId="18679" xr:uid="{00000000-0005-0000-0000-0000F5480000}"/>
    <cellStyle name="Normal 40 3 2 2 4 2" xfId="39639" xr:uid="{ACB15B09-5914-4018-A8FD-63464A2EC7E8}"/>
    <cellStyle name="Normal 40 3 2 2 5" xfId="39636" xr:uid="{E125B139-149A-4BD4-8BC3-F565E969F485}"/>
    <cellStyle name="Normal 40 3 2 3" xfId="18680" xr:uid="{00000000-0005-0000-0000-0000F6480000}"/>
    <cellStyle name="Normal 40 3 2 3 2" xfId="39640" xr:uid="{36C10FDF-F5DD-4B07-A714-5A279D3A6096}"/>
    <cellStyle name="Normal 40 3 2 4" xfId="18681" xr:uid="{00000000-0005-0000-0000-0000F7480000}"/>
    <cellStyle name="Normal 40 3 2 4 2" xfId="39641" xr:uid="{E2486E9B-2D2B-49A0-A286-16CDAAE514E9}"/>
    <cellStyle name="Normal 40 3 2 5" xfId="18682" xr:uid="{00000000-0005-0000-0000-0000F8480000}"/>
    <cellStyle name="Normal 40 3 2 5 2" xfId="39642" xr:uid="{6D7EF050-148D-40A3-9568-FB3A9AB5CF16}"/>
    <cellStyle name="Normal 40 3 2 6" xfId="39635" xr:uid="{D3A78CA0-AD9A-4639-9442-86E5EAD52A16}"/>
    <cellStyle name="Normal 40 3 3" xfId="18683" xr:uid="{00000000-0005-0000-0000-0000F9480000}"/>
    <cellStyle name="Normal 40 3 3 2" xfId="18684" xr:uid="{00000000-0005-0000-0000-0000FA480000}"/>
    <cellStyle name="Normal 40 3 3 2 2" xfId="39644" xr:uid="{8C68F542-02E6-4173-8602-EAB60F593E6B}"/>
    <cellStyle name="Normal 40 3 3 3" xfId="18685" xr:uid="{00000000-0005-0000-0000-0000FB480000}"/>
    <cellStyle name="Normal 40 3 3 3 2" xfId="39645" xr:uid="{752E2FBA-0B66-42A7-86CA-13B417A41EF8}"/>
    <cellStyle name="Normal 40 3 3 4" xfId="18686" xr:uid="{00000000-0005-0000-0000-0000FC480000}"/>
    <cellStyle name="Normal 40 3 3 4 2" xfId="39646" xr:uid="{78C40C95-2063-424F-ABE3-2EBB6E727F42}"/>
    <cellStyle name="Normal 40 3 3 5" xfId="39643" xr:uid="{603C1FEA-8CBC-4BE0-BC39-C0DCDDEFBE90}"/>
    <cellStyle name="Normal 40 3 4" xfId="18687" xr:uid="{00000000-0005-0000-0000-0000FD480000}"/>
    <cellStyle name="Normal 40 3 4 2" xfId="39647" xr:uid="{15F4902A-FB5E-4CA6-AEE5-FD845861B727}"/>
    <cellStyle name="Normal 40 3 5" xfId="18688" xr:uid="{00000000-0005-0000-0000-0000FE480000}"/>
    <cellStyle name="Normal 40 3 5 2" xfId="39648" xr:uid="{AF171A24-4A11-40F3-A6C0-730D48C69354}"/>
    <cellStyle name="Normal 40 3 6" xfId="18689" xr:uid="{00000000-0005-0000-0000-0000FF480000}"/>
    <cellStyle name="Normal 40 3 6 2" xfId="39649" xr:uid="{41F2BE00-C596-4243-9804-FAAEAEF18989}"/>
    <cellStyle name="Normal 40 3 7" xfId="39634" xr:uid="{B92FBD24-EBE4-4D04-9165-14D56F96ECBA}"/>
    <cellStyle name="Normal 40 4" xfId="39632" xr:uid="{96333411-40B1-424D-AD54-919325DFA548}"/>
    <cellStyle name="Normal 41" xfId="18690" xr:uid="{00000000-0005-0000-0000-000000490000}"/>
    <cellStyle name="Normal 41 2" xfId="18691" xr:uid="{00000000-0005-0000-0000-000001490000}"/>
    <cellStyle name="Normal 41 2 2" xfId="39651" xr:uid="{4AAD3F3A-50C5-4955-BAF3-D8C2CDE669AA}"/>
    <cellStyle name="Normal 41 3" xfId="18692" xr:uid="{00000000-0005-0000-0000-000002490000}"/>
    <cellStyle name="Normal 41 3 2" xfId="18693" xr:uid="{00000000-0005-0000-0000-000003490000}"/>
    <cellStyle name="Normal 41 3 2 2" xfId="18694" xr:uid="{00000000-0005-0000-0000-000004490000}"/>
    <cellStyle name="Normal 41 3 2 2 2" xfId="18695" xr:uid="{00000000-0005-0000-0000-000005490000}"/>
    <cellStyle name="Normal 41 3 2 2 2 2" xfId="39655" xr:uid="{EA5C0B47-586F-4B74-9376-2E9E517B9880}"/>
    <cellStyle name="Normal 41 3 2 2 3" xfId="18696" xr:uid="{00000000-0005-0000-0000-000006490000}"/>
    <cellStyle name="Normal 41 3 2 2 3 2" xfId="39656" xr:uid="{62CA4BE1-2917-4AB6-8482-16F576AD991E}"/>
    <cellStyle name="Normal 41 3 2 2 4" xfId="18697" xr:uid="{00000000-0005-0000-0000-000007490000}"/>
    <cellStyle name="Normal 41 3 2 2 4 2" xfId="39657" xr:uid="{3B6E98AC-8AB5-470E-AE97-C6273FB3F389}"/>
    <cellStyle name="Normal 41 3 2 2 5" xfId="39654" xr:uid="{98DEE05B-D48A-4952-8A31-607385655FD5}"/>
    <cellStyle name="Normal 41 3 2 3" xfId="18698" xr:uid="{00000000-0005-0000-0000-000008490000}"/>
    <cellStyle name="Normal 41 3 2 3 2" xfId="39658" xr:uid="{17A4F3E3-748E-4D15-B44E-02EB8D6EF8BC}"/>
    <cellStyle name="Normal 41 3 2 4" xfId="18699" xr:uid="{00000000-0005-0000-0000-000009490000}"/>
    <cellStyle name="Normal 41 3 2 4 2" xfId="39659" xr:uid="{5E87DE72-AF05-4F10-B076-1C73F5B0E8A5}"/>
    <cellStyle name="Normal 41 3 2 5" xfId="18700" xr:uid="{00000000-0005-0000-0000-00000A490000}"/>
    <cellStyle name="Normal 41 3 2 5 2" xfId="39660" xr:uid="{86CF0716-38E4-41D9-88B1-43444DDCAF26}"/>
    <cellStyle name="Normal 41 3 2 6" xfId="39653" xr:uid="{1DEA105D-ACCF-4676-A9EF-9CC3541F9B5E}"/>
    <cellStyle name="Normal 41 3 3" xfId="18701" xr:uid="{00000000-0005-0000-0000-00000B490000}"/>
    <cellStyle name="Normal 41 3 3 2" xfId="18702" xr:uid="{00000000-0005-0000-0000-00000C490000}"/>
    <cellStyle name="Normal 41 3 3 2 2" xfId="39662" xr:uid="{FCC091DB-175D-4C51-8B71-AF749A0346D6}"/>
    <cellStyle name="Normal 41 3 3 3" xfId="18703" xr:uid="{00000000-0005-0000-0000-00000D490000}"/>
    <cellStyle name="Normal 41 3 3 3 2" xfId="39663" xr:uid="{1C6DC689-7088-4E35-ADBD-AE2C02D23291}"/>
    <cellStyle name="Normal 41 3 3 4" xfId="18704" xr:uid="{00000000-0005-0000-0000-00000E490000}"/>
    <cellStyle name="Normal 41 3 3 4 2" xfId="39664" xr:uid="{AE05172B-939A-4523-A2FD-E46A73D74C4D}"/>
    <cellStyle name="Normal 41 3 3 5" xfId="39661" xr:uid="{1F9E5D71-6885-4E02-83AA-B01EAB6E09C7}"/>
    <cellStyle name="Normal 41 3 4" xfId="18705" xr:uid="{00000000-0005-0000-0000-00000F490000}"/>
    <cellStyle name="Normal 41 3 4 2" xfId="39665" xr:uid="{3984AAE2-A8E0-45C1-885F-83FCDADE3B88}"/>
    <cellStyle name="Normal 41 3 5" xfId="18706" xr:uid="{00000000-0005-0000-0000-000010490000}"/>
    <cellStyle name="Normal 41 3 5 2" xfId="39666" xr:uid="{C8AB46E0-CA9C-4481-AAAE-BCAA98E45E77}"/>
    <cellStyle name="Normal 41 3 6" xfId="18707" xr:uid="{00000000-0005-0000-0000-000011490000}"/>
    <cellStyle name="Normal 41 3 6 2" xfId="39667" xr:uid="{00E2A9C3-C1D5-4F79-8A8A-B313671573D8}"/>
    <cellStyle name="Normal 41 3 7" xfId="39652" xr:uid="{1ABD749F-C555-44F2-B52D-32C2C98BF107}"/>
    <cellStyle name="Normal 41 4" xfId="39650" xr:uid="{EFEDC5B5-7B52-4746-8E75-DEF745D50531}"/>
    <cellStyle name="Normal 42" xfId="18708" xr:uid="{00000000-0005-0000-0000-000012490000}"/>
    <cellStyle name="Normal 42 2" xfId="18709" xr:uid="{00000000-0005-0000-0000-000013490000}"/>
    <cellStyle name="Normal 42 2 2" xfId="39669" xr:uid="{C1C05633-C540-46BC-AB1B-B07B5ABD264D}"/>
    <cellStyle name="Normal 42 3" xfId="18710" xr:uid="{00000000-0005-0000-0000-000014490000}"/>
    <cellStyle name="Normal 42 3 2" xfId="18711" xr:uid="{00000000-0005-0000-0000-000015490000}"/>
    <cellStyle name="Normal 42 3 2 2" xfId="18712" xr:uid="{00000000-0005-0000-0000-000016490000}"/>
    <cellStyle name="Normal 42 3 2 2 2" xfId="18713" xr:uid="{00000000-0005-0000-0000-000017490000}"/>
    <cellStyle name="Normal 42 3 2 2 2 2" xfId="39673" xr:uid="{090DAB77-4A22-4DA1-B126-2B5BD95CD48B}"/>
    <cellStyle name="Normal 42 3 2 2 3" xfId="18714" xr:uid="{00000000-0005-0000-0000-000018490000}"/>
    <cellStyle name="Normal 42 3 2 2 3 2" xfId="39674" xr:uid="{2F15FF7F-E6BF-46E6-A2ED-79E1D23BF92E}"/>
    <cellStyle name="Normal 42 3 2 2 4" xfId="18715" xr:uid="{00000000-0005-0000-0000-000019490000}"/>
    <cellStyle name="Normal 42 3 2 2 4 2" xfId="39675" xr:uid="{6F4D591A-5501-4F1E-9BCF-658875CCDC2E}"/>
    <cellStyle name="Normal 42 3 2 2 5" xfId="39672" xr:uid="{5BA92A66-7B8C-4914-8D8F-D0031DBDA18A}"/>
    <cellStyle name="Normal 42 3 2 3" xfId="18716" xr:uid="{00000000-0005-0000-0000-00001A490000}"/>
    <cellStyle name="Normal 42 3 2 3 2" xfId="39676" xr:uid="{E3196685-4F4C-4792-B550-9512739EDE03}"/>
    <cellStyle name="Normal 42 3 2 4" xfId="18717" xr:uid="{00000000-0005-0000-0000-00001B490000}"/>
    <cellStyle name="Normal 42 3 2 4 2" xfId="39677" xr:uid="{395886E0-9A1A-4A3D-890C-9506036E9EA7}"/>
    <cellStyle name="Normal 42 3 2 5" xfId="18718" xr:uid="{00000000-0005-0000-0000-00001C490000}"/>
    <cellStyle name="Normal 42 3 2 5 2" xfId="39678" xr:uid="{85007EF0-C763-4193-8A35-F6DE0055475E}"/>
    <cellStyle name="Normal 42 3 2 6" xfId="39671" xr:uid="{B397B3F7-48CB-4107-8459-15BC474B02D3}"/>
    <cellStyle name="Normal 42 3 3" xfId="18719" xr:uid="{00000000-0005-0000-0000-00001D490000}"/>
    <cellStyle name="Normal 42 3 3 2" xfId="18720" xr:uid="{00000000-0005-0000-0000-00001E490000}"/>
    <cellStyle name="Normal 42 3 3 2 2" xfId="39680" xr:uid="{B70A1D3B-76D2-4347-B0DE-E44C9BD04C71}"/>
    <cellStyle name="Normal 42 3 3 3" xfId="18721" xr:uid="{00000000-0005-0000-0000-00001F490000}"/>
    <cellStyle name="Normal 42 3 3 3 2" xfId="39681" xr:uid="{55672669-0B59-4CBC-9D77-5D5C4CA4E103}"/>
    <cellStyle name="Normal 42 3 3 4" xfId="18722" xr:uid="{00000000-0005-0000-0000-000020490000}"/>
    <cellStyle name="Normal 42 3 3 4 2" xfId="39682" xr:uid="{C1872164-B486-4D0E-A8A3-27611542C3A8}"/>
    <cellStyle name="Normal 42 3 3 5" xfId="39679" xr:uid="{FDB2ADC1-108E-418C-BD0A-9EBA90706747}"/>
    <cellStyle name="Normal 42 3 4" xfId="18723" xr:uid="{00000000-0005-0000-0000-000021490000}"/>
    <cellStyle name="Normal 42 3 4 2" xfId="39683" xr:uid="{139E4CA9-EEAA-4D13-9F7E-EF67DC56BC79}"/>
    <cellStyle name="Normal 42 3 5" xfId="18724" xr:uid="{00000000-0005-0000-0000-000022490000}"/>
    <cellStyle name="Normal 42 3 5 2" xfId="39684" xr:uid="{B5D6040C-732D-4255-AEFB-CE1275016E46}"/>
    <cellStyle name="Normal 42 3 6" xfId="18725" xr:uid="{00000000-0005-0000-0000-000023490000}"/>
    <cellStyle name="Normal 42 3 6 2" xfId="39685" xr:uid="{1DCDF35D-B115-447C-9E94-AB7A34DD5046}"/>
    <cellStyle name="Normal 42 3 7" xfId="39670" xr:uid="{6C4EA1BB-EBE1-4EC1-B9B2-FFD1816DB430}"/>
    <cellStyle name="Normal 42 4" xfId="39668" xr:uid="{F6087E0D-A88D-42BB-9A2A-4F01BA998775}"/>
    <cellStyle name="Normal 43" xfId="18726" xr:uid="{00000000-0005-0000-0000-000024490000}"/>
    <cellStyle name="Normal 43 2" xfId="18727" xr:uid="{00000000-0005-0000-0000-000025490000}"/>
    <cellStyle name="Normal 43 2 2" xfId="39687" xr:uid="{DD90889C-21FB-476F-AC66-634F3F935FE2}"/>
    <cellStyle name="Normal 43 3" xfId="18728" xr:uid="{00000000-0005-0000-0000-000026490000}"/>
    <cellStyle name="Normal 43 3 2" xfId="18729" xr:uid="{00000000-0005-0000-0000-000027490000}"/>
    <cellStyle name="Normal 43 3 2 2" xfId="18730" xr:uid="{00000000-0005-0000-0000-000028490000}"/>
    <cellStyle name="Normal 43 3 2 2 2" xfId="18731" xr:uid="{00000000-0005-0000-0000-000029490000}"/>
    <cellStyle name="Normal 43 3 2 2 2 2" xfId="39691" xr:uid="{8D3C36DD-04D2-4700-A013-71129F6280AA}"/>
    <cellStyle name="Normal 43 3 2 2 3" xfId="18732" xr:uid="{00000000-0005-0000-0000-00002A490000}"/>
    <cellStyle name="Normal 43 3 2 2 3 2" xfId="39692" xr:uid="{D055315F-4A0F-4B52-9960-7AFE44C42B29}"/>
    <cellStyle name="Normal 43 3 2 2 4" xfId="18733" xr:uid="{00000000-0005-0000-0000-00002B490000}"/>
    <cellStyle name="Normal 43 3 2 2 4 2" xfId="39693" xr:uid="{F4ED5EDB-ED0D-4F69-A35C-842D81E2B050}"/>
    <cellStyle name="Normal 43 3 2 2 5" xfId="39690" xr:uid="{EAC848CD-E14E-477B-BA11-639DF7E02E65}"/>
    <cellStyle name="Normal 43 3 2 3" xfId="18734" xr:uid="{00000000-0005-0000-0000-00002C490000}"/>
    <cellStyle name="Normal 43 3 2 3 2" xfId="39694" xr:uid="{00F0B334-B10C-4AB1-B6C0-F03D89316E58}"/>
    <cellStyle name="Normal 43 3 2 4" xfId="18735" xr:uid="{00000000-0005-0000-0000-00002D490000}"/>
    <cellStyle name="Normal 43 3 2 4 2" xfId="39695" xr:uid="{D7113CD7-9BD0-49AD-890A-FCB1496A830A}"/>
    <cellStyle name="Normal 43 3 2 5" xfId="18736" xr:uid="{00000000-0005-0000-0000-00002E490000}"/>
    <cellStyle name="Normal 43 3 2 5 2" xfId="39696" xr:uid="{BAB10A6C-C14F-4FA3-B0D6-A40647A37CB1}"/>
    <cellStyle name="Normal 43 3 2 6" xfId="39689" xr:uid="{891C75F6-F995-41E2-AB66-46BCAFC5C031}"/>
    <cellStyle name="Normal 43 3 3" xfId="18737" xr:uid="{00000000-0005-0000-0000-00002F490000}"/>
    <cellStyle name="Normal 43 3 3 2" xfId="18738" xr:uid="{00000000-0005-0000-0000-000030490000}"/>
    <cellStyle name="Normal 43 3 3 2 2" xfId="39698" xr:uid="{1BCE8E83-7083-4065-9B2C-82CB1ECE33FB}"/>
    <cellStyle name="Normal 43 3 3 3" xfId="18739" xr:uid="{00000000-0005-0000-0000-000031490000}"/>
    <cellStyle name="Normal 43 3 3 3 2" xfId="39699" xr:uid="{816701D4-6443-4E6D-BEF4-5AEC40C120AB}"/>
    <cellStyle name="Normal 43 3 3 4" xfId="18740" xr:uid="{00000000-0005-0000-0000-000032490000}"/>
    <cellStyle name="Normal 43 3 3 4 2" xfId="39700" xr:uid="{7AFF876A-EA73-4D0E-B4E3-EE326B85FDC4}"/>
    <cellStyle name="Normal 43 3 3 5" xfId="39697" xr:uid="{C4D573F1-9589-441F-AE03-70DCDB8E76FD}"/>
    <cellStyle name="Normal 43 3 4" xfId="18741" xr:uid="{00000000-0005-0000-0000-000033490000}"/>
    <cellStyle name="Normal 43 3 4 2" xfId="39701" xr:uid="{233A285F-9D93-48F3-A778-7ACD939FFED3}"/>
    <cellStyle name="Normal 43 3 5" xfId="18742" xr:uid="{00000000-0005-0000-0000-000034490000}"/>
    <cellStyle name="Normal 43 3 5 2" xfId="39702" xr:uid="{44F08D50-E47B-4322-B2BA-DE3B24837D1A}"/>
    <cellStyle name="Normal 43 3 6" xfId="18743" xr:uid="{00000000-0005-0000-0000-000035490000}"/>
    <cellStyle name="Normal 43 3 6 2" xfId="39703" xr:uid="{9E7F3597-8B3C-4BFB-93BB-8579A53C0C82}"/>
    <cellStyle name="Normal 43 3 7" xfId="39688" xr:uid="{DB68284E-FA5D-49E7-9326-6A3E06B738B9}"/>
    <cellStyle name="Normal 43 4" xfId="39686" xr:uid="{49A53317-0389-420D-B1B9-259615E64385}"/>
    <cellStyle name="Normal 44" xfId="18744" xr:uid="{00000000-0005-0000-0000-000036490000}"/>
    <cellStyle name="Normal 44 2" xfId="18745" xr:uid="{00000000-0005-0000-0000-000037490000}"/>
    <cellStyle name="Normal 44 2 2" xfId="18746" xr:uid="{00000000-0005-0000-0000-000038490000}"/>
    <cellStyle name="Normal 44 2 2 2" xfId="18747" xr:uid="{00000000-0005-0000-0000-000039490000}"/>
    <cellStyle name="Normal 44 2 2 2 2" xfId="18748" xr:uid="{00000000-0005-0000-0000-00003A490000}"/>
    <cellStyle name="Normal 44 2 2 2 2 2" xfId="18749" xr:uid="{00000000-0005-0000-0000-00003B490000}"/>
    <cellStyle name="Normal 44 2 2 2 2 2 2" xfId="39709" xr:uid="{2F15F693-A905-4646-AEAE-DDE38AAEF5A2}"/>
    <cellStyle name="Normal 44 2 2 2 2 3" xfId="18750" xr:uid="{00000000-0005-0000-0000-00003C490000}"/>
    <cellStyle name="Normal 44 2 2 2 2 3 2" xfId="39710" xr:uid="{3A4BC4FC-0088-4D9B-ADAE-7462B928A094}"/>
    <cellStyle name="Normal 44 2 2 2 2 4" xfId="18751" xr:uid="{00000000-0005-0000-0000-00003D490000}"/>
    <cellStyle name="Normal 44 2 2 2 2 4 2" xfId="39711" xr:uid="{1C38DEF5-6436-458C-AF8A-2C40BB97144C}"/>
    <cellStyle name="Normal 44 2 2 2 2 5" xfId="39708" xr:uid="{5D75AB38-4A47-4069-B589-9DD26880DCF2}"/>
    <cellStyle name="Normal 44 2 2 2 3" xfId="18752" xr:uid="{00000000-0005-0000-0000-00003E490000}"/>
    <cellStyle name="Normal 44 2 2 2 3 2" xfId="39712" xr:uid="{5ECBBE82-5C92-4A78-8D6E-240D7C12789A}"/>
    <cellStyle name="Normal 44 2 2 2 4" xfId="18753" xr:uid="{00000000-0005-0000-0000-00003F490000}"/>
    <cellStyle name="Normal 44 2 2 2 4 2" xfId="39713" xr:uid="{6E35C656-6B39-4DD4-B71A-8E7418C5F21B}"/>
    <cellStyle name="Normal 44 2 2 2 5" xfId="18754" xr:uid="{00000000-0005-0000-0000-000040490000}"/>
    <cellStyle name="Normal 44 2 2 2 5 2" xfId="39714" xr:uid="{5FB025D8-AAF9-4652-9100-58084A89A5B5}"/>
    <cellStyle name="Normal 44 2 2 2 6" xfId="39707" xr:uid="{A45CBED1-14B7-4C01-A443-0C919D5D95BD}"/>
    <cellStyle name="Normal 44 2 2 3" xfId="18755" xr:uid="{00000000-0005-0000-0000-000041490000}"/>
    <cellStyle name="Normal 44 2 2 3 2" xfId="18756" xr:uid="{00000000-0005-0000-0000-000042490000}"/>
    <cellStyle name="Normal 44 2 2 3 2 2" xfId="39716" xr:uid="{E1E1E420-17B3-4B71-85F6-C560CE7CAB7D}"/>
    <cellStyle name="Normal 44 2 2 3 3" xfId="18757" xr:uid="{00000000-0005-0000-0000-000043490000}"/>
    <cellStyle name="Normal 44 2 2 3 3 2" xfId="39717" xr:uid="{BBA79EEB-92E7-4AAD-970E-C66164CBD45A}"/>
    <cellStyle name="Normal 44 2 2 3 4" xfId="18758" xr:uid="{00000000-0005-0000-0000-000044490000}"/>
    <cellStyle name="Normal 44 2 2 3 4 2" xfId="39718" xr:uid="{52E10BC4-F465-46B0-9C60-0A1D014AE97D}"/>
    <cellStyle name="Normal 44 2 2 3 5" xfId="39715" xr:uid="{8F5D2BDC-C7E8-407E-9506-ECA6ED5DC6F1}"/>
    <cellStyle name="Normal 44 2 2 4" xfId="18759" xr:uid="{00000000-0005-0000-0000-000045490000}"/>
    <cellStyle name="Normal 44 2 2 4 2" xfId="39719" xr:uid="{6787016A-2848-47E4-BB29-89D34C58760E}"/>
    <cellStyle name="Normal 44 2 2 5" xfId="18760" xr:uid="{00000000-0005-0000-0000-000046490000}"/>
    <cellStyle name="Normal 44 2 2 5 2" xfId="39720" xr:uid="{F95F0763-586E-4EC2-99B0-C3A85DCE6AF8}"/>
    <cellStyle name="Normal 44 2 2 6" xfId="18761" xr:uid="{00000000-0005-0000-0000-000047490000}"/>
    <cellStyle name="Normal 44 2 2 6 2" xfId="39721" xr:uid="{D58EEC89-3D75-4417-9D46-04AB14C51A38}"/>
    <cellStyle name="Normal 44 2 2 7" xfId="39706" xr:uid="{A2A93700-CC41-4F6D-9A84-B5BE8F1B098A}"/>
    <cellStyle name="Normal 44 2 3" xfId="39705" xr:uid="{5C5B8D74-7500-495F-86D5-A3C465DC87CB}"/>
    <cellStyle name="Normal 44 3" xfId="18762" xr:uid="{00000000-0005-0000-0000-000048490000}"/>
    <cellStyle name="Normal 44 3 2" xfId="18763" xr:uid="{00000000-0005-0000-0000-000049490000}"/>
    <cellStyle name="Normal 44 3 2 2" xfId="18764" xr:uid="{00000000-0005-0000-0000-00004A490000}"/>
    <cellStyle name="Normal 44 3 2 2 2" xfId="18765" xr:uid="{00000000-0005-0000-0000-00004B490000}"/>
    <cellStyle name="Normal 44 3 2 2 2 2" xfId="39725" xr:uid="{75233121-86C3-4952-8B7B-D01C9098097C}"/>
    <cellStyle name="Normal 44 3 2 2 3" xfId="18766" xr:uid="{00000000-0005-0000-0000-00004C490000}"/>
    <cellStyle name="Normal 44 3 2 2 3 2" xfId="39726" xr:uid="{84930591-F0BF-4AE3-B4F7-7891A8D85156}"/>
    <cellStyle name="Normal 44 3 2 2 4" xfId="18767" xr:uid="{00000000-0005-0000-0000-00004D490000}"/>
    <cellStyle name="Normal 44 3 2 2 4 2" xfId="39727" xr:uid="{3967D326-E7E9-491C-B463-0BAB94E68814}"/>
    <cellStyle name="Normal 44 3 2 2 5" xfId="39724" xr:uid="{DF0CBB6B-1DD5-48ED-A57C-6AA4159D51AD}"/>
    <cellStyle name="Normal 44 3 2 3" xfId="18768" xr:uid="{00000000-0005-0000-0000-00004E490000}"/>
    <cellStyle name="Normal 44 3 2 3 2" xfId="39728" xr:uid="{884CD504-D675-4BCA-A617-3C0683A550DE}"/>
    <cellStyle name="Normal 44 3 2 4" xfId="18769" xr:uid="{00000000-0005-0000-0000-00004F490000}"/>
    <cellStyle name="Normal 44 3 2 4 2" xfId="39729" xr:uid="{F4BF8CAB-DBF5-4296-992B-757659A6E662}"/>
    <cellStyle name="Normal 44 3 2 5" xfId="18770" xr:uid="{00000000-0005-0000-0000-000050490000}"/>
    <cellStyle name="Normal 44 3 2 5 2" xfId="39730" xr:uid="{99624C78-BA99-40F3-86B1-4FA417261AC6}"/>
    <cellStyle name="Normal 44 3 2 6" xfId="39723" xr:uid="{1CAACEB4-27E1-4EAD-BF97-709EA53290CE}"/>
    <cellStyle name="Normal 44 3 3" xfId="18771" xr:uid="{00000000-0005-0000-0000-000051490000}"/>
    <cellStyle name="Normal 44 3 3 2" xfId="18772" xr:uid="{00000000-0005-0000-0000-000052490000}"/>
    <cellStyle name="Normal 44 3 3 2 2" xfId="39732" xr:uid="{13662523-C6F8-4E8D-BF8E-6EA31F8829C0}"/>
    <cellStyle name="Normal 44 3 3 3" xfId="18773" xr:uid="{00000000-0005-0000-0000-000053490000}"/>
    <cellStyle name="Normal 44 3 3 3 2" xfId="39733" xr:uid="{21B9D3C8-489F-44E9-BF8E-5DBBD84DBEBA}"/>
    <cellStyle name="Normal 44 3 3 4" xfId="18774" xr:uid="{00000000-0005-0000-0000-000054490000}"/>
    <cellStyle name="Normal 44 3 3 4 2" xfId="39734" xr:uid="{AE15EC14-1EE0-41AE-A72A-33A0D7EB92ED}"/>
    <cellStyle name="Normal 44 3 3 5" xfId="39731" xr:uid="{6E114C50-856C-4F1C-8B19-F317A4939169}"/>
    <cellStyle name="Normal 44 3 4" xfId="18775" xr:uid="{00000000-0005-0000-0000-000055490000}"/>
    <cellStyle name="Normal 44 3 4 2" xfId="39735" xr:uid="{EC87E23B-E7A5-4CEE-9EBA-4A8E322CD344}"/>
    <cellStyle name="Normal 44 3 5" xfId="18776" xr:uid="{00000000-0005-0000-0000-000056490000}"/>
    <cellStyle name="Normal 44 3 5 2" xfId="39736" xr:uid="{D3EF9C2A-722E-4B9B-9AB6-F00A4E133B84}"/>
    <cellStyle name="Normal 44 3 6" xfId="18777" xr:uid="{00000000-0005-0000-0000-000057490000}"/>
    <cellStyle name="Normal 44 3 6 2" xfId="39737" xr:uid="{DB0790DF-34D8-4343-B62A-6ED68BF5F78E}"/>
    <cellStyle name="Normal 44 3 7" xfId="39722" xr:uid="{882CBBBD-D2B2-434A-A757-D67602F429CB}"/>
    <cellStyle name="Normal 44 4" xfId="18778" xr:uid="{00000000-0005-0000-0000-000058490000}"/>
    <cellStyle name="Normal 44 4 2" xfId="18779" xr:uid="{00000000-0005-0000-0000-000059490000}"/>
    <cellStyle name="Normal 44 4 2 2" xfId="18780" xr:uid="{00000000-0005-0000-0000-00005A490000}"/>
    <cellStyle name="Normal 44 4 2 2 2" xfId="18781" xr:uid="{00000000-0005-0000-0000-00005B490000}"/>
    <cellStyle name="Normal 44 4 2 2 2 2" xfId="39741" xr:uid="{ED3E6681-C3CC-40D8-8C78-5D6F9B987733}"/>
    <cellStyle name="Normal 44 4 2 2 3" xfId="18782" xr:uid="{00000000-0005-0000-0000-00005C490000}"/>
    <cellStyle name="Normal 44 4 2 2 3 2" xfId="39742" xr:uid="{F5D55E95-4278-4290-A744-8783EEC8A41E}"/>
    <cellStyle name="Normal 44 4 2 2 4" xfId="18783" xr:uid="{00000000-0005-0000-0000-00005D490000}"/>
    <cellStyle name="Normal 44 4 2 2 4 2" xfId="39743" xr:uid="{E5F9725D-0A0D-40F9-9B17-BF7AD8B78F9B}"/>
    <cellStyle name="Normal 44 4 2 2 5" xfId="39740" xr:uid="{84845056-491F-490E-B3D6-525A294EAB64}"/>
    <cellStyle name="Normal 44 4 2 3" xfId="18784" xr:uid="{00000000-0005-0000-0000-00005E490000}"/>
    <cellStyle name="Normal 44 4 2 3 2" xfId="39744" xr:uid="{A447AA7E-23EC-40AB-9CE1-9DE77FAF9642}"/>
    <cellStyle name="Normal 44 4 2 4" xfId="18785" xr:uid="{00000000-0005-0000-0000-00005F490000}"/>
    <cellStyle name="Normal 44 4 2 4 2" xfId="39745" xr:uid="{0B8EC186-EA17-49CC-A779-873C2DCEC2B4}"/>
    <cellStyle name="Normal 44 4 2 5" xfId="18786" xr:uid="{00000000-0005-0000-0000-000060490000}"/>
    <cellStyle name="Normal 44 4 2 5 2" xfId="39746" xr:uid="{7B40A2BE-BF04-4505-A088-57414DE10A6B}"/>
    <cellStyle name="Normal 44 4 2 6" xfId="39739" xr:uid="{D11D6F1C-58B5-4A87-8D8D-FE1A8257C5B8}"/>
    <cellStyle name="Normal 44 4 3" xfId="18787" xr:uid="{00000000-0005-0000-0000-000061490000}"/>
    <cellStyle name="Normal 44 4 3 2" xfId="18788" xr:uid="{00000000-0005-0000-0000-000062490000}"/>
    <cellStyle name="Normal 44 4 3 2 2" xfId="39748" xr:uid="{185917FE-BFF5-425D-9154-60F0C278040C}"/>
    <cellStyle name="Normal 44 4 3 3" xfId="18789" xr:uid="{00000000-0005-0000-0000-000063490000}"/>
    <cellStyle name="Normal 44 4 3 3 2" xfId="39749" xr:uid="{60CEA45B-17F4-46E1-B02D-FAEE4C045BE0}"/>
    <cellStyle name="Normal 44 4 3 4" xfId="18790" xr:uid="{00000000-0005-0000-0000-000064490000}"/>
    <cellStyle name="Normal 44 4 3 4 2" xfId="39750" xr:uid="{0B8B3855-6002-46F4-B437-FE7938090435}"/>
    <cellStyle name="Normal 44 4 3 5" xfId="39747" xr:uid="{E3C8AC81-D846-4997-BA5E-6BB5985AA3E5}"/>
    <cellStyle name="Normal 44 4 4" xfId="18791" xr:uid="{00000000-0005-0000-0000-000065490000}"/>
    <cellStyle name="Normal 44 4 4 2" xfId="39751" xr:uid="{1E186EF6-39F0-4EF7-A6FD-E6E62979F098}"/>
    <cellStyle name="Normal 44 4 5" xfId="18792" xr:uid="{00000000-0005-0000-0000-000066490000}"/>
    <cellStyle name="Normal 44 4 5 2" xfId="39752" xr:uid="{C63E7BBB-A628-4E0A-A7DC-8FB07989F553}"/>
    <cellStyle name="Normal 44 4 6" xfId="18793" xr:uid="{00000000-0005-0000-0000-000067490000}"/>
    <cellStyle name="Normal 44 4 6 2" xfId="39753" xr:uid="{2FF3FA4B-B158-499A-9588-EB6D34922D67}"/>
    <cellStyle name="Normal 44 4 7" xfId="39738" xr:uid="{159E010D-7CE4-48BD-95D4-7833E2D0CAA3}"/>
    <cellStyle name="Normal 44 5" xfId="18794" xr:uid="{00000000-0005-0000-0000-000068490000}"/>
    <cellStyle name="Normal 44 5 2" xfId="18795" xr:uid="{00000000-0005-0000-0000-000069490000}"/>
    <cellStyle name="Normal 44 5 2 2" xfId="18796" xr:uid="{00000000-0005-0000-0000-00006A490000}"/>
    <cellStyle name="Normal 44 5 2 2 2" xfId="18797" xr:uid="{00000000-0005-0000-0000-00006B490000}"/>
    <cellStyle name="Normal 44 5 2 2 2 2" xfId="39757" xr:uid="{D19624F6-A53A-4170-BAF1-6FFA54018CF3}"/>
    <cellStyle name="Normal 44 5 2 2 3" xfId="18798" xr:uid="{00000000-0005-0000-0000-00006C490000}"/>
    <cellStyle name="Normal 44 5 2 2 3 2" xfId="39758" xr:uid="{9CCC5F73-3415-4475-9902-CB2C796DA2BF}"/>
    <cellStyle name="Normal 44 5 2 2 4" xfId="18799" xr:uid="{00000000-0005-0000-0000-00006D490000}"/>
    <cellStyle name="Normal 44 5 2 2 4 2" xfId="39759" xr:uid="{5395EB68-62BC-4745-B87B-FB0BEEB028A3}"/>
    <cellStyle name="Normal 44 5 2 2 5" xfId="39756" xr:uid="{5DEB94BF-E9D9-45AF-9C2B-5F576BE2E4DB}"/>
    <cellStyle name="Normal 44 5 2 3" xfId="18800" xr:uid="{00000000-0005-0000-0000-00006E490000}"/>
    <cellStyle name="Normal 44 5 2 3 2" xfId="39760" xr:uid="{CFA54686-C2FE-438C-A559-C4E997B3D002}"/>
    <cellStyle name="Normal 44 5 2 4" xfId="18801" xr:uid="{00000000-0005-0000-0000-00006F490000}"/>
    <cellStyle name="Normal 44 5 2 4 2" xfId="39761" xr:uid="{AD4CA1FF-DCFA-4580-B0B3-976C14C41DAA}"/>
    <cellStyle name="Normal 44 5 2 5" xfId="18802" xr:uid="{00000000-0005-0000-0000-000070490000}"/>
    <cellStyle name="Normal 44 5 2 5 2" xfId="39762" xr:uid="{54D182E6-B0C4-4A91-AD7E-143528F57C2E}"/>
    <cellStyle name="Normal 44 5 2 6" xfId="39755" xr:uid="{A5015AAD-542B-4112-858E-222B91CA8D52}"/>
    <cellStyle name="Normal 44 5 3" xfId="18803" xr:uid="{00000000-0005-0000-0000-000071490000}"/>
    <cellStyle name="Normal 44 5 3 2" xfId="18804" xr:uid="{00000000-0005-0000-0000-000072490000}"/>
    <cellStyle name="Normal 44 5 3 2 2" xfId="39764" xr:uid="{31F9FABA-D00F-40BC-9989-7F03D9DDF9DA}"/>
    <cellStyle name="Normal 44 5 3 3" xfId="18805" xr:uid="{00000000-0005-0000-0000-000073490000}"/>
    <cellStyle name="Normal 44 5 3 3 2" xfId="39765" xr:uid="{B1730A35-0E13-4FA4-8E94-BD9FD719BAC3}"/>
    <cellStyle name="Normal 44 5 3 4" xfId="18806" xr:uid="{00000000-0005-0000-0000-000074490000}"/>
    <cellStyle name="Normal 44 5 3 4 2" xfId="39766" xr:uid="{1F12C29F-14FF-479E-ACF1-6E01E5834675}"/>
    <cellStyle name="Normal 44 5 3 5" xfId="39763" xr:uid="{84A35EDF-1964-4AE6-B025-50E54AD58FE9}"/>
    <cellStyle name="Normal 44 5 4" xfId="18807" xr:uid="{00000000-0005-0000-0000-000075490000}"/>
    <cellStyle name="Normal 44 5 4 2" xfId="39767" xr:uid="{948ADFF6-BD75-4EC9-9A06-1BC68AB384BB}"/>
    <cellStyle name="Normal 44 5 5" xfId="18808" xr:uid="{00000000-0005-0000-0000-000076490000}"/>
    <cellStyle name="Normal 44 5 5 2" xfId="39768" xr:uid="{80546D17-B009-489D-9781-0BB28A706D80}"/>
    <cellStyle name="Normal 44 5 6" xfId="18809" xr:uid="{00000000-0005-0000-0000-000077490000}"/>
    <cellStyle name="Normal 44 5 6 2" xfId="39769" xr:uid="{DEC75CD5-7D7C-49AD-9557-7DCF33CC7E36}"/>
    <cellStyle name="Normal 44 5 7" xfId="39754" xr:uid="{DD1EAB19-8788-4B60-AA88-7AE6631061B9}"/>
    <cellStyle name="Normal 44 6" xfId="39704" xr:uid="{C743107A-038A-42D4-8AD6-192A31CFDBFE}"/>
    <cellStyle name="Normal 45" xfId="18810" xr:uid="{00000000-0005-0000-0000-000078490000}"/>
    <cellStyle name="Normal 45 2" xfId="18811" xr:uid="{00000000-0005-0000-0000-000079490000}"/>
    <cellStyle name="Normal 45 2 2" xfId="18812" xr:uid="{00000000-0005-0000-0000-00007A490000}"/>
    <cellStyle name="Normal 45 2 2 2" xfId="18813" xr:uid="{00000000-0005-0000-0000-00007B490000}"/>
    <cellStyle name="Normal 45 2 2 2 2" xfId="39773" xr:uid="{C592F453-ED53-439E-A0F4-00460F2E7770}"/>
    <cellStyle name="Normal 45 2 2 3" xfId="18814" xr:uid="{00000000-0005-0000-0000-00007C490000}"/>
    <cellStyle name="Normal 45 2 2 3 2" xfId="39774" xr:uid="{8898E411-0F45-4951-91A4-761E1BF06BAE}"/>
    <cellStyle name="Normal 45 2 2 4" xfId="18815" xr:uid="{00000000-0005-0000-0000-00007D490000}"/>
    <cellStyle name="Normal 45 2 2 4 2" xfId="39775" xr:uid="{45C597FA-42F5-43D7-97C5-A01C34918DED}"/>
    <cellStyle name="Normal 45 2 2 5" xfId="39772" xr:uid="{0D1F9B52-CF73-4CF8-AD1A-10554380744B}"/>
    <cellStyle name="Normal 45 2 3" xfId="18816" xr:uid="{00000000-0005-0000-0000-00007E490000}"/>
    <cellStyle name="Normal 45 2 3 2" xfId="39776" xr:uid="{B2EF24EC-B2E9-47CC-891E-434EA859F76F}"/>
    <cellStyle name="Normal 45 2 4" xfId="18817" xr:uid="{00000000-0005-0000-0000-00007F490000}"/>
    <cellStyle name="Normal 45 2 4 2" xfId="39777" xr:uid="{67B67680-C03E-4EEB-9CC9-ACADC14B82A8}"/>
    <cellStyle name="Normal 45 2 5" xfId="18818" xr:uid="{00000000-0005-0000-0000-000080490000}"/>
    <cellStyle name="Normal 45 2 5 2" xfId="39778" xr:uid="{10F377A9-972E-43AF-A26A-CB0BF8D7DFE5}"/>
    <cellStyle name="Normal 45 2 6" xfId="39771" xr:uid="{79BC0B6C-34E6-44CD-A3F4-9503434950EC}"/>
    <cellStyle name="Normal 45 3" xfId="18819" xr:uid="{00000000-0005-0000-0000-000081490000}"/>
    <cellStyle name="Normal 45 3 2" xfId="39779" xr:uid="{4717064D-0A07-422F-8125-A515A4DEF642}"/>
    <cellStyle name="Normal 45 4" xfId="18820" xr:uid="{00000000-0005-0000-0000-000082490000}"/>
    <cellStyle name="Normal 45 4 2" xfId="18821" xr:uid="{00000000-0005-0000-0000-000083490000}"/>
    <cellStyle name="Normal 45 4 2 2" xfId="39781" xr:uid="{2892792B-A78D-4B0A-AA6B-259C06DDCEE1}"/>
    <cellStyle name="Normal 45 4 3" xfId="18822" xr:uid="{00000000-0005-0000-0000-000084490000}"/>
    <cellStyle name="Normal 45 4 3 2" xfId="39782" xr:uid="{85DEE4CF-FA70-4C09-A7AB-E0C9760EE8C8}"/>
    <cellStyle name="Normal 45 4 4" xfId="18823" xr:uid="{00000000-0005-0000-0000-000085490000}"/>
    <cellStyle name="Normal 45 4 4 2" xfId="39783" xr:uid="{21D67EE4-24F9-47C8-A46B-D63BEA078DA0}"/>
    <cellStyle name="Normal 45 4 5" xfId="39780" xr:uid="{8BE6317D-2067-4789-93C9-FA7C1A175968}"/>
    <cellStyle name="Normal 45 5" xfId="18824" xr:uid="{00000000-0005-0000-0000-000086490000}"/>
    <cellStyle name="Normal 45 5 2" xfId="39784" xr:uid="{58C1CD54-E783-4036-A106-ECC933FDAD04}"/>
    <cellStyle name="Normal 45 6" xfId="18825" xr:uid="{00000000-0005-0000-0000-000087490000}"/>
    <cellStyle name="Normal 45 6 2" xfId="39785" xr:uid="{9A2D471E-4AD4-4600-8034-A56B7EA3F34A}"/>
    <cellStyle name="Normal 45 7" xfId="18826" xr:uid="{00000000-0005-0000-0000-000088490000}"/>
    <cellStyle name="Normal 45 7 2" xfId="39786" xr:uid="{DFCC55DE-E9D1-4006-A0D6-43A71A07E1D5}"/>
    <cellStyle name="Normal 45 8" xfId="39770" xr:uid="{6347EF0D-FCF9-4565-A7C5-2774585D2989}"/>
    <cellStyle name="Normal 46" xfId="18827" xr:uid="{00000000-0005-0000-0000-000089490000}"/>
    <cellStyle name="Normal 46 2" xfId="18828" xr:uid="{00000000-0005-0000-0000-00008A490000}"/>
    <cellStyle name="Normal 46 2 2" xfId="18829" xr:uid="{00000000-0005-0000-0000-00008B490000}"/>
    <cellStyle name="Normal 46 2 2 2" xfId="18830" xr:uid="{00000000-0005-0000-0000-00008C490000}"/>
    <cellStyle name="Normal 46 2 2 2 2" xfId="39790" xr:uid="{6044B85F-4628-4DCE-9A66-6EF9A9F74447}"/>
    <cellStyle name="Normal 46 2 2 3" xfId="18831" xr:uid="{00000000-0005-0000-0000-00008D490000}"/>
    <cellStyle name="Normal 46 2 2 3 2" xfId="39791" xr:uid="{D1982389-DD12-40C3-BA50-9D7E2D0977FB}"/>
    <cellStyle name="Normal 46 2 2 4" xfId="18832" xr:uid="{00000000-0005-0000-0000-00008E490000}"/>
    <cellStyle name="Normal 46 2 2 4 2" xfId="39792" xr:uid="{04F621C7-D8BD-4C41-BEDC-4B745BC90B91}"/>
    <cellStyle name="Normal 46 2 2 5" xfId="39789" xr:uid="{E752091C-2915-4B00-B0D7-077D19648398}"/>
    <cellStyle name="Normal 46 2 3" xfId="18833" xr:uid="{00000000-0005-0000-0000-00008F490000}"/>
    <cellStyle name="Normal 46 2 3 2" xfId="39793" xr:uid="{419CEBF9-49C4-4D1C-AE4A-4D0464BC8E11}"/>
    <cellStyle name="Normal 46 2 4" xfId="18834" xr:uid="{00000000-0005-0000-0000-000090490000}"/>
    <cellStyle name="Normal 46 2 4 2" xfId="39794" xr:uid="{F1375994-8F17-4E3F-BF95-36EDD84AFB9D}"/>
    <cellStyle name="Normal 46 2 5" xfId="18835" xr:uid="{00000000-0005-0000-0000-000091490000}"/>
    <cellStyle name="Normal 46 2 5 2" xfId="39795" xr:uid="{35B7D9C6-D283-45EA-A3C1-F54120B8339F}"/>
    <cellStyle name="Normal 46 2 6" xfId="39788" xr:uid="{1D333AC0-FB53-4F50-98AC-16618F739D2F}"/>
    <cellStyle name="Normal 46 3" xfId="18836" xr:uid="{00000000-0005-0000-0000-000092490000}"/>
    <cellStyle name="Normal 46 3 2" xfId="39796" xr:uid="{B8EDC1C4-D52A-4C5B-BE89-9DEE2FA506F9}"/>
    <cellStyle name="Normal 46 4" xfId="18837" xr:uid="{00000000-0005-0000-0000-000093490000}"/>
    <cellStyle name="Normal 46 4 2" xfId="18838" xr:uid="{00000000-0005-0000-0000-000094490000}"/>
    <cellStyle name="Normal 46 4 2 2" xfId="39798" xr:uid="{C4921F2C-0295-4D02-A89B-BC2A7F393543}"/>
    <cellStyle name="Normal 46 4 3" xfId="18839" xr:uid="{00000000-0005-0000-0000-000095490000}"/>
    <cellStyle name="Normal 46 4 3 2" xfId="39799" xr:uid="{21C3A0A7-75F6-4BBC-B9F3-E6531DD65ADC}"/>
    <cellStyle name="Normal 46 4 4" xfId="18840" xr:uid="{00000000-0005-0000-0000-000096490000}"/>
    <cellStyle name="Normal 46 4 4 2" xfId="39800" xr:uid="{1B9DF252-2CF3-49D1-B3D1-5656FB538A69}"/>
    <cellStyle name="Normal 46 4 5" xfId="39797" xr:uid="{2B5F1BFD-5074-4481-9466-08C1D7A4100A}"/>
    <cellStyle name="Normal 46 5" xfId="18841" xr:uid="{00000000-0005-0000-0000-000097490000}"/>
    <cellStyle name="Normal 46 5 2" xfId="39801" xr:uid="{A6EC7566-F41C-456B-B3FE-B96B3FDE0AFB}"/>
    <cellStyle name="Normal 46 6" xfId="18842" xr:uid="{00000000-0005-0000-0000-000098490000}"/>
    <cellStyle name="Normal 46 6 2" xfId="39802" xr:uid="{0E9F16E5-D1F9-46B7-ADD4-AEBF27D1A086}"/>
    <cellStyle name="Normal 46 7" xfId="18843" xr:uid="{00000000-0005-0000-0000-000099490000}"/>
    <cellStyle name="Normal 46 7 2" xfId="39803" xr:uid="{1C352BF7-7D5A-40B9-B272-2374493DE668}"/>
    <cellStyle name="Normal 46 8" xfId="39787" xr:uid="{C5C79A98-359A-4C5B-885E-0B16756B0F79}"/>
    <cellStyle name="Normal 47" xfId="18844" xr:uid="{00000000-0005-0000-0000-00009A490000}"/>
    <cellStyle name="Normal 47 2" xfId="18845" xr:uid="{00000000-0005-0000-0000-00009B490000}"/>
    <cellStyle name="Normal 47 2 2" xfId="18846" xr:uid="{00000000-0005-0000-0000-00009C490000}"/>
    <cellStyle name="Normal 47 2 2 2" xfId="18847" xr:uid="{00000000-0005-0000-0000-00009D490000}"/>
    <cellStyle name="Normal 47 2 2 2 2" xfId="39807" xr:uid="{A7D19EF0-5D4E-4EE3-ACE7-C0FDF4F52E89}"/>
    <cellStyle name="Normal 47 2 2 3" xfId="18848" xr:uid="{00000000-0005-0000-0000-00009E490000}"/>
    <cellStyle name="Normal 47 2 2 3 2" xfId="39808" xr:uid="{6FCC5AE3-B4ED-4B0A-A0B0-CCACFE919063}"/>
    <cellStyle name="Normal 47 2 2 4" xfId="18849" xr:uid="{00000000-0005-0000-0000-00009F490000}"/>
    <cellStyle name="Normal 47 2 2 4 2" xfId="39809" xr:uid="{A0610529-7BF9-43B4-B282-A74A8DCB22A1}"/>
    <cellStyle name="Normal 47 2 2 5" xfId="39806" xr:uid="{39B94581-947B-4300-A081-48DB3482085C}"/>
    <cellStyle name="Normal 47 2 3" xfId="18850" xr:uid="{00000000-0005-0000-0000-0000A0490000}"/>
    <cellStyle name="Normal 47 2 3 2" xfId="39810" xr:uid="{AD8364AB-539C-4FE6-AB5F-FAA1C39CF9B0}"/>
    <cellStyle name="Normal 47 2 4" xfId="18851" xr:uid="{00000000-0005-0000-0000-0000A1490000}"/>
    <cellStyle name="Normal 47 2 4 2" xfId="39811" xr:uid="{2BD7E2FC-1C44-4254-A813-3E9F7BCC2321}"/>
    <cellStyle name="Normal 47 2 5" xfId="18852" xr:uid="{00000000-0005-0000-0000-0000A2490000}"/>
    <cellStyle name="Normal 47 2 5 2" xfId="39812" xr:uid="{2F93EC57-D14B-4835-A48A-C16B789CDA61}"/>
    <cellStyle name="Normal 47 2 6" xfId="39805" xr:uid="{5C1248A5-9E9C-488A-B9B4-0E367C8D0FF3}"/>
    <cellStyle name="Normal 47 3" xfId="18853" xr:uid="{00000000-0005-0000-0000-0000A3490000}"/>
    <cellStyle name="Normal 47 3 2" xfId="39813" xr:uid="{9D82754E-6379-4193-A003-0D15C07F450B}"/>
    <cellStyle name="Normal 47 4" xfId="18854" xr:uid="{00000000-0005-0000-0000-0000A4490000}"/>
    <cellStyle name="Normal 47 4 2" xfId="18855" xr:uid="{00000000-0005-0000-0000-0000A5490000}"/>
    <cellStyle name="Normal 47 4 2 2" xfId="39815" xr:uid="{A95FDBDA-DE4A-4F95-9134-6DDC905D54DF}"/>
    <cellStyle name="Normal 47 4 3" xfId="18856" xr:uid="{00000000-0005-0000-0000-0000A6490000}"/>
    <cellStyle name="Normal 47 4 3 2" xfId="39816" xr:uid="{8C4B4671-CAC4-4879-9018-4680C8613E1B}"/>
    <cellStyle name="Normal 47 4 4" xfId="18857" xr:uid="{00000000-0005-0000-0000-0000A7490000}"/>
    <cellStyle name="Normal 47 4 4 2" xfId="39817" xr:uid="{70A8DD08-BD6B-4288-9B7D-EC3BAD111E9D}"/>
    <cellStyle name="Normal 47 4 5" xfId="39814" xr:uid="{AEA17ADC-1A71-4AEF-BB70-A170FFA4188F}"/>
    <cellStyle name="Normal 47 5" xfId="18858" xr:uid="{00000000-0005-0000-0000-0000A8490000}"/>
    <cellStyle name="Normal 47 5 2" xfId="39818" xr:uid="{04442C53-9DA1-44CA-B2AC-7D21BE53ED60}"/>
    <cellStyle name="Normal 47 6" xfId="18859" xr:uid="{00000000-0005-0000-0000-0000A9490000}"/>
    <cellStyle name="Normal 47 6 2" xfId="39819" xr:uid="{551A048E-D1F9-4006-BC15-9AD87701D95F}"/>
    <cellStyle name="Normal 47 7" xfId="18860" xr:uid="{00000000-0005-0000-0000-0000AA490000}"/>
    <cellStyle name="Normal 47 7 2" xfId="39820" xr:uid="{8C9C8937-8489-4327-A883-F2CA58EB614D}"/>
    <cellStyle name="Normal 47 8" xfId="39804" xr:uid="{571F679B-A914-4BCB-9136-07395B13629A}"/>
    <cellStyle name="Normal 48" xfId="18861" xr:uid="{00000000-0005-0000-0000-0000AB490000}"/>
    <cellStyle name="Normal 48 2" xfId="18862" xr:uid="{00000000-0005-0000-0000-0000AC490000}"/>
    <cellStyle name="Normal 48 2 2" xfId="18863" xr:uid="{00000000-0005-0000-0000-0000AD490000}"/>
    <cellStyle name="Normal 48 2 2 2" xfId="18864" xr:uid="{00000000-0005-0000-0000-0000AE490000}"/>
    <cellStyle name="Normal 48 2 2 2 2" xfId="39824" xr:uid="{95687EDB-9312-4548-8749-7D4B5AE47CB2}"/>
    <cellStyle name="Normal 48 2 2 3" xfId="18865" xr:uid="{00000000-0005-0000-0000-0000AF490000}"/>
    <cellStyle name="Normal 48 2 2 3 2" xfId="39825" xr:uid="{6A2AC277-5D03-4F7E-A8A5-8D324DC63052}"/>
    <cellStyle name="Normal 48 2 2 4" xfId="18866" xr:uid="{00000000-0005-0000-0000-0000B0490000}"/>
    <cellStyle name="Normal 48 2 2 4 2" xfId="39826" xr:uid="{D706C1DA-4C2B-41F3-A576-EC7796033D43}"/>
    <cellStyle name="Normal 48 2 2 5" xfId="39823" xr:uid="{DDFA433F-8860-4D52-8FB7-66F2627ACD40}"/>
    <cellStyle name="Normal 48 2 3" xfId="18867" xr:uid="{00000000-0005-0000-0000-0000B1490000}"/>
    <cellStyle name="Normal 48 2 3 2" xfId="39827" xr:uid="{B1272BA8-A614-45A1-A612-3B417771D0A8}"/>
    <cellStyle name="Normal 48 2 4" xfId="18868" xr:uid="{00000000-0005-0000-0000-0000B2490000}"/>
    <cellStyle name="Normal 48 2 4 2" xfId="39828" xr:uid="{DD610645-3ACA-4224-B4A0-C244A43270F4}"/>
    <cellStyle name="Normal 48 2 5" xfId="18869" xr:uid="{00000000-0005-0000-0000-0000B3490000}"/>
    <cellStyle name="Normal 48 2 5 2" xfId="39829" xr:uid="{0416ED4A-B840-4960-BD25-354F6C026611}"/>
    <cellStyle name="Normal 48 2 6" xfId="39822" xr:uid="{52E8B419-7EAD-4A9C-837A-9378C067C270}"/>
    <cellStyle name="Normal 48 3" xfId="18870" xr:uid="{00000000-0005-0000-0000-0000B4490000}"/>
    <cellStyle name="Normal 48 3 2" xfId="39830" xr:uid="{F213407B-F12A-456C-AFE3-0EDEBF6B1A45}"/>
    <cellStyle name="Normal 48 4" xfId="18871" xr:uid="{00000000-0005-0000-0000-0000B5490000}"/>
    <cellStyle name="Normal 48 4 2" xfId="18872" xr:uid="{00000000-0005-0000-0000-0000B6490000}"/>
    <cellStyle name="Normal 48 4 2 2" xfId="39832" xr:uid="{D257F976-F6BE-48F1-9615-1A1A3768B362}"/>
    <cellStyle name="Normal 48 4 3" xfId="18873" xr:uid="{00000000-0005-0000-0000-0000B7490000}"/>
    <cellStyle name="Normal 48 4 3 2" xfId="39833" xr:uid="{CB22EEE0-BDAD-49B3-843B-77CCCACECDE1}"/>
    <cellStyle name="Normal 48 4 4" xfId="18874" xr:uid="{00000000-0005-0000-0000-0000B8490000}"/>
    <cellStyle name="Normal 48 4 4 2" xfId="39834" xr:uid="{922BDAD5-1D56-4759-A3F8-D8C7D3FF1D99}"/>
    <cellStyle name="Normal 48 4 5" xfId="39831" xr:uid="{2A89894D-6045-4412-82AA-1452FCC44F5E}"/>
    <cellStyle name="Normal 48 5" xfId="18875" xr:uid="{00000000-0005-0000-0000-0000B9490000}"/>
    <cellStyle name="Normal 48 5 2" xfId="39835" xr:uid="{E86E94A4-3B7C-411B-AAC0-52007586F458}"/>
    <cellStyle name="Normal 48 6" xfId="18876" xr:uid="{00000000-0005-0000-0000-0000BA490000}"/>
    <cellStyle name="Normal 48 6 2" xfId="39836" xr:uid="{1CE9B2FF-2B6E-4279-AEE2-AD8640E96D45}"/>
    <cellStyle name="Normal 48 7" xfId="18877" xr:uid="{00000000-0005-0000-0000-0000BB490000}"/>
    <cellStyle name="Normal 48 7 2" xfId="39837" xr:uid="{03A8258B-6B54-4E64-BD92-A7AE293D076A}"/>
    <cellStyle name="Normal 48 8" xfId="39821" xr:uid="{F607D9D9-B8B7-4DF0-9D26-E61DFFA9D4D0}"/>
    <cellStyle name="Normal 49" xfId="18878" xr:uid="{00000000-0005-0000-0000-0000BC490000}"/>
    <cellStyle name="Normal 49 2" xfId="18879" xr:uid="{00000000-0005-0000-0000-0000BD490000}"/>
    <cellStyle name="Normal 49 2 2" xfId="18880" xr:uid="{00000000-0005-0000-0000-0000BE490000}"/>
    <cellStyle name="Normal 49 2 2 2" xfId="18881" xr:uid="{00000000-0005-0000-0000-0000BF490000}"/>
    <cellStyle name="Normal 49 2 2 2 2" xfId="39841" xr:uid="{E88EA047-19AC-4BC6-91C7-A2E98754B3A8}"/>
    <cellStyle name="Normal 49 2 2 3" xfId="18882" xr:uid="{00000000-0005-0000-0000-0000C0490000}"/>
    <cellStyle name="Normal 49 2 2 3 2" xfId="39842" xr:uid="{558E7F50-FE56-4363-85FB-AD1D701A53BD}"/>
    <cellStyle name="Normal 49 2 2 4" xfId="18883" xr:uid="{00000000-0005-0000-0000-0000C1490000}"/>
    <cellStyle name="Normal 49 2 2 4 2" xfId="39843" xr:uid="{B0FFFCA5-6D9D-47F3-88F1-44A1AF8CA265}"/>
    <cellStyle name="Normal 49 2 2 5" xfId="39840" xr:uid="{79E4F236-F2BA-4EB9-9409-9508B34FB616}"/>
    <cellStyle name="Normal 49 2 3" xfId="18884" xr:uid="{00000000-0005-0000-0000-0000C2490000}"/>
    <cellStyle name="Normal 49 2 3 2" xfId="39844" xr:uid="{E69B4C73-DA06-4B62-9410-56C4A85ED175}"/>
    <cellStyle name="Normal 49 2 4" xfId="18885" xr:uid="{00000000-0005-0000-0000-0000C3490000}"/>
    <cellStyle name="Normal 49 2 4 2" xfId="39845" xr:uid="{8758E157-41E0-47A1-977D-2EC62D6CA532}"/>
    <cellStyle name="Normal 49 2 5" xfId="18886" xr:uid="{00000000-0005-0000-0000-0000C4490000}"/>
    <cellStyle name="Normal 49 2 5 2" xfId="39846" xr:uid="{8D602D07-8C4A-41B4-B798-CED4D3C963B1}"/>
    <cellStyle name="Normal 49 2 6" xfId="39839" xr:uid="{5BB75583-969C-4204-87C9-F43712930247}"/>
    <cellStyle name="Normal 49 3" xfId="18887" xr:uid="{00000000-0005-0000-0000-0000C5490000}"/>
    <cellStyle name="Normal 49 3 2" xfId="39847" xr:uid="{5204F4CB-8FA5-4452-9A57-15D8E8E53C99}"/>
    <cellStyle name="Normal 49 4" xfId="18888" xr:uid="{00000000-0005-0000-0000-0000C6490000}"/>
    <cellStyle name="Normal 49 4 2" xfId="18889" xr:uid="{00000000-0005-0000-0000-0000C7490000}"/>
    <cellStyle name="Normal 49 4 2 2" xfId="39849" xr:uid="{631ED6B3-BAF8-4994-876C-573CD463CB17}"/>
    <cellStyle name="Normal 49 4 3" xfId="18890" xr:uid="{00000000-0005-0000-0000-0000C8490000}"/>
    <cellStyle name="Normal 49 4 3 2" xfId="39850" xr:uid="{BF172B88-E5FA-40AE-B1C3-202F5DAF7D9C}"/>
    <cellStyle name="Normal 49 4 4" xfId="18891" xr:uid="{00000000-0005-0000-0000-0000C9490000}"/>
    <cellStyle name="Normal 49 4 4 2" xfId="39851" xr:uid="{9B2A0627-A60B-4D4B-BFC4-A913DA77726D}"/>
    <cellStyle name="Normal 49 4 5" xfId="39848" xr:uid="{352EA3F8-7CAB-4910-8ADE-BD36B9C7CEE0}"/>
    <cellStyle name="Normal 49 5" xfId="18892" xr:uid="{00000000-0005-0000-0000-0000CA490000}"/>
    <cellStyle name="Normal 49 5 2" xfId="39852" xr:uid="{FD4A23A7-5A60-473E-83FD-0FBEC104823E}"/>
    <cellStyle name="Normal 49 6" xfId="18893" xr:uid="{00000000-0005-0000-0000-0000CB490000}"/>
    <cellStyle name="Normal 49 6 2" xfId="39853" xr:uid="{1E1CFFEC-E0D9-4B2A-BD06-D90715CE109C}"/>
    <cellStyle name="Normal 49 7" xfId="18894" xr:uid="{00000000-0005-0000-0000-0000CC490000}"/>
    <cellStyle name="Normal 49 7 2" xfId="39854" xr:uid="{418B8D5F-C0F6-4817-AF51-3835891C7266}"/>
    <cellStyle name="Normal 49 8" xfId="39838" xr:uid="{1E692289-92AA-464D-B27A-18EAD085D0AA}"/>
    <cellStyle name="Normal 5" xfId="18895" xr:uid="{00000000-0005-0000-0000-0000CD490000}"/>
    <cellStyle name="Normal 5 10" xfId="18896" xr:uid="{00000000-0005-0000-0000-0000CE490000}"/>
    <cellStyle name="Normal 5 10 2" xfId="18897" xr:uid="{00000000-0005-0000-0000-0000CF490000}"/>
    <cellStyle name="Normal 5 10 2 2" xfId="39857" xr:uid="{E4800921-81F0-42CB-A97E-6E5D80ABCB31}"/>
    <cellStyle name="Normal 5 10 3" xfId="39856" xr:uid="{3D6AC382-4F16-4623-9D0D-81113EB8DD48}"/>
    <cellStyle name="Normal 5 100" xfId="18898" xr:uid="{00000000-0005-0000-0000-0000D0490000}"/>
    <cellStyle name="Normal 5 100 2" xfId="39858" xr:uid="{6FFB161B-5F45-4620-9DC3-3AF636D5FB08}"/>
    <cellStyle name="Normal 5 101" xfId="18899" xr:uid="{00000000-0005-0000-0000-0000D1490000}"/>
    <cellStyle name="Normal 5 101 2" xfId="39859" xr:uid="{EC138C8B-3314-407C-92E7-CE417DEAE746}"/>
    <cellStyle name="Normal 5 102" xfId="18900" xr:uid="{00000000-0005-0000-0000-0000D2490000}"/>
    <cellStyle name="Normal 5 102 2" xfId="39860" xr:uid="{F2F567BD-7E76-4E0F-9AB8-6C6810F2AE0D}"/>
    <cellStyle name="Normal 5 103" xfId="18901" xr:uid="{00000000-0005-0000-0000-0000D3490000}"/>
    <cellStyle name="Normal 5 103 2" xfId="39861" xr:uid="{68FC65EC-95A7-4E34-A7AC-1DB2FACD84EE}"/>
    <cellStyle name="Normal 5 104" xfId="18902" xr:uid="{00000000-0005-0000-0000-0000D4490000}"/>
    <cellStyle name="Normal 5 104 2" xfId="39862" xr:uid="{C9BAA75C-12C7-47B3-AE97-52A98F93ECCC}"/>
    <cellStyle name="Normal 5 105" xfId="18903" xr:uid="{00000000-0005-0000-0000-0000D5490000}"/>
    <cellStyle name="Normal 5 105 2" xfId="39863" xr:uid="{4A1718C3-726D-406C-8D84-3242382AC65D}"/>
    <cellStyle name="Normal 5 106" xfId="18904" xr:uid="{00000000-0005-0000-0000-0000D6490000}"/>
    <cellStyle name="Normal 5 106 2" xfId="39864" xr:uid="{2C794D20-E640-426C-8FDB-AD003D9B3BE9}"/>
    <cellStyle name="Normal 5 107" xfId="18905" xr:uid="{00000000-0005-0000-0000-0000D7490000}"/>
    <cellStyle name="Normal 5 107 2" xfId="39865" xr:uid="{3E5595DB-F43C-4E3B-9F5A-86FA44F09E5C}"/>
    <cellStyle name="Normal 5 108" xfId="18906" xr:uid="{00000000-0005-0000-0000-0000D8490000}"/>
    <cellStyle name="Normal 5 108 2" xfId="39866" xr:uid="{87252AF3-E3F9-44E4-BEF9-A484D1C97342}"/>
    <cellStyle name="Normal 5 109" xfId="18907" xr:uid="{00000000-0005-0000-0000-0000D9490000}"/>
    <cellStyle name="Normal 5 109 2" xfId="39867" xr:uid="{07CE61B2-CB2A-42AA-972A-CEF6AF426F5F}"/>
    <cellStyle name="Normal 5 11" xfId="18908" xr:uid="{00000000-0005-0000-0000-0000DA490000}"/>
    <cellStyle name="Normal 5 11 2" xfId="18909" xr:uid="{00000000-0005-0000-0000-0000DB490000}"/>
    <cellStyle name="Normal 5 11 2 2" xfId="39869" xr:uid="{7FD56F97-5E64-4F8A-8146-213D29A7BF72}"/>
    <cellStyle name="Normal 5 11 3" xfId="18910" xr:uid="{00000000-0005-0000-0000-0000DC490000}"/>
    <cellStyle name="Normal 5 11 3 2" xfId="18911" xr:uid="{00000000-0005-0000-0000-0000DD490000}"/>
    <cellStyle name="Normal 5 11 3 2 2" xfId="39871" xr:uid="{D0070FB0-3215-48C4-B7A7-A33DC94D03AC}"/>
    <cellStyle name="Normal 5 11 3 3" xfId="18912" xr:uid="{00000000-0005-0000-0000-0000DE490000}"/>
    <cellStyle name="Normal 5 11 3 3 2" xfId="39872" xr:uid="{51BBF069-03BB-483F-A192-041EFFE1B1FB}"/>
    <cellStyle name="Normal 5 11 3 4" xfId="18913" xr:uid="{00000000-0005-0000-0000-0000DF490000}"/>
    <cellStyle name="Normal 5 11 3 4 2" xfId="39873" xr:uid="{7F64BDAD-2069-406C-B1C1-EF7A3DBB4A7C}"/>
    <cellStyle name="Normal 5 11 3 5" xfId="39870" xr:uid="{79E3ED34-F89C-493F-863E-3D74CF6C3508}"/>
    <cellStyle name="Normal 5 11 4" xfId="39868" xr:uid="{05E6CFA5-04A0-4A01-8D5B-EB99CEB97673}"/>
    <cellStyle name="Normal 5 110" xfId="18914" xr:uid="{00000000-0005-0000-0000-0000E0490000}"/>
    <cellStyle name="Normal 5 110 2" xfId="39874" xr:uid="{4EBFFDFF-7FFD-4E08-A183-05C6A8160307}"/>
    <cellStyle name="Normal 5 111" xfId="18915" xr:uid="{00000000-0005-0000-0000-0000E1490000}"/>
    <cellStyle name="Normal 5 111 2" xfId="39875" xr:uid="{58331F60-0805-4952-A152-D2329A1F4915}"/>
    <cellStyle name="Normal 5 112" xfId="18916" xr:uid="{00000000-0005-0000-0000-0000E2490000}"/>
    <cellStyle name="Normal 5 112 2" xfId="39876" xr:uid="{7E2E64F5-79CE-43A5-9D4D-D83818E179F5}"/>
    <cellStyle name="Normal 5 113" xfId="18917" xr:uid="{00000000-0005-0000-0000-0000E3490000}"/>
    <cellStyle name="Normal 5 113 2" xfId="39877" xr:uid="{36FB6826-F009-4338-8A92-47B020685813}"/>
    <cellStyle name="Normal 5 114" xfId="39855" xr:uid="{BBFCD33C-CB4F-4A02-8815-77FCCEBA4B64}"/>
    <cellStyle name="Normal 5 12" xfId="18918" xr:uid="{00000000-0005-0000-0000-0000E4490000}"/>
    <cellStyle name="Normal 5 12 2" xfId="18919" xr:uid="{00000000-0005-0000-0000-0000E5490000}"/>
    <cellStyle name="Normal 5 12 2 2" xfId="39879" xr:uid="{34D8D4E4-4498-4794-861F-D922166F9FE3}"/>
    <cellStyle name="Normal 5 12 3" xfId="18920" xr:uid="{00000000-0005-0000-0000-0000E6490000}"/>
    <cellStyle name="Normal 5 12 3 2" xfId="18921" xr:uid="{00000000-0005-0000-0000-0000E7490000}"/>
    <cellStyle name="Normal 5 12 3 2 2" xfId="39881" xr:uid="{B02244B2-0075-4653-BDD7-8D9427F468E3}"/>
    <cellStyle name="Normal 5 12 3 3" xfId="18922" xr:uid="{00000000-0005-0000-0000-0000E8490000}"/>
    <cellStyle name="Normal 5 12 3 3 2" xfId="39882" xr:uid="{F2F59E5C-96AF-497B-8F26-007F7D781F92}"/>
    <cellStyle name="Normal 5 12 3 4" xfId="18923" xr:uid="{00000000-0005-0000-0000-0000E9490000}"/>
    <cellStyle name="Normal 5 12 3 4 2" xfId="39883" xr:uid="{DF745457-CEC8-46B6-8042-5400E535BC94}"/>
    <cellStyle name="Normal 5 12 3 5" xfId="39880" xr:uid="{8DA93239-BA38-4399-8450-0E303A394867}"/>
    <cellStyle name="Normal 5 12 4" xfId="39878" xr:uid="{361B0C5F-82C9-4FD5-8439-5476AA090E5E}"/>
    <cellStyle name="Normal 5 13" xfId="18924" xr:uid="{00000000-0005-0000-0000-0000EA490000}"/>
    <cellStyle name="Normal 5 13 2" xfId="18925" xr:uid="{00000000-0005-0000-0000-0000EB490000}"/>
    <cellStyle name="Normal 5 13 2 2" xfId="39885" xr:uid="{B1EB1ADC-6F60-4265-8A17-FDCD8EABB57C}"/>
    <cellStyle name="Normal 5 13 3" xfId="18926" xr:uid="{00000000-0005-0000-0000-0000EC490000}"/>
    <cellStyle name="Normal 5 13 3 2" xfId="39886" xr:uid="{C3EBCD0B-86D2-4DF2-9738-56BC3F89653D}"/>
    <cellStyle name="Normal 5 13 4" xfId="18927" xr:uid="{00000000-0005-0000-0000-0000ED490000}"/>
    <cellStyle name="Normal 5 13 4 2" xfId="39887" xr:uid="{628CC8FF-BC1F-445D-B9E7-8BCE84194370}"/>
    <cellStyle name="Normal 5 13 5" xfId="18928" xr:uid="{00000000-0005-0000-0000-0000EE490000}"/>
    <cellStyle name="Normal 5 13 5 2" xfId="39888" xr:uid="{463199F1-D5DE-46AF-A6CF-BC9A8E853FD8}"/>
    <cellStyle name="Normal 5 13 6" xfId="39884" xr:uid="{8E49AEC2-AC4F-4A33-A917-BF8870A3D84C}"/>
    <cellStyle name="Normal 5 14" xfId="18929" xr:uid="{00000000-0005-0000-0000-0000EF490000}"/>
    <cellStyle name="Normal 5 14 2" xfId="18930" xr:uid="{00000000-0005-0000-0000-0000F0490000}"/>
    <cellStyle name="Normal 5 14 2 2" xfId="39890" xr:uid="{C5A91E95-D38C-4653-ADBC-4BB033F68F06}"/>
    <cellStyle name="Normal 5 14 3" xfId="39889" xr:uid="{6E0CE021-E52F-4706-9AC3-FE24965C5BCB}"/>
    <cellStyle name="Normal 5 15" xfId="18931" xr:uid="{00000000-0005-0000-0000-0000F1490000}"/>
    <cellStyle name="Normal 5 15 2" xfId="18932" xr:uid="{00000000-0005-0000-0000-0000F2490000}"/>
    <cellStyle name="Normal 5 15 2 2" xfId="39892" xr:uid="{021CF079-5C40-4108-8DA0-CF05A5BAB8DC}"/>
    <cellStyle name="Normal 5 15 3" xfId="39891" xr:uid="{B48FD186-DF09-43DD-8C98-D35B6CAAAA67}"/>
    <cellStyle name="Normal 5 16" xfId="18933" xr:uid="{00000000-0005-0000-0000-0000F3490000}"/>
    <cellStyle name="Normal 5 16 2" xfId="18934" xr:uid="{00000000-0005-0000-0000-0000F4490000}"/>
    <cellStyle name="Normal 5 16 2 2" xfId="39894" xr:uid="{46163693-D52F-4BD2-80AA-A29EC7BDB4B9}"/>
    <cellStyle name="Normal 5 16 3" xfId="39893" xr:uid="{DA4565EF-C32B-41A9-AE28-59DCB1B5D3FB}"/>
    <cellStyle name="Normal 5 17" xfId="18935" xr:uid="{00000000-0005-0000-0000-0000F5490000}"/>
    <cellStyle name="Normal 5 17 2" xfId="18936" xr:uid="{00000000-0005-0000-0000-0000F6490000}"/>
    <cellStyle name="Normal 5 17 2 2" xfId="39896" xr:uid="{D7D5E740-0111-450A-A7D4-348543F15C89}"/>
    <cellStyle name="Normal 5 17 3" xfId="39895" xr:uid="{036E28AD-04E8-4459-BF36-BF6197959019}"/>
    <cellStyle name="Normal 5 18" xfId="18937" xr:uid="{00000000-0005-0000-0000-0000F7490000}"/>
    <cellStyle name="Normal 5 18 2" xfId="18938" xr:uid="{00000000-0005-0000-0000-0000F8490000}"/>
    <cellStyle name="Normal 5 18 2 2" xfId="39898" xr:uid="{9F3687E0-7219-49CB-9291-6BF4FBD269EA}"/>
    <cellStyle name="Normal 5 18 3" xfId="39897" xr:uid="{D8A55C1F-E7A8-4EB3-BB4A-F504408836EF}"/>
    <cellStyle name="Normal 5 19" xfId="18939" xr:uid="{00000000-0005-0000-0000-0000F9490000}"/>
    <cellStyle name="Normal 5 19 2" xfId="18940" xr:uid="{00000000-0005-0000-0000-0000FA490000}"/>
    <cellStyle name="Normal 5 19 2 2" xfId="39900" xr:uid="{1482395B-4D5B-46B6-B338-E1001DBCF5AE}"/>
    <cellStyle name="Normal 5 19 3" xfId="39899" xr:uid="{0E53C4F3-29DE-4F48-B109-11893D6C8488}"/>
    <cellStyle name="Normal 5 2" xfId="18941" xr:uid="{00000000-0005-0000-0000-0000FB490000}"/>
    <cellStyle name="Normal 5 2 2" xfId="18942" xr:uid="{00000000-0005-0000-0000-0000FC490000}"/>
    <cellStyle name="Normal 5 2 2 2" xfId="18943" xr:uid="{00000000-0005-0000-0000-0000FD490000}"/>
    <cellStyle name="Normal 5 2 2 2 2" xfId="39903" xr:uid="{CCCFF4A9-9386-4E57-8D10-0F5A2C1515F0}"/>
    <cellStyle name="Normal 5 2 2 3" xfId="18944" xr:uid="{00000000-0005-0000-0000-0000FE490000}"/>
    <cellStyle name="Normal 5 2 2 3 2" xfId="39904" xr:uid="{FE0FC77E-73E2-4667-928B-E3090625BA2E}"/>
    <cellStyle name="Normal 5 2 2 4" xfId="39902" xr:uid="{9FEBB179-4A63-4E8D-A1CC-EFA0FD6938C6}"/>
    <cellStyle name="Normal 5 2 3" xfId="18945" xr:uid="{00000000-0005-0000-0000-0000FF490000}"/>
    <cellStyle name="Normal 5 2 3 2" xfId="18946" xr:uid="{00000000-0005-0000-0000-0000004A0000}"/>
    <cellStyle name="Normal 5 2 3 2 2" xfId="39906" xr:uid="{4CD26702-DD5C-47CD-A69B-F8F5337BFEDB}"/>
    <cellStyle name="Normal 5 2 3 3" xfId="39905" xr:uid="{DA6E9C08-847F-497A-9C30-D29CA3A5BD45}"/>
    <cellStyle name="Normal 5 2 4" xfId="18947" xr:uid="{00000000-0005-0000-0000-0000014A0000}"/>
    <cellStyle name="Normal 5 2 4 2" xfId="39907" xr:uid="{7D29DC52-688F-4DDD-A570-E53DA5AC09D5}"/>
    <cellStyle name="Normal 5 2 5" xfId="39901" xr:uid="{CF3175C1-FC8F-41E0-8D9D-B0FBB6F663DF}"/>
    <cellStyle name="Normal 5 20" xfId="18948" xr:uid="{00000000-0005-0000-0000-0000024A0000}"/>
    <cellStyle name="Normal 5 20 2" xfId="18949" xr:uid="{00000000-0005-0000-0000-0000034A0000}"/>
    <cellStyle name="Normal 5 20 2 2" xfId="39909" xr:uid="{06441130-4B79-430D-8F7B-A565990AEC76}"/>
    <cellStyle name="Normal 5 20 3" xfId="39908" xr:uid="{FE5CF92A-D706-4DDA-A4F3-50169DF74C19}"/>
    <cellStyle name="Normal 5 21" xfId="18950" xr:uid="{00000000-0005-0000-0000-0000044A0000}"/>
    <cellStyle name="Normal 5 21 2" xfId="18951" xr:uid="{00000000-0005-0000-0000-0000054A0000}"/>
    <cellStyle name="Normal 5 21 2 2" xfId="39911" xr:uid="{7A9A1C9D-06A6-44B6-B833-6A964D406340}"/>
    <cellStyle name="Normal 5 21 3" xfId="39910" xr:uid="{91EC7CEF-86EF-48B5-B064-5FEB230C468B}"/>
    <cellStyle name="Normal 5 22" xfId="18952" xr:uid="{00000000-0005-0000-0000-0000064A0000}"/>
    <cellStyle name="Normal 5 22 2" xfId="18953" xr:uid="{00000000-0005-0000-0000-0000074A0000}"/>
    <cellStyle name="Normal 5 22 2 2" xfId="39913" xr:uid="{003A3F89-CDCB-47C8-9984-EDE53F631DB3}"/>
    <cellStyle name="Normal 5 22 3" xfId="39912" xr:uid="{CF3BC82C-8E2B-4CBB-843C-9ED05837A13B}"/>
    <cellStyle name="Normal 5 23" xfId="18954" xr:uid="{00000000-0005-0000-0000-0000084A0000}"/>
    <cellStyle name="Normal 5 23 2" xfId="18955" xr:uid="{00000000-0005-0000-0000-0000094A0000}"/>
    <cellStyle name="Normal 5 23 2 2" xfId="39915" xr:uid="{EEDEAD6A-1ED8-4245-9BF5-3AA511FBDA58}"/>
    <cellStyle name="Normal 5 23 3" xfId="39914" xr:uid="{F6C4B02C-7510-45EF-9732-F50805FCA55C}"/>
    <cellStyle name="Normal 5 24" xfId="18956" xr:uid="{00000000-0005-0000-0000-00000A4A0000}"/>
    <cellStyle name="Normal 5 24 2" xfId="18957" xr:uid="{00000000-0005-0000-0000-00000B4A0000}"/>
    <cellStyle name="Normal 5 24 2 2" xfId="39917" xr:uid="{95992CBE-F824-40C1-91C3-A92A88E4F432}"/>
    <cellStyle name="Normal 5 24 3" xfId="39916" xr:uid="{829F5A04-77A7-4339-8248-E54EC512C533}"/>
    <cellStyle name="Normal 5 25" xfId="18958" xr:uid="{00000000-0005-0000-0000-00000C4A0000}"/>
    <cellStyle name="Normal 5 25 2" xfId="18959" xr:uid="{00000000-0005-0000-0000-00000D4A0000}"/>
    <cellStyle name="Normal 5 25 2 2" xfId="39919" xr:uid="{B7A96561-3BDB-4D2D-A048-81BBD420B2D4}"/>
    <cellStyle name="Normal 5 25 3" xfId="39918" xr:uid="{63EE0CA5-E7F2-4690-BF11-1075BF2B82B5}"/>
    <cellStyle name="Normal 5 26" xfId="18960" xr:uid="{00000000-0005-0000-0000-00000E4A0000}"/>
    <cellStyle name="Normal 5 26 2" xfId="18961" xr:uid="{00000000-0005-0000-0000-00000F4A0000}"/>
    <cellStyle name="Normal 5 26 2 2" xfId="39921" xr:uid="{75336F13-7E49-4D46-A95D-0F2346A2E9E5}"/>
    <cellStyle name="Normal 5 26 3" xfId="39920" xr:uid="{1525A950-9051-4681-A8C5-83303A50ED8E}"/>
    <cellStyle name="Normal 5 27" xfId="18962" xr:uid="{00000000-0005-0000-0000-0000104A0000}"/>
    <cellStyle name="Normal 5 27 2" xfId="18963" xr:uid="{00000000-0005-0000-0000-0000114A0000}"/>
    <cellStyle name="Normal 5 27 2 2" xfId="39923" xr:uid="{031B5F62-A71C-47B3-A15D-E1F56CB1ECF8}"/>
    <cellStyle name="Normal 5 27 3" xfId="39922" xr:uid="{9EC8B23C-21E8-44E8-969B-9665101E2F81}"/>
    <cellStyle name="Normal 5 28" xfId="18964" xr:uid="{00000000-0005-0000-0000-0000124A0000}"/>
    <cellStyle name="Normal 5 28 2" xfId="18965" xr:uid="{00000000-0005-0000-0000-0000134A0000}"/>
    <cellStyle name="Normal 5 28 2 2" xfId="39925" xr:uid="{4549AB89-9248-44A2-AC65-CD79501C320C}"/>
    <cellStyle name="Normal 5 28 3" xfId="39924" xr:uid="{E0B58B4E-976E-40DC-B298-38E60A7AC0C4}"/>
    <cellStyle name="Normal 5 29" xfId="18966" xr:uid="{00000000-0005-0000-0000-0000144A0000}"/>
    <cellStyle name="Normal 5 29 2" xfId="18967" xr:uid="{00000000-0005-0000-0000-0000154A0000}"/>
    <cellStyle name="Normal 5 29 2 2" xfId="39927" xr:uid="{587BBCE0-6EA3-4663-9592-92D3E81038D8}"/>
    <cellStyle name="Normal 5 29 3" xfId="39926" xr:uid="{190B1EFD-1072-45E2-ACDE-A936D94A14FF}"/>
    <cellStyle name="Normal 5 3" xfId="18968" xr:uid="{00000000-0005-0000-0000-0000164A0000}"/>
    <cellStyle name="Normal 5 3 2" xfId="18969" xr:uid="{00000000-0005-0000-0000-0000174A0000}"/>
    <cellStyle name="Normal 5 3 2 2" xfId="18970" xr:uid="{00000000-0005-0000-0000-0000184A0000}"/>
    <cellStyle name="Normal 5 3 2 2 2" xfId="18971" xr:uid="{00000000-0005-0000-0000-0000194A0000}"/>
    <cellStyle name="Normal 5 3 2 2 2 2" xfId="39931" xr:uid="{FACAFF3A-3206-429B-8D51-348C89293046}"/>
    <cellStyle name="Normal 5 3 2 2 3" xfId="18972" xr:uid="{00000000-0005-0000-0000-00001A4A0000}"/>
    <cellStyle name="Normal 5 3 2 2 3 2" xfId="18973" xr:uid="{00000000-0005-0000-0000-00001B4A0000}"/>
    <cellStyle name="Normal 5 3 2 2 3 2 2" xfId="39933" xr:uid="{E5B4C2F0-E3B1-4242-ABE8-D5E6FEC10630}"/>
    <cellStyle name="Normal 5 3 2 2 3 3" xfId="18974" xr:uid="{00000000-0005-0000-0000-00001C4A0000}"/>
    <cellStyle name="Normal 5 3 2 2 3 3 2" xfId="39934" xr:uid="{C3A91CC3-501B-4A9A-90BC-736CCCA6FC89}"/>
    <cellStyle name="Normal 5 3 2 2 3 4" xfId="18975" xr:uid="{00000000-0005-0000-0000-00001D4A0000}"/>
    <cellStyle name="Normal 5 3 2 2 3 4 2" xfId="39935" xr:uid="{AB34586B-252F-4B3C-8856-94C293011DF0}"/>
    <cellStyle name="Normal 5 3 2 2 3 5" xfId="39932" xr:uid="{BD350AFB-E088-4BFF-BFE7-2AAD7485288B}"/>
    <cellStyle name="Normal 5 3 2 2 4" xfId="18976" xr:uid="{00000000-0005-0000-0000-00001E4A0000}"/>
    <cellStyle name="Normal 5 3 2 2 4 2" xfId="39936" xr:uid="{B60F45F7-2281-4019-B48C-6BB7AAA2D4BB}"/>
    <cellStyle name="Normal 5 3 2 2 5" xfId="18977" xr:uid="{00000000-0005-0000-0000-00001F4A0000}"/>
    <cellStyle name="Normal 5 3 2 2 5 2" xfId="39937" xr:uid="{218BE88D-B3C0-45A5-B098-2F196895381C}"/>
    <cellStyle name="Normal 5 3 2 2 6" xfId="18978" xr:uid="{00000000-0005-0000-0000-0000204A0000}"/>
    <cellStyle name="Normal 5 3 2 2 6 2" xfId="39938" xr:uid="{8D998406-3EC1-4C24-9E29-E718E245C883}"/>
    <cellStyle name="Normal 5 3 2 2 7" xfId="39930" xr:uid="{CEF128A0-2053-4694-9627-CB8E7C4404E3}"/>
    <cellStyle name="Normal 5 3 2 3" xfId="18979" xr:uid="{00000000-0005-0000-0000-0000214A0000}"/>
    <cellStyle name="Normal 5 3 2 3 2" xfId="39939" xr:uid="{EE3BA24B-7B38-4DB4-BE17-5F20A58A3535}"/>
    <cellStyle name="Normal 5 3 2 4" xfId="18980" xr:uid="{00000000-0005-0000-0000-0000224A0000}"/>
    <cellStyle name="Normal 5 3 2 4 2" xfId="18981" xr:uid="{00000000-0005-0000-0000-0000234A0000}"/>
    <cellStyle name="Normal 5 3 2 4 2 2" xfId="39941" xr:uid="{078C18F8-D54D-4DAF-9DD8-3B69E87B68B5}"/>
    <cellStyle name="Normal 5 3 2 4 3" xfId="18982" xr:uid="{00000000-0005-0000-0000-0000244A0000}"/>
    <cellStyle name="Normal 5 3 2 4 3 2" xfId="39942" xr:uid="{9C8A79CA-973B-4C4F-97B9-CF63FD2D6148}"/>
    <cellStyle name="Normal 5 3 2 4 4" xfId="18983" xr:uid="{00000000-0005-0000-0000-0000254A0000}"/>
    <cellStyle name="Normal 5 3 2 4 4 2" xfId="39943" xr:uid="{BDEC904D-17D5-4A4E-B4E6-B57AF0951797}"/>
    <cellStyle name="Normal 5 3 2 4 5" xfId="39940" xr:uid="{81FA2D83-37F3-471D-BD06-0E9069E1254C}"/>
    <cellStyle name="Normal 5 3 2 5" xfId="18984" xr:uid="{00000000-0005-0000-0000-0000264A0000}"/>
    <cellStyle name="Normal 5 3 2 5 2" xfId="39944" xr:uid="{FEC7DD4C-B4FD-4D71-890B-B33496825B10}"/>
    <cellStyle name="Normal 5 3 2 6" xfId="18985" xr:uid="{00000000-0005-0000-0000-0000274A0000}"/>
    <cellStyle name="Normal 5 3 2 6 2" xfId="39945" xr:uid="{1B3165C9-CED9-40A7-AF52-BE11F2CD6048}"/>
    <cellStyle name="Normal 5 3 2 7" xfId="18986" xr:uid="{00000000-0005-0000-0000-0000284A0000}"/>
    <cellStyle name="Normal 5 3 2 7 2" xfId="39946" xr:uid="{CDEC9855-978A-4CEB-9773-E50CB7E31E51}"/>
    <cellStyle name="Normal 5 3 2 8" xfId="39929" xr:uid="{F1EC1482-1EBB-4A2B-8C2F-D61FAB1009D8}"/>
    <cellStyle name="Normal 5 3 3" xfId="18987" xr:uid="{00000000-0005-0000-0000-0000294A0000}"/>
    <cellStyle name="Normal 5 3 3 2" xfId="18988" xr:uid="{00000000-0005-0000-0000-00002A4A0000}"/>
    <cellStyle name="Normal 5 3 3 2 2" xfId="18989" xr:uid="{00000000-0005-0000-0000-00002B4A0000}"/>
    <cellStyle name="Normal 5 3 3 2 2 2" xfId="18990" xr:uid="{00000000-0005-0000-0000-00002C4A0000}"/>
    <cellStyle name="Normal 5 3 3 2 2 2 2" xfId="39950" xr:uid="{EEA30793-C729-426F-8582-EC80A1FBC1D4}"/>
    <cellStyle name="Normal 5 3 3 2 2 3" xfId="18991" xr:uid="{00000000-0005-0000-0000-00002D4A0000}"/>
    <cellStyle name="Normal 5 3 3 2 2 3 2" xfId="39951" xr:uid="{FC079951-2C63-4450-ACAA-372196633E95}"/>
    <cellStyle name="Normal 5 3 3 2 2 4" xfId="18992" xr:uid="{00000000-0005-0000-0000-00002E4A0000}"/>
    <cellStyle name="Normal 5 3 3 2 2 4 2" xfId="39952" xr:uid="{9098E25B-B57F-4754-91B1-9E1D68D2268E}"/>
    <cellStyle name="Normal 5 3 3 2 2 5" xfId="39949" xr:uid="{F94E5E2D-9742-46DD-B688-9BE895FEECF1}"/>
    <cellStyle name="Normal 5 3 3 2 3" xfId="18993" xr:uid="{00000000-0005-0000-0000-00002F4A0000}"/>
    <cellStyle name="Normal 5 3 3 2 3 2" xfId="39953" xr:uid="{B6B65C98-52D3-4BD1-83FE-040E1C0C27A5}"/>
    <cellStyle name="Normal 5 3 3 2 4" xfId="18994" xr:uid="{00000000-0005-0000-0000-0000304A0000}"/>
    <cellStyle name="Normal 5 3 3 2 4 2" xfId="39954" xr:uid="{CE0B77F1-F3D3-4169-BC58-989C0AB9C0E5}"/>
    <cellStyle name="Normal 5 3 3 2 5" xfId="18995" xr:uid="{00000000-0005-0000-0000-0000314A0000}"/>
    <cellStyle name="Normal 5 3 3 2 5 2" xfId="39955" xr:uid="{4C54EDB6-5CEA-4F84-A977-A6C4ED12AC42}"/>
    <cellStyle name="Normal 5 3 3 2 6" xfId="39948" xr:uid="{58704D4D-45F3-4162-B0BB-1CABC416A181}"/>
    <cellStyle name="Normal 5 3 3 3" xfId="18996" xr:uid="{00000000-0005-0000-0000-0000324A0000}"/>
    <cellStyle name="Normal 5 3 3 3 2" xfId="39956" xr:uid="{0CEFF850-16FB-4AB1-B413-AD8E2F8B5804}"/>
    <cellStyle name="Normal 5 3 3 4" xfId="18997" xr:uid="{00000000-0005-0000-0000-0000334A0000}"/>
    <cellStyle name="Normal 5 3 3 4 2" xfId="18998" xr:uid="{00000000-0005-0000-0000-0000344A0000}"/>
    <cellStyle name="Normal 5 3 3 4 2 2" xfId="39958" xr:uid="{6975A9F8-DF33-4D74-BE8F-40EC862FC971}"/>
    <cellStyle name="Normal 5 3 3 4 3" xfId="18999" xr:uid="{00000000-0005-0000-0000-0000354A0000}"/>
    <cellStyle name="Normal 5 3 3 4 3 2" xfId="39959" xr:uid="{AF4257FB-E4E1-41E6-825E-1BA3878EFD31}"/>
    <cellStyle name="Normal 5 3 3 4 4" xfId="19000" xr:uid="{00000000-0005-0000-0000-0000364A0000}"/>
    <cellStyle name="Normal 5 3 3 4 4 2" xfId="39960" xr:uid="{59E19D8C-B351-486E-99C6-DFA5446E65CF}"/>
    <cellStyle name="Normal 5 3 3 4 5" xfId="39957" xr:uid="{FED1E6F3-988F-41F2-9E70-31BA0514F7F8}"/>
    <cellStyle name="Normal 5 3 3 5" xfId="19001" xr:uid="{00000000-0005-0000-0000-0000374A0000}"/>
    <cellStyle name="Normal 5 3 3 5 2" xfId="39961" xr:uid="{71E75977-F507-4D0D-B356-EB484992D6A5}"/>
    <cellStyle name="Normal 5 3 3 6" xfId="19002" xr:uid="{00000000-0005-0000-0000-0000384A0000}"/>
    <cellStyle name="Normal 5 3 3 6 2" xfId="39962" xr:uid="{C881CDA4-BAA8-4FF5-925B-21B4451A29D7}"/>
    <cellStyle name="Normal 5 3 3 7" xfId="19003" xr:uid="{00000000-0005-0000-0000-0000394A0000}"/>
    <cellStyle name="Normal 5 3 3 7 2" xfId="39963" xr:uid="{B85361B5-D638-4659-B4FF-10F3EDEC28BD}"/>
    <cellStyle name="Normal 5 3 3 8" xfId="39947" xr:uid="{AD991A6C-9A46-4F39-8D5A-AB18B162CB3A}"/>
    <cellStyle name="Normal 5 3 4" xfId="19004" xr:uid="{00000000-0005-0000-0000-00003A4A0000}"/>
    <cellStyle name="Normal 5 3 4 2" xfId="39964" xr:uid="{2E39D916-DC42-4CA4-BDF3-8980FD566C06}"/>
    <cellStyle name="Normal 5 3 5" xfId="39928" xr:uid="{DCCAB3F6-0D49-491B-BD21-F82CA9EC7787}"/>
    <cellStyle name="Normal 5 30" xfId="19005" xr:uid="{00000000-0005-0000-0000-00003B4A0000}"/>
    <cellStyle name="Normal 5 30 2" xfId="19006" xr:uid="{00000000-0005-0000-0000-00003C4A0000}"/>
    <cellStyle name="Normal 5 30 2 2" xfId="39966" xr:uid="{3418583B-7EE9-4910-887C-7191FAAEB9BB}"/>
    <cellStyle name="Normal 5 30 3" xfId="39965" xr:uid="{BFB0F346-EDE5-48D8-8F3B-28E8D49FC9D0}"/>
    <cellStyle name="Normal 5 31" xfId="19007" xr:uid="{00000000-0005-0000-0000-00003D4A0000}"/>
    <cellStyle name="Normal 5 31 2" xfId="19008" xr:uid="{00000000-0005-0000-0000-00003E4A0000}"/>
    <cellStyle name="Normal 5 31 2 2" xfId="39968" xr:uid="{44B30DA1-F806-4DAA-A62E-099CD9D2D38D}"/>
    <cellStyle name="Normal 5 31 3" xfId="39967" xr:uid="{EE57521F-C108-439F-8276-8C2B511453C6}"/>
    <cellStyle name="Normal 5 32" xfId="19009" xr:uid="{00000000-0005-0000-0000-00003F4A0000}"/>
    <cellStyle name="Normal 5 32 2" xfId="19010" xr:uid="{00000000-0005-0000-0000-0000404A0000}"/>
    <cellStyle name="Normal 5 32 2 2" xfId="39970" xr:uid="{C64A9828-6340-470C-BAC4-CDE44ED44AFB}"/>
    <cellStyle name="Normal 5 32 3" xfId="39969" xr:uid="{257FCB13-BDCA-41AE-AC3D-59950B664A96}"/>
    <cellStyle name="Normal 5 33" xfId="19011" xr:uid="{00000000-0005-0000-0000-0000414A0000}"/>
    <cellStyle name="Normal 5 33 2" xfId="19012" xr:uid="{00000000-0005-0000-0000-0000424A0000}"/>
    <cellStyle name="Normal 5 33 2 2" xfId="39972" xr:uid="{33998782-58DF-4E05-B967-4E716C5726F0}"/>
    <cellStyle name="Normal 5 33 3" xfId="39971" xr:uid="{435B4212-DECE-4360-9EB4-97E1974BE068}"/>
    <cellStyle name="Normal 5 34" xfId="19013" xr:uid="{00000000-0005-0000-0000-0000434A0000}"/>
    <cellStyle name="Normal 5 34 2" xfId="19014" xr:uid="{00000000-0005-0000-0000-0000444A0000}"/>
    <cellStyle name="Normal 5 34 2 2" xfId="39974" xr:uid="{7D2E14A4-181C-441A-AAB0-4B341130382C}"/>
    <cellStyle name="Normal 5 34 3" xfId="39973" xr:uid="{8CE58449-9D8E-4801-8735-5107BCF3974D}"/>
    <cellStyle name="Normal 5 35" xfId="19015" xr:uid="{00000000-0005-0000-0000-0000454A0000}"/>
    <cellStyle name="Normal 5 35 2" xfId="19016" xr:uid="{00000000-0005-0000-0000-0000464A0000}"/>
    <cellStyle name="Normal 5 35 2 2" xfId="39976" xr:uid="{E555A190-3F05-4462-8218-107C763807A7}"/>
    <cellStyle name="Normal 5 35 3" xfId="39975" xr:uid="{FB2A61FA-6D68-4AB6-A536-2370296C7832}"/>
    <cellStyle name="Normal 5 36" xfId="19017" xr:uid="{00000000-0005-0000-0000-0000474A0000}"/>
    <cellStyle name="Normal 5 36 2" xfId="19018" xr:uid="{00000000-0005-0000-0000-0000484A0000}"/>
    <cellStyle name="Normal 5 36 2 2" xfId="39978" xr:uid="{D74478B7-F5A6-43A5-99BE-241B1CE82549}"/>
    <cellStyle name="Normal 5 36 3" xfId="39977" xr:uid="{B72A7189-4098-44E9-B0BC-C08F31AA9BC0}"/>
    <cellStyle name="Normal 5 37" xfId="19019" xr:uid="{00000000-0005-0000-0000-0000494A0000}"/>
    <cellStyle name="Normal 5 37 2" xfId="19020" xr:uid="{00000000-0005-0000-0000-00004A4A0000}"/>
    <cellStyle name="Normal 5 37 2 2" xfId="39980" xr:uid="{BCD3DB04-D194-490F-9959-D2B40705708B}"/>
    <cellStyle name="Normal 5 37 3" xfId="39979" xr:uid="{440551C5-BA76-47A5-AE37-6C94FA286A31}"/>
    <cellStyle name="Normal 5 38" xfId="19021" xr:uid="{00000000-0005-0000-0000-00004B4A0000}"/>
    <cellStyle name="Normal 5 38 2" xfId="19022" xr:uid="{00000000-0005-0000-0000-00004C4A0000}"/>
    <cellStyle name="Normal 5 38 2 2" xfId="39982" xr:uid="{0F49FC3D-4AEA-4371-8922-4BA1A57505EA}"/>
    <cellStyle name="Normal 5 38 3" xfId="39981" xr:uid="{E4ADEF71-4501-4D6B-9AF7-FC6E59AAC58D}"/>
    <cellStyle name="Normal 5 39" xfId="19023" xr:uid="{00000000-0005-0000-0000-00004D4A0000}"/>
    <cellStyle name="Normal 5 39 2" xfId="19024" xr:uid="{00000000-0005-0000-0000-00004E4A0000}"/>
    <cellStyle name="Normal 5 39 2 2" xfId="39984" xr:uid="{FD8BC5BE-9B30-454D-BB17-D4E1574EE850}"/>
    <cellStyle name="Normal 5 39 3" xfId="39983" xr:uid="{E52B3E3D-AA7A-40D8-B239-15DD86DD1162}"/>
    <cellStyle name="Normal 5 4" xfId="19025" xr:uid="{00000000-0005-0000-0000-00004F4A0000}"/>
    <cellStyle name="Normal 5 4 2" xfId="19026" xr:uid="{00000000-0005-0000-0000-0000504A0000}"/>
    <cellStyle name="Normal 5 4 2 2" xfId="19027" xr:uid="{00000000-0005-0000-0000-0000514A0000}"/>
    <cellStyle name="Normal 5 4 2 2 2" xfId="19028" xr:uid="{00000000-0005-0000-0000-0000524A0000}"/>
    <cellStyle name="Normal 5 4 2 2 2 2" xfId="19029" xr:uid="{00000000-0005-0000-0000-0000534A0000}"/>
    <cellStyle name="Normal 5 4 2 2 2 2 2" xfId="39989" xr:uid="{B65372D9-4CCA-4BA6-B61C-68362C5D5CC5}"/>
    <cellStyle name="Normal 5 4 2 2 2 3" xfId="19030" xr:uid="{00000000-0005-0000-0000-0000544A0000}"/>
    <cellStyle name="Normal 5 4 2 2 2 3 2" xfId="39990" xr:uid="{F162B08C-5415-4831-860C-0B4C7CDA0D6A}"/>
    <cellStyle name="Normal 5 4 2 2 2 4" xfId="19031" xr:uid="{00000000-0005-0000-0000-0000554A0000}"/>
    <cellStyle name="Normal 5 4 2 2 2 4 2" xfId="39991" xr:uid="{CC73DF76-F723-4F39-A8B1-88203FB964DC}"/>
    <cellStyle name="Normal 5 4 2 2 2 5" xfId="39988" xr:uid="{D319DF71-110F-4969-BA54-E2318F6B9427}"/>
    <cellStyle name="Normal 5 4 2 2 3" xfId="19032" xr:uid="{00000000-0005-0000-0000-0000564A0000}"/>
    <cellStyle name="Normal 5 4 2 2 3 2" xfId="39992" xr:uid="{A2263031-4AC2-4B51-A977-40D0045E3137}"/>
    <cellStyle name="Normal 5 4 2 2 4" xfId="19033" xr:uid="{00000000-0005-0000-0000-0000574A0000}"/>
    <cellStyle name="Normal 5 4 2 2 4 2" xfId="39993" xr:uid="{DCC3AA72-7D37-4A37-AA4F-541A51E89227}"/>
    <cellStyle name="Normal 5 4 2 2 5" xfId="19034" xr:uid="{00000000-0005-0000-0000-0000584A0000}"/>
    <cellStyle name="Normal 5 4 2 2 5 2" xfId="39994" xr:uid="{08A7559F-4FAE-4C83-9FDE-70641A83D5AD}"/>
    <cellStyle name="Normal 5 4 2 2 6" xfId="39987" xr:uid="{4B7667E2-8C64-410D-A24F-5797B66A4A32}"/>
    <cellStyle name="Normal 5 4 2 3" xfId="19035" xr:uid="{00000000-0005-0000-0000-0000594A0000}"/>
    <cellStyle name="Normal 5 4 2 3 2" xfId="39995" xr:uid="{4269E764-FB6F-4C0A-8D9E-9FBB706C3BDF}"/>
    <cellStyle name="Normal 5 4 2 4" xfId="19036" xr:uid="{00000000-0005-0000-0000-00005A4A0000}"/>
    <cellStyle name="Normal 5 4 2 4 2" xfId="19037" xr:uid="{00000000-0005-0000-0000-00005B4A0000}"/>
    <cellStyle name="Normal 5 4 2 4 2 2" xfId="39997" xr:uid="{382812CE-A7DB-4042-829C-2AE5E416941A}"/>
    <cellStyle name="Normal 5 4 2 4 3" xfId="19038" xr:uid="{00000000-0005-0000-0000-00005C4A0000}"/>
    <cellStyle name="Normal 5 4 2 4 3 2" xfId="39998" xr:uid="{5C04A9AA-7446-407E-9286-E3AC5CB180C6}"/>
    <cellStyle name="Normal 5 4 2 4 4" xfId="19039" xr:uid="{00000000-0005-0000-0000-00005D4A0000}"/>
    <cellStyle name="Normal 5 4 2 4 4 2" xfId="39999" xr:uid="{5B4304CE-BA5F-47A3-8C30-0491AFE60A4C}"/>
    <cellStyle name="Normal 5 4 2 4 5" xfId="39996" xr:uid="{9C549561-1362-4129-98D4-2509A07DAF6E}"/>
    <cellStyle name="Normal 5 4 2 5" xfId="19040" xr:uid="{00000000-0005-0000-0000-00005E4A0000}"/>
    <cellStyle name="Normal 5 4 2 5 2" xfId="40000" xr:uid="{A32AAD8E-84D9-419F-9457-F875A4198BAB}"/>
    <cellStyle name="Normal 5 4 2 6" xfId="19041" xr:uid="{00000000-0005-0000-0000-00005F4A0000}"/>
    <cellStyle name="Normal 5 4 2 6 2" xfId="40001" xr:uid="{F22C440E-DAD1-4036-A916-1C7E22D8764C}"/>
    <cellStyle name="Normal 5 4 2 7" xfId="19042" xr:uid="{00000000-0005-0000-0000-0000604A0000}"/>
    <cellStyle name="Normal 5 4 2 7 2" xfId="40002" xr:uid="{3C5DABFE-E4C8-46A7-9348-E201FB5B221E}"/>
    <cellStyle name="Normal 5 4 2 8" xfId="39986" xr:uid="{C77C2401-0FB6-4707-B036-95BC71C718CC}"/>
    <cellStyle name="Normal 5 4 3" xfId="19043" xr:uid="{00000000-0005-0000-0000-0000614A0000}"/>
    <cellStyle name="Normal 5 4 3 2" xfId="19044" xr:uid="{00000000-0005-0000-0000-0000624A0000}"/>
    <cellStyle name="Normal 5 4 3 2 2" xfId="40004" xr:uid="{712BC89A-E17D-4E3D-833A-02CAEE78F190}"/>
    <cellStyle name="Normal 5 4 3 3" xfId="19045" xr:uid="{00000000-0005-0000-0000-0000634A0000}"/>
    <cellStyle name="Normal 5 4 3 3 2" xfId="19046" xr:uid="{00000000-0005-0000-0000-0000644A0000}"/>
    <cellStyle name="Normal 5 4 3 3 2 2" xfId="40006" xr:uid="{B3EBDAAD-1C2E-46AF-9EB1-FF5E6F28C26E}"/>
    <cellStyle name="Normal 5 4 3 3 3" xfId="19047" xr:uid="{00000000-0005-0000-0000-0000654A0000}"/>
    <cellStyle name="Normal 5 4 3 3 3 2" xfId="40007" xr:uid="{0E508577-EA2D-4192-B2B1-A2952C0FC693}"/>
    <cellStyle name="Normal 5 4 3 3 4" xfId="19048" xr:uid="{00000000-0005-0000-0000-0000664A0000}"/>
    <cellStyle name="Normal 5 4 3 3 4 2" xfId="40008" xr:uid="{07E8FC83-79FD-4265-AC92-E2735BEF2DEC}"/>
    <cellStyle name="Normal 5 4 3 3 5" xfId="40005" xr:uid="{79F9C2D6-31AF-4FB3-9BF8-CADF369CAE55}"/>
    <cellStyle name="Normal 5 4 3 4" xfId="19049" xr:uid="{00000000-0005-0000-0000-0000674A0000}"/>
    <cellStyle name="Normal 5 4 3 4 2" xfId="40009" xr:uid="{1259FABF-29C3-4AA4-9503-3B06392FFD8C}"/>
    <cellStyle name="Normal 5 4 3 5" xfId="19050" xr:uid="{00000000-0005-0000-0000-0000684A0000}"/>
    <cellStyle name="Normal 5 4 3 5 2" xfId="40010" xr:uid="{4D8037C6-7063-45C2-880E-08D5917C352B}"/>
    <cellStyle name="Normal 5 4 3 6" xfId="19051" xr:uid="{00000000-0005-0000-0000-0000694A0000}"/>
    <cellStyle name="Normal 5 4 3 6 2" xfId="40011" xr:uid="{A5839467-41E3-4182-84BB-F0F00211C4E1}"/>
    <cellStyle name="Normal 5 4 3 7" xfId="40003" xr:uid="{50510CDD-7E68-4F4F-8FBD-FFBB55452EDE}"/>
    <cellStyle name="Normal 5 4 4" xfId="19052" xr:uid="{00000000-0005-0000-0000-00006A4A0000}"/>
    <cellStyle name="Normal 5 4 4 2" xfId="40012" xr:uid="{3830B150-A139-40D8-98E0-40E30D851E15}"/>
    <cellStyle name="Normal 5 4 5" xfId="19053" xr:uid="{00000000-0005-0000-0000-00006B4A0000}"/>
    <cellStyle name="Normal 5 4 5 2" xfId="19054" xr:uid="{00000000-0005-0000-0000-00006C4A0000}"/>
    <cellStyle name="Normal 5 4 5 2 2" xfId="40014" xr:uid="{3961D58A-EED5-4823-A652-F33586268011}"/>
    <cellStyle name="Normal 5 4 5 3" xfId="19055" xr:uid="{00000000-0005-0000-0000-00006D4A0000}"/>
    <cellStyle name="Normal 5 4 5 3 2" xfId="40015" xr:uid="{295235D2-C272-4841-BBC2-78EE80D36802}"/>
    <cellStyle name="Normal 5 4 5 4" xfId="19056" xr:uid="{00000000-0005-0000-0000-00006E4A0000}"/>
    <cellStyle name="Normal 5 4 5 4 2" xfId="40016" xr:uid="{11B28D71-7C31-42B5-8C6A-7223B77C11B1}"/>
    <cellStyle name="Normal 5 4 5 5" xfId="40013" xr:uid="{B1BC5145-FA8F-4A21-94DA-8E6652BFFFFF}"/>
    <cellStyle name="Normal 5 4 6" xfId="19057" xr:uid="{00000000-0005-0000-0000-00006F4A0000}"/>
    <cellStyle name="Normal 5 4 6 2" xfId="40017" xr:uid="{464CB296-6E47-4151-AD94-D01BB0150E10}"/>
    <cellStyle name="Normal 5 4 7" xfId="19058" xr:uid="{00000000-0005-0000-0000-0000704A0000}"/>
    <cellStyle name="Normal 5 4 7 2" xfId="40018" xr:uid="{E313F9E4-1039-4FAE-BC45-AEFA3331E504}"/>
    <cellStyle name="Normal 5 4 8" xfId="19059" xr:uid="{00000000-0005-0000-0000-0000714A0000}"/>
    <cellStyle name="Normal 5 4 8 2" xfId="40019" xr:uid="{BE3BD012-DAF1-44E0-B5C9-8D1D436461FC}"/>
    <cellStyle name="Normal 5 4 9" xfId="39985" xr:uid="{B61AFFC1-F0EB-4F2A-9B02-EAF7FB018A79}"/>
    <cellStyle name="Normal 5 40" xfId="19060" xr:uid="{00000000-0005-0000-0000-0000724A0000}"/>
    <cellStyle name="Normal 5 40 2" xfId="19061" xr:uid="{00000000-0005-0000-0000-0000734A0000}"/>
    <cellStyle name="Normal 5 40 2 2" xfId="40021" xr:uid="{C637E5AA-2E06-44B3-BAFE-CC100986E42C}"/>
    <cellStyle name="Normal 5 40 3" xfId="40020" xr:uid="{1A3DD4AB-85EC-46D6-9948-664D6B1AB713}"/>
    <cellStyle name="Normal 5 41" xfId="19062" xr:uid="{00000000-0005-0000-0000-0000744A0000}"/>
    <cellStyle name="Normal 5 41 2" xfId="19063" xr:uid="{00000000-0005-0000-0000-0000754A0000}"/>
    <cellStyle name="Normal 5 41 2 2" xfId="40023" xr:uid="{2A4525B7-B6BB-44C7-B3D6-D988C4C2CBE6}"/>
    <cellStyle name="Normal 5 41 3" xfId="40022" xr:uid="{1EB49B71-5BA4-4134-8D10-9415489902B2}"/>
    <cellStyle name="Normal 5 42" xfId="19064" xr:uid="{00000000-0005-0000-0000-0000764A0000}"/>
    <cellStyle name="Normal 5 42 2" xfId="19065" xr:uid="{00000000-0005-0000-0000-0000774A0000}"/>
    <cellStyle name="Normal 5 42 2 2" xfId="40025" xr:uid="{9509AE9E-3268-4E3A-9FEC-C2D68936C6F9}"/>
    <cellStyle name="Normal 5 42 3" xfId="40024" xr:uid="{4D4C59C6-6234-4972-B5C6-655B11217D73}"/>
    <cellStyle name="Normal 5 43" xfId="19066" xr:uid="{00000000-0005-0000-0000-0000784A0000}"/>
    <cellStyle name="Normal 5 43 2" xfId="19067" xr:uid="{00000000-0005-0000-0000-0000794A0000}"/>
    <cellStyle name="Normal 5 43 2 2" xfId="40027" xr:uid="{8FAB0807-EC26-4A07-9968-714CB821FA41}"/>
    <cellStyle name="Normal 5 43 3" xfId="40026" xr:uid="{FC8AE41A-CEE2-4651-8A98-6D105AE2CA0A}"/>
    <cellStyle name="Normal 5 44" xfId="19068" xr:uid="{00000000-0005-0000-0000-00007A4A0000}"/>
    <cellStyle name="Normal 5 44 2" xfId="19069" xr:uid="{00000000-0005-0000-0000-00007B4A0000}"/>
    <cellStyle name="Normal 5 44 2 2" xfId="40029" xr:uid="{0AB92F79-D177-4E5C-A7C3-DEF00D1361D7}"/>
    <cellStyle name="Normal 5 44 3" xfId="40028" xr:uid="{1AEAB718-32E8-4ED6-98C1-76133CE556D9}"/>
    <cellStyle name="Normal 5 45" xfId="19070" xr:uid="{00000000-0005-0000-0000-00007C4A0000}"/>
    <cellStyle name="Normal 5 45 2" xfId="19071" xr:uid="{00000000-0005-0000-0000-00007D4A0000}"/>
    <cellStyle name="Normal 5 45 2 2" xfId="40031" xr:uid="{21B7CC18-48E3-4B20-80F3-71888CED0E37}"/>
    <cellStyle name="Normal 5 45 3" xfId="40030" xr:uid="{D8DEEE51-F34D-498E-9755-252C56B1FAE3}"/>
    <cellStyle name="Normal 5 46" xfId="19072" xr:uid="{00000000-0005-0000-0000-00007E4A0000}"/>
    <cellStyle name="Normal 5 46 2" xfId="19073" xr:uid="{00000000-0005-0000-0000-00007F4A0000}"/>
    <cellStyle name="Normal 5 46 2 2" xfId="40033" xr:uid="{4501273E-8512-4887-B4E1-D2D9A856D37C}"/>
    <cellStyle name="Normal 5 46 3" xfId="40032" xr:uid="{89E501E3-942D-4695-864E-A35F1A932694}"/>
    <cellStyle name="Normal 5 47" xfId="19074" xr:uid="{00000000-0005-0000-0000-0000804A0000}"/>
    <cellStyle name="Normal 5 47 2" xfId="40034" xr:uid="{C1CCFD63-B525-4489-8FFB-23B55892CC38}"/>
    <cellStyle name="Normal 5 48" xfId="19075" xr:uid="{00000000-0005-0000-0000-0000814A0000}"/>
    <cellStyle name="Normal 5 48 2" xfId="40035" xr:uid="{89DB9E42-CC9A-45DC-9D16-8EE16FA8D138}"/>
    <cellStyle name="Normal 5 49" xfId="19076" xr:uid="{00000000-0005-0000-0000-0000824A0000}"/>
    <cellStyle name="Normal 5 49 2" xfId="40036" xr:uid="{24496A82-6AA9-4389-A9D6-764DF8893F3C}"/>
    <cellStyle name="Normal 5 5" xfId="19077" xr:uid="{00000000-0005-0000-0000-0000834A0000}"/>
    <cellStyle name="Normal 5 5 10" xfId="19078" xr:uid="{00000000-0005-0000-0000-0000844A0000}"/>
    <cellStyle name="Normal 5 5 10 2" xfId="40038" xr:uid="{BAC17A3F-75C5-4130-970B-0DE355AF60E3}"/>
    <cellStyle name="Normal 5 5 11" xfId="19079" xr:uid="{00000000-0005-0000-0000-0000854A0000}"/>
    <cellStyle name="Normal 5 5 11 2" xfId="40039" xr:uid="{9A16A0E5-883B-4A00-9BDA-2D0F848B04D5}"/>
    <cellStyle name="Normal 5 5 12" xfId="19080" xr:uid="{00000000-0005-0000-0000-0000864A0000}"/>
    <cellStyle name="Normal 5 5 12 2" xfId="40040" xr:uid="{3C6773FD-745E-464F-89E7-CBB0A0687DDF}"/>
    <cellStyle name="Normal 5 5 13" xfId="19081" xr:uid="{00000000-0005-0000-0000-0000874A0000}"/>
    <cellStyle name="Normal 5 5 13 2" xfId="40041" xr:uid="{6A1F661D-F9F7-4133-8F27-F92584A0AEE8}"/>
    <cellStyle name="Normal 5 5 14" xfId="19082" xr:uid="{00000000-0005-0000-0000-0000884A0000}"/>
    <cellStyle name="Normal 5 5 14 2" xfId="40042" xr:uid="{B9E2FF4C-9649-4BDC-9CE1-94A17A8364C4}"/>
    <cellStyle name="Normal 5 5 15" xfId="19083" xr:uid="{00000000-0005-0000-0000-0000894A0000}"/>
    <cellStyle name="Normal 5 5 15 2" xfId="40043" xr:uid="{28BCFC4F-AFBD-47E9-A134-1BD346479289}"/>
    <cellStyle name="Normal 5 5 16" xfId="19084" xr:uid="{00000000-0005-0000-0000-00008A4A0000}"/>
    <cellStyle name="Normal 5 5 16 2" xfId="40044" xr:uid="{50D97852-C8D6-473F-82C8-6F1871AE1C80}"/>
    <cellStyle name="Normal 5 5 17" xfId="19085" xr:uid="{00000000-0005-0000-0000-00008B4A0000}"/>
    <cellStyle name="Normal 5 5 17 2" xfId="40045" xr:uid="{45060F10-52A0-4671-A361-F9475E7E09EE}"/>
    <cellStyle name="Normal 5 5 18" xfId="19086" xr:uid="{00000000-0005-0000-0000-00008C4A0000}"/>
    <cellStyle name="Normal 5 5 18 2" xfId="40046" xr:uid="{EE1B073A-21BE-4630-ABF9-2D556C0F4C27}"/>
    <cellStyle name="Normal 5 5 19" xfId="19087" xr:uid="{00000000-0005-0000-0000-00008D4A0000}"/>
    <cellStyle name="Normal 5 5 19 2" xfId="40047" xr:uid="{D05AD4CA-F9F8-41CA-B174-E1006927BBAB}"/>
    <cellStyle name="Normal 5 5 2" xfId="19088" xr:uid="{00000000-0005-0000-0000-00008E4A0000}"/>
    <cellStyle name="Normal 5 5 2 2" xfId="40048" xr:uid="{2466E9E2-DF65-4684-93E2-0EC603C2D707}"/>
    <cellStyle name="Normal 5 5 20" xfId="19089" xr:uid="{00000000-0005-0000-0000-00008F4A0000}"/>
    <cellStyle name="Normal 5 5 20 2" xfId="40049" xr:uid="{953F0CE5-A7C3-4E1D-A38D-7A77D77FF1FA}"/>
    <cellStyle name="Normal 5 5 21" xfId="19090" xr:uid="{00000000-0005-0000-0000-0000904A0000}"/>
    <cellStyle name="Normal 5 5 21 2" xfId="40050" xr:uid="{FEFE10B0-BEAC-41F4-896A-4196B3E5104B}"/>
    <cellStyle name="Normal 5 5 22" xfId="19091" xr:uid="{00000000-0005-0000-0000-0000914A0000}"/>
    <cellStyle name="Normal 5 5 22 2" xfId="40051" xr:uid="{8E2E8465-0B2E-455B-9384-F5547D9DF4B6}"/>
    <cellStyle name="Normal 5 5 23" xfId="19092" xr:uid="{00000000-0005-0000-0000-0000924A0000}"/>
    <cellStyle name="Normal 5 5 23 2" xfId="40052" xr:uid="{2FA205C2-8C3E-48E3-86D4-7D976D3A0F4A}"/>
    <cellStyle name="Normal 5 5 24" xfId="19093" xr:uid="{00000000-0005-0000-0000-0000934A0000}"/>
    <cellStyle name="Normal 5 5 24 2" xfId="40053" xr:uid="{C25A027B-7248-4FAD-9A73-5B0A1D6B2E09}"/>
    <cellStyle name="Normal 5 5 25" xfId="19094" xr:uid="{00000000-0005-0000-0000-0000944A0000}"/>
    <cellStyle name="Normal 5 5 25 2" xfId="40054" xr:uid="{ECE5DFF7-47C6-4893-8A8A-B880D65D2D51}"/>
    <cellStyle name="Normal 5 5 26" xfId="19095" xr:uid="{00000000-0005-0000-0000-0000954A0000}"/>
    <cellStyle name="Normal 5 5 26 2" xfId="40055" xr:uid="{BE37D2E9-2F8A-45DA-9899-7672A1ECAE91}"/>
    <cellStyle name="Normal 5 5 27" xfId="19096" xr:uid="{00000000-0005-0000-0000-0000964A0000}"/>
    <cellStyle name="Normal 5 5 27 2" xfId="40056" xr:uid="{FF09F86E-1068-46C9-8DA8-61EAC62E7559}"/>
    <cellStyle name="Normal 5 5 28" xfId="19097" xr:uid="{00000000-0005-0000-0000-0000974A0000}"/>
    <cellStyle name="Normal 5 5 28 2" xfId="40057" xr:uid="{2113F14E-5644-470A-BFC6-BF91FB252A1F}"/>
    <cellStyle name="Normal 5 5 29" xfId="19098" xr:uid="{00000000-0005-0000-0000-0000984A0000}"/>
    <cellStyle name="Normal 5 5 29 2" xfId="40058" xr:uid="{A43A43A4-9591-40D9-BE2F-861504549ACD}"/>
    <cellStyle name="Normal 5 5 3" xfId="19099" xr:uid="{00000000-0005-0000-0000-0000994A0000}"/>
    <cellStyle name="Normal 5 5 3 2" xfId="40059" xr:uid="{1FB54185-05B6-447E-806E-0EFBE6DA3981}"/>
    <cellStyle name="Normal 5 5 30" xfId="19100" xr:uid="{00000000-0005-0000-0000-00009A4A0000}"/>
    <cellStyle name="Normal 5 5 30 2" xfId="40060" xr:uid="{56C1DDE1-6992-4F72-865B-0C555F1354CB}"/>
    <cellStyle name="Normal 5 5 31" xfId="19101" xr:uid="{00000000-0005-0000-0000-00009B4A0000}"/>
    <cellStyle name="Normal 5 5 31 2" xfId="40061" xr:uid="{C4758575-52C5-477A-91B3-1E68784E15EF}"/>
    <cellStyle name="Normal 5 5 32" xfId="19102" xr:uid="{00000000-0005-0000-0000-00009C4A0000}"/>
    <cellStyle name="Normal 5 5 32 2" xfId="40062" xr:uid="{2A29866F-1757-431A-B61A-55CD83117BAA}"/>
    <cellStyle name="Normal 5 5 33" xfId="19103" xr:uid="{00000000-0005-0000-0000-00009D4A0000}"/>
    <cellStyle name="Normal 5 5 33 2" xfId="40063" xr:uid="{F57CE1C8-5E8E-4D37-99AD-A67D7659A875}"/>
    <cellStyle name="Normal 5 5 34" xfId="19104" xr:uid="{00000000-0005-0000-0000-00009E4A0000}"/>
    <cellStyle name="Normal 5 5 34 2" xfId="40064" xr:uid="{86F9EA58-47A9-454B-A09A-1224FC0163DD}"/>
    <cellStyle name="Normal 5 5 35" xfId="19105" xr:uid="{00000000-0005-0000-0000-00009F4A0000}"/>
    <cellStyle name="Normal 5 5 35 2" xfId="40065" xr:uid="{700A37CC-3F74-457D-A4EF-D663C44BB0E4}"/>
    <cellStyle name="Normal 5 5 36" xfId="19106" xr:uid="{00000000-0005-0000-0000-0000A04A0000}"/>
    <cellStyle name="Normal 5 5 36 2" xfId="40066" xr:uid="{BD27260B-24D6-40D2-80F5-0283D59F23DF}"/>
    <cellStyle name="Normal 5 5 37" xfId="19107" xr:uid="{00000000-0005-0000-0000-0000A14A0000}"/>
    <cellStyle name="Normal 5 5 37 2" xfId="40067" xr:uid="{C0BF6655-B0E4-492F-8CED-F4A902FB10C5}"/>
    <cellStyle name="Normal 5 5 38" xfId="19108" xr:uid="{00000000-0005-0000-0000-0000A24A0000}"/>
    <cellStyle name="Normal 5 5 38 2" xfId="40068" xr:uid="{084FB659-A980-4C72-A366-D72578C0B5BD}"/>
    <cellStyle name="Normal 5 5 39" xfId="19109" xr:uid="{00000000-0005-0000-0000-0000A34A0000}"/>
    <cellStyle name="Normal 5 5 39 2" xfId="40069" xr:uid="{7C48CFE7-BB52-4EB6-9B53-34EEA662F2E3}"/>
    <cellStyle name="Normal 5 5 4" xfId="19110" xr:uid="{00000000-0005-0000-0000-0000A44A0000}"/>
    <cellStyle name="Normal 5 5 4 2" xfId="40070" xr:uid="{F165F0FE-18F3-4A85-88C1-4AAC0679BD9F}"/>
    <cellStyle name="Normal 5 5 40" xfId="19111" xr:uid="{00000000-0005-0000-0000-0000A54A0000}"/>
    <cellStyle name="Normal 5 5 40 2" xfId="40071" xr:uid="{10F462AB-921D-4F78-9317-CE6CCF8ABC83}"/>
    <cellStyle name="Normal 5 5 41" xfId="19112" xr:uid="{00000000-0005-0000-0000-0000A64A0000}"/>
    <cellStyle name="Normal 5 5 41 2" xfId="40072" xr:uid="{B1BA3E1E-EF2C-4E65-87E1-654CC809ABFD}"/>
    <cellStyle name="Normal 5 5 42" xfId="19113" xr:uid="{00000000-0005-0000-0000-0000A74A0000}"/>
    <cellStyle name="Normal 5 5 42 2" xfId="40073" xr:uid="{27FA13E1-FAB6-49DF-8AE2-10305EB9E107}"/>
    <cellStyle name="Normal 5 5 43" xfId="19114" xr:uid="{00000000-0005-0000-0000-0000A84A0000}"/>
    <cellStyle name="Normal 5 5 43 2" xfId="40074" xr:uid="{3C0C73CB-36FF-45E0-8483-C3B240ED53AD}"/>
    <cellStyle name="Normal 5 5 44" xfId="19115" xr:uid="{00000000-0005-0000-0000-0000A94A0000}"/>
    <cellStyle name="Normal 5 5 44 2" xfId="40075" xr:uid="{E9FE20B6-E966-4B1E-9837-0B633EE7B500}"/>
    <cellStyle name="Normal 5 5 45" xfId="19116" xr:uid="{00000000-0005-0000-0000-0000AA4A0000}"/>
    <cellStyle name="Normal 5 5 45 2" xfId="40076" xr:uid="{AD8789B2-981E-4906-8E61-E0ED54C871FA}"/>
    <cellStyle name="Normal 5 5 46" xfId="19117" xr:uid="{00000000-0005-0000-0000-0000AB4A0000}"/>
    <cellStyle name="Normal 5 5 46 2" xfId="40077" xr:uid="{B417020B-DAEE-402D-A876-548EC6C073AF}"/>
    <cellStyle name="Normal 5 5 47" xfId="19118" xr:uid="{00000000-0005-0000-0000-0000AC4A0000}"/>
    <cellStyle name="Normal 5 5 47 2" xfId="40078" xr:uid="{05A014D0-1F99-40D1-832E-7202D0E59E8B}"/>
    <cellStyle name="Normal 5 5 48" xfId="19119" xr:uid="{00000000-0005-0000-0000-0000AD4A0000}"/>
    <cellStyle name="Normal 5 5 48 2" xfId="40079" xr:uid="{D5489592-29A4-4D29-B695-2FBF0065F801}"/>
    <cellStyle name="Normal 5 5 49" xfId="19120" xr:uid="{00000000-0005-0000-0000-0000AE4A0000}"/>
    <cellStyle name="Normal 5 5 49 2" xfId="40080" xr:uid="{7F259E28-947F-44CC-AD9E-B026A76F235F}"/>
    <cellStyle name="Normal 5 5 5" xfId="19121" xr:uid="{00000000-0005-0000-0000-0000AF4A0000}"/>
    <cellStyle name="Normal 5 5 5 2" xfId="40081" xr:uid="{A49FBE00-5A6D-4853-99D9-3EFB3ACE2930}"/>
    <cellStyle name="Normal 5 5 50" xfId="19122" xr:uid="{00000000-0005-0000-0000-0000B04A0000}"/>
    <cellStyle name="Normal 5 5 50 2" xfId="40082" xr:uid="{2A0EE749-87F4-4D78-904D-AD083DC9B21E}"/>
    <cellStyle name="Normal 5 5 51" xfId="19123" xr:uid="{00000000-0005-0000-0000-0000B14A0000}"/>
    <cellStyle name="Normal 5 5 51 2" xfId="40083" xr:uid="{7BEBCEC2-EA91-4F83-A623-083D50B18E39}"/>
    <cellStyle name="Normal 5 5 52" xfId="19124" xr:uid="{00000000-0005-0000-0000-0000B24A0000}"/>
    <cellStyle name="Normal 5 5 52 2" xfId="40084" xr:uid="{7B923F85-5B46-4268-932D-FF57DAC17F6E}"/>
    <cellStyle name="Normal 5 5 53" xfId="19125" xr:uid="{00000000-0005-0000-0000-0000B34A0000}"/>
    <cellStyle name="Normal 5 5 53 2" xfId="40085" xr:uid="{F407AFFC-3B9D-4E9C-AEEE-4EE7D0611112}"/>
    <cellStyle name="Normal 5 5 54" xfId="19126" xr:uid="{00000000-0005-0000-0000-0000B44A0000}"/>
    <cellStyle name="Normal 5 5 54 2" xfId="40086" xr:uid="{A5264F97-55AF-41A7-A118-29A407008DE2}"/>
    <cellStyle name="Normal 5 5 55" xfId="19127" xr:uid="{00000000-0005-0000-0000-0000B54A0000}"/>
    <cellStyle name="Normal 5 5 55 2" xfId="40087" xr:uid="{7D21C0D8-0663-4174-9A4B-948B8882D65A}"/>
    <cellStyle name="Normal 5 5 56" xfId="19128" xr:uid="{00000000-0005-0000-0000-0000B64A0000}"/>
    <cellStyle name="Normal 5 5 56 2" xfId="40088" xr:uid="{A8ECD7D1-1774-4A46-910A-ED9E04741353}"/>
    <cellStyle name="Normal 5 5 57" xfId="19129" xr:uid="{00000000-0005-0000-0000-0000B74A0000}"/>
    <cellStyle name="Normal 5 5 57 2" xfId="40089" xr:uid="{3E228996-ADBE-4C00-A1A6-031D72B24A23}"/>
    <cellStyle name="Normal 5 5 58" xfId="19130" xr:uid="{00000000-0005-0000-0000-0000B84A0000}"/>
    <cellStyle name="Normal 5 5 58 2" xfId="40090" xr:uid="{66578150-3685-42F3-A0CD-3E0408E3FC51}"/>
    <cellStyle name="Normal 5 5 59" xfId="19131" xr:uid="{00000000-0005-0000-0000-0000B94A0000}"/>
    <cellStyle name="Normal 5 5 59 2" xfId="40091" xr:uid="{872AE324-40F5-4D36-BA8E-4849501F69D1}"/>
    <cellStyle name="Normal 5 5 6" xfId="19132" xr:uid="{00000000-0005-0000-0000-0000BA4A0000}"/>
    <cellStyle name="Normal 5 5 6 2" xfId="40092" xr:uid="{A2050E97-5D24-43C0-A216-308C0F8E198B}"/>
    <cellStyle name="Normal 5 5 60" xfId="19133" xr:uid="{00000000-0005-0000-0000-0000BB4A0000}"/>
    <cellStyle name="Normal 5 5 60 2" xfId="40093" xr:uid="{95496A89-1CCF-4AC4-8DE1-7EECB89EB787}"/>
    <cellStyle name="Normal 5 5 61" xfId="19134" xr:uid="{00000000-0005-0000-0000-0000BC4A0000}"/>
    <cellStyle name="Normal 5 5 61 2" xfId="40094" xr:uid="{ACF37032-3632-4A73-AB30-5CA460FB8617}"/>
    <cellStyle name="Normal 5 5 62" xfId="19135" xr:uid="{00000000-0005-0000-0000-0000BD4A0000}"/>
    <cellStyle name="Normal 5 5 62 2" xfId="40095" xr:uid="{5D3B0D4F-0D1F-488F-A377-B76620B9B4D2}"/>
    <cellStyle name="Normal 5 5 63" xfId="19136" xr:uid="{00000000-0005-0000-0000-0000BE4A0000}"/>
    <cellStyle name="Normal 5 5 63 2" xfId="40096" xr:uid="{82825769-FB2C-4726-85D2-C6C83C62E512}"/>
    <cellStyle name="Normal 5 5 64" xfId="19137" xr:uid="{00000000-0005-0000-0000-0000BF4A0000}"/>
    <cellStyle name="Normal 5 5 64 2" xfId="40097" xr:uid="{5B9FBDF1-4824-4FFB-9F82-B7E91B37F004}"/>
    <cellStyle name="Normal 5 5 65" xfId="19138" xr:uid="{00000000-0005-0000-0000-0000C04A0000}"/>
    <cellStyle name="Normal 5 5 65 2" xfId="40098" xr:uid="{20FFEECB-EAA8-43AE-95E9-2E4E281CE6D5}"/>
    <cellStyle name="Normal 5 5 66" xfId="19139" xr:uid="{00000000-0005-0000-0000-0000C14A0000}"/>
    <cellStyle name="Normal 5 5 66 2" xfId="40099" xr:uid="{4EC89B4E-F5BF-454F-A8BE-A14910061F56}"/>
    <cellStyle name="Normal 5 5 67" xfId="19140" xr:uid="{00000000-0005-0000-0000-0000C24A0000}"/>
    <cellStyle name="Normal 5 5 67 2" xfId="40100" xr:uid="{2D4DFCC9-6949-4385-AA2E-14FF1FD09BEC}"/>
    <cellStyle name="Normal 5 5 68" xfId="19141" xr:uid="{00000000-0005-0000-0000-0000C34A0000}"/>
    <cellStyle name="Normal 5 5 68 2" xfId="40101" xr:uid="{2205547C-6085-418A-A30D-7D602783CB43}"/>
    <cellStyle name="Normal 5 5 69" xfId="19142" xr:uid="{00000000-0005-0000-0000-0000C44A0000}"/>
    <cellStyle name="Normal 5 5 69 2" xfId="40102" xr:uid="{EF8AFF9C-1BE6-4D6E-8FB7-DD267FCF7FD5}"/>
    <cellStyle name="Normal 5 5 7" xfId="19143" xr:uid="{00000000-0005-0000-0000-0000C54A0000}"/>
    <cellStyle name="Normal 5 5 7 2" xfId="40103" xr:uid="{8AF10BDA-F00F-41D4-8625-3EA7F5835014}"/>
    <cellStyle name="Normal 5 5 70" xfId="19144" xr:uid="{00000000-0005-0000-0000-0000C64A0000}"/>
    <cellStyle name="Normal 5 5 70 2" xfId="40104" xr:uid="{0196D8DC-5C59-4761-ADA4-15AA93C17E50}"/>
    <cellStyle name="Normal 5 5 71" xfId="19145" xr:uid="{00000000-0005-0000-0000-0000C74A0000}"/>
    <cellStyle name="Normal 5 5 71 2" xfId="40105" xr:uid="{6A8091DA-655E-452D-83B5-B694CE62DD42}"/>
    <cellStyle name="Normal 5 5 72" xfId="19146" xr:uid="{00000000-0005-0000-0000-0000C84A0000}"/>
    <cellStyle name="Normal 5 5 72 2" xfId="40106" xr:uid="{3CBFE934-8D85-4F72-9B5A-7B81403FA4D3}"/>
    <cellStyle name="Normal 5 5 73" xfId="19147" xr:uid="{00000000-0005-0000-0000-0000C94A0000}"/>
    <cellStyle name="Normal 5 5 73 2" xfId="40107" xr:uid="{D98F6D84-B6C3-4367-A4CC-0098C17CDE7F}"/>
    <cellStyle name="Normal 5 5 74" xfId="19148" xr:uid="{00000000-0005-0000-0000-0000CA4A0000}"/>
    <cellStyle name="Normal 5 5 74 2" xfId="40108" xr:uid="{3A3A90EB-1CD2-48DB-991F-CE4056741897}"/>
    <cellStyle name="Normal 5 5 75" xfId="19149" xr:uid="{00000000-0005-0000-0000-0000CB4A0000}"/>
    <cellStyle name="Normal 5 5 75 2" xfId="40109" xr:uid="{45629621-BE21-49D0-B3FC-7C238FE5F470}"/>
    <cellStyle name="Normal 5 5 76" xfId="19150" xr:uid="{00000000-0005-0000-0000-0000CC4A0000}"/>
    <cellStyle name="Normal 5 5 76 2" xfId="40110" xr:uid="{98E50190-E979-4CFD-AD66-D39AB3815B70}"/>
    <cellStyle name="Normal 5 5 77" xfId="19151" xr:uid="{00000000-0005-0000-0000-0000CD4A0000}"/>
    <cellStyle name="Normal 5 5 77 2" xfId="40111" xr:uid="{39C08B23-8B6E-4105-8F28-60B742C38F91}"/>
    <cellStyle name="Normal 5 5 78" xfId="19152" xr:uid="{00000000-0005-0000-0000-0000CE4A0000}"/>
    <cellStyle name="Normal 5 5 78 2" xfId="40112" xr:uid="{871D3F2E-401F-4821-8FBC-42C96E1055F3}"/>
    <cellStyle name="Normal 5 5 79" xfId="19153" xr:uid="{00000000-0005-0000-0000-0000CF4A0000}"/>
    <cellStyle name="Normal 5 5 79 2" xfId="40113" xr:uid="{B8FB96DB-4425-4C14-8D8F-BFC88B313BE1}"/>
    <cellStyle name="Normal 5 5 8" xfId="19154" xr:uid="{00000000-0005-0000-0000-0000D04A0000}"/>
    <cellStyle name="Normal 5 5 8 2" xfId="40114" xr:uid="{6F37FD80-3AD8-493C-BC84-3B16949E5661}"/>
    <cellStyle name="Normal 5 5 80" xfId="19155" xr:uid="{00000000-0005-0000-0000-0000D14A0000}"/>
    <cellStyle name="Normal 5 5 80 2" xfId="40115" xr:uid="{8ABCBCAB-FF99-41D4-A5AD-5CD6249FC216}"/>
    <cellStyle name="Normal 5 5 81" xfId="19156" xr:uid="{00000000-0005-0000-0000-0000D24A0000}"/>
    <cellStyle name="Normal 5 5 81 2" xfId="40116" xr:uid="{F9CDE867-FEC1-4C49-8FF7-7F67D267BB98}"/>
    <cellStyle name="Normal 5 5 82" xfId="19157" xr:uid="{00000000-0005-0000-0000-0000D34A0000}"/>
    <cellStyle name="Normal 5 5 82 2" xfId="40117" xr:uid="{8B782F42-9A27-4D2C-8433-5D9AD3460B5A}"/>
    <cellStyle name="Normal 5 5 83" xfId="19158" xr:uid="{00000000-0005-0000-0000-0000D44A0000}"/>
    <cellStyle name="Normal 5 5 83 2" xfId="40118" xr:uid="{BBA2786F-D51C-4735-9932-6122B16772C8}"/>
    <cellStyle name="Normal 5 5 84" xfId="19159" xr:uid="{00000000-0005-0000-0000-0000D54A0000}"/>
    <cellStyle name="Normal 5 5 84 2" xfId="40119" xr:uid="{F44A1A37-334C-481E-B9F3-557159753E46}"/>
    <cellStyle name="Normal 5 5 85" xfId="19160" xr:uid="{00000000-0005-0000-0000-0000D64A0000}"/>
    <cellStyle name="Normal 5 5 85 2" xfId="40120" xr:uid="{8082495A-9F11-470B-9B72-D1DB9B45A696}"/>
    <cellStyle name="Normal 5 5 86" xfId="19161" xr:uid="{00000000-0005-0000-0000-0000D74A0000}"/>
    <cellStyle name="Normal 5 5 86 2" xfId="40121" xr:uid="{DA71161F-5BA4-42FF-9608-11A0A33CFCE1}"/>
    <cellStyle name="Normal 5 5 87" xfId="19162" xr:uid="{00000000-0005-0000-0000-0000D84A0000}"/>
    <cellStyle name="Normal 5 5 87 2" xfId="40122" xr:uid="{AF72E060-B0DD-4663-84CD-4B6045CDFAAB}"/>
    <cellStyle name="Normal 5 5 88" xfId="19163" xr:uid="{00000000-0005-0000-0000-0000D94A0000}"/>
    <cellStyle name="Normal 5 5 88 2" xfId="40123" xr:uid="{80C2C588-E3BF-46CF-B68F-5898B8C0AC9F}"/>
    <cellStyle name="Normal 5 5 89" xfId="19164" xr:uid="{00000000-0005-0000-0000-0000DA4A0000}"/>
    <cellStyle name="Normal 5 5 89 2" xfId="40124" xr:uid="{98AC1BB7-4EDE-4691-A123-116C54884789}"/>
    <cellStyle name="Normal 5 5 9" xfId="19165" xr:uid="{00000000-0005-0000-0000-0000DB4A0000}"/>
    <cellStyle name="Normal 5 5 9 2" xfId="40125" xr:uid="{521084A4-B51F-4176-81AF-2EEC0787F195}"/>
    <cellStyle name="Normal 5 5 90" xfId="19166" xr:uid="{00000000-0005-0000-0000-0000DC4A0000}"/>
    <cellStyle name="Normal 5 5 90 2" xfId="40126" xr:uid="{1A78905F-6729-4E7D-8FDE-40640E477128}"/>
    <cellStyle name="Normal 5 5 91" xfId="19167" xr:uid="{00000000-0005-0000-0000-0000DD4A0000}"/>
    <cellStyle name="Normal 5 5 91 2" xfId="40127" xr:uid="{D3C3ED4A-F114-4BBC-9F8B-EC563915A5FA}"/>
    <cellStyle name="Normal 5 5 92" xfId="19168" xr:uid="{00000000-0005-0000-0000-0000DE4A0000}"/>
    <cellStyle name="Normal 5 5 92 2" xfId="40128" xr:uid="{CFE3273F-E91D-4488-98DD-3D6318C59F52}"/>
    <cellStyle name="Normal 5 5 93" xfId="19169" xr:uid="{00000000-0005-0000-0000-0000DF4A0000}"/>
    <cellStyle name="Normal 5 5 93 2" xfId="40129" xr:uid="{D35DA85F-CF5A-4E09-80E9-A047CEAB6B6A}"/>
    <cellStyle name="Normal 5 5 94" xfId="40037" xr:uid="{2EBAE1D9-56F9-4728-B6AD-80FB9F142E69}"/>
    <cellStyle name="Normal 5 50" xfId="19170" xr:uid="{00000000-0005-0000-0000-0000E04A0000}"/>
    <cellStyle name="Normal 5 50 2" xfId="40130" xr:uid="{F0429226-661F-488E-A586-16DC95983762}"/>
    <cellStyle name="Normal 5 51" xfId="19171" xr:uid="{00000000-0005-0000-0000-0000E14A0000}"/>
    <cellStyle name="Normal 5 51 2" xfId="40131" xr:uid="{EF93AD2A-6B2A-47BB-930B-BCBE37485B74}"/>
    <cellStyle name="Normal 5 52" xfId="19172" xr:uid="{00000000-0005-0000-0000-0000E24A0000}"/>
    <cellStyle name="Normal 5 52 2" xfId="40132" xr:uid="{91FEA5EB-CE4D-4F13-B127-613AA2CE3DA9}"/>
    <cellStyle name="Normal 5 53" xfId="19173" xr:uid="{00000000-0005-0000-0000-0000E34A0000}"/>
    <cellStyle name="Normal 5 53 2" xfId="40133" xr:uid="{3CAB84E3-C7ED-453B-A16C-14D6D6C308F9}"/>
    <cellStyle name="Normal 5 54" xfId="19174" xr:uid="{00000000-0005-0000-0000-0000E44A0000}"/>
    <cellStyle name="Normal 5 54 2" xfId="40134" xr:uid="{8B1592C9-BBF8-4A62-BB5F-B5A764283E52}"/>
    <cellStyle name="Normal 5 55" xfId="19175" xr:uid="{00000000-0005-0000-0000-0000E54A0000}"/>
    <cellStyle name="Normal 5 55 2" xfId="40135" xr:uid="{3699EDC0-F828-4600-9439-8FF2072E6847}"/>
    <cellStyle name="Normal 5 56" xfId="19176" xr:uid="{00000000-0005-0000-0000-0000E64A0000}"/>
    <cellStyle name="Normal 5 56 2" xfId="40136" xr:uid="{5AE2940C-3809-47C7-8CCF-934B0BE41763}"/>
    <cellStyle name="Normal 5 57" xfId="19177" xr:uid="{00000000-0005-0000-0000-0000E74A0000}"/>
    <cellStyle name="Normal 5 57 2" xfId="40137" xr:uid="{69097AA9-EF6E-4309-9B97-EAF9FE20A146}"/>
    <cellStyle name="Normal 5 58" xfId="19178" xr:uid="{00000000-0005-0000-0000-0000E84A0000}"/>
    <cellStyle name="Normal 5 58 2" xfId="40138" xr:uid="{CFB1C601-1C9F-4CC2-A76F-655606386B85}"/>
    <cellStyle name="Normal 5 59" xfId="19179" xr:uid="{00000000-0005-0000-0000-0000E94A0000}"/>
    <cellStyle name="Normal 5 59 2" xfId="40139" xr:uid="{462A5B9C-2CE7-48D7-963F-FDF5D37E5F94}"/>
    <cellStyle name="Normal 5 6" xfId="19180" xr:uid="{00000000-0005-0000-0000-0000EA4A0000}"/>
    <cellStyle name="Normal 5 6 2" xfId="19181" xr:uid="{00000000-0005-0000-0000-0000EB4A0000}"/>
    <cellStyle name="Normal 5 6 2 2" xfId="40141" xr:uid="{35453E70-E683-411F-9C89-423DD21F7B8E}"/>
    <cellStyle name="Normal 5 6 3" xfId="40140" xr:uid="{B7649C88-53DF-4F33-8E3F-6963EB0F9913}"/>
    <cellStyle name="Normal 5 60" xfId="19182" xr:uid="{00000000-0005-0000-0000-0000EC4A0000}"/>
    <cellStyle name="Normal 5 60 2" xfId="40142" xr:uid="{F957F234-5D2A-4349-9428-2560F324B83A}"/>
    <cellStyle name="Normal 5 61" xfId="19183" xr:uid="{00000000-0005-0000-0000-0000ED4A0000}"/>
    <cellStyle name="Normal 5 61 2" xfId="40143" xr:uid="{F9B7161B-D7D4-4AF7-B577-F5704D7FB3F9}"/>
    <cellStyle name="Normal 5 62" xfId="19184" xr:uid="{00000000-0005-0000-0000-0000EE4A0000}"/>
    <cellStyle name="Normal 5 62 2" xfId="40144" xr:uid="{FCC50991-8E7E-4720-8DF3-2AA075B3A767}"/>
    <cellStyle name="Normal 5 63" xfId="19185" xr:uid="{00000000-0005-0000-0000-0000EF4A0000}"/>
    <cellStyle name="Normal 5 63 2" xfId="40145" xr:uid="{478D7CBB-8030-41D4-8E4D-F6E163A83A34}"/>
    <cellStyle name="Normal 5 64" xfId="19186" xr:uid="{00000000-0005-0000-0000-0000F04A0000}"/>
    <cellStyle name="Normal 5 64 2" xfId="40146" xr:uid="{6FF48F57-87E1-41F0-923D-C362FAD9B02A}"/>
    <cellStyle name="Normal 5 65" xfId="19187" xr:uid="{00000000-0005-0000-0000-0000F14A0000}"/>
    <cellStyle name="Normal 5 65 2" xfId="40147" xr:uid="{4D1E24F2-13BF-4143-AE6F-DD10A87C39F4}"/>
    <cellStyle name="Normal 5 66" xfId="19188" xr:uid="{00000000-0005-0000-0000-0000F24A0000}"/>
    <cellStyle name="Normal 5 66 2" xfId="40148" xr:uid="{27CE65D4-9987-4582-A195-01AC3CAC06FE}"/>
    <cellStyle name="Normal 5 67" xfId="19189" xr:uid="{00000000-0005-0000-0000-0000F34A0000}"/>
    <cellStyle name="Normal 5 67 2" xfId="40149" xr:uid="{56E1A961-92D0-4C4F-B639-0EE6A8AF3EE2}"/>
    <cellStyle name="Normal 5 68" xfId="19190" xr:uid="{00000000-0005-0000-0000-0000F44A0000}"/>
    <cellStyle name="Normal 5 68 2" xfId="40150" xr:uid="{9E345760-D920-4F9E-8E23-3859124BB880}"/>
    <cellStyle name="Normal 5 69" xfId="19191" xr:uid="{00000000-0005-0000-0000-0000F54A0000}"/>
    <cellStyle name="Normal 5 69 2" xfId="40151" xr:uid="{C51969E3-7EF3-48F2-B1EE-D40392DDC87C}"/>
    <cellStyle name="Normal 5 7" xfId="19192" xr:uid="{00000000-0005-0000-0000-0000F64A0000}"/>
    <cellStyle name="Normal 5 7 2" xfId="19193" xr:uid="{00000000-0005-0000-0000-0000F74A0000}"/>
    <cellStyle name="Normal 5 7 2 2" xfId="40153" xr:uid="{F8B12BC7-3A19-4F78-A36E-34D30B627558}"/>
    <cellStyle name="Normal 5 7 3" xfId="40152" xr:uid="{C75EDDC1-10A2-4C4C-A2D9-CA9DAD86D3E4}"/>
    <cellStyle name="Normal 5 70" xfId="19194" xr:uid="{00000000-0005-0000-0000-0000F84A0000}"/>
    <cellStyle name="Normal 5 70 2" xfId="40154" xr:uid="{8AE4143D-C897-487A-ADBF-E39ACFC57A18}"/>
    <cellStyle name="Normal 5 71" xfId="19195" xr:uid="{00000000-0005-0000-0000-0000F94A0000}"/>
    <cellStyle name="Normal 5 71 2" xfId="40155" xr:uid="{73613783-AFE5-4322-B2E7-7F4A6982D6DF}"/>
    <cellStyle name="Normal 5 72" xfId="19196" xr:uid="{00000000-0005-0000-0000-0000FA4A0000}"/>
    <cellStyle name="Normal 5 72 2" xfId="40156" xr:uid="{40E8930D-BC3C-49A9-88A2-A2DB6B4A59A5}"/>
    <cellStyle name="Normal 5 73" xfId="19197" xr:uid="{00000000-0005-0000-0000-0000FB4A0000}"/>
    <cellStyle name="Normal 5 73 2" xfId="40157" xr:uid="{38686303-77DA-445C-A6AA-D26310A72F3D}"/>
    <cellStyle name="Normal 5 74" xfId="19198" xr:uid="{00000000-0005-0000-0000-0000FC4A0000}"/>
    <cellStyle name="Normal 5 74 2" xfId="40158" xr:uid="{9E21B6CF-541F-46F6-87A2-D140743B5A9C}"/>
    <cellStyle name="Normal 5 75" xfId="19199" xr:uid="{00000000-0005-0000-0000-0000FD4A0000}"/>
    <cellStyle name="Normal 5 75 2" xfId="40159" xr:uid="{D90D3B4E-EF82-4323-8B37-531195E994EA}"/>
    <cellStyle name="Normal 5 76" xfId="19200" xr:uid="{00000000-0005-0000-0000-0000FE4A0000}"/>
    <cellStyle name="Normal 5 76 2" xfId="40160" xr:uid="{5F268CEF-9AC9-41F7-996E-314B09043C8B}"/>
    <cellStyle name="Normal 5 77" xfId="19201" xr:uid="{00000000-0005-0000-0000-0000FF4A0000}"/>
    <cellStyle name="Normal 5 77 2" xfId="40161" xr:uid="{D8F71F1C-0600-4069-8AF7-27D1E6553116}"/>
    <cellStyle name="Normal 5 78" xfId="19202" xr:uid="{00000000-0005-0000-0000-0000004B0000}"/>
    <cellStyle name="Normal 5 78 2" xfId="40162" xr:uid="{B833612B-0C18-4C8D-A7E6-E0B2F59D2EDB}"/>
    <cellStyle name="Normal 5 79" xfId="19203" xr:uid="{00000000-0005-0000-0000-0000014B0000}"/>
    <cellStyle name="Normal 5 79 2" xfId="40163" xr:uid="{D1855823-8874-4CFE-901D-49F01B39E7D7}"/>
    <cellStyle name="Normal 5 8" xfId="19204" xr:uid="{00000000-0005-0000-0000-0000024B0000}"/>
    <cellStyle name="Normal 5 8 2" xfId="19205" xr:uid="{00000000-0005-0000-0000-0000034B0000}"/>
    <cellStyle name="Normal 5 8 2 2" xfId="40165" xr:uid="{3A076235-338E-446A-913D-B04F4646BDC6}"/>
    <cellStyle name="Normal 5 8 3" xfId="40164" xr:uid="{4D96588D-5D27-4EFB-869A-D95EE0670933}"/>
    <cellStyle name="Normal 5 80" xfId="19206" xr:uid="{00000000-0005-0000-0000-0000044B0000}"/>
    <cellStyle name="Normal 5 80 2" xfId="40166" xr:uid="{D48818A5-CD65-47BC-B9DA-86C30F1AC54A}"/>
    <cellStyle name="Normal 5 81" xfId="19207" xr:uid="{00000000-0005-0000-0000-0000054B0000}"/>
    <cellStyle name="Normal 5 81 2" xfId="40167" xr:uid="{99F635F8-DC29-44F8-BCFB-CBDE859F26D6}"/>
    <cellStyle name="Normal 5 82" xfId="19208" xr:uid="{00000000-0005-0000-0000-0000064B0000}"/>
    <cellStyle name="Normal 5 82 2" xfId="40168" xr:uid="{E2D790B3-0209-42E6-AEEB-3E707E5AC6F4}"/>
    <cellStyle name="Normal 5 83" xfId="19209" xr:uid="{00000000-0005-0000-0000-0000074B0000}"/>
    <cellStyle name="Normal 5 83 2" xfId="40169" xr:uid="{938B2677-9C0B-4866-826A-DCDD961273D9}"/>
    <cellStyle name="Normal 5 84" xfId="19210" xr:uid="{00000000-0005-0000-0000-0000084B0000}"/>
    <cellStyle name="Normal 5 84 2" xfId="40170" xr:uid="{8646C736-5766-41E3-8786-F3ADE95D278B}"/>
    <cellStyle name="Normal 5 85" xfId="19211" xr:uid="{00000000-0005-0000-0000-0000094B0000}"/>
    <cellStyle name="Normal 5 85 2" xfId="40171" xr:uid="{B85358BB-900C-4488-A763-422A2CF2EA2B}"/>
    <cellStyle name="Normal 5 86" xfId="19212" xr:uid="{00000000-0005-0000-0000-00000A4B0000}"/>
    <cellStyle name="Normal 5 86 2" xfId="40172" xr:uid="{C8C06458-AAC7-4C78-83EC-6E3103EEE4C6}"/>
    <cellStyle name="Normal 5 87" xfId="19213" xr:uid="{00000000-0005-0000-0000-00000B4B0000}"/>
    <cellStyle name="Normal 5 87 2" xfId="40173" xr:uid="{C555D25A-B578-4027-AB6E-E2ADF063CDC2}"/>
    <cellStyle name="Normal 5 88" xfId="19214" xr:uid="{00000000-0005-0000-0000-00000C4B0000}"/>
    <cellStyle name="Normal 5 88 2" xfId="40174" xr:uid="{CA2D9C6F-21C4-48AF-954B-DE30BBEE6FD2}"/>
    <cellStyle name="Normal 5 89" xfId="19215" xr:uid="{00000000-0005-0000-0000-00000D4B0000}"/>
    <cellStyle name="Normal 5 89 2" xfId="40175" xr:uid="{33064229-2A79-41A0-934F-D8FAA5072449}"/>
    <cellStyle name="Normal 5 9" xfId="19216" xr:uid="{00000000-0005-0000-0000-00000E4B0000}"/>
    <cellStyle name="Normal 5 9 2" xfId="19217" xr:uid="{00000000-0005-0000-0000-00000F4B0000}"/>
    <cellStyle name="Normal 5 9 2 2" xfId="40177" xr:uid="{07A49990-5FA1-46F1-9AA5-B30B351F687A}"/>
    <cellStyle name="Normal 5 9 3" xfId="40176" xr:uid="{1576F1F8-7369-4D75-8EAF-3D275FB4EEDE}"/>
    <cellStyle name="Normal 5 90" xfId="19218" xr:uid="{00000000-0005-0000-0000-0000104B0000}"/>
    <cellStyle name="Normal 5 90 2" xfId="40178" xr:uid="{DA306F8C-ECCD-447D-A1CE-63BD1E8216BC}"/>
    <cellStyle name="Normal 5 91" xfId="19219" xr:uid="{00000000-0005-0000-0000-0000114B0000}"/>
    <cellStyle name="Normal 5 91 2" xfId="40179" xr:uid="{DB8DC538-E718-4E9B-B9D8-FAB7613EF5AA}"/>
    <cellStyle name="Normal 5 92" xfId="19220" xr:uid="{00000000-0005-0000-0000-0000124B0000}"/>
    <cellStyle name="Normal 5 92 2" xfId="40180" xr:uid="{3C3A17D6-5084-4EE9-9B92-6B0E86035B15}"/>
    <cellStyle name="Normal 5 93" xfId="19221" xr:uid="{00000000-0005-0000-0000-0000134B0000}"/>
    <cellStyle name="Normal 5 93 2" xfId="40181" xr:uid="{FFA8AC8E-F8AB-4BF1-8470-872A675A928D}"/>
    <cellStyle name="Normal 5 94" xfId="19222" xr:uid="{00000000-0005-0000-0000-0000144B0000}"/>
    <cellStyle name="Normal 5 94 2" xfId="40182" xr:uid="{DF4B7D4E-7474-44DB-97E3-1D8612E687A5}"/>
    <cellStyle name="Normal 5 95" xfId="19223" xr:uid="{00000000-0005-0000-0000-0000154B0000}"/>
    <cellStyle name="Normal 5 95 2" xfId="40183" xr:uid="{7334AA77-4DCA-4A6D-BEBF-14AA0C1DC955}"/>
    <cellStyle name="Normal 5 96" xfId="19224" xr:uid="{00000000-0005-0000-0000-0000164B0000}"/>
    <cellStyle name="Normal 5 96 2" xfId="40184" xr:uid="{1E62632E-3816-4D5F-92D1-3133E263FC51}"/>
    <cellStyle name="Normal 5 97" xfId="19225" xr:uid="{00000000-0005-0000-0000-0000174B0000}"/>
    <cellStyle name="Normal 5 97 2" xfId="40185" xr:uid="{2E142A01-255B-4B3C-B7C7-53D48BB7D73F}"/>
    <cellStyle name="Normal 5 98" xfId="19226" xr:uid="{00000000-0005-0000-0000-0000184B0000}"/>
    <cellStyle name="Normal 5 98 2" xfId="40186" xr:uid="{A5CBDB89-5C95-4618-BCCC-E49C368EBD38}"/>
    <cellStyle name="Normal 5 99" xfId="19227" xr:uid="{00000000-0005-0000-0000-0000194B0000}"/>
    <cellStyle name="Normal 5 99 2" xfId="40187" xr:uid="{9FDB9CE1-A954-4D14-BD21-499F598180B2}"/>
    <cellStyle name="Normal 50" xfId="19228" xr:uid="{00000000-0005-0000-0000-00001A4B0000}"/>
    <cellStyle name="Normal 50 2" xfId="19229" xr:uid="{00000000-0005-0000-0000-00001B4B0000}"/>
    <cellStyle name="Normal 50 2 2" xfId="19230" xr:uid="{00000000-0005-0000-0000-00001C4B0000}"/>
    <cellStyle name="Normal 50 2 2 2" xfId="19231" xr:uid="{00000000-0005-0000-0000-00001D4B0000}"/>
    <cellStyle name="Normal 50 2 2 2 2" xfId="40191" xr:uid="{404B27D1-DAA5-47D1-AC5B-4E76360A05C5}"/>
    <cellStyle name="Normal 50 2 2 3" xfId="19232" xr:uid="{00000000-0005-0000-0000-00001E4B0000}"/>
    <cellStyle name="Normal 50 2 2 3 2" xfId="40192" xr:uid="{9200D62F-00EA-4196-A29A-BA4084A74953}"/>
    <cellStyle name="Normal 50 2 2 4" xfId="19233" xr:uid="{00000000-0005-0000-0000-00001F4B0000}"/>
    <cellStyle name="Normal 50 2 2 4 2" xfId="40193" xr:uid="{C75AD6B1-BF9E-459D-843A-70728900B87C}"/>
    <cellStyle name="Normal 50 2 2 5" xfId="40190" xr:uid="{A1BD4DA3-86B9-4A92-85B3-86E284475EBF}"/>
    <cellStyle name="Normal 50 2 3" xfId="19234" xr:uid="{00000000-0005-0000-0000-0000204B0000}"/>
    <cellStyle name="Normal 50 2 3 2" xfId="40194" xr:uid="{162916FC-F845-4119-9861-403CCFA720DF}"/>
    <cellStyle name="Normal 50 2 4" xfId="19235" xr:uid="{00000000-0005-0000-0000-0000214B0000}"/>
    <cellStyle name="Normal 50 2 4 2" xfId="40195" xr:uid="{332590C9-62F2-412D-8199-6B905240A67E}"/>
    <cellStyle name="Normal 50 2 5" xfId="19236" xr:uid="{00000000-0005-0000-0000-0000224B0000}"/>
    <cellStyle name="Normal 50 2 5 2" xfId="40196" xr:uid="{6199DA31-0C0B-44C8-9A84-E59E1514BFB8}"/>
    <cellStyle name="Normal 50 2 6" xfId="40189" xr:uid="{F3468B71-CCC0-48F2-A2C7-6DD8DF4906A5}"/>
    <cellStyle name="Normal 50 3" xfId="19237" xr:uid="{00000000-0005-0000-0000-0000234B0000}"/>
    <cellStyle name="Normal 50 3 2" xfId="40197" xr:uid="{9F87D961-09A4-44FB-9AEE-215CFAD1244A}"/>
    <cellStyle name="Normal 50 4" xfId="19238" xr:uid="{00000000-0005-0000-0000-0000244B0000}"/>
    <cellStyle name="Normal 50 4 2" xfId="19239" xr:uid="{00000000-0005-0000-0000-0000254B0000}"/>
    <cellStyle name="Normal 50 4 2 2" xfId="40199" xr:uid="{06CB70D6-9B41-4A4E-8BFF-93F3CBA752FA}"/>
    <cellStyle name="Normal 50 4 3" xfId="19240" xr:uid="{00000000-0005-0000-0000-0000264B0000}"/>
    <cellStyle name="Normal 50 4 3 2" xfId="40200" xr:uid="{C6E1808C-B84D-422C-ABEC-FA18F858349A}"/>
    <cellStyle name="Normal 50 4 4" xfId="19241" xr:uid="{00000000-0005-0000-0000-0000274B0000}"/>
    <cellStyle name="Normal 50 4 4 2" xfId="40201" xr:uid="{A296BFD9-2991-4748-AEDD-0467D8A43AF4}"/>
    <cellStyle name="Normal 50 4 5" xfId="40198" xr:uid="{8BFADA18-D248-4F9B-BF43-B310D17A0565}"/>
    <cellStyle name="Normal 50 5" xfId="19242" xr:uid="{00000000-0005-0000-0000-0000284B0000}"/>
    <cellStyle name="Normal 50 5 2" xfId="40202" xr:uid="{351BEF9D-23DE-4F79-AAC9-2DAF7AA30A2C}"/>
    <cellStyle name="Normal 50 6" xfId="19243" xr:uid="{00000000-0005-0000-0000-0000294B0000}"/>
    <cellStyle name="Normal 50 6 2" xfId="40203" xr:uid="{72D4B937-2AFE-435A-8918-B9D3879155EF}"/>
    <cellStyle name="Normal 50 7" xfId="19244" xr:uid="{00000000-0005-0000-0000-00002A4B0000}"/>
    <cellStyle name="Normal 50 7 2" xfId="40204" xr:uid="{0E50BA9B-C0BD-4CD9-B5AB-7124AE48F1F4}"/>
    <cellStyle name="Normal 50 8" xfId="40188" xr:uid="{D6817F51-F0A4-4326-9421-DF351BF510D9}"/>
    <cellStyle name="Normal 51" xfId="19245" xr:uid="{00000000-0005-0000-0000-00002B4B0000}"/>
    <cellStyle name="Normal 51 2" xfId="19246" xr:uid="{00000000-0005-0000-0000-00002C4B0000}"/>
    <cellStyle name="Normal 51 2 2" xfId="19247" xr:uid="{00000000-0005-0000-0000-00002D4B0000}"/>
    <cellStyle name="Normal 51 2 2 2" xfId="19248" xr:uid="{00000000-0005-0000-0000-00002E4B0000}"/>
    <cellStyle name="Normal 51 2 2 2 2" xfId="40208" xr:uid="{0222F626-ABC7-4F22-8212-C01EE2914CCC}"/>
    <cellStyle name="Normal 51 2 2 3" xfId="19249" xr:uid="{00000000-0005-0000-0000-00002F4B0000}"/>
    <cellStyle name="Normal 51 2 2 3 2" xfId="40209" xr:uid="{A0F8F5B8-3BDA-4769-AFE1-B3232536885C}"/>
    <cellStyle name="Normal 51 2 2 4" xfId="19250" xr:uid="{00000000-0005-0000-0000-0000304B0000}"/>
    <cellStyle name="Normal 51 2 2 4 2" xfId="40210" xr:uid="{9DDC46BC-6DDA-4AF2-91F4-91B45DB020CA}"/>
    <cellStyle name="Normal 51 2 2 5" xfId="40207" xr:uid="{3D600868-EED6-4CC9-89AB-C5EDB29BFA9B}"/>
    <cellStyle name="Normal 51 2 3" xfId="19251" xr:uid="{00000000-0005-0000-0000-0000314B0000}"/>
    <cellStyle name="Normal 51 2 3 2" xfId="40211" xr:uid="{E9508AFE-14AD-4C22-B977-B8AD46D1A955}"/>
    <cellStyle name="Normal 51 2 4" xfId="19252" xr:uid="{00000000-0005-0000-0000-0000324B0000}"/>
    <cellStyle name="Normal 51 2 4 2" xfId="40212" xr:uid="{2A8B0E39-1602-480C-8A35-D70A7573EF22}"/>
    <cellStyle name="Normal 51 2 5" xfId="19253" xr:uid="{00000000-0005-0000-0000-0000334B0000}"/>
    <cellStyle name="Normal 51 2 5 2" xfId="40213" xr:uid="{AD2C224C-9DB5-4575-BE40-495BF09E234D}"/>
    <cellStyle name="Normal 51 2 6" xfId="40206" xr:uid="{9409B710-189E-465E-95DC-097099814DD1}"/>
    <cellStyle name="Normal 51 3" xfId="19254" xr:uid="{00000000-0005-0000-0000-0000344B0000}"/>
    <cellStyle name="Normal 51 3 2" xfId="40214" xr:uid="{3ECA8FA3-9A0D-488A-BA58-FF87B1385A95}"/>
    <cellStyle name="Normal 51 4" xfId="19255" xr:uid="{00000000-0005-0000-0000-0000354B0000}"/>
    <cellStyle name="Normal 51 4 2" xfId="19256" xr:uid="{00000000-0005-0000-0000-0000364B0000}"/>
    <cellStyle name="Normal 51 4 2 2" xfId="40216" xr:uid="{274939A0-CD91-414E-BDBC-652E6B8A81E5}"/>
    <cellStyle name="Normal 51 4 3" xfId="19257" xr:uid="{00000000-0005-0000-0000-0000374B0000}"/>
    <cellStyle name="Normal 51 4 3 2" xfId="40217" xr:uid="{4D0518E4-21C7-4B78-B3F1-EA7398AAC647}"/>
    <cellStyle name="Normal 51 4 4" xfId="19258" xr:uid="{00000000-0005-0000-0000-0000384B0000}"/>
    <cellStyle name="Normal 51 4 4 2" xfId="40218" xr:uid="{FEEE0E3E-520A-4DE4-B6A1-01586889F355}"/>
    <cellStyle name="Normal 51 4 5" xfId="40215" xr:uid="{8D747877-D92F-4046-BDD7-842B27CC6435}"/>
    <cellStyle name="Normal 51 5" xfId="19259" xr:uid="{00000000-0005-0000-0000-0000394B0000}"/>
    <cellStyle name="Normal 51 5 2" xfId="40219" xr:uid="{8B73E2B3-15DD-4731-8E62-15952AB53B2F}"/>
    <cellStyle name="Normal 51 6" xfId="19260" xr:uid="{00000000-0005-0000-0000-00003A4B0000}"/>
    <cellStyle name="Normal 51 6 2" xfId="40220" xr:uid="{A239E3DA-FEE2-4F38-A1F3-39CF7A4299CF}"/>
    <cellStyle name="Normal 51 7" xfId="19261" xr:uid="{00000000-0005-0000-0000-00003B4B0000}"/>
    <cellStyle name="Normal 51 7 2" xfId="40221" xr:uid="{EDAF0D90-58DE-4B8B-B826-217A40E5A24B}"/>
    <cellStyle name="Normal 51 8" xfId="40205" xr:uid="{AD61E361-EC93-4D06-9E96-3C442A33F9B8}"/>
    <cellStyle name="Normal 52" xfId="19262" xr:uid="{00000000-0005-0000-0000-00003C4B0000}"/>
    <cellStyle name="Normal 52 2" xfId="40222" xr:uid="{0DF703E2-5F2C-4085-A234-E8FED4EFE731}"/>
    <cellStyle name="Normal 53" xfId="19263" xr:uid="{00000000-0005-0000-0000-00003D4B0000}"/>
    <cellStyle name="Normal 53 2" xfId="40223" xr:uid="{A77F34AE-2326-4EA7-9D65-A6C764C2CC91}"/>
    <cellStyle name="Normal 54" xfId="19264" xr:uid="{00000000-0005-0000-0000-00003E4B0000}"/>
    <cellStyle name="Normal 54 2" xfId="40224" xr:uid="{3333D5E5-5B62-4F2B-B2FC-8EC125F1A9B7}"/>
    <cellStyle name="Normal 55" xfId="19265" xr:uid="{00000000-0005-0000-0000-00003F4B0000}"/>
    <cellStyle name="Normal 55 2" xfId="19266" xr:uid="{00000000-0005-0000-0000-0000404B0000}"/>
    <cellStyle name="Normal 55 2 2" xfId="19267" xr:uid="{00000000-0005-0000-0000-0000414B0000}"/>
    <cellStyle name="Normal 55 2 2 2" xfId="19268" xr:uid="{00000000-0005-0000-0000-0000424B0000}"/>
    <cellStyle name="Normal 55 2 2 2 2" xfId="40228" xr:uid="{8CF8FDD6-89DF-4CDD-97AB-C9D7FBA11EF6}"/>
    <cellStyle name="Normal 55 2 2 3" xfId="19269" xr:uid="{00000000-0005-0000-0000-0000434B0000}"/>
    <cellStyle name="Normal 55 2 2 3 2" xfId="40229" xr:uid="{A4B24B8B-1F48-46C1-BD63-596443DD599A}"/>
    <cellStyle name="Normal 55 2 2 4" xfId="19270" xr:uid="{00000000-0005-0000-0000-0000444B0000}"/>
    <cellStyle name="Normal 55 2 2 4 2" xfId="40230" xr:uid="{ECD2C9D6-1E68-4525-96F4-74E2F92BA94F}"/>
    <cellStyle name="Normal 55 2 2 5" xfId="40227" xr:uid="{875ACBB6-667A-4761-9D40-194E53387A99}"/>
    <cellStyle name="Normal 55 2 3" xfId="19271" xr:uid="{00000000-0005-0000-0000-0000454B0000}"/>
    <cellStyle name="Normal 55 2 3 2" xfId="40231" xr:uid="{3417BD8A-67F5-4004-A903-F76A01B7957F}"/>
    <cellStyle name="Normal 55 2 4" xfId="19272" xr:uid="{00000000-0005-0000-0000-0000464B0000}"/>
    <cellStyle name="Normal 55 2 4 2" xfId="40232" xr:uid="{7668A35A-042A-4EF4-93C5-0CCACE787D34}"/>
    <cellStyle name="Normal 55 2 5" xfId="19273" xr:uid="{00000000-0005-0000-0000-0000474B0000}"/>
    <cellStyle name="Normal 55 2 5 2" xfId="40233" xr:uid="{BBC9778E-3948-417D-857C-6B6B6D6C4D68}"/>
    <cellStyle name="Normal 55 2 6" xfId="40226" xr:uid="{B6D9CC30-F9F2-4C33-91FF-16E764F7C7D5}"/>
    <cellStyle name="Normal 55 3" xfId="19274" xr:uid="{00000000-0005-0000-0000-0000484B0000}"/>
    <cellStyle name="Normal 55 3 2" xfId="40234" xr:uid="{523C628C-80C5-4BED-B5E6-84A55C7E20F8}"/>
    <cellStyle name="Normal 55 4" xfId="19275" xr:uid="{00000000-0005-0000-0000-0000494B0000}"/>
    <cellStyle name="Normal 55 4 2" xfId="19276" xr:uid="{00000000-0005-0000-0000-00004A4B0000}"/>
    <cellStyle name="Normal 55 4 2 2" xfId="40236" xr:uid="{16F54E90-7848-4467-A44C-AAB12B6E742E}"/>
    <cellStyle name="Normal 55 4 3" xfId="19277" xr:uid="{00000000-0005-0000-0000-00004B4B0000}"/>
    <cellStyle name="Normal 55 4 3 2" xfId="40237" xr:uid="{424F3DFB-E16F-4385-9D28-732811B71D31}"/>
    <cellStyle name="Normal 55 4 4" xfId="19278" xr:uid="{00000000-0005-0000-0000-00004C4B0000}"/>
    <cellStyle name="Normal 55 4 4 2" xfId="40238" xr:uid="{B2878C8D-FD5E-4540-AFAC-B1E40969DD57}"/>
    <cellStyle name="Normal 55 4 5" xfId="40235" xr:uid="{5CB205DD-C5C5-4278-A6E7-8B4F10EF4BD3}"/>
    <cellStyle name="Normal 55 5" xfId="19279" xr:uid="{00000000-0005-0000-0000-00004D4B0000}"/>
    <cellStyle name="Normal 55 5 2" xfId="40239" xr:uid="{512C2F35-F22D-46B1-8EA0-669262FB8C16}"/>
    <cellStyle name="Normal 55 6" xfId="19280" xr:uid="{00000000-0005-0000-0000-00004E4B0000}"/>
    <cellStyle name="Normal 55 6 2" xfId="40240" xr:uid="{084C5F5C-965A-46E0-AF6F-B1E33BD1E2D4}"/>
    <cellStyle name="Normal 55 7" xfId="19281" xr:uid="{00000000-0005-0000-0000-00004F4B0000}"/>
    <cellStyle name="Normal 55 7 2" xfId="40241" xr:uid="{DC9F3E52-8546-40EF-90F9-7ADE5555BE78}"/>
    <cellStyle name="Normal 55 8" xfId="40225" xr:uid="{B085F8B6-968D-4C08-93FB-3024AE379DD2}"/>
    <cellStyle name="Normal 56" xfId="19282" xr:uid="{00000000-0005-0000-0000-0000504B0000}"/>
    <cellStyle name="Normal 56 2" xfId="19283" xr:uid="{00000000-0005-0000-0000-0000514B0000}"/>
    <cellStyle name="Normal 56 2 2" xfId="19284" xr:uid="{00000000-0005-0000-0000-0000524B0000}"/>
    <cellStyle name="Normal 56 2 2 2" xfId="19285" xr:uid="{00000000-0005-0000-0000-0000534B0000}"/>
    <cellStyle name="Normal 56 2 2 2 2" xfId="40245" xr:uid="{960E530D-360E-42E5-AA33-032FFAA13800}"/>
    <cellStyle name="Normal 56 2 2 3" xfId="19286" xr:uid="{00000000-0005-0000-0000-0000544B0000}"/>
    <cellStyle name="Normal 56 2 2 3 2" xfId="40246" xr:uid="{993065CE-35B3-467D-B04E-CF39DB88CF46}"/>
    <cellStyle name="Normal 56 2 2 4" xfId="19287" xr:uid="{00000000-0005-0000-0000-0000554B0000}"/>
    <cellStyle name="Normal 56 2 2 4 2" xfId="40247" xr:uid="{15B76378-E60F-4794-A99E-EB9EF609604F}"/>
    <cellStyle name="Normal 56 2 2 5" xfId="40244" xr:uid="{B295132F-BFC3-4475-89C0-AC9D28EDED96}"/>
    <cellStyle name="Normal 56 2 3" xfId="19288" xr:uid="{00000000-0005-0000-0000-0000564B0000}"/>
    <cellStyle name="Normal 56 2 3 2" xfId="40248" xr:uid="{74822C68-43A3-4B03-B6C5-E28E57F7E8FA}"/>
    <cellStyle name="Normal 56 2 4" xfId="19289" xr:uid="{00000000-0005-0000-0000-0000574B0000}"/>
    <cellStyle name="Normal 56 2 4 2" xfId="40249" xr:uid="{12663094-97FF-415F-8DE4-8DEC455B1577}"/>
    <cellStyle name="Normal 56 2 5" xfId="19290" xr:uid="{00000000-0005-0000-0000-0000584B0000}"/>
    <cellStyle name="Normal 56 2 5 2" xfId="40250" xr:uid="{01B3AC16-0B62-4E49-8E10-46B1B17E2408}"/>
    <cellStyle name="Normal 56 2 6" xfId="40243" xr:uid="{8CB5B90B-BFED-41BC-BB16-022AC71DC770}"/>
    <cellStyle name="Normal 56 3" xfId="19291" xr:uid="{00000000-0005-0000-0000-0000594B0000}"/>
    <cellStyle name="Normal 56 3 2" xfId="40251" xr:uid="{30879BD2-DB9C-44B9-B3B8-AE24DBA7AB9C}"/>
    <cellStyle name="Normal 56 4" xfId="19292" xr:uid="{00000000-0005-0000-0000-00005A4B0000}"/>
    <cellStyle name="Normal 56 4 2" xfId="19293" xr:uid="{00000000-0005-0000-0000-00005B4B0000}"/>
    <cellStyle name="Normal 56 4 2 2" xfId="40253" xr:uid="{9149F18B-DBA4-4588-828F-63CB1CF82B0D}"/>
    <cellStyle name="Normal 56 4 3" xfId="19294" xr:uid="{00000000-0005-0000-0000-00005C4B0000}"/>
    <cellStyle name="Normal 56 4 3 2" xfId="40254" xr:uid="{CBDD342D-0368-42FC-9968-D52CC2783601}"/>
    <cellStyle name="Normal 56 4 4" xfId="19295" xr:uid="{00000000-0005-0000-0000-00005D4B0000}"/>
    <cellStyle name="Normal 56 4 4 2" xfId="40255" xr:uid="{436CAFE8-8F6B-4874-82C0-EEC1806F2044}"/>
    <cellStyle name="Normal 56 4 5" xfId="40252" xr:uid="{DE31817D-FF0D-4107-B50F-6846DD98FBF7}"/>
    <cellStyle name="Normal 56 5" xfId="19296" xr:uid="{00000000-0005-0000-0000-00005E4B0000}"/>
    <cellStyle name="Normal 56 5 2" xfId="40256" xr:uid="{DC109765-F699-4286-B5CF-C609CE6AE895}"/>
    <cellStyle name="Normal 56 6" xfId="19297" xr:uid="{00000000-0005-0000-0000-00005F4B0000}"/>
    <cellStyle name="Normal 56 6 2" xfId="40257" xr:uid="{13DE05CF-7326-4E51-AF34-8B78074D8260}"/>
    <cellStyle name="Normal 56 7" xfId="19298" xr:uid="{00000000-0005-0000-0000-0000604B0000}"/>
    <cellStyle name="Normal 56 7 2" xfId="40258" xr:uid="{9965DB09-B47A-49BC-8D6D-1DA052911571}"/>
    <cellStyle name="Normal 56 8" xfId="40242" xr:uid="{36B72E6D-9029-444A-B1A0-888B8948423D}"/>
    <cellStyle name="Normal 57" xfId="19299" xr:uid="{00000000-0005-0000-0000-0000614B0000}"/>
    <cellStyle name="Normal 57 2" xfId="19300" xr:uid="{00000000-0005-0000-0000-0000624B0000}"/>
    <cellStyle name="Normal 57 2 2" xfId="40260" xr:uid="{D6B48941-FB15-4246-B617-04AE7DD54DF6}"/>
    <cellStyle name="Normal 57 3" xfId="40259" xr:uid="{E7B0697D-308B-4A72-81C2-818B1282E68D}"/>
    <cellStyle name="Normal 58" xfId="19301" xr:uid="{00000000-0005-0000-0000-0000634B0000}"/>
    <cellStyle name="Normal 58 2" xfId="19302" xr:uid="{00000000-0005-0000-0000-0000644B0000}"/>
    <cellStyle name="Normal 58 2 2" xfId="40262" xr:uid="{E1C0EFC5-B491-475E-81C8-FADF4727B19E}"/>
    <cellStyle name="Normal 58 3" xfId="19303" xr:uid="{00000000-0005-0000-0000-0000654B0000}"/>
    <cellStyle name="Normal 58 3 2" xfId="40263" xr:uid="{C248AB08-AC23-437D-A644-300618C6E1C8}"/>
    <cellStyle name="Normal 58 4" xfId="19304" xr:uid="{00000000-0005-0000-0000-0000664B0000}"/>
    <cellStyle name="Normal 58 4 2" xfId="40264" xr:uid="{58C973AE-A6E1-446F-B307-F207B90668D1}"/>
    <cellStyle name="Normal 58 5" xfId="40261" xr:uid="{4EBF5D79-9B16-4D21-98F8-F93C676F604C}"/>
    <cellStyle name="Normal 59" xfId="19305" xr:uid="{00000000-0005-0000-0000-0000674B0000}"/>
    <cellStyle name="Normal 59 2" xfId="19306" xr:uid="{00000000-0005-0000-0000-0000684B0000}"/>
    <cellStyle name="Normal 59 2 2" xfId="40266" xr:uid="{C4FB80CC-BF8C-4BD6-AF85-F23EB3AA88A8}"/>
    <cellStyle name="Normal 59 3" xfId="19307" xr:uid="{00000000-0005-0000-0000-0000694B0000}"/>
    <cellStyle name="Normal 59 3 2" xfId="40267" xr:uid="{7E2B09B9-7540-4CD0-B6F2-6F8FC6437F6C}"/>
    <cellStyle name="Normal 59 4" xfId="19308" xr:uid="{00000000-0005-0000-0000-00006A4B0000}"/>
    <cellStyle name="Normal 59 4 2" xfId="40268" xr:uid="{A5B01F68-34D1-449E-9A5B-135F9C0519F2}"/>
    <cellStyle name="Normal 59 5" xfId="40265" xr:uid="{84863E69-6160-4EEF-B1F6-AFE44BB8015E}"/>
    <cellStyle name="Normal 6" xfId="19309" xr:uid="{00000000-0005-0000-0000-00006B4B0000}"/>
    <cellStyle name="Normal 6 2" xfId="19310" xr:uid="{00000000-0005-0000-0000-00006C4B0000}"/>
    <cellStyle name="Normal 6 2 10" xfId="19311" xr:uid="{00000000-0005-0000-0000-00006D4B0000}"/>
    <cellStyle name="Normal 6 2 10 2" xfId="40271" xr:uid="{AB59B011-C3C9-4CD8-8456-D2C69E5A0BDE}"/>
    <cellStyle name="Normal 6 2 11" xfId="19312" xr:uid="{00000000-0005-0000-0000-00006E4B0000}"/>
    <cellStyle name="Normal 6 2 11 2" xfId="40272" xr:uid="{0FA25FFD-E2B5-4845-B012-B4DC9182C36F}"/>
    <cellStyle name="Normal 6 2 12" xfId="19313" xr:uid="{00000000-0005-0000-0000-00006F4B0000}"/>
    <cellStyle name="Normal 6 2 12 2" xfId="40273" xr:uid="{F438C928-AD39-433F-B03E-B9E6EC28027B}"/>
    <cellStyle name="Normal 6 2 13" xfId="19314" xr:uid="{00000000-0005-0000-0000-0000704B0000}"/>
    <cellStyle name="Normal 6 2 13 2" xfId="40274" xr:uid="{C6E63EA6-5432-4EBE-9E6F-20EF57BD8B6F}"/>
    <cellStyle name="Normal 6 2 14" xfId="19315" xr:uid="{00000000-0005-0000-0000-0000714B0000}"/>
    <cellStyle name="Normal 6 2 14 2" xfId="40275" xr:uid="{88536751-F721-42B6-B0C5-250AE6A103BD}"/>
    <cellStyle name="Normal 6 2 15" xfId="19316" xr:uid="{00000000-0005-0000-0000-0000724B0000}"/>
    <cellStyle name="Normal 6 2 15 2" xfId="40276" xr:uid="{0D965D0A-9C95-46A3-821D-CAE95FC64D86}"/>
    <cellStyle name="Normal 6 2 16" xfId="19317" xr:uid="{00000000-0005-0000-0000-0000734B0000}"/>
    <cellStyle name="Normal 6 2 16 2" xfId="40277" xr:uid="{5C528AAC-74F3-43B8-B29C-3AF6C85F0735}"/>
    <cellStyle name="Normal 6 2 17" xfId="19318" xr:uid="{00000000-0005-0000-0000-0000744B0000}"/>
    <cellStyle name="Normal 6 2 17 2" xfId="40278" xr:uid="{DCB92736-021A-44F9-9E33-90E531AB5F57}"/>
    <cellStyle name="Normal 6 2 18" xfId="19319" xr:uid="{00000000-0005-0000-0000-0000754B0000}"/>
    <cellStyle name="Normal 6 2 18 2" xfId="40279" xr:uid="{F24755B9-CC72-4B91-8896-71ABD4BE9E42}"/>
    <cellStyle name="Normal 6 2 19" xfId="19320" xr:uid="{00000000-0005-0000-0000-0000764B0000}"/>
    <cellStyle name="Normal 6 2 19 2" xfId="40280" xr:uid="{2E153563-6978-49C5-87B2-D42D9F335800}"/>
    <cellStyle name="Normal 6 2 2" xfId="19321" xr:uid="{00000000-0005-0000-0000-0000774B0000}"/>
    <cellStyle name="Normal 6 2 2 2" xfId="19322" xr:uid="{00000000-0005-0000-0000-0000784B0000}"/>
    <cellStyle name="Normal 6 2 2 2 2" xfId="40282" xr:uid="{EC2F4290-CEDF-4FFE-BFF3-A4FA646B4999}"/>
    <cellStyle name="Normal 6 2 2 3" xfId="19323" xr:uid="{00000000-0005-0000-0000-0000794B0000}"/>
    <cellStyle name="Normal 6 2 2 3 2" xfId="40283" xr:uid="{DF28A628-9860-4F9E-8989-53EE0593694C}"/>
    <cellStyle name="Normal 6 2 2 4" xfId="40281" xr:uid="{5C1CB74C-8CB4-45ED-BB96-B5D50038EF14}"/>
    <cellStyle name="Normal 6 2 20" xfId="19324" xr:uid="{00000000-0005-0000-0000-00007A4B0000}"/>
    <cellStyle name="Normal 6 2 20 2" xfId="40284" xr:uid="{C3DA04A4-160F-4351-865A-2A37CC0CB2E4}"/>
    <cellStyle name="Normal 6 2 21" xfId="19325" xr:uid="{00000000-0005-0000-0000-00007B4B0000}"/>
    <cellStyle name="Normal 6 2 21 2" xfId="40285" xr:uid="{5778FC91-D480-4AC9-AD07-D8E210DB629F}"/>
    <cellStyle name="Normal 6 2 22" xfId="19326" xr:uid="{00000000-0005-0000-0000-00007C4B0000}"/>
    <cellStyle name="Normal 6 2 22 2" xfId="40286" xr:uid="{BF92565E-2FB6-4522-9336-5FFE73CC54ED}"/>
    <cellStyle name="Normal 6 2 23" xfId="19327" xr:uid="{00000000-0005-0000-0000-00007D4B0000}"/>
    <cellStyle name="Normal 6 2 23 2" xfId="40287" xr:uid="{BB74E223-E4D2-42F3-AACD-7492F0F822E5}"/>
    <cellStyle name="Normal 6 2 24" xfId="19328" xr:uid="{00000000-0005-0000-0000-00007E4B0000}"/>
    <cellStyle name="Normal 6 2 24 2" xfId="40288" xr:uid="{D0203450-698F-4047-A832-91208307FD7E}"/>
    <cellStyle name="Normal 6 2 25" xfId="19329" xr:uid="{00000000-0005-0000-0000-00007F4B0000}"/>
    <cellStyle name="Normal 6 2 25 2" xfId="40289" xr:uid="{1A839D18-8510-4CF9-A06C-1B97560B3137}"/>
    <cellStyle name="Normal 6 2 26" xfId="19330" xr:uid="{00000000-0005-0000-0000-0000804B0000}"/>
    <cellStyle name="Normal 6 2 26 2" xfId="40290" xr:uid="{E3721F6F-27A6-4946-ABCB-8B60088E1979}"/>
    <cellStyle name="Normal 6 2 27" xfId="19331" xr:uid="{00000000-0005-0000-0000-0000814B0000}"/>
    <cellStyle name="Normal 6 2 27 2" xfId="40291" xr:uid="{5B9BDF6B-9948-4C5C-8192-57A918B70003}"/>
    <cellStyle name="Normal 6 2 28" xfId="19332" xr:uid="{00000000-0005-0000-0000-0000824B0000}"/>
    <cellStyle name="Normal 6 2 28 2" xfId="40292" xr:uid="{0FB93912-E2F7-4BB0-B439-0C1E9ACE51C4}"/>
    <cellStyle name="Normal 6 2 29" xfId="19333" xr:uid="{00000000-0005-0000-0000-0000834B0000}"/>
    <cellStyle name="Normal 6 2 29 2" xfId="40293" xr:uid="{EF4AE618-D105-49C2-8611-6EA1E867B33C}"/>
    <cellStyle name="Normal 6 2 3" xfId="19334" xr:uid="{00000000-0005-0000-0000-0000844B0000}"/>
    <cellStyle name="Normal 6 2 3 2" xfId="19335" xr:uid="{00000000-0005-0000-0000-0000854B0000}"/>
    <cellStyle name="Normal 6 2 3 2 2" xfId="19336" xr:uid="{00000000-0005-0000-0000-0000864B0000}"/>
    <cellStyle name="Normal 6 2 3 2 2 2" xfId="19337" xr:uid="{00000000-0005-0000-0000-0000874B0000}"/>
    <cellStyle name="Normal 6 2 3 2 2 2 2" xfId="40297" xr:uid="{1A65B793-CCA2-42D5-8DDC-3F818B0F6A65}"/>
    <cellStyle name="Normal 6 2 3 2 2 3" xfId="19338" xr:uid="{00000000-0005-0000-0000-0000884B0000}"/>
    <cellStyle name="Normal 6 2 3 2 2 3 2" xfId="40298" xr:uid="{4BBDDEC4-738C-42C2-9AC3-76CF7C63097E}"/>
    <cellStyle name="Normal 6 2 3 2 2 4" xfId="19339" xr:uid="{00000000-0005-0000-0000-0000894B0000}"/>
    <cellStyle name="Normal 6 2 3 2 2 4 2" xfId="40299" xr:uid="{BE8CD9F0-3094-4B22-8D0E-0EABAFC25FB3}"/>
    <cellStyle name="Normal 6 2 3 2 2 5" xfId="40296" xr:uid="{FCD7E879-D472-4424-AE41-5ED84A7EDBB8}"/>
    <cellStyle name="Normal 6 2 3 2 3" xfId="19340" xr:uid="{00000000-0005-0000-0000-00008A4B0000}"/>
    <cellStyle name="Normal 6 2 3 2 3 2" xfId="40300" xr:uid="{89B77931-B711-4B13-BD31-746808E5F11B}"/>
    <cellStyle name="Normal 6 2 3 2 4" xfId="19341" xr:uid="{00000000-0005-0000-0000-00008B4B0000}"/>
    <cellStyle name="Normal 6 2 3 2 4 2" xfId="40301" xr:uid="{9C43088F-56FE-45E0-846C-7FF1ADC49B2A}"/>
    <cellStyle name="Normal 6 2 3 2 5" xfId="19342" xr:uid="{00000000-0005-0000-0000-00008C4B0000}"/>
    <cellStyle name="Normal 6 2 3 2 5 2" xfId="40302" xr:uid="{97FA8872-B4F1-471B-ADE9-19F5CDF537FA}"/>
    <cellStyle name="Normal 6 2 3 2 6" xfId="40295" xr:uid="{7E0EFC24-6D4D-451F-AC29-C9718B3DF8F5}"/>
    <cellStyle name="Normal 6 2 3 3" xfId="19343" xr:uid="{00000000-0005-0000-0000-00008D4B0000}"/>
    <cellStyle name="Normal 6 2 3 3 2" xfId="40303" xr:uid="{EE9877B7-A9C4-4D8F-B11B-329E20B59264}"/>
    <cellStyle name="Normal 6 2 3 4" xfId="19344" xr:uid="{00000000-0005-0000-0000-00008E4B0000}"/>
    <cellStyle name="Normal 6 2 3 4 2" xfId="19345" xr:uid="{00000000-0005-0000-0000-00008F4B0000}"/>
    <cellStyle name="Normal 6 2 3 4 2 2" xfId="40305" xr:uid="{7DAB8652-1396-48FF-B26B-93986C2C38A9}"/>
    <cellStyle name="Normal 6 2 3 4 3" xfId="19346" xr:uid="{00000000-0005-0000-0000-0000904B0000}"/>
    <cellStyle name="Normal 6 2 3 4 3 2" xfId="40306" xr:uid="{2B19D1B8-6BD4-40E1-BD30-AB84348A8EB6}"/>
    <cellStyle name="Normal 6 2 3 4 4" xfId="19347" xr:uid="{00000000-0005-0000-0000-0000914B0000}"/>
    <cellStyle name="Normal 6 2 3 4 4 2" xfId="40307" xr:uid="{19F3C0C1-7F9A-4226-BF5B-D4C2A65AF97A}"/>
    <cellStyle name="Normal 6 2 3 4 5" xfId="40304" xr:uid="{3DE4F2F7-91EE-4D43-86C9-361FA682329C}"/>
    <cellStyle name="Normal 6 2 3 5" xfId="19348" xr:uid="{00000000-0005-0000-0000-0000924B0000}"/>
    <cellStyle name="Normal 6 2 3 5 2" xfId="40308" xr:uid="{9CE7EA36-6C2E-4D63-A50A-E36A64C5AD9E}"/>
    <cellStyle name="Normal 6 2 3 6" xfId="19349" xr:uid="{00000000-0005-0000-0000-0000934B0000}"/>
    <cellStyle name="Normal 6 2 3 6 2" xfId="40309" xr:uid="{1D3BB19B-D5C6-4E23-80C9-2672897E634C}"/>
    <cellStyle name="Normal 6 2 3 7" xfId="19350" xr:uid="{00000000-0005-0000-0000-0000944B0000}"/>
    <cellStyle name="Normal 6 2 3 7 2" xfId="40310" xr:uid="{976F56F2-A6B2-46AA-B9AA-A926473D6AA8}"/>
    <cellStyle name="Normal 6 2 3 8" xfId="40294" xr:uid="{31D2EFF1-5F2F-4431-9358-7BB279325945}"/>
    <cellStyle name="Normal 6 2 30" xfId="19351" xr:uid="{00000000-0005-0000-0000-0000954B0000}"/>
    <cellStyle name="Normal 6 2 30 2" xfId="40311" xr:uid="{17BFF73B-5E01-401F-BB06-A63280436DD7}"/>
    <cellStyle name="Normal 6 2 31" xfId="19352" xr:uid="{00000000-0005-0000-0000-0000964B0000}"/>
    <cellStyle name="Normal 6 2 31 2" xfId="40312" xr:uid="{CD89A7B6-9C61-4B8C-8432-2B30FAB4B282}"/>
    <cellStyle name="Normal 6 2 32" xfId="19353" xr:uid="{00000000-0005-0000-0000-0000974B0000}"/>
    <cellStyle name="Normal 6 2 32 2" xfId="40313" xr:uid="{E9C129A4-AE2C-497C-8A25-744331BCC3B9}"/>
    <cellStyle name="Normal 6 2 33" xfId="19354" xr:uid="{00000000-0005-0000-0000-0000984B0000}"/>
    <cellStyle name="Normal 6 2 33 2" xfId="40314" xr:uid="{259C9108-912F-4EC2-9AA3-EFB609D88523}"/>
    <cellStyle name="Normal 6 2 34" xfId="19355" xr:uid="{00000000-0005-0000-0000-0000994B0000}"/>
    <cellStyle name="Normal 6 2 34 2" xfId="40315" xr:uid="{2524467C-4A70-4E5F-A511-9EE048E2F4F6}"/>
    <cellStyle name="Normal 6 2 35" xfId="19356" xr:uid="{00000000-0005-0000-0000-00009A4B0000}"/>
    <cellStyle name="Normal 6 2 35 2" xfId="40316" xr:uid="{B3CF8D59-4EBD-45ED-9EFA-A6566B6EE5E4}"/>
    <cellStyle name="Normal 6 2 36" xfId="19357" xr:uid="{00000000-0005-0000-0000-00009B4B0000}"/>
    <cellStyle name="Normal 6 2 36 2" xfId="40317" xr:uid="{03F663C8-D12F-48A2-81A3-D49EEACF9E09}"/>
    <cellStyle name="Normal 6 2 37" xfId="19358" xr:uid="{00000000-0005-0000-0000-00009C4B0000}"/>
    <cellStyle name="Normal 6 2 37 2" xfId="40318" xr:uid="{054EA51B-943D-4292-B652-1EB60C314838}"/>
    <cellStyle name="Normal 6 2 38" xfId="19359" xr:uid="{00000000-0005-0000-0000-00009D4B0000}"/>
    <cellStyle name="Normal 6 2 38 2" xfId="40319" xr:uid="{EDE9D7A2-11B0-41BE-9829-2C5884C9B28F}"/>
    <cellStyle name="Normal 6 2 39" xfId="19360" xr:uid="{00000000-0005-0000-0000-00009E4B0000}"/>
    <cellStyle name="Normal 6 2 39 2" xfId="40320" xr:uid="{4ECBB4DD-1DBD-426B-81E4-1D0020ADC3CD}"/>
    <cellStyle name="Normal 6 2 4" xfId="19361" xr:uid="{00000000-0005-0000-0000-00009F4B0000}"/>
    <cellStyle name="Normal 6 2 4 2" xfId="40321" xr:uid="{BFB7E01F-E6F8-49C1-A97B-6F020619117B}"/>
    <cellStyle name="Normal 6 2 40" xfId="19362" xr:uid="{00000000-0005-0000-0000-0000A04B0000}"/>
    <cellStyle name="Normal 6 2 40 2" xfId="40322" xr:uid="{870EA6A0-D025-4ABD-BA8F-A9CEB827FE70}"/>
    <cellStyle name="Normal 6 2 41" xfId="19363" xr:uid="{00000000-0005-0000-0000-0000A14B0000}"/>
    <cellStyle name="Normal 6 2 41 2" xfId="40323" xr:uid="{961250B9-4423-4078-9500-E5B1C823BB8C}"/>
    <cellStyle name="Normal 6 2 42" xfId="19364" xr:uid="{00000000-0005-0000-0000-0000A24B0000}"/>
    <cellStyle name="Normal 6 2 42 2" xfId="40324" xr:uid="{1DF849CC-AC8B-455C-A801-B13CF1E68F6F}"/>
    <cellStyle name="Normal 6 2 43" xfId="19365" xr:uid="{00000000-0005-0000-0000-0000A34B0000}"/>
    <cellStyle name="Normal 6 2 43 2" xfId="40325" xr:uid="{28CB6651-D5FE-464D-84B5-0A346C096DAD}"/>
    <cellStyle name="Normal 6 2 44" xfId="19366" xr:uid="{00000000-0005-0000-0000-0000A44B0000}"/>
    <cellStyle name="Normal 6 2 44 2" xfId="40326" xr:uid="{DDC4494A-E207-44E1-91C3-E9EA87FCF581}"/>
    <cellStyle name="Normal 6 2 45" xfId="19367" xr:uid="{00000000-0005-0000-0000-0000A54B0000}"/>
    <cellStyle name="Normal 6 2 45 2" xfId="40327" xr:uid="{B3038B6A-CBBF-4BE6-BCD1-FE2512F80BE3}"/>
    <cellStyle name="Normal 6 2 46" xfId="19368" xr:uid="{00000000-0005-0000-0000-0000A64B0000}"/>
    <cellStyle name="Normal 6 2 46 2" xfId="40328" xr:uid="{77FD7AAA-E117-4C12-8203-BE6522ABBF69}"/>
    <cellStyle name="Normal 6 2 47" xfId="19369" xr:uid="{00000000-0005-0000-0000-0000A74B0000}"/>
    <cellStyle name="Normal 6 2 47 2" xfId="40329" xr:uid="{8ED2F5CE-8A80-446E-9936-97BF85146FC8}"/>
    <cellStyle name="Normal 6 2 48" xfId="19370" xr:uid="{00000000-0005-0000-0000-0000A84B0000}"/>
    <cellStyle name="Normal 6 2 48 2" xfId="40330" xr:uid="{FF22162B-F374-48CF-9464-C9A2FF6BB335}"/>
    <cellStyle name="Normal 6 2 49" xfId="19371" xr:uid="{00000000-0005-0000-0000-0000A94B0000}"/>
    <cellStyle name="Normal 6 2 49 2" xfId="40331" xr:uid="{751EF1B1-5331-4E45-9B62-5D8134CE3443}"/>
    <cellStyle name="Normal 6 2 5" xfId="19372" xr:uid="{00000000-0005-0000-0000-0000AA4B0000}"/>
    <cellStyle name="Normal 6 2 5 2" xfId="40332" xr:uid="{6E683728-A134-46F6-A4AF-A406763E754C}"/>
    <cellStyle name="Normal 6 2 50" xfId="19373" xr:uid="{00000000-0005-0000-0000-0000AB4B0000}"/>
    <cellStyle name="Normal 6 2 50 2" xfId="40333" xr:uid="{95EE5F60-E526-461D-917A-FB3481732006}"/>
    <cellStyle name="Normal 6 2 51" xfId="19374" xr:uid="{00000000-0005-0000-0000-0000AC4B0000}"/>
    <cellStyle name="Normal 6 2 51 2" xfId="40334" xr:uid="{0BA1BE8C-D16C-40CC-9DC5-242BB8184ADF}"/>
    <cellStyle name="Normal 6 2 52" xfId="19375" xr:uid="{00000000-0005-0000-0000-0000AD4B0000}"/>
    <cellStyle name="Normal 6 2 52 2" xfId="40335" xr:uid="{B101501A-4658-4980-AB68-023700E8D29E}"/>
    <cellStyle name="Normal 6 2 53" xfId="19376" xr:uid="{00000000-0005-0000-0000-0000AE4B0000}"/>
    <cellStyle name="Normal 6 2 53 2" xfId="40336" xr:uid="{B2C091B8-A30B-4BD1-ACE8-03426CC56EB2}"/>
    <cellStyle name="Normal 6 2 54" xfId="19377" xr:uid="{00000000-0005-0000-0000-0000AF4B0000}"/>
    <cellStyle name="Normal 6 2 54 2" xfId="40337" xr:uid="{804B8C4C-0A0A-40F6-8512-9722911BD027}"/>
    <cellStyle name="Normal 6 2 55" xfId="19378" xr:uid="{00000000-0005-0000-0000-0000B04B0000}"/>
    <cellStyle name="Normal 6 2 55 2" xfId="40338" xr:uid="{994FC16E-7FD2-40CC-9866-B148BAB0C15F}"/>
    <cellStyle name="Normal 6 2 56" xfId="19379" xr:uid="{00000000-0005-0000-0000-0000B14B0000}"/>
    <cellStyle name="Normal 6 2 56 2" xfId="40339" xr:uid="{C05BCC98-1992-44DA-BE07-FC8824767D34}"/>
    <cellStyle name="Normal 6 2 57" xfId="19380" xr:uid="{00000000-0005-0000-0000-0000B24B0000}"/>
    <cellStyle name="Normal 6 2 57 2" xfId="40340" xr:uid="{59B3ABD5-AF24-44C2-8F91-EF19AF32F586}"/>
    <cellStyle name="Normal 6 2 58" xfId="19381" xr:uid="{00000000-0005-0000-0000-0000B34B0000}"/>
    <cellStyle name="Normal 6 2 58 2" xfId="40341" xr:uid="{41E66047-553B-4D92-9A5F-1D27F7BC530A}"/>
    <cellStyle name="Normal 6 2 59" xfId="19382" xr:uid="{00000000-0005-0000-0000-0000B44B0000}"/>
    <cellStyle name="Normal 6 2 59 2" xfId="40342" xr:uid="{91B8DA21-6715-4F13-ACE6-5320592114A2}"/>
    <cellStyle name="Normal 6 2 6" xfId="19383" xr:uid="{00000000-0005-0000-0000-0000B54B0000}"/>
    <cellStyle name="Normal 6 2 6 2" xfId="40343" xr:uid="{4582FA4A-DDA1-4CDC-96E8-E7D77FD8E51B}"/>
    <cellStyle name="Normal 6 2 60" xfId="19384" xr:uid="{00000000-0005-0000-0000-0000B64B0000}"/>
    <cellStyle name="Normal 6 2 60 2" xfId="40344" xr:uid="{59F96EA3-68DA-4809-8F63-8EEBA7A4D637}"/>
    <cellStyle name="Normal 6 2 61" xfId="19385" xr:uid="{00000000-0005-0000-0000-0000B74B0000}"/>
    <cellStyle name="Normal 6 2 61 2" xfId="40345" xr:uid="{739A6410-103D-44AF-BCE0-A5BE55617607}"/>
    <cellStyle name="Normal 6 2 62" xfId="19386" xr:uid="{00000000-0005-0000-0000-0000B84B0000}"/>
    <cellStyle name="Normal 6 2 62 2" xfId="40346" xr:uid="{86C09618-8A64-4C20-9DBE-21098D7CFFC2}"/>
    <cellStyle name="Normal 6 2 63" xfId="19387" xr:uid="{00000000-0005-0000-0000-0000B94B0000}"/>
    <cellStyle name="Normal 6 2 63 2" xfId="40347" xr:uid="{9ABED0E0-9097-444A-B052-193FDCAB5BB6}"/>
    <cellStyle name="Normal 6 2 64" xfId="19388" xr:uid="{00000000-0005-0000-0000-0000BA4B0000}"/>
    <cellStyle name="Normal 6 2 64 2" xfId="40348" xr:uid="{3CB86A0B-8B8F-4965-A5C7-5C665F8D1C5C}"/>
    <cellStyle name="Normal 6 2 65" xfId="19389" xr:uid="{00000000-0005-0000-0000-0000BB4B0000}"/>
    <cellStyle name="Normal 6 2 65 2" xfId="40349" xr:uid="{0731461D-E051-45A3-AD42-BC6B75E6C379}"/>
    <cellStyle name="Normal 6 2 66" xfId="19390" xr:uid="{00000000-0005-0000-0000-0000BC4B0000}"/>
    <cellStyle name="Normal 6 2 66 2" xfId="40350" xr:uid="{A15F5CA7-F343-4520-89F3-75D9BFAC13BB}"/>
    <cellStyle name="Normal 6 2 67" xfId="19391" xr:uid="{00000000-0005-0000-0000-0000BD4B0000}"/>
    <cellStyle name="Normal 6 2 67 2" xfId="40351" xr:uid="{6B05A845-E6BE-42A9-93B6-DF2B83D19622}"/>
    <cellStyle name="Normal 6 2 68" xfId="19392" xr:uid="{00000000-0005-0000-0000-0000BE4B0000}"/>
    <cellStyle name="Normal 6 2 68 2" xfId="40352" xr:uid="{1B54A79E-E7E0-4D30-956C-2435ACF8F39A}"/>
    <cellStyle name="Normal 6 2 69" xfId="19393" xr:uid="{00000000-0005-0000-0000-0000BF4B0000}"/>
    <cellStyle name="Normal 6 2 69 2" xfId="40353" xr:uid="{D8EF4CFB-D2D2-46C0-BDD2-70C047102353}"/>
    <cellStyle name="Normal 6 2 7" xfId="19394" xr:uid="{00000000-0005-0000-0000-0000C04B0000}"/>
    <cellStyle name="Normal 6 2 7 2" xfId="40354" xr:uid="{E8C06A60-863B-4E3D-B274-E2FECB2D00BE}"/>
    <cellStyle name="Normal 6 2 70" xfId="19395" xr:uid="{00000000-0005-0000-0000-0000C14B0000}"/>
    <cellStyle name="Normal 6 2 70 2" xfId="40355" xr:uid="{C78E3CC9-0447-424D-9F41-DB40D3BD7783}"/>
    <cellStyle name="Normal 6 2 71" xfId="19396" xr:uid="{00000000-0005-0000-0000-0000C24B0000}"/>
    <cellStyle name="Normal 6 2 71 2" xfId="40356" xr:uid="{265185CA-1D3A-4112-BA58-43949E761ECE}"/>
    <cellStyle name="Normal 6 2 72" xfId="19397" xr:uid="{00000000-0005-0000-0000-0000C34B0000}"/>
    <cellStyle name="Normal 6 2 72 2" xfId="40357" xr:uid="{71A3B749-F47E-4267-8626-E04F198E66B6}"/>
    <cellStyle name="Normal 6 2 73" xfId="19398" xr:uid="{00000000-0005-0000-0000-0000C44B0000}"/>
    <cellStyle name="Normal 6 2 73 2" xfId="40358" xr:uid="{1E300554-8CE6-477B-B532-3A85214BDC15}"/>
    <cellStyle name="Normal 6 2 74" xfId="19399" xr:uid="{00000000-0005-0000-0000-0000C54B0000}"/>
    <cellStyle name="Normal 6 2 74 2" xfId="40359" xr:uid="{2D8C2B5B-65C8-4791-9FF0-C2477C81782A}"/>
    <cellStyle name="Normal 6 2 75" xfId="19400" xr:uid="{00000000-0005-0000-0000-0000C64B0000}"/>
    <cellStyle name="Normal 6 2 75 2" xfId="40360" xr:uid="{25141C5E-7271-43B7-9537-11CBAB8E6032}"/>
    <cellStyle name="Normal 6 2 76" xfId="19401" xr:uid="{00000000-0005-0000-0000-0000C74B0000}"/>
    <cellStyle name="Normal 6 2 76 2" xfId="40361" xr:uid="{94BEDA7E-B240-43F8-ABEB-230B90A0D070}"/>
    <cellStyle name="Normal 6 2 77" xfId="19402" xr:uid="{00000000-0005-0000-0000-0000C84B0000}"/>
    <cellStyle name="Normal 6 2 77 2" xfId="40362" xr:uid="{300D863A-4B61-4A1C-BCF8-DC59010EE01B}"/>
    <cellStyle name="Normal 6 2 78" xfId="19403" xr:uid="{00000000-0005-0000-0000-0000C94B0000}"/>
    <cellStyle name="Normal 6 2 78 2" xfId="40363" xr:uid="{628C51DC-7263-4724-B558-BB47CC209E50}"/>
    <cellStyle name="Normal 6 2 79" xfId="19404" xr:uid="{00000000-0005-0000-0000-0000CA4B0000}"/>
    <cellStyle name="Normal 6 2 79 2" xfId="40364" xr:uid="{E226B7EF-B996-4B84-9E50-CC185C070BEF}"/>
    <cellStyle name="Normal 6 2 8" xfId="19405" xr:uid="{00000000-0005-0000-0000-0000CB4B0000}"/>
    <cellStyle name="Normal 6 2 8 2" xfId="40365" xr:uid="{98B71FC7-BF3E-470F-BCC8-CE2C3CE42669}"/>
    <cellStyle name="Normal 6 2 80" xfId="19406" xr:uid="{00000000-0005-0000-0000-0000CC4B0000}"/>
    <cellStyle name="Normal 6 2 80 2" xfId="40366" xr:uid="{22DAA926-CA0F-4683-A704-4019B3B088BB}"/>
    <cellStyle name="Normal 6 2 81" xfId="19407" xr:uid="{00000000-0005-0000-0000-0000CD4B0000}"/>
    <cellStyle name="Normal 6 2 81 2" xfId="40367" xr:uid="{8CFB1F44-C4AB-4AB5-92FE-FA3B4D1F5B31}"/>
    <cellStyle name="Normal 6 2 82" xfId="19408" xr:uid="{00000000-0005-0000-0000-0000CE4B0000}"/>
    <cellStyle name="Normal 6 2 82 2" xfId="40368" xr:uid="{D73E85C0-FF9C-44DC-9B8E-8CA99E2821BC}"/>
    <cellStyle name="Normal 6 2 83" xfId="19409" xr:uid="{00000000-0005-0000-0000-0000CF4B0000}"/>
    <cellStyle name="Normal 6 2 83 2" xfId="40369" xr:uid="{0DF565C8-34FD-4FEB-8735-88645AAD344B}"/>
    <cellStyle name="Normal 6 2 84" xfId="19410" xr:uid="{00000000-0005-0000-0000-0000D04B0000}"/>
    <cellStyle name="Normal 6 2 84 2" xfId="40370" xr:uid="{785CF0D6-A2FC-4D5E-8E08-76FF52F192E1}"/>
    <cellStyle name="Normal 6 2 85" xfId="19411" xr:uid="{00000000-0005-0000-0000-0000D14B0000}"/>
    <cellStyle name="Normal 6 2 85 2" xfId="40371" xr:uid="{8C03BEA9-141C-493C-A118-3870F06AD113}"/>
    <cellStyle name="Normal 6 2 86" xfId="19412" xr:uid="{00000000-0005-0000-0000-0000D24B0000}"/>
    <cellStyle name="Normal 6 2 86 2" xfId="40372" xr:uid="{6329BC04-9614-4CF0-8D51-786B76F2114D}"/>
    <cellStyle name="Normal 6 2 87" xfId="19413" xr:uid="{00000000-0005-0000-0000-0000D34B0000}"/>
    <cellStyle name="Normal 6 2 87 2" xfId="40373" xr:uid="{95BF6B04-7E65-4E9B-B8E7-9EB175044FBC}"/>
    <cellStyle name="Normal 6 2 88" xfId="19414" xr:uid="{00000000-0005-0000-0000-0000D44B0000}"/>
    <cellStyle name="Normal 6 2 88 2" xfId="40374" xr:uid="{F35EC53C-A536-41E7-992E-A460F9318AFB}"/>
    <cellStyle name="Normal 6 2 89" xfId="19415" xr:uid="{00000000-0005-0000-0000-0000D54B0000}"/>
    <cellStyle name="Normal 6 2 89 2" xfId="40375" xr:uid="{B3B8A780-9DF2-4F7D-A3E1-DED409EE6F5F}"/>
    <cellStyle name="Normal 6 2 9" xfId="19416" xr:uid="{00000000-0005-0000-0000-0000D64B0000}"/>
    <cellStyle name="Normal 6 2 9 2" xfId="40376" xr:uid="{4970A7DD-E1B5-4FFF-95A9-E23760D9A9B9}"/>
    <cellStyle name="Normal 6 2 90" xfId="19417" xr:uid="{00000000-0005-0000-0000-0000D74B0000}"/>
    <cellStyle name="Normal 6 2 90 2" xfId="40377" xr:uid="{D3E1A97C-26BE-4B5B-AD9F-5203E5C279BD}"/>
    <cellStyle name="Normal 6 2 91" xfId="19418" xr:uid="{00000000-0005-0000-0000-0000D84B0000}"/>
    <cellStyle name="Normal 6 2 91 2" xfId="40378" xr:uid="{7461D74D-23B3-4D4A-9D61-B6E00D66CF3D}"/>
    <cellStyle name="Normal 6 2 92" xfId="19419" xr:uid="{00000000-0005-0000-0000-0000D94B0000}"/>
    <cellStyle name="Normal 6 2 92 2" xfId="40379" xr:uid="{22AC8E15-1A01-420C-8AE2-B86BC6760B3A}"/>
    <cellStyle name="Normal 6 2 93" xfId="19420" xr:uid="{00000000-0005-0000-0000-0000DA4B0000}"/>
    <cellStyle name="Normal 6 2 93 2" xfId="40380" xr:uid="{7CEEF221-D16D-4365-B00B-AF7296EF0950}"/>
    <cellStyle name="Normal 6 2 94" xfId="19421" xr:uid="{00000000-0005-0000-0000-0000DB4B0000}"/>
    <cellStyle name="Normal 6 2 94 2" xfId="40381" xr:uid="{836B9F51-7E0B-4224-BB16-A50501D0DF7B}"/>
    <cellStyle name="Normal 6 2 95" xfId="19422" xr:uid="{00000000-0005-0000-0000-0000DC4B0000}"/>
    <cellStyle name="Normal 6 2 95 2" xfId="19423" xr:uid="{00000000-0005-0000-0000-0000DD4B0000}"/>
    <cellStyle name="Normal 6 2 95 2 2" xfId="40383" xr:uid="{D12AF18C-B520-4B5A-BEF6-FB49228B3D4A}"/>
    <cellStyle name="Normal 6 2 95 3" xfId="19424" xr:uid="{00000000-0005-0000-0000-0000DE4B0000}"/>
    <cellStyle name="Normal 6 2 95 3 2" xfId="40384" xr:uid="{FDABD76D-C678-41F1-9082-F188C208E7FC}"/>
    <cellStyle name="Normal 6 2 95 4" xfId="19425" xr:uid="{00000000-0005-0000-0000-0000DF4B0000}"/>
    <cellStyle name="Normal 6 2 95 4 2" xfId="40385" xr:uid="{C8B21CCB-62B4-4BE7-8811-540B712E7713}"/>
    <cellStyle name="Normal 6 2 95 5" xfId="40382" xr:uid="{D8D1800F-102A-40C0-82EA-6B4D25AB818E}"/>
    <cellStyle name="Normal 6 2 96" xfId="40270" xr:uid="{F4F85238-249D-4EE8-BA6E-A6DE279B562B}"/>
    <cellStyle name="Normal 6 3" xfId="19426" xr:uid="{00000000-0005-0000-0000-0000E04B0000}"/>
    <cellStyle name="Normal 6 3 2" xfId="19427" xr:uid="{00000000-0005-0000-0000-0000E14B0000}"/>
    <cellStyle name="Normal 6 3 2 2" xfId="40387" xr:uid="{46F4BA36-5E5C-4E77-8082-611383275684}"/>
    <cellStyle name="Normal 6 3 3" xfId="19428" xr:uid="{00000000-0005-0000-0000-0000E24B0000}"/>
    <cellStyle name="Normal 6 3 3 2" xfId="19429" xr:uid="{00000000-0005-0000-0000-0000E34B0000}"/>
    <cellStyle name="Normal 6 3 3 2 2" xfId="19430" xr:uid="{00000000-0005-0000-0000-0000E44B0000}"/>
    <cellStyle name="Normal 6 3 3 2 2 2" xfId="19431" xr:uid="{00000000-0005-0000-0000-0000E54B0000}"/>
    <cellStyle name="Normal 6 3 3 2 2 2 2" xfId="40391" xr:uid="{1240924B-7E4F-47CC-937D-E227AA9D7403}"/>
    <cellStyle name="Normal 6 3 3 2 2 3" xfId="19432" xr:uid="{00000000-0005-0000-0000-0000E64B0000}"/>
    <cellStyle name="Normal 6 3 3 2 2 3 2" xfId="40392" xr:uid="{309D7818-CEBE-43B8-8881-1CE21CCC0A3F}"/>
    <cellStyle name="Normal 6 3 3 2 2 4" xfId="19433" xr:uid="{00000000-0005-0000-0000-0000E74B0000}"/>
    <cellStyle name="Normal 6 3 3 2 2 4 2" xfId="40393" xr:uid="{76861168-C7A0-4953-ADC1-87D4A205B30A}"/>
    <cellStyle name="Normal 6 3 3 2 2 5" xfId="40390" xr:uid="{9F10F29B-3A84-46EA-8152-2A68C82B2A47}"/>
    <cellStyle name="Normal 6 3 3 2 3" xfId="19434" xr:uid="{00000000-0005-0000-0000-0000E84B0000}"/>
    <cellStyle name="Normal 6 3 3 2 3 2" xfId="40394" xr:uid="{883D53FE-0556-4834-B6D0-D5156A1969D6}"/>
    <cellStyle name="Normal 6 3 3 2 4" xfId="19435" xr:uid="{00000000-0005-0000-0000-0000E94B0000}"/>
    <cellStyle name="Normal 6 3 3 2 4 2" xfId="40395" xr:uid="{0C81628B-63BB-40D0-98C1-996336873E4A}"/>
    <cellStyle name="Normal 6 3 3 2 5" xfId="19436" xr:uid="{00000000-0005-0000-0000-0000EA4B0000}"/>
    <cellStyle name="Normal 6 3 3 2 5 2" xfId="40396" xr:uid="{CC9DBE87-14E9-4684-BE85-46EAB0E3FBA7}"/>
    <cellStyle name="Normal 6 3 3 2 6" xfId="40389" xr:uid="{EA9441F3-F01D-4186-BBC9-ED0AA859F638}"/>
    <cellStyle name="Normal 6 3 3 3" xfId="19437" xr:uid="{00000000-0005-0000-0000-0000EB4B0000}"/>
    <cellStyle name="Normal 6 3 3 3 2" xfId="40397" xr:uid="{2A1A8EEE-B5DA-497C-8B54-3346EA68FE1D}"/>
    <cellStyle name="Normal 6 3 3 4" xfId="19438" xr:uid="{00000000-0005-0000-0000-0000EC4B0000}"/>
    <cellStyle name="Normal 6 3 3 4 2" xfId="19439" xr:uid="{00000000-0005-0000-0000-0000ED4B0000}"/>
    <cellStyle name="Normal 6 3 3 4 2 2" xfId="40399" xr:uid="{76FA6350-5892-4EEC-B329-D367CD7FE395}"/>
    <cellStyle name="Normal 6 3 3 4 3" xfId="19440" xr:uid="{00000000-0005-0000-0000-0000EE4B0000}"/>
    <cellStyle name="Normal 6 3 3 4 3 2" xfId="40400" xr:uid="{43D40FFC-240A-48FB-8F48-D42D52F03D8D}"/>
    <cellStyle name="Normal 6 3 3 4 4" xfId="19441" xr:uid="{00000000-0005-0000-0000-0000EF4B0000}"/>
    <cellStyle name="Normal 6 3 3 4 4 2" xfId="40401" xr:uid="{755FA56B-5FE7-43E1-8766-15CEDE2B6980}"/>
    <cellStyle name="Normal 6 3 3 4 5" xfId="40398" xr:uid="{FD341FB0-0AD4-442C-B226-5C314DFDD437}"/>
    <cellStyle name="Normal 6 3 3 5" xfId="19442" xr:uid="{00000000-0005-0000-0000-0000F04B0000}"/>
    <cellStyle name="Normal 6 3 3 5 2" xfId="40402" xr:uid="{4678AB38-EF28-45E6-8673-39CF6351AB67}"/>
    <cellStyle name="Normal 6 3 3 6" xfId="19443" xr:uid="{00000000-0005-0000-0000-0000F14B0000}"/>
    <cellStyle name="Normal 6 3 3 6 2" xfId="40403" xr:uid="{02A6006C-BBCC-4309-A5BD-50D79307D4CB}"/>
    <cellStyle name="Normal 6 3 3 7" xfId="19444" xr:uid="{00000000-0005-0000-0000-0000F24B0000}"/>
    <cellStyle name="Normal 6 3 3 7 2" xfId="40404" xr:uid="{A7675AA1-D3AF-407A-963B-EF0210F1BF8B}"/>
    <cellStyle name="Normal 6 3 3 8" xfId="40388" xr:uid="{5D2A8F43-8D8D-42F5-9944-04E2C3795E30}"/>
    <cellStyle name="Normal 6 3 4" xfId="19445" xr:uid="{00000000-0005-0000-0000-0000F34B0000}"/>
    <cellStyle name="Normal 6 3 4 2" xfId="40405" xr:uid="{91F64CD0-C733-43F1-A496-66FBB7CE9EFE}"/>
    <cellStyle name="Normal 6 3 5" xfId="40386" xr:uid="{C9EC74A4-7586-4FCD-8B53-526CF7F6CCE4}"/>
    <cellStyle name="Normal 6 4" xfId="19446" xr:uid="{00000000-0005-0000-0000-0000F44B0000}"/>
    <cellStyle name="Normal 6 4 2" xfId="19447" xr:uid="{00000000-0005-0000-0000-0000F54B0000}"/>
    <cellStyle name="Normal 6 4 2 2" xfId="40407" xr:uid="{500AD4DC-EB99-48D5-95FA-259C73E2C406}"/>
    <cellStyle name="Normal 6 4 3" xfId="19448" xr:uid="{00000000-0005-0000-0000-0000F64B0000}"/>
    <cellStyle name="Normal 6 4 3 2" xfId="19449" xr:uid="{00000000-0005-0000-0000-0000F74B0000}"/>
    <cellStyle name="Normal 6 4 3 2 2" xfId="19450" xr:uid="{00000000-0005-0000-0000-0000F84B0000}"/>
    <cellStyle name="Normal 6 4 3 2 2 2" xfId="19451" xr:uid="{00000000-0005-0000-0000-0000F94B0000}"/>
    <cellStyle name="Normal 6 4 3 2 2 2 2" xfId="40411" xr:uid="{3D59787D-D74B-4B07-8A22-EF3597D5FDAE}"/>
    <cellStyle name="Normal 6 4 3 2 2 3" xfId="19452" xr:uid="{00000000-0005-0000-0000-0000FA4B0000}"/>
    <cellStyle name="Normal 6 4 3 2 2 3 2" xfId="40412" xr:uid="{30832C14-87EA-4AB8-8BD3-F4DE5A7865C7}"/>
    <cellStyle name="Normal 6 4 3 2 2 4" xfId="19453" xr:uid="{00000000-0005-0000-0000-0000FB4B0000}"/>
    <cellStyle name="Normal 6 4 3 2 2 4 2" xfId="40413" xr:uid="{2D8BCFC0-2160-4B84-979F-42EDA702D8BA}"/>
    <cellStyle name="Normal 6 4 3 2 2 5" xfId="40410" xr:uid="{0DDC690B-32F2-4E4D-A73C-664E21A474B3}"/>
    <cellStyle name="Normal 6 4 3 2 3" xfId="19454" xr:uid="{00000000-0005-0000-0000-0000FC4B0000}"/>
    <cellStyle name="Normal 6 4 3 2 3 2" xfId="40414" xr:uid="{D66DA3A8-9B72-4BDB-B3C7-A85F95047C00}"/>
    <cellStyle name="Normal 6 4 3 2 4" xfId="19455" xr:uid="{00000000-0005-0000-0000-0000FD4B0000}"/>
    <cellStyle name="Normal 6 4 3 2 4 2" xfId="40415" xr:uid="{24529EEC-4A7F-47AB-A033-A3F8FD4B0B2A}"/>
    <cellStyle name="Normal 6 4 3 2 5" xfId="19456" xr:uid="{00000000-0005-0000-0000-0000FE4B0000}"/>
    <cellStyle name="Normal 6 4 3 2 5 2" xfId="40416" xr:uid="{E3F7AA21-411A-42EC-BEA3-8A5C89050231}"/>
    <cellStyle name="Normal 6 4 3 2 6" xfId="40409" xr:uid="{4AD3476D-5821-4D24-9AED-04B3B854ECD6}"/>
    <cellStyle name="Normal 6 4 3 3" xfId="19457" xr:uid="{00000000-0005-0000-0000-0000FF4B0000}"/>
    <cellStyle name="Normal 6 4 3 3 2" xfId="19458" xr:uid="{00000000-0005-0000-0000-0000004C0000}"/>
    <cellStyle name="Normal 6 4 3 3 2 2" xfId="40418" xr:uid="{EBDBE52A-3F15-4FBC-B66A-4C4C998ADECC}"/>
    <cellStyle name="Normal 6 4 3 3 3" xfId="19459" xr:uid="{00000000-0005-0000-0000-0000014C0000}"/>
    <cellStyle name="Normal 6 4 3 3 3 2" xfId="40419" xr:uid="{AA2DE184-3E27-4EEA-A8B4-20C8CD64C0A0}"/>
    <cellStyle name="Normal 6 4 3 3 4" xfId="19460" xr:uid="{00000000-0005-0000-0000-0000024C0000}"/>
    <cellStyle name="Normal 6 4 3 3 4 2" xfId="40420" xr:uid="{89A259CD-CD2C-4B48-811E-80D1A175E670}"/>
    <cellStyle name="Normal 6 4 3 3 5" xfId="40417" xr:uid="{5999812C-E2B1-43FD-AED6-E3812BD17408}"/>
    <cellStyle name="Normal 6 4 3 4" xfId="19461" xr:uid="{00000000-0005-0000-0000-0000034C0000}"/>
    <cellStyle name="Normal 6 4 3 4 2" xfId="40421" xr:uid="{0D727E17-3CFE-4855-94E2-AF0C5B22133E}"/>
    <cellStyle name="Normal 6 4 3 5" xfId="19462" xr:uid="{00000000-0005-0000-0000-0000044C0000}"/>
    <cellStyle name="Normal 6 4 3 5 2" xfId="40422" xr:uid="{D741A3FB-2063-410E-953F-1BABE0A9E8CC}"/>
    <cellStyle name="Normal 6 4 3 6" xfId="19463" xr:uid="{00000000-0005-0000-0000-0000054C0000}"/>
    <cellStyle name="Normal 6 4 3 6 2" xfId="40423" xr:uid="{C7F90FAF-D77E-4E11-BB89-A473E462F115}"/>
    <cellStyle name="Normal 6 4 3 7" xfId="40408" xr:uid="{1D8BC9EC-9560-466D-9485-A17A45333C44}"/>
    <cellStyle name="Normal 6 4 4" xfId="40406" xr:uid="{3E22270D-70D4-40CD-BF36-CBEE84E7A501}"/>
    <cellStyle name="Normal 6 5" xfId="19464" xr:uid="{00000000-0005-0000-0000-0000064C0000}"/>
    <cellStyle name="Normal 6 5 2" xfId="19465" xr:uid="{00000000-0005-0000-0000-0000074C0000}"/>
    <cellStyle name="Normal 6 5 2 2" xfId="19466" xr:uid="{00000000-0005-0000-0000-0000084C0000}"/>
    <cellStyle name="Normal 6 5 2 2 2" xfId="19467" xr:uid="{00000000-0005-0000-0000-0000094C0000}"/>
    <cellStyle name="Normal 6 5 2 2 2 2" xfId="40427" xr:uid="{53DAE3DE-1B21-4FE8-8809-676BCCE1C2F1}"/>
    <cellStyle name="Normal 6 5 2 2 3" xfId="19468" xr:uid="{00000000-0005-0000-0000-00000A4C0000}"/>
    <cellStyle name="Normal 6 5 2 2 3 2" xfId="40428" xr:uid="{95864253-92C4-40CA-AF79-CA98367BCE5C}"/>
    <cellStyle name="Normal 6 5 2 2 4" xfId="19469" xr:uid="{00000000-0005-0000-0000-00000B4C0000}"/>
    <cellStyle name="Normal 6 5 2 2 4 2" xfId="40429" xr:uid="{1CD80098-A4B2-4B34-A477-9BBFF91FD3F0}"/>
    <cellStyle name="Normal 6 5 2 2 5" xfId="40426" xr:uid="{08044B83-857F-473F-897C-6521A2C623D0}"/>
    <cellStyle name="Normal 6 5 2 3" xfId="19470" xr:uid="{00000000-0005-0000-0000-00000C4C0000}"/>
    <cellStyle name="Normal 6 5 2 3 2" xfId="40430" xr:uid="{E188A207-0BD3-4176-B48F-64FB5C941B5D}"/>
    <cellStyle name="Normal 6 5 2 4" xfId="19471" xr:uid="{00000000-0005-0000-0000-00000D4C0000}"/>
    <cellStyle name="Normal 6 5 2 4 2" xfId="40431" xr:uid="{02239B72-BB57-450F-A0F9-BB161E8EDA43}"/>
    <cellStyle name="Normal 6 5 2 5" xfId="19472" xr:uid="{00000000-0005-0000-0000-00000E4C0000}"/>
    <cellStyle name="Normal 6 5 2 5 2" xfId="40432" xr:uid="{44FAE20C-A245-4A44-B7C8-9EE77ADD737E}"/>
    <cellStyle name="Normal 6 5 2 6" xfId="40425" xr:uid="{0C51C298-BF92-4281-94D8-F455CD4C4B53}"/>
    <cellStyle name="Normal 6 5 3" xfId="19473" xr:uid="{00000000-0005-0000-0000-00000F4C0000}"/>
    <cellStyle name="Normal 6 5 3 2" xfId="40433" xr:uid="{D5AFF33F-AED0-40BF-803E-4DC0F6FBD31D}"/>
    <cellStyle name="Normal 6 5 4" xfId="19474" xr:uid="{00000000-0005-0000-0000-0000104C0000}"/>
    <cellStyle name="Normal 6 5 4 2" xfId="19475" xr:uid="{00000000-0005-0000-0000-0000114C0000}"/>
    <cellStyle name="Normal 6 5 4 2 2" xfId="40435" xr:uid="{30284647-03AF-4707-87B7-F90E42278EC0}"/>
    <cellStyle name="Normal 6 5 4 3" xfId="19476" xr:uid="{00000000-0005-0000-0000-0000124C0000}"/>
    <cellStyle name="Normal 6 5 4 3 2" xfId="40436" xr:uid="{DD74D232-427C-405F-B9CA-CD9922579F67}"/>
    <cellStyle name="Normal 6 5 4 4" xfId="19477" xr:uid="{00000000-0005-0000-0000-0000134C0000}"/>
    <cellStyle name="Normal 6 5 4 4 2" xfId="40437" xr:uid="{8CB49EAD-56DE-416A-9B7A-5457406EE907}"/>
    <cellStyle name="Normal 6 5 4 5" xfId="40434" xr:uid="{CEE94CB3-39A3-44AD-BD5A-5613255A0970}"/>
    <cellStyle name="Normal 6 5 5" xfId="19478" xr:uid="{00000000-0005-0000-0000-0000144C0000}"/>
    <cellStyle name="Normal 6 5 5 2" xfId="40438" xr:uid="{E96D7938-F2CE-476F-AF6C-4BED587ABF03}"/>
    <cellStyle name="Normal 6 5 6" xfId="19479" xr:uid="{00000000-0005-0000-0000-0000154C0000}"/>
    <cellStyle name="Normal 6 5 6 2" xfId="40439" xr:uid="{0B4ABC35-07F7-4386-9748-3323407D02B9}"/>
    <cellStyle name="Normal 6 5 7" xfId="19480" xr:uid="{00000000-0005-0000-0000-0000164C0000}"/>
    <cellStyle name="Normal 6 5 7 2" xfId="40440" xr:uid="{0E24B2B1-D77D-49DE-BD84-295C50FB26C1}"/>
    <cellStyle name="Normal 6 5 8" xfId="40424" xr:uid="{622AE87E-EE43-4ECF-B648-D646B428C349}"/>
    <cellStyle name="Normal 6 6" xfId="19481" xr:uid="{00000000-0005-0000-0000-0000174C0000}"/>
    <cellStyle name="Normal 6 6 2" xfId="19482" xr:uid="{00000000-0005-0000-0000-0000184C0000}"/>
    <cellStyle name="Normal 6 6 2 2" xfId="40442" xr:uid="{0ED4FA21-D258-4C40-AFD7-142FBAF878A1}"/>
    <cellStyle name="Normal 6 6 3" xfId="19483" xr:uid="{00000000-0005-0000-0000-0000194C0000}"/>
    <cellStyle name="Normal 6 6 3 2" xfId="40443" xr:uid="{BBF27D42-1086-4D20-B293-BDB12E9E7B17}"/>
    <cellStyle name="Normal 6 6 4" xfId="19484" xr:uid="{00000000-0005-0000-0000-00001A4C0000}"/>
    <cellStyle name="Normal 6 6 4 2" xfId="40444" xr:uid="{A545265B-783F-43F8-8272-0CFE106EFEFE}"/>
    <cellStyle name="Normal 6 6 5" xfId="40441" xr:uid="{A26DD80F-B588-4C8A-9146-3CE567835606}"/>
    <cellStyle name="Normal 6 7" xfId="40269" xr:uid="{6F2982EB-F699-4236-8384-BC7BCE9837E9}"/>
    <cellStyle name="Normal 60" xfId="19485" xr:uid="{00000000-0005-0000-0000-00001B4C0000}"/>
    <cellStyle name="Normal 60 2" xfId="19486" xr:uid="{00000000-0005-0000-0000-00001C4C0000}"/>
    <cellStyle name="Normal 60 2 2" xfId="40446" xr:uid="{8D1D8728-FE2A-49D4-9CE1-FE60DBDA67E4}"/>
    <cellStyle name="Normal 60 3" xfId="19487" xr:uid="{00000000-0005-0000-0000-00001D4C0000}"/>
    <cellStyle name="Normal 60 3 2" xfId="40447" xr:uid="{3FD1A994-CBAA-4947-A5B3-98210DD757B0}"/>
    <cellStyle name="Normal 60 4" xfId="19488" xr:uid="{00000000-0005-0000-0000-00001E4C0000}"/>
    <cellStyle name="Normal 60 4 2" xfId="40448" xr:uid="{E78B353E-5ABD-49F4-B9E5-4BE03622243B}"/>
    <cellStyle name="Normal 60 5" xfId="40445" xr:uid="{7D24DFB5-EBFB-4CB2-9316-719F0A31C3CE}"/>
    <cellStyle name="Normal 61" xfId="19489" xr:uid="{00000000-0005-0000-0000-00001F4C0000}"/>
    <cellStyle name="Normal 61 2" xfId="19490" xr:uid="{00000000-0005-0000-0000-0000204C0000}"/>
    <cellStyle name="Normal 61 2 2" xfId="40450" xr:uid="{B9E237F9-08FD-4EBA-A459-7D70BF43C1D9}"/>
    <cellStyle name="Normal 61 3" xfId="19491" xr:uid="{00000000-0005-0000-0000-0000214C0000}"/>
    <cellStyle name="Normal 61 3 2" xfId="40451" xr:uid="{6AC87F7E-A741-4767-9E6E-6246D408542B}"/>
    <cellStyle name="Normal 61 4" xfId="19492" xr:uid="{00000000-0005-0000-0000-0000224C0000}"/>
    <cellStyle name="Normal 61 4 2" xfId="40452" xr:uid="{E266B9D7-941E-454E-BBAE-2C6D4D6453DE}"/>
    <cellStyle name="Normal 61 5" xfId="40449" xr:uid="{6B1CC631-BD0D-4312-AB03-0BACCB1FBAEF}"/>
    <cellStyle name="Normal 62" xfId="19493" xr:uid="{00000000-0005-0000-0000-0000234C0000}"/>
    <cellStyle name="Normal 62 2" xfId="19494" xr:uid="{00000000-0005-0000-0000-0000244C0000}"/>
    <cellStyle name="Normal 62 2 2" xfId="40454" xr:uid="{D853860D-D278-4315-B609-A0D2A456FF37}"/>
    <cellStyle name="Normal 62 3" xfId="19495" xr:uid="{00000000-0005-0000-0000-0000254C0000}"/>
    <cellStyle name="Normal 62 3 2" xfId="40455" xr:uid="{47525B1C-50BB-4E24-B793-A6AF64485050}"/>
    <cellStyle name="Normal 62 4" xfId="19496" xr:uid="{00000000-0005-0000-0000-0000264C0000}"/>
    <cellStyle name="Normal 62 4 2" xfId="40456" xr:uid="{427DAB39-788F-45F1-8632-03D447DB9E05}"/>
    <cellStyle name="Normal 62 5" xfId="40453" xr:uid="{994E270A-632E-48F6-B96F-0A35049DC607}"/>
    <cellStyle name="Normal 63" xfId="19497" xr:uid="{00000000-0005-0000-0000-0000274C0000}"/>
    <cellStyle name="Normal 63 2" xfId="19498" xr:uid="{00000000-0005-0000-0000-0000284C0000}"/>
    <cellStyle name="Normal 63 2 2" xfId="40458" xr:uid="{48221449-4A66-4B17-BFAE-B8A1EA5663D7}"/>
    <cellStyle name="Normal 63 3" xfId="19499" xr:uid="{00000000-0005-0000-0000-0000294C0000}"/>
    <cellStyle name="Normal 63 3 2" xfId="40459" xr:uid="{983E257C-E1DA-4146-9281-DFF28E8775E4}"/>
    <cellStyle name="Normal 63 4" xfId="19500" xr:uid="{00000000-0005-0000-0000-00002A4C0000}"/>
    <cellStyle name="Normal 63 4 2" xfId="40460" xr:uid="{75BE60FE-9DAE-4C3D-8D92-52E2BAE0F85B}"/>
    <cellStyle name="Normal 63 5" xfId="40457" xr:uid="{60311DE6-41DF-4CAF-9645-D3926F5D8765}"/>
    <cellStyle name="Normal 64" xfId="19501" xr:uid="{00000000-0005-0000-0000-00002B4C0000}"/>
    <cellStyle name="Normal 64 2" xfId="19502" xr:uid="{00000000-0005-0000-0000-00002C4C0000}"/>
    <cellStyle name="Normal 64 2 2" xfId="40462" xr:uid="{313455CB-1A8B-4588-9CCF-4E153EE7DE45}"/>
    <cellStyle name="Normal 64 3" xfId="19503" xr:uid="{00000000-0005-0000-0000-00002D4C0000}"/>
    <cellStyle name="Normal 64 3 2" xfId="40463" xr:uid="{4C1A0252-F932-45D8-8319-9F837EFBA155}"/>
    <cellStyle name="Normal 64 4" xfId="19504" xr:uid="{00000000-0005-0000-0000-00002E4C0000}"/>
    <cellStyle name="Normal 64 4 2" xfId="40464" xr:uid="{88FE57B0-F9DB-492B-86F0-D038014236E7}"/>
    <cellStyle name="Normal 64 5" xfId="40461" xr:uid="{8DAA720B-F9DF-428D-B62D-B77EA2D858FB}"/>
    <cellStyle name="Normal 65" xfId="19505" xr:uid="{00000000-0005-0000-0000-00002F4C0000}"/>
    <cellStyle name="Normal 65 2" xfId="19506" xr:uid="{00000000-0005-0000-0000-0000304C0000}"/>
    <cellStyle name="Normal 65 2 2" xfId="40466" xr:uid="{C1D0DCD1-05B7-4366-A0E1-EBAD6D17492B}"/>
    <cellStyle name="Normal 65 3" xfId="19507" xr:uid="{00000000-0005-0000-0000-0000314C0000}"/>
    <cellStyle name="Normal 65 3 2" xfId="40467" xr:uid="{6F3FAFAB-6F13-4869-8543-22231F89070E}"/>
    <cellStyle name="Normal 65 4" xfId="19508" xr:uid="{00000000-0005-0000-0000-0000324C0000}"/>
    <cellStyle name="Normal 65 4 2" xfId="40468" xr:uid="{76384C58-6E35-40A5-B6D0-651C27C4BB95}"/>
    <cellStyle name="Normal 65 5" xfId="40465" xr:uid="{BE944898-6BA2-4FA2-9962-681471447455}"/>
    <cellStyle name="Normal 66" xfId="19509" xr:uid="{00000000-0005-0000-0000-0000334C0000}"/>
    <cellStyle name="Normal 66 2" xfId="19510" xr:uid="{00000000-0005-0000-0000-0000344C0000}"/>
    <cellStyle name="Normal 66 2 2" xfId="40470" xr:uid="{00F62917-83FD-4A7A-9D10-780C29938A37}"/>
    <cellStyle name="Normal 66 3" xfId="19511" xr:uid="{00000000-0005-0000-0000-0000354C0000}"/>
    <cellStyle name="Normal 66 3 2" xfId="40471" xr:uid="{D677E54F-CFCA-48B7-B51C-C053AD964579}"/>
    <cellStyle name="Normal 66 4" xfId="19512" xr:uid="{00000000-0005-0000-0000-0000364C0000}"/>
    <cellStyle name="Normal 66 4 2" xfId="40472" xr:uid="{18EA2CEE-F227-4FA0-9404-6C25A7192925}"/>
    <cellStyle name="Normal 66 5" xfId="40469" xr:uid="{78F51486-9B9B-4D15-A728-4225FD52C746}"/>
    <cellStyle name="Normal 67" xfId="19513" xr:uid="{00000000-0005-0000-0000-0000374C0000}"/>
    <cellStyle name="Normal 67 2" xfId="19514" xr:uid="{00000000-0005-0000-0000-0000384C0000}"/>
    <cellStyle name="Normal 67 2 2" xfId="40474" xr:uid="{111A89F3-6DFC-414A-B9DF-F936474879F0}"/>
    <cellStyle name="Normal 67 3" xfId="19515" xr:uid="{00000000-0005-0000-0000-0000394C0000}"/>
    <cellStyle name="Normal 67 3 2" xfId="40475" xr:uid="{48D9ED54-9370-484D-BA0B-6B57B60C9532}"/>
    <cellStyle name="Normal 67 4" xfId="19516" xr:uid="{00000000-0005-0000-0000-00003A4C0000}"/>
    <cellStyle name="Normal 67 4 2" xfId="40476" xr:uid="{FF50F71B-F206-4A18-B36A-DCAAA2982B78}"/>
    <cellStyle name="Normal 67 5" xfId="40473" xr:uid="{FDA6C70E-AC1A-47F5-B474-5229E10FEA1D}"/>
    <cellStyle name="Normal 68" xfId="19517" xr:uid="{00000000-0005-0000-0000-00003B4C0000}"/>
    <cellStyle name="Normal 68 2" xfId="19518" xr:uid="{00000000-0005-0000-0000-00003C4C0000}"/>
    <cellStyle name="Normal 68 2 2" xfId="40478" xr:uid="{A37ADEDC-75B5-489E-ACB3-33C3223EC71A}"/>
    <cellStyle name="Normal 68 3" xfId="19519" xr:uid="{00000000-0005-0000-0000-00003D4C0000}"/>
    <cellStyle name="Normal 68 3 2" xfId="40479" xr:uid="{FF61D78D-DAC1-40A1-AFBE-A8C6313DD2EF}"/>
    <cellStyle name="Normal 68 4" xfId="19520" xr:uid="{00000000-0005-0000-0000-00003E4C0000}"/>
    <cellStyle name="Normal 68 4 2" xfId="40480" xr:uid="{A2C2E3D3-1113-43FF-BE0F-C9D6F8A185EB}"/>
    <cellStyle name="Normal 68 5" xfId="40477" xr:uid="{2AE02803-CE53-40F0-A15D-0B12681857AD}"/>
    <cellStyle name="Normal 69" xfId="19521" xr:uid="{00000000-0005-0000-0000-00003F4C0000}"/>
    <cellStyle name="Normal 69 2" xfId="19522" xr:uid="{00000000-0005-0000-0000-0000404C0000}"/>
    <cellStyle name="Normal 69 2 2" xfId="40482" xr:uid="{93516CBF-2E6E-47AB-A2CC-441B4E745F77}"/>
    <cellStyle name="Normal 69 3" xfId="19523" xr:uid="{00000000-0005-0000-0000-0000414C0000}"/>
    <cellStyle name="Normal 69 3 2" xfId="40483" xr:uid="{1300C3ED-AE31-480B-8F7C-9482036516CD}"/>
    <cellStyle name="Normal 69 4" xfId="19524" xr:uid="{00000000-0005-0000-0000-0000424C0000}"/>
    <cellStyle name="Normal 69 4 2" xfId="40484" xr:uid="{72A53674-2F95-4223-9F39-E5A14CB3FF9E}"/>
    <cellStyle name="Normal 69 5" xfId="40481" xr:uid="{F00DD7EB-38FE-48E6-91AB-C45DC8C6A733}"/>
    <cellStyle name="Normal 7" xfId="19525" xr:uid="{00000000-0005-0000-0000-0000434C0000}"/>
    <cellStyle name="Normal 7 10" xfId="19526" xr:uid="{00000000-0005-0000-0000-0000444C0000}"/>
    <cellStyle name="Normal 7 10 2" xfId="19527" xr:uid="{00000000-0005-0000-0000-0000454C0000}"/>
    <cellStyle name="Normal 7 10 2 2" xfId="19528" xr:uid="{00000000-0005-0000-0000-0000464C0000}"/>
    <cellStyle name="Normal 7 10 2 2 2" xfId="19529" xr:uid="{00000000-0005-0000-0000-0000474C0000}"/>
    <cellStyle name="Normal 7 10 2 2 2 2" xfId="40489" xr:uid="{78FFF4AF-9916-42E8-8EB0-2B9E386DE82A}"/>
    <cellStyle name="Normal 7 10 2 2 3" xfId="19530" xr:uid="{00000000-0005-0000-0000-0000484C0000}"/>
    <cellStyle name="Normal 7 10 2 2 3 2" xfId="40490" xr:uid="{DC6C5E29-83D9-4B51-B5A3-96FC1AE07323}"/>
    <cellStyle name="Normal 7 10 2 2 4" xfId="19531" xr:uid="{00000000-0005-0000-0000-0000494C0000}"/>
    <cellStyle name="Normal 7 10 2 2 4 2" xfId="40491" xr:uid="{C6C35614-92ED-45F9-9058-205FC0C57092}"/>
    <cellStyle name="Normal 7 10 2 2 5" xfId="40488" xr:uid="{C9058096-8E50-43C7-8539-4F99E5565D1B}"/>
    <cellStyle name="Normal 7 10 2 3" xfId="19532" xr:uid="{00000000-0005-0000-0000-00004A4C0000}"/>
    <cellStyle name="Normal 7 10 2 3 2" xfId="40492" xr:uid="{86284A18-531D-4D54-ADA2-D3E281BC911C}"/>
    <cellStyle name="Normal 7 10 2 4" xfId="19533" xr:uid="{00000000-0005-0000-0000-00004B4C0000}"/>
    <cellStyle name="Normal 7 10 2 4 2" xfId="40493" xr:uid="{5501BA96-B7E7-41C3-A722-66395AAFCAC2}"/>
    <cellStyle name="Normal 7 10 2 5" xfId="19534" xr:uid="{00000000-0005-0000-0000-00004C4C0000}"/>
    <cellStyle name="Normal 7 10 2 5 2" xfId="40494" xr:uid="{BD6BA6B6-28A4-495C-B94B-3BC45868C03E}"/>
    <cellStyle name="Normal 7 10 2 6" xfId="40487" xr:uid="{1A0C438C-84BA-4872-B124-E4616F3F8CD1}"/>
    <cellStyle name="Normal 7 10 3" xfId="19535" xr:uid="{00000000-0005-0000-0000-00004D4C0000}"/>
    <cellStyle name="Normal 7 10 3 2" xfId="19536" xr:uid="{00000000-0005-0000-0000-00004E4C0000}"/>
    <cellStyle name="Normal 7 10 3 2 2" xfId="40496" xr:uid="{5ACD1D18-1762-4216-AE57-EC013B4E0BC2}"/>
    <cellStyle name="Normal 7 10 3 3" xfId="19537" xr:uid="{00000000-0005-0000-0000-00004F4C0000}"/>
    <cellStyle name="Normal 7 10 3 3 2" xfId="40497" xr:uid="{F471C695-4791-4A58-B86A-92F895482447}"/>
    <cellStyle name="Normal 7 10 3 4" xfId="19538" xr:uid="{00000000-0005-0000-0000-0000504C0000}"/>
    <cellStyle name="Normal 7 10 3 4 2" xfId="40498" xr:uid="{5E7A61D6-0219-45F1-AC52-7852FE39D80F}"/>
    <cellStyle name="Normal 7 10 3 5" xfId="40495" xr:uid="{0C2D3088-EE7C-4933-AEFA-D132353E9CAD}"/>
    <cellStyle name="Normal 7 10 4" xfId="19539" xr:uid="{00000000-0005-0000-0000-0000514C0000}"/>
    <cellStyle name="Normal 7 10 4 2" xfId="40499" xr:uid="{C9B27923-9FD9-4DF5-A71A-F69C0CD58789}"/>
    <cellStyle name="Normal 7 10 5" xfId="19540" xr:uid="{00000000-0005-0000-0000-0000524C0000}"/>
    <cellStyle name="Normal 7 10 5 2" xfId="40500" xr:uid="{99A98DE4-9185-42D3-AC73-B2D9E8101390}"/>
    <cellStyle name="Normal 7 10 6" xfId="19541" xr:uid="{00000000-0005-0000-0000-0000534C0000}"/>
    <cellStyle name="Normal 7 10 6 2" xfId="40501" xr:uid="{765539DB-1C06-4F8B-A665-2465EA4F7AF3}"/>
    <cellStyle name="Normal 7 10 7" xfId="40486" xr:uid="{5674884F-3DF2-43C6-8B49-0E34ACC83154}"/>
    <cellStyle name="Normal 7 11" xfId="19542" xr:uid="{00000000-0005-0000-0000-0000544C0000}"/>
    <cellStyle name="Normal 7 11 2" xfId="19543" xr:uid="{00000000-0005-0000-0000-0000554C0000}"/>
    <cellStyle name="Normal 7 11 2 2" xfId="19544" xr:uid="{00000000-0005-0000-0000-0000564C0000}"/>
    <cellStyle name="Normal 7 11 2 2 2" xfId="19545" xr:uid="{00000000-0005-0000-0000-0000574C0000}"/>
    <cellStyle name="Normal 7 11 2 2 2 2" xfId="40505" xr:uid="{D377A5E3-A3B6-4FBD-9A3E-CDA98932CB87}"/>
    <cellStyle name="Normal 7 11 2 2 3" xfId="19546" xr:uid="{00000000-0005-0000-0000-0000584C0000}"/>
    <cellStyle name="Normal 7 11 2 2 3 2" xfId="40506" xr:uid="{A706874C-ACE1-4C60-8BA8-D0C6D281ABF0}"/>
    <cellStyle name="Normal 7 11 2 2 4" xfId="19547" xr:uid="{00000000-0005-0000-0000-0000594C0000}"/>
    <cellStyle name="Normal 7 11 2 2 4 2" xfId="40507" xr:uid="{9C3B8E17-FFCE-4B7F-9567-F967D9FFB21B}"/>
    <cellStyle name="Normal 7 11 2 2 5" xfId="40504" xr:uid="{71A6109C-9029-46E1-B600-A02E6E20E78C}"/>
    <cellStyle name="Normal 7 11 2 3" xfId="19548" xr:uid="{00000000-0005-0000-0000-00005A4C0000}"/>
    <cellStyle name="Normal 7 11 2 3 2" xfId="40508" xr:uid="{524F554A-26BC-4D2F-A2C6-D43D5874857C}"/>
    <cellStyle name="Normal 7 11 2 4" xfId="19549" xr:uid="{00000000-0005-0000-0000-00005B4C0000}"/>
    <cellStyle name="Normal 7 11 2 4 2" xfId="40509" xr:uid="{0BEAE635-5770-4836-8522-0D631AEDFAFE}"/>
    <cellStyle name="Normal 7 11 2 5" xfId="19550" xr:uid="{00000000-0005-0000-0000-00005C4C0000}"/>
    <cellStyle name="Normal 7 11 2 5 2" xfId="40510" xr:uid="{19F4F46A-1E07-4A15-B2A7-B1138D01515A}"/>
    <cellStyle name="Normal 7 11 2 6" xfId="40503" xr:uid="{18D112F2-153B-4D40-8F32-1484E954FF47}"/>
    <cellStyle name="Normal 7 11 3" xfId="19551" xr:uid="{00000000-0005-0000-0000-00005D4C0000}"/>
    <cellStyle name="Normal 7 11 3 2" xfId="19552" xr:uid="{00000000-0005-0000-0000-00005E4C0000}"/>
    <cellStyle name="Normal 7 11 3 2 2" xfId="40512" xr:uid="{F7D30B0C-3A90-40BD-9686-03B06F41AFA7}"/>
    <cellStyle name="Normal 7 11 3 3" xfId="19553" xr:uid="{00000000-0005-0000-0000-00005F4C0000}"/>
    <cellStyle name="Normal 7 11 3 3 2" xfId="40513" xr:uid="{7F768043-ECAB-4D6E-ACBC-FA474226939A}"/>
    <cellStyle name="Normal 7 11 3 4" xfId="19554" xr:uid="{00000000-0005-0000-0000-0000604C0000}"/>
    <cellStyle name="Normal 7 11 3 4 2" xfId="40514" xr:uid="{72F95D7E-03FF-418D-ABBC-D9CBD4DBDF48}"/>
    <cellStyle name="Normal 7 11 3 5" xfId="40511" xr:uid="{80AE2AB0-51C8-47DC-B1E9-3212B21E258F}"/>
    <cellStyle name="Normal 7 11 4" xfId="19555" xr:uid="{00000000-0005-0000-0000-0000614C0000}"/>
    <cellStyle name="Normal 7 11 4 2" xfId="40515" xr:uid="{46D9B18B-394B-40A3-A959-8AF1F45B7EE7}"/>
    <cellStyle name="Normal 7 11 5" xfId="19556" xr:uid="{00000000-0005-0000-0000-0000624C0000}"/>
    <cellStyle name="Normal 7 11 5 2" xfId="40516" xr:uid="{DF244C66-E827-42D4-AFA5-BAF7DD171FD4}"/>
    <cellStyle name="Normal 7 11 6" xfId="19557" xr:uid="{00000000-0005-0000-0000-0000634C0000}"/>
    <cellStyle name="Normal 7 11 6 2" xfId="40517" xr:uid="{EA8D17AF-4E93-4907-A2A4-5EB30B284A56}"/>
    <cellStyle name="Normal 7 11 7" xfId="40502" xr:uid="{83EE7413-982C-4547-9ECF-02C39F18BD21}"/>
    <cellStyle name="Normal 7 12" xfId="19558" xr:uid="{00000000-0005-0000-0000-0000644C0000}"/>
    <cellStyle name="Normal 7 12 2" xfId="19559" xr:uid="{00000000-0005-0000-0000-0000654C0000}"/>
    <cellStyle name="Normal 7 12 2 2" xfId="19560" xr:uid="{00000000-0005-0000-0000-0000664C0000}"/>
    <cellStyle name="Normal 7 12 2 2 2" xfId="19561" xr:uid="{00000000-0005-0000-0000-0000674C0000}"/>
    <cellStyle name="Normal 7 12 2 2 2 2" xfId="40521" xr:uid="{EC706F45-D75F-4D9E-BE85-8A47AF92A760}"/>
    <cellStyle name="Normal 7 12 2 2 3" xfId="19562" xr:uid="{00000000-0005-0000-0000-0000684C0000}"/>
    <cellStyle name="Normal 7 12 2 2 3 2" xfId="40522" xr:uid="{E4163D3E-9275-4EBA-B73A-743397DB605C}"/>
    <cellStyle name="Normal 7 12 2 2 4" xfId="19563" xr:uid="{00000000-0005-0000-0000-0000694C0000}"/>
    <cellStyle name="Normal 7 12 2 2 4 2" xfId="40523" xr:uid="{315822A0-BC63-4928-9FD0-8D6734B94C01}"/>
    <cellStyle name="Normal 7 12 2 2 5" xfId="40520" xr:uid="{18C5274E-FE38-4761-8CD5-3B1F4D425B05}"/>
    <cellStyle name="Normal 7 12 2 3" xfId="19564" xr:uid="{00000000-0005-0000-0000-00006A4C0000}"/>
    <cellStyle name="Normal 7 12 2 3 2" xfId="40524" xr:uid="{A9D43A80-78CD-4100-A01C-8EE10D4AE93F}"/>
    <cellStyle name="Normal 7 12 2 4" xfId="19565" xr:uid="{00000000-0005-0000-0000-00006B4C0000}"/>
    <cellStyle name="Normal 7 12 2 4 2" xfId="40525" xr:uid="{519273D5-73C4-4DF9-8721-D24F1C3665FD}"/>
    <cellStyle name="Normal 7 12 2 5" xfId="19566" xr:uid="{00000000-0005-0000-0000-00006C4C0000}"/>
    <cellStyle name="Normal 7 12 2 5 2" xfId="40526" xr:uid="{FC55115E-272A-4191-8862-B34CAC23D2C5}"/>
    <cellStyle name="Normal 7 12 2 6" xfId="40519" xr:uid="{48CD3CA0-6E8D-46E9-BAC3-F7C656A06053}"/>
    <cellStyle name="Normal 7 12 3" xfId="19567" xr:uid="{00000000-0005-0000-0000-00006D4C0000}"/>
    <cellStyle name="Normal 7 12 3 2" xfId="19568" xr:uid="{00000000-0005-0000-0000-00006E4C0000}"/>
    <cellStyle name="Normal 7 12 3 2 2" xfId="40528" xr:uid="{C1064F9A-894D-4236-86A1-AEC5B2C12863}"/>
    <cellStyle name="Normal 7 12 3 3" xfId="19569" xr:uid="{00000000-0005-0000-0000-00006F4C0000}"/>
    <cellStyle name="Normal 7 12 3 3 2" xfId="40529" xr:uid="{7CE62ECC-AA7D-436D-B6A9-E15113DF6D3D}"/>
    <cellStyle name="Normal 7 12 3 4" xfId="19570" xr:uid="{00000000-0005-0000-0000-0000704C0000}"/>
    <cellStyle name="Normal 7 12 3 4 2" xfId="40530" xr:uid="{B6C59000-CF06-4455-85C4-63E0F5E5CD15}"/>
    <cellStyle name="Normal 7 12 3 5" xfId="40527" xr:uid="{6BCBC147-3EFB-48AE-BEFD-1AA236E672CC}"/>
    <cellStyle name="Normal 7 12 4" xfId="19571" xr:uid="{00000000-0005-0000-0000-0000714C0000}"/>
    <cellStyle name="Normal 7 12 4 2" xfId="40531" xr:uid="{E8C06208-6335-4E14-9326-73651F3823E8}"/>
    <cellStyle name="Normal 7 12 5" xfId="19572" xr:uid="{00000000-0005-0000-0000-0000724C0000}"/>
    <cellStyle name="Normal 7 12 5 2" xfId="40532" xr:uid="{FAE9937F-3FC3-4A41-A001-E21B4595CA4D}"/>
    <cellStyle name="Normal 7 12 6" xfId="19573" xr:uid="{00000000-0005-0000-0000-0000734C0000}"/>
    <cellStyle name="Normal 7 12 6 2" xfId="40533" xr:uid="{5E6A9403-4AC5-4675-9C3C-696830DA6E08}"/>
    <cellStyle name="Normal 7 12 7" xfId="40518" xr:uid="{2BB869CD-BB33-40DF-BE9B-3B19BAB0AFE4}"/>
    <cellStyle name="Normal 7 13" xfId="40485" xr:uid="{AC0887E5-D658-4C1F-8DA7-C9F1B8499D6E}"/>
    <cellStyle name="Normal 7 2" xfId="19574" xr:uid="{00000000-0005-0000-0000-0000744C0000}"/>
    <cellStyle name="Normal 7 2 10" xfId="19575" xr:uid="{00000000-0005-0000-0000-0000754C0000}"/>
    <cellStyle name="Normal 7 2 10 2" xfId="40535" xr:uid="{441B52E9-CDF7-4247-BF9E-3104D43980B2}"/>
    <cellStyle name="Normal 7 2 11" xfId="19576" xr:uid="{00000000-0005-0000-0000-0000764C0000}"/>
    <cellStyle name="Normal 7 2 11 2" xfId="40536" xr:uid="{C764769E-F396-4ACF-8026-B68F74A3D80B}"/>
    <cellStyle name="Normal 7 2 12" xfId="19577" xr:uid="{00000000-0005-0000-0000-0000774C0000}"/>
    <cellStyle name="Normal 7 2 12 2" xfId="40537" xr:uid="{D9439D0C-9CEB-4694-A02E-0AE520F580B6}"/>
    <cellStyle name="Normal 7 2 13" xfId="19578" xr:uid="{00000000-0005-0000-0000-0000784C0000}"/>
    <cellStyle name="Normal 7 2 13 2" xfId="40538" xr:uid="{8D9B57A9-3F9A-4484-AF99-6DECAB3BDA64}"/>
    <cellStyle name="Normal 7 2 14" xfId="19579" xr:uid="{00000000-0005-0000-0000-0000794C0000}"/>
    <cellStyle name="Normal 7 2 14 2" xfId="40539" xr:uid="{2ADD80C4-CED9-4C05-A448-5D4C6DD87060}"/>
    <cellStyle name="Normal 7 2 15" xfId="19580" xr:uid="{00000000-0005-0000-0000-00007A4C0000}"/>
    <cellStyle name="Normal 7 2 15 2" xfId="40540" xr:uid="{3161893B-A2BB-421A-8285-73CE9A3A7559}"/>
    <cellStyle name="Normal 7 2 16" xfId="19581" xr:uid="{00000000-0005-0000-0000-00007B4C0000}"/>
    <cellStyle name="Normal 7 2 16 2" xfId="40541" xr:uid="{91C14EB2-6FFB-4BE9-A737-CE091C34A29F}"/>
    <cellStyle name="Normal 7 2 17" xfId="19582" xr:uid="{00000000-0005-0000-0000-00007C4C0000}"/>
    <cellStyle name="Normal 7 2 17 2" xfId="40542" xr:uid="{1FB9D153-1BEE-43B1-8874-D63FCEEB355C}"/>
    <cellStyle name="Normal 7 2 18" xfId="19583" xr:uid="{00000000-0005-0000-0000-00007D4C0000}"/>
    <cellStyle name="Normal 7 2 18 2" xfId="40543" xr:uid="{047D5F88-48CE-4C0F-A159-0D5D70C0782E}"/>
    <cellStyle name="Normal 7 2 19" xfId="19584" xr:uid="{00000000-0005-0000-0000-00007E4C0000}"/>
    <cellStyle name="Normal 7 2 19 2" xfId="40544" xr:uid="{97CBE2CB-6AB1-437D-A81B-99BC6159DE8C}"/>
    <cellStyle name="Normal 7 2 2" xfId="19585" xr:uid="{00000000-0005-0000-0000-00007F4C0000}"/>
    <cellStyle name="Normal 7 2 2 2" xfId="19586" xr:uid="{00000000-0005-0000-0000-0000804C0000}"/>
    <cellStyle name="Normal 7 2 2 2 2" xfId="40546" xr:uid="{40E6B2BF-ACF9-443F-B761-EFF344DFB0C5}"/>
    <cellStyle name="Normal 7 2 2 3" xfId="19587" xr:uid="{00000000-0005-0000-0000-0000814C0000}"/>
    <cellStyle name="Normal 7 2 2 3 2" xfId="40547" xr:uid="{878C3FB0-8DDE-4B75-84B2-EB7C9119B58C}"/>
    <cellStyle name="Normal 7 2 2 4" xfId="40545" xr:uid="{26B9C323-5389-4F4F-BC83-467C36C7FF47}"/>
    <cellStyle name="Normal 7 2 20" xfId="19588" xr:uid="{00000000-0005-0000-0000-0000824C0000}"/>
    <cellStyle name="Normal 7 2 20 2" xfId="40548" xr:uid="{F00E0900-83BA-43F5-9F97-1EE3B07E2F47}"/>
    <cellStyle name="Normal 7 2 21" xfId="19589" xr:uid="{00000000-0005-0000-0000-0000834C0000}"/>
    <cellStyle name="Normal 7 2 21 2" xfId="40549" xr:uid="{A28CB7AE-8F23-4E17-961D-B38C62C34BA0}"/>
    <cellStyle name="Normal 7 2 22" xfId="19590" xr:uid="{00000000-0005-0000-0000-0000844C0000}"/>
    <cellStyle name="Normal 7 2 22 2" xfId="40550" xr:uid="{E8D0EDAA-505C-46CB-B73F-78CE4EC708ED}"/>
    <cellStyle name="Normal 7 2 23" xfId="19591" xr:uid="{00000000-0005-0000-0000-0000854C0000}"/>
    <cellStyle name="Normal 7 2 23 2" xfId="40551" xr:uid="{3900CEE1-0021-4BB3-99D9-ACC2B7FDCF42}"/>
    <cellStyle name="Normal 7 2 24" xfId="19592" xr:uid="{00000000-0005-0000-0000-0000864C0000}"/>
    <cellStyle name="Normal 7 2 24 2" xfId="40552" xr:uid="{631C9A20-F60C-448A-9157-118389A78F95}"/>
    <cellStyle name="Normal 7 2 25" xfId="19593" xr:uid="{00000000-0005-0000-0000-0000874C0000}"/>
    <cellStyle name="Normal 7 2 25 2" xfId="40553" xr:uid="{7E2A6498-CCAE-4FDC-9FC3-870B02F72C8B}"/>
    <cellStyle name="Normal 7 2 26" xfId="19594" xr:uid="{00000000-0005-0000-0000-0000884C0000}"/>
    <cellStyle name="Normal 7 2 26 2" xfId="40554" xr:uid="{CF8CF146-DF9A-4F97-9BD9-461463E9A117}"/>
    <cellStyle name="Normal 7 2 27" xfId="19595" xr:uid="{00000000-0005-0000-0000-0000894C0000}"/>
    <cellStyle name="Normal 7 2 27 2" xfId="40555" xr:uid="{5006B8F0-A66F-4AE0-ACAD-1040D902208F}"/>
    <cellStyle name="Normal 7 2 28" xfId="19596" xr:uid="{00000000-0005-0000-0000-00008A4C0000}"/>
    <cellStyle name="Normal 7 2 28 2" xfId="40556" xr:uid="{67BC6817-0C57-4E24-89F6-BAFBB5C5C1A1}"/>
    <cellStyle name="Normal 7 2 29" xfId="19597" xr:uid="{00000000-0005-0000-0000-00008B4C0000}"/>
    <cellStyle name="Normal 7 2 29 2" xfId="40557" xr:uid="{12A6A767-D411-43F1-A4CE-0F640B772C77}"/>
    <cellStyle name="Normal 7 2 3" xfId="19598" xr:uid="{00000000-0005-0000-0000-00008C4C0000}"/>
    <cellStyle name="Normal 7 2 3 2" xfId="19599" xr:uid="{00000000-0005-0000-0000-00008D4C0000}"/>
    <cellStyle name="Normal 7 2 3 2 2" xfId="19600" xr:uid="{00000000-0005-0000-0000-00008E4C0000}"/>
    <cellStyle name="Normal 7 2 3 2 2 2" xfId="40560" xr:uid="{A22155BE-EEE8-4210-B183-5BC9D0780323}"/>
    <cellStyle name="Normal 7 2 3 2 3" xfId="19601" xr:uid="{00000000-0005-0000-0000-00008F4C0000}"/>
    <cellStyle name="Normal 7 2 3 2 3 2" xfId="19602" xr:uid="{00000000-0005-0000-0000-0000904C0000}"/>
    <cellStyle name="Normal 7 2 3 2 3 2 2" xfId="40562" xr:uid="{8FFAD11F-B9A3-42A2-BABD-AC49F39C9369}"/>
    <cellStyle name="Normal 7 2 3 2 3 3" xfId="19603" xr:uid="{00000000-0005-0000-0000-0000914C0000}"/>
    <cellStyle name="Normal 7 2 3 2 3 3 2" xfId="40563" xr:uid="{6FB1D23F-8C71-45C8-985F-4BE90D343BAD}"/>
    <cellStyle name="Normal 7 2 3 2 3 4" xfId="19604" xr:uid="{00000000-0005-0000-0000-0000924C0000}"/>
    <cellStyle name="Normal 7 2 3 2 3 4 2" xfId="40564" xr:uid="{4B423B87-1420-4D2B-AA68-203F62C886A8}"/>
    <cellStyle name="Normal 7 2 3 2 3 5" xfId="40561" xr:uid="{E425A5E8-E2EB-4152-AEEA-0DA52DB47D67}"/>
    <cellStyle name="Normal 7 2 3 2 4" xfId="19605" xr:uid="{00000000-0005-0000-0000-0000934C0000}"/>
    <cellStyle name="Normal 7 2 3 2 4 2" xfId="40565" xr:uid="{6692B6D8-D917-4B9E-BD76-DFA8ACA8EED9}"/>
    <cellStyle name="Normal 7 2 3 2 5" xfId="19606" xr:uid="{00000000-0005-0000-0000-0000944C0000}"/>
    <cellStyle name="Normal 7 2 3 2 5 2" xfId="40566" xr:uid="{0F7200E2-1DB5-495A-AA1F-64856C2F1AC7}"/>
    <cellStyle name="Normal 7 2 3 2 6" xfId="19607" xr:uid="{00000000-0005-0000-0000-0000954C0000}"/>
    <cellStyle name="Normal 7 2 3 2 6 2" xfId="40567" xr:uid="{DC096B32-8D38-45F4-BE65-7B6CB24D9CE1}"/>
    <cellStyle name="Normal 7 2 3 2 7" xfId="40559" xr:uid="{94488137-0CED-43ED-B54F-9DE37A746E8D}"/>
    <cellStyle name="Normal 7 2 3 3" xfId="19608" xr:uid="{00000000-0005-0000-0000-0000964C0000}"/>
    <cellStyle name="Normal 7 2 3 3 2" xfId="19609" xr:uid="{00000000-0005-0000-0000-0000974C0000}"/>
    <cellStyle name="Normal 7 2 3 3 2 2" xfId="40569" xr:uid="{8C2F66EF-127B-4D31-AB2D-3769B355A24A}"/>
    <cellStyle name="Normal 7 2 3 3 3" xfId="19610" xr:uid="{00000000-0005-0000-0000-0000984C0000}"/>
    <cellStyle name="Normal 7 2 3 3 3 2" xfId="40570" xr:uid="{7EDD1DFD-4EBE-483A-B191-CC1094FC6108}"/>
    <cellStyle name="Normal 7 2 3 3 4" xfId="19611" xr:uid="{00000000-0005-0000-0000-0000994C0000}"/>
    <cellStyle name="Normal 7 2 3 3 4 2" xfId="40571" xr:uid="{6963E00E-E5AB-472B-B279-A061A407CC56}"/>
    <cellStyle name="Normal 7 2 3 3 5" xfId="40568" xr:uid="{BCAECE21-B5FD-4D36-B69E-C33407A80D48}"/>
    <cellStyle name="Normal 7 2 3 4" xfId="19612" xr:uid="{00000000-0005-0000-0000-00009A4C0000}"/>
    <cellStyle name="Normal 7 2 3 4 2" xfId="40572" xr:uid="{74570781-3E39-4ACF-B7BE-EE05D22005FA}"/>
    <cellStyle name="Normal 7 2 3 5" xfId="19613" xr:uid="{00000000-0005-0000-0000-00009B4C0000}"/>
    <cellStyle name="Normal 7 2 3 5 2" xfId="40573" xr:uid="{799BAD3C-0441-4DEA-9B76-63CE86D06E3B}"/>
    <cellStyle name="Normal 7 2 3 6" xfId="19614" xr:uid="{00000000-0005-0000-0000-00009C4C0000}"/>
    <cellStyle name="Normal 7 2 3 6 2" xfId="40574" xr:uid="{FCCD71AB-7B7D-4890-A205-FDA0AB887A6A}"/>
    <cellStyle name="Normal 7 2 3 7" xfId="40558" xr:uid="{C3621D97-B8F5-4881-A4C1-BEF872D304A1}"/>
    <cellStyle name="Normal 7 2 30" xfId="19615" xr:uid="{00000000-0005-0000-0000-00009D4C0000}"/>
    <cellStyle name="Normal 7 2 30 2" xfId="40575" xr:uid="{9EDC5A6E-F359-462E-9760-C6A61286FC4A}"/>
    <cellStyle name="Normal 7 2 31" xfId="19616" xr:uid="{00000000-0005-0000-0000-00009E4C0000}"/>
    <cellStyle name="Normal 7 2 31 2" xfId="40576" xr:uid="{2CCCCEB8-9849-447A-9959-05CB5FBEAA9A}"/>
    <cellStyle name="Normal 7 2 32" xfId="19617" xr:uid="{00000000-0005-0000-0000-00009F4C0000}"/>
    <cellStyle name="Normal 7 2 32 2" xfId="40577" xr:uid="{94BAD78C-8AE9-4930-86E6-91AEB8F5475E}"/>
    <cellStyle name="Normal 7 2 33" xfId="19618" xr:uid="{00000000-0005-0000-0000-0000A04C0000}"/>
    <cellStyle name="Normal 7 2 33 2" xfId="40578" xr:uid="{12D25DB4-1961-4E55-940D-4B446BB3D7E7}"/>
    <cellStyle name="Normal 7 2 34" xfId="19619" xr:uid="{00000000-0005-0000-0000-0000A14C0000}"/>
    <cellStyle name="Normal 7 2 34 2" xfId="40579" xr:uid="{EF3B2B4F-E243-4B75-ACBF-C39BD6A5A639}"/>
    <cellStyle name="Normal 7 2 35" xfId="19620" xr:uid="{00000000-0005-0000-0000-0000A24C0000}"/>
    <cellStyle name="Normal 7 2 35 2" xfId="40580" xr:uid="{88843804-E5D2-4118-A9A5-CAB353448F96}"/>
    <cellStyle name="Normal 7 2 36" xfId="19621" xr:uid="{00000000-0005-0000-0000-0000A34C0000}"/>
    <cellStyle name="Normal 7 2 36 2" xfId="40581" xr:uid="{05811FBE-6AA5-411F-AA00-EC9FE9C665D3}"/>
    <cellStyle name="Normal 7 2 37" xfId="19622" xr:uid="{00000000-0005-0000-0000-0000A44C0000}"/>
    <cellStyle name="Normal 7 2 37 2" xfId="40582" xr:uid="{12D339D3-8805-4363-AC33-2FF7F9AAAD71}"/>
    <cellStyle name="Normal 7 2 38" xfId="19623" xr:uid="{00000000-0005-0000-0000-0000A54C0000}"/>
    <cellStyle name="Normal 7 2 38 2" xfId="40583" xr:uid="{FEB9D444-6C22-4D57-B3C3-1723B4939132}"/>
    <cellStyle name="Normal 7 2 39" xfId="19624" xr:uid="{00000000-0005-0000-0000-0000A64C0000}"/>
    <cellStyle name="Normal 7 2 39 2" xfId="40584" xr:uid="{63861A46-D985-4B62-8840-3B9D155ADD86}"/>
    <cellStyle name="Normal 7 2 4" xfId="19625" xr:uid="{00000000-0005-0000-0000-0000A74C0000}"/>
    <cellStyle name="Normal 7 2 4 2" xfId="40585" xr:uid="{8C1DE2D6-4404-45AC-A0D1-3931860BF56E}"/>
    <cellStyle name="Normal 7 2 40" xfId="19626" xr:uid="{00000000-0005-0000-0000-0000A84C0000}"/>
    <cellStyle name="Normal 7 2 40 2" xfId="40586" xr:uid="{B1252606-06F5-40E3-9DAF-71E0BFA20DED}"/>
    <cellStyle name="Normal 7 2 41" xfId="19627" xr:uid="{00000000-0005-0000-0000-0000A94C0000}"/>
    <cellStyle name="Normal 7 2 41 2" xfId="40587" xr:uid="{777BEA86-3AE5-4176-9FC5-3B4C053330CB}"/>
    <cellStyle name="Normal 7 2 42" xfId="19628" xr:uid="{00000000-0005-0000-0000-0000AA4C0000}"/>
    <cellStyle name="Normal 7 2 42 2" xfId="40588" xr:uid="{CA4EE8E2-F82C-40A9-8315-71FBF8F68AA0}"/>
    <cellStyle name="Normal 7 2 43" xfId="19629" xr:uid="{00000000-0005-0000-0000-0000AB4C0000}"/>
    <cellStyle name="Normal 7 2 43 2" xfId="40589" xr:uid="{2E9666ED-D1EA-4509-8383-26827FDEE933}"/>
    <cellStyle name="Normal 7 2 44" xfId="19630" xr:uid="{00000000-0005-0000-0000-0000AC4C0000}"/>
    <cellStyle name="Normal 7 2 44 2" xfId="40590" xr:uid="{01D7AE9C-3878-48C5-B55D-8A700EEC1D59}"/>
    <cellStyle name="Normal 7 2 45" xfId="19631" xr:uid="{00000000-0005-0000-0000-0000AD4C0000}"/>
    <cellStyle name="Normal 7 2 45 2" xfId="40591" xr:uid="{48EAA71A-6510-4D4F-90F3-CC2A5768EA57}"/>
    <cellStyle name="Normal 7 2 46" xfId="19632" xr:uid="{00000000-0005-0000-0000-0000AE4C0000}"/>
    <cellStyle name="Normal 7 2 46 2" xfId="40592" xr:uid="{08545441-378E-4AC7-B75A-605480919B5E}"/>
    <cellStyle name="Normal 7 2 47" xfId="19633" xr:uid="{00000000-0005-0000-0000-0000AF4C0000}"/>
    <cellStyle name="Normal 7 2 47 2" xfId="40593" xr:uid="{CF6E7473-8A75-4230-89E9-6EB1079BD964}"/>
    <cellStyle name="Normal 7 2 48" xfId="19634" xr:uid="{00000000-0005-0000-0000-0000B04C0000}"/>
    <cellStyle name="Normal 7 2 48 2" xfId="40594" xr:uid="{CD371FC9-5A2B-450E-B9D6-87A31091BA95}"/>
    <cellStyle name="Normal 7 2 49" xfId="19635" xr:uid="{00000000-0005-0000-0000-0000B14C0000}"/>
    <cellStyle name="Normal 7 2 49 2" xfId="40595" xr:uid="{0650B6A4-0E15-4C0C-A6FD-4A211CE4A902}"/>
    <cellStyle name="Normal 7 2 5" xfId="19636" xr:uid="{00000000-0005-0000-0000-0000B24C0000}"/>
    <cellStyle name="Normal 7 2 5 2" xfId="40596" xr:uid="{5C4353D0-D82D-4415-8B41-AAAB291A17E7}"/>
    <cellStyle name="Normal 7 2 50" xfId="19637" xr:uid="{00000000-0005-0000-0000-0000B34C0000}"/>
    <cellStyle name="Normal 7 2 50 2" xfId="40597" xr:uid="{6B18744D-EB58-49FE-B6E0-78918A0EAF33}"/>
    <cellStyle name="Normal 7 2 51" xfId="19638" xr:uid="{00000000-0005-0000-0000-0000B44C0000}"/>
    <cellStyle name="Normal 7 2 51 2" xfId="40598" xr:uid="{E13300DD-0C8E-437E-A80B-972DF539D57A}"/>
    <cellStyle name="Normal 7 2 52" xfId="19639" xr:uid="{00000000-0005-0000-0000-0000B54C0000}"/>
    <cellStyle name="Normal 7 2 52 2" xfId="40599" xr:uid="{0ABD4544-658D-4A0E-A731-35AFC831A530}"/>
    <cellStyle name="Normal 7 2 53" xfId="19640" xr:uid="{00000000-0005-0000-0000-0000B64C0000}"/>
    <cellStyle name="Normal 7 2 53 2" xfId="40600" xr:uid="{769D533A-A2B8-4C82-BB7F-8A4B924F62C3}"/>
    <cellStyle name="Normal 7 2 54" xfId="19641" xr:uid="{00000000-0005-0000-0000-0000B74C0000}"/>
    <cellStyle name="Normal 7 2 54 2" xfId="40601" xr:uid="{5A945895-196F-4D94-B8B3-B7ABDCAAD615}"/>
    <cellStyle name="Normal 7 2 55" xfId="19642" xr:uid="{00000000-0005-0000-0000-0000B84C0000}"/>
    <cellStyle name="Normal 7 2 55 2" xfId="40602" xr:uid="{2B45268E-BD1C-4292-A043-8F591F5D295C}"/>
    <cellStyle name="Normal 7 2 56" xfId="19643" xr:uid="{00000000-0005-0000-0000-0000B94C0000}"/>
    <cellStyle name="Normal 7 2 56 2" xfId="40603" xr:uid="{A55AE5D3-C034-4777-9463-D111C0C5BC5D}"/>
    <cellStyle name="Normal 7 2 57" xfId="19644" xr:uid="{00000000-0005-0000-0000-0000BA4C0000}"/>
    <cellStyle name="Normal 7 2 57 2" xfId="40604" xr:uid="{6F89B483-C068-4BD1-9C7F-74A8FC0D9673}"/>
    <cellStyle name="Normal 7 2 58" xfId="19645" xr:uid="{00000000-0005-0000-0000-0000BB4C0000}"/>
    <cellStyle name="Normal 7 2 58 2" xfId="40605" xr:uid="{1EE37034-5141-488A-AB41-A96F1E98AE28}"/>
    <cellStyle name="Normal 7 2 59" xfId="19646" xr:uid="{00000000-0005-0000-0000-0000BC4C0000}"/>
    <cellStyle name="Normal 7 2 59 2" xfId="40606" xr:uid="{CF177EFF-67F0-4696-B236-76488B0DD579}"/>
    <cellStyle name="Normal 7 2 6" xfId="19647" xr:uid="{00000000-0005-0000-0000-0000BD4C0000}"/>
    <cellStyle name="Normal 7 2 6 2" xfId="40607" xr:uid="{7F8A3119-3BAD-455E-86A2-EC5C8FFB48BC}"/>
    <cellStyle name="Normal 7 2 60" xfId="19648" xr:uid="{00000000-0005-0000-0000-0000BE4C0000}"/>
    <cellStyle name="Normal 7 2 60 2" xfId="40608" xr:uid="{A2795050-F1A1-4AE3-915E-9E8857DC94E3}"/>
    <cellStyle name="Normal 7 2 61" xfId="19649" xr:uid="{00000000-0005-0000-0000-0000BF4C0000}"/>
    <cellStyle name="Normal 7 2 61 2" xfId="40609" xr:uid="{DA3E9602-6AF9-4B1D-9C11-2C595575CDD8}"/>
    <cellStyle name="Normal 7 2 62" xfId="19650" xr:uid="{00000000-0005-0000-0000-0000C04C0000}"/>
    <cellStyle name="Normal 7 2 62 2" xfId="40610" xr:uid="{8E6D51F5-2FF8-4FBE-AA93-5020F81A2C3A}"/>
    <cellStyle name="Normal 7 2 63" xfId="19651" xr:uid="{00000000-0005-0000-0000-0000C14C0000}"/>
    <cellStyle name="Normal 7 2 63 2" xfId="40611" xr:uid="{5D98048D-F1D2-4DC4-B5E0-65EE33885883}"/>
    <cellStyle name="Normal 7 2 64" xfId="19652" xr:uid="{00000000-0005-0000-0000-0000C24C0000}"/>
    <cellStyle name="Normal 7 2 64 2" xfId="40612" xr:uid="{A13BFFB4-963E-42DE-83A9-A316976A733D}"/>
    <cellStyle name="Normal 7 2 65" xfId="19653" xr:uid="{00000000-0005-0000-0000-0000C34C0000}"/>
    <cellStyle name="Normal 7 2 65 2" xfId="40613" xr:uid="{22136C63-B313-4AE0-8D56-08D0051621BD}"/>
    <cellStyle name="Normal 7 2 66" xfId="19654" xr:uid="{00000000-0005-0000-0000-0000C44C0000}"/>
    <cellStyle name="Normal 7 2 66 2" xfId="40614" xr:uid="{A471D665-2FF4-484C-BC5A-174A1A3B5EAA}"/>
    <cellStyle name="Normal 7 2 67" xfId="19655" xr:uid="{00000000-0005-0000-0000-0000C54C0000}"/>
    <cellStyle name="Normal 7 2 67 2" xfId="40615" xr:uid="{83FBFFF5-4B5F-415B-B395-2C0D4AD408CD}"/>
    <cellStyle name="Normal 7 2 68" xfId="19656" xr:uid="{00000000-0005-0000-0000-0000C64C0000}"/>
    <cellStyle name="Normal 7 2 68 2" xfId="40616" xr:uid="{67C734BD-E403-4F82-BE27-C878D4AEE870}"/>
    <cellStyle name="Normal 7 2 69" xfId="19657" xr:uid="{00000000-0005-0000-0000-0000C74C0000}"/>
    <cellStyle name="Normal 7 2 69 2" xfId="40617" xr:uid="{A28621D7-BF3D-4CB2-8420-40BDE3B5B794}"/>
    <cellStyle name="Normal 7 2 7" xfId="19658" xr:uid="{00000000-0005-0000-0000-0000C84C0000}"/>
    <cellStyle name="Normal 7 2 7 2" xfId="40618" xr:uid="{0FE742FF-8D82-4F00-9B84-7C42ECAFC7FD}"/>
    <cellStyle name="Normal 7 2 70" xfId="19659" xr:uid="{00000000-0005-0000-0000-0000C94C0000}"/>
    <cellStyle name="Normal 7 2 70 2" xfId="40619" xr:uid="{AA5F8858-ED5C-4C8E-8ED1-C026C40FDE8D}"/>
    <cellStyle name="Normal 7 2 71" xfId="19660" xr:uid="{00000000-0005-0000-0000-0000CA4C0000}"/>
    <cellStyle name="Normal 7 2 71 2" xfId="40620" xr:uid="{F60906DA-A4FB-445B-8CF1-A4407B82F13F}"/>
    <cellStyle name="Normal 7 2 72" xfId="19661" xr:uid="{00000000-0005-0000-0000-0000CB4C0000}"/>
    <cellStyle name="Normal 7 2 72 2" xfId="40621" xr:uid="{C86F44AF-7B14-4036-AED4-BCD70B9595A0}"/>
    <cellStyle name="Normal 7 2 73" xfId="19662" xr:uid="{00000000-0005-0000-0000-0000CC4C0000}"/>
    <cellStyle name="Normal 7 2 73 2" xfId="40622" xr:uid="{187E7A40-1694-4249-ABB1-0325A41E3852}"/>
    <cellStyle name="Normal 7 2 74" xfId="19663" xr:uid="{00000000-0005-0000-0000-0000CD4C0000}"/>
    <cellStyle name="Normal 7 2 74 2" xfId="40623" xr:uid="{FF31C19E-2F45-452E-B64D-EC7650C900BD}"/>
    <cellStyle name="Normal 7 2 75" xfId="19664" xr:uid="{00000000-0005-0000-0000-0000CE4C0000}"/>
    <cellStyle name="Normal 7 2 75 2" xfId="40624" xr:uid="{27E46700-E708-45C3-8EF6-5BE7DC29B225}"/>
    <cellStyle name="Normal 7 2 76" xfId="19665" xr:uid="{00000000-0005-0000-0000-0000CF4C0000}"/>
    <cellStyle name="Normal 7 2 76 2" xfId="40625" xr:uid="{247755CC-CF26-453F-912E-22FBBB6B8940}"/>
    <cellStyle name="Normal 7 2 77" xfId="19666" xr:uid="{00000000-0005-0000-0000-0000D04C0000}"/>
    <cellStyle name="Normal 7 2 77 2" xfId="40626" xr:uid="{92E9FC51-5085-4C95-8AC1-DEF79C7810C5}"/>
    <cellStyle name="Normal 7 2 78" xfId="19667" xr:uid="{00000000-0005-0000-0000-0000D14C0000}"/>
    <cellStyle name="Normal 7 2 78 2" xfId="40627" xr:uid="{C81E8630-0715-408D-9C86-C929CAFE6A61}"/>
    <cellStyle name="Normal 7 2 79" xfId="19668" xr:uid="{00000000-0005-0000-0000-0000D24C0000}"/>
    <cellStyle name="Normal 7 2 79 2" xfId="40628" xr:uid="{DE6658E1-115F-422C-984B-3BC27054E871}"/>
    <cellStyle name="Normal 7 2 8" xfId="19669" xr:uid="{00000000-0005-0000-0000-0000D34C0000}"/>
    <cellStyle name="Normal 7 2 8 2" xfId="40629" xr:uid="{1F59C4F7-044B-441B-B45C-5854ECAA6448}"/>
    <cellStyle name="Normal 7 2 80" xfId="19670" xr:uid="{00000000-0005-0000-0000-0000D44C0000}"/>
    <cellStyle name="Normal 7 2 80 2" xfId="40630" xr:uid="{E2A9F682-9B49-4FA9-BB2A-5109138F9C30}"/>
    <cellStyle name="Normal 7 2 81" xfId="19671" xr:uid="{00000000-0005-0000-0000-0000D54C0000}"/>
    <cellStyle name="Normal 7 2 81 2" xfId="40631" xr:uid="{81ECADE4-67FE-4132-90B0-1761A26D13CD}"/>
    <cellStyle name="Normal 7 2 82" xfId="19672" xr:uid="{00000000-0005-0000-0000-0000D64C0000}"/>
    <cellStyle name="Normal 7 2 82 2" xfId="40632" xr:uid="{259C5D5F-E6A0-4B89-8DF0-8465349011AF}"/>
    <cellStyle name="Normal 7 2 83" xfId="19673" xr:uid="{00000000-0005-0000-0000-0000D74C0000}"/>
    <cellStyle name="Normal 7 2 83 2" xfId="40633" xr:uid="{A1C4EBEA-9065-440C-8F1D-A66CD439FB3B}"/>
    <cellStyle name="Normal 7 2 84" xfId="19674" xr:uid="{00000000-0005-0000-0000-0000D84C0000}"/>
    <cellStyle name="Normal 7 2 84 2" xfId="40634" xr:uid="{B5D4182A-4C44-4F5D-9327-07C47C5EA448}"/>
    <cellStyle name="Normal 7 2 85" xfId="19675" xr:uid="{00000000-0005-0000-0000-0000D94C0000}"/>
    <cellStyle name="Normal 7 2 85 2" xfId="40635" xr:uid="{6E0B4F5E-A68B-44B9-ABED-2B90F5515031}"/>
    <cellStyle name="Normal 7 2 86" xfId="19676" xr:uid="{00000000-0005-0000-0000-0000DA4C0000}"/>
    <cellStyle name="Normal 7 2 86 2" xfId="40636" xr:uid="{01B1CB8E-3FF6-4F47-9ACC-D23688309566}"/>
    <cellStyle name="Normal 7 2 87" xfId="19677" xr:uid="{00000000-0005-0000-0000-0000DB4C0000}"/>
    <cellStyle name="Normal 7 2 87 2" xfId="40637" xr:uid="{32494E89-0D34-4E76-A8EF-26B8B3FBAF28}"/>
    <cellStyle name="Normal 7 2 88" xfId="19678" xr:uid="{00000000-0005-0000-0000-0000DC4C0000}"/>
    <cellStyle name="Normal 7 2 88 2" xfId="40638" xr:uid="{8527B10C-AE17-4665-B799-F696F7FEA5D5}"/>
    <cellStyle name="Normal 7 2 89" xfId="19679" xr:uid="{00000000-0005-0000-0000-0000DD4C0000}"/>
    <cellStyle name="Normal 7 2 89 2" xfId="40639" xr:uid="{AF31BB37-ACBE-4257-AC30-E21AE6C04E77}"/>
    <cellStyle name="Normal 7 2 9" xfId="19680" xr:uid="{00000000-0005-0000-0000-0000DE4C0000}"/>
    <cellStyle name="Normal 7 2 9 2" xfId="40640" xr:uid="{21941639-CD4A-4A25-8F5F-DB391ECAF65F}"/>
    <cellStyle name="Normal 7 2 90" xfId="19681" xr:uid="{00000000-0005-0000-0000-0000DF4C0000}"/>
    <cellStyle name="Normal 7 2 90 2" xfId="40641" xr:uid="{43D997BE-C365-4344-BD21-A9EDB74221E5}"/>
    <cellStyle name="Normal 7 2 91" xfId="19682" xr:uid="{00000000-0005-0000-0000-0000E04C0000}"/>
    <cellStyle name="Normal 7 2 91 2" xfId="40642" xr:uid="{96CF8600-653B-410B-A3C8-ECD30F838BA0}"/>
    <cellStyle name="Normal 7 2 92" xfId="19683" xr:uid="{00000000-0005-0000-0000-0000E14C0000}"/>
    <cellStyle name="Normal 7 2 92 2" xfId="40643" xr:uid="{43269322-7314-4CA5-AD75-122888EA4FF2}"/>
    <cellStyle name="Normal 7 2 93" xfId="19684" xr:uid="{00000000-0005-0000-0000-0000E24C0000}"/>
    <cellStyle name="Normal 7 2 93 2" xfId="40644" xr:uid="{C2EC7B86-FC59-4626-AD57-37C0DA94784F}"/>
    <cellStyle name="Normal 7 2 94" xfId="40534" xr:uid="{87C05E91-CFCD-4F2B-B47E-666EEC8D2166}"/>
    <cellStyle name="Normal 7 3" xfId="19685" xr:uid="{00000000-0005-0000-0000-0000E34C0000}"/>
    <cellStyle name="Normal 7 3 2" xfId="19686" xr:uid="{00000000-0005-0000-0000-0000E44C0000}"/>
    <cellStyle name="Normal 7 3 2 2" xfId="40646" xr:uid="{A8DDBC81-B5BA-40C9-933A-1BF2548DDBA4}"/>
    <cellStyle name="Normal 7 3 3" xfId="19687" xr:uid="{00000000-0005-0000-0000-0000E54C0000}"/>
    <cellStyle name="Normal 7 3 3 2" xfId="19688" xr:uid="{00000000-0005-0000-0000-0000E64C0000}"/>
    <cellStyle name="Normal 7 3 3 2 2" xfId="40648" xr:uid="{A3F83CB3-D4AF-48FD-8DE1-5A28E27973FD}"/>
    <cellStyle name="Normal 7 3 3 3" xfId="40647" xr:uid="{B57A4AA7-41D2-4841-89E6-546170A74DAE}"/>
    <cellStyle name="Normal 7 3 4" xfId="40645" xr:uid="{3B634417-5A44-4707-80CB-5A814E64D8B0}"/>
    <cellStyle name="Normal 7 4" xfId="19689" xr:uid="{00000000-0005-0000-0000-0000E74C0000}"/>
    <cellStyle name="Normal 7 4 2" xfId="19690" xr:uid="{00000000-0005-0000-0000-0000E84C0000}"/>
    <cellStyle name="Normal 7 4 2 2" xfId="19691" xr:uid="{00000000-0005-0000-0000-0000E94C0000}"/>
    <cellStyle name="Normal 7 4 2 2 2" xfId="40651" xr:uid="{EA8FA5EC-EA18-47D1-B223-C95BBBD6EC5D}"/>
    <cellStyle name="Normal 7 4 2 3" xfId="40650" xr:uid="{C56CE8A0-A22C-4CD2-BD10-0CB306D9A2B4}"/>
    <cellStyle name="Normal 7 4 3" xfId="40649" xr:uid="{508EA01C-A2FC-4813-B290-F05086937B5D}"/>
    <cellStyle name="Normal 7 5" xfId="19692" xr:uid="{00000000-0005-0000-0000-0000EA4C0000}"/>
    <cellStyle name="Normal 7 5 2" xfId="40652" xr:uid="{1B22C656-6977-49B0-93B6-81863D44671A}"/>
    <cellStyle name="Normal 7 6" xfId="19693" xr:uid="{00000000-0005-0000-0000-0000EB4C0000}"/>
    <cellStyle name="Normal 7 6 2" xfId="40653" xr:uid="{C147F202-C294-465E-BF95-93819EB55B39}"/>
    <cellStyle name="Normal 7 7" xfId="19694" xr:uid="{00000000-0005-0000-0000-0000EC4C0000}"/>
    <cellStyle name="Normal 7 7 2" xfId="40654" xr:uid="{4B2AD66B-7796-471C-A0C3-EB90FDF51421}"/>
    <cellStyle name="Normal 7 8" xfId="19695" xr:uid="{00000000-0005-0000-0000-0000ED4C0000}"/>
    <cellStyle name="Normal 7 8 2" xfId="40655" xr:uid="{E55FFF9F-4BAF-4C43-8897-300D19E1FAB7}"/>
    <cellStyle name="Normal 7 9" xfId="19696" xr:uid="{00000000-0005-0000-0000-0000EE4C0000}"/>
    <cellStyle name="Normal 7 9 2" xfId="19697" xr:uid="{00000000-0005-0000-0000-0000EF4C0000}"/>
    <cellStyle name="Normal 7 9 2 2" xfId="40657" xr:uid="{1CB15484-57B4-45D3-9521-8E76F4352CF4}"/>
    <cellStyle name="Normal 7 9 3" xfId="40656" xr:uid="{F0826960-213B-4A34-9AF1-93CD56965412}"/>
    <cellStyle name="Normal 70" xfId="19698" xr:uid="{00000000-0005-0000-0000-0000F04C0000}"/>
    <cellStyle name="Normal 70 2" xfId="19699" xr:uid="{00000000-0005-0000-0000-0000F14C0000}"/>
    <cellStyle name="Normal 70 2 2" xfId="40659" xr:uid="{62C22260-DFF7-4732-ACDC-32F443CF652C}"/>
    <cellStyle name="Normal 70 3" xfId="19700" xr:uid="{00000000-0005-0000-0000-0000F24C0000}"/>
    <cellStyle name="Normal 70 3 2" xfId="40660" xr:uid="{E04A2192-8140-4D6E-A38C-0310B9962CAD}"/>
    <cellStyle name="Normal 70 4" xfId="19701" xr:uid="{00000000-0005-0000-0000-0000F34C0000}"/>
    <cellStyle name="Normal 70 4 2" xfId="40661" xr:uid="{1258ADF4-4CA3-4B38-B062-D54D27DA5450}"/>
    <cellStyle name="Normal 70 5" xfId="40658" xr:uid="{8BFE80DD-5015-4462-BF13-33BA97C6DA93}"/>
    <cellStyle name="Normal 71" xfId="19702" xr:uid="{00000000-0005-0000-0000-0000F44C0000}"/>
    <cellStyle name="Normal 71 2" xfId="19703" xr:uid="{00000000-0005-0000-0000-0000F54C0000}"/>
    <cellStyle name="Normal 71 2 2" xfId="40663" xr:uid="{B7F4BF31-D74D-4B73-B37C-AA84A0630BD2}"/>
    <cellStyle name="Normal 71 3" xfId="19704" xr:uid="{00000000-0005-0000-0000-0000F64C0000}"/>
    <cellStyle name="Normal 71 3 2" xfId="40664" xr:uid="{331B091F-1D69-48A7-92A2-9B11445B3A57}"/>
    <cellStyle name="Normal 71 4" xfId="19705" xr:uid="{00000000-0005-0000-0000-0000F74C0000}"/>
    <cellStyle name="Normal 71 4 2" xfId="40665" xr:uid="{D0A2C13D-ED63-4823-902F-9BC3CE73658C}"/>
    <cellStyle name="Normal 71 5" xfId="40662" xr:uid="{071039DC-9339-4811-8346-221A54DEC163}"/>
    <cellStyle name="Normal 72" xfId="19706" xr:uid="{00000000-0005-0000-0000-0000F84C0000}"/>
    <cellStyle name="Normal 72 2" xfId="19707" xr:uid="{00000000-0005-0000-0000-0000F94C0000}"/>
    <cellStyle name="Normal 72 2 2" xfId="40667" xr:uid="{C264ACC4-CDAA-4ABA-8210-A3CAB2B78515}"/>
    <cellStyle name="Normal 72 3" xfId="19708" xr:uid="{00000000-0005-0000-0000-0000FA4C0000}"/>
    <cellStyle name="Normal 72 3 2" xfId="40668" xr:uid="{23906607-AA0E-4685-B614-4C3FDBDD5A1D}"/>
    <cellStyle name="Normal 72 4" xfId="19709" xr:uid="{00000000-0005-0000-0000-0000FB4C0000}"/>
    <cellStyle name="Normal 72 4 2" xfId="40669" xr:uid="{DB703E88-ACAC-4BD9-83A0-257627038BB9}"/>
    <cellStyle name="Normal 72 5" xfId="40666" xr:uid="{5606D813-2504-475D-9AAC-75ABB09C3225}"/>
    <cellStyle name="Normal 73" xfId="19710" xr:uid="{00000000-0005-0000-0000-0000FC4C0000}"/>
    <cellStyle name="Normal 73 2" xfId="19711" xr:uid="{00000000-0005-0000-0000-0000FD4C0000}"/>
    <cellStyle name="Normal 73 2 2" xfId="40671" xr:uid="{7C4FE107-5591-498F-B001-2E8B9B6A7E70}"/>
    <cellStyle name="Normal 73 3" xfId="19712" xr:uid="{00000000-0005-0000-0000-0000FE4C0000}"/>
    <cellStyle name="Normal 73 3 2" xfId="40672" xr:uid="{8D3896DA-D958-4FB9-B509-F94CD6310EE7}"/>
    <cellStyle name="Normal 73 4" xfId="19713" xr:uid="{00000000-0005-0000-0000-0000FF4C0000}"/>
    <cellStyle name="Normal 73 4 2" xfId="40673" xr:uid="{8D59B7E1-E778-4B3A-999E-A7A4D921CBE0}"/>
    <cellStyle name="Normal 73 5" xfId="40670" xr:uid="{0C96BF00-D70A-4F33-B680-DFA89CD33E34}"/>
    <cellStyle name="Normal 74" xfId="19714" xr:uid="{00000000-0005-0000-0000-0000004D0000}"/>
    <cellStyle name="Normal 74 2" xfId="19715" xr:uid="{00000000-0005-0000-0000-0000014D0000}"/>
    <cellStyle name="Normal 74 2 2" xfId="40675" xr:uid="{C3CB5A73-6248-4F37-997F-4004DB883B54}"/>
    <cellStyle name="Normal 74 3" xfId="19716" xr:uid="{00000000-0005-0000-0000-0000024D0000}"/>
    <cellStyle name="Normal 74 3 2" xfId="40676" xr:uid="{17E57EFD-008D-4801-9563-DA5EF6AA081A}"/>
    <cellStyle name="Normal 74 4" xfId="19717" xr:uid="{00000000-0005-0000-0000-0000034D0000}"/>
    <cellStyle name="Normal 74 4 2" xfId="40677" xr:uid="{07F967FF-9F67-4FE2-BAAC-FE682C3BC79D}"/>
    <cellStyle name="Normal 74 5" xfId="40674" xr:uid="{1B422A6E-1414-4A92-AB64-781086B80BD6}"/>
    <cellStyle name="Normal 75" xfId="19718" xr:uid="{00000000-0005-0000-0000-0000044D0000}"/>
    <cellStyle name="Normal 75 2" xfId="19719" xr:uid="{00000000-0005-0000-0000-0000054D0000}"/>
    <cellStyle name="Normal 75 2 2" xfId="40679" xr:uid="{40B0C968-8222-4B77-9B62-423D4B769B8C}"/>
    <cellStyle name="Normal 75 3" xfId="19720" xr:uid="{00000000-0005-0000-0000-0000064D0000}"/>
    <cellStyle name="Normal 75 3 2" xfId="40680" xr:uid="{88CC86D9-3A87-43EC-AA20-C3C96D95B1DF}"/>
    <cellStyle name="Normal 75 4" xfId="19721" xr:uid="{00000000-0005-0000-0000-0000074D0000}"/>
    <cellStyle name="Normal 75 4 2" xfId="40681" xr:uid="{8DDE49D6-AA49-47AA-9512-1B567AF29963}"/>
    <cellStyle name="Normal 75 5" xfId="40678" xr:uid="{A0A2052B-B3A9-474B-9FD9-F338A1492472}"/>
    <cellStyle name="Normal 76" xfId="19722" xr:uid="{00000000-0005-0000-0000-0000084D0000}"/>
    <cellStyle name="Normal 76 2" xfId="19723" xr:uid="{00000000-0005-0000-0000-0000094D0000}"/>
    <cellStyle name="Normal 76 2 2" xfId="40683" xr:uid="{C5F1D46F-17DA-42BA-83E4-86411851A28C}"/>
    <cellStyle name="Normal 76 3" xfId="19724" xr:uid="{00000000-0005-0000-0000-00000A4D0000}"/>
    <cellStyle name="Normal 76 3 2" xfId="40684" xr:uid="{1A16EC81-56FA-4FE0-AE39-C9EEB5794929}"/>
    <cellStyle name="Normal 76 4" xfId="19725" xr:uid="{00000000-0005-0000-0000-00000B4D0000}"/>
    <cellStyle name="Normal 76 4 2" xfId="40685" xr:uid="{513FCDE9-D8B6-46E7-842A-70253E67A6A2}"/>
    <cellStyle name="Normal 76 5" xfId="40682" xr:uid="{DDC6AD9C-3D86-41FF-A321-ED38CC3A78D5}"/>
    <cellStyle name="Normal 77" xfId="19726" xr:uid="{00000000-0005-0000-0000-00000C4D0000}"/>
    <cellStyle name="Normal 77 2" xfId="19727" xr:uid="{00000000-0005-0000-0000-00000D4D0000}"/>
    <cellStyle name="Normal 77 2 2" xfId="40687" xr:uid="{C330FF46-58D0-46E6-9A10-7327069B3726}"/>
    <cellStyle name="Normal 77 3" xfId="19728" xr:uid="{00000000-0005-0000-0000-00000E4D0000}"/>
    <cellStyle name="Normal 77 3 2" xfId="40688" xr:uid="{C7EF4DAA-03CB-464D-AD4C-E4057A8611B2}"/>
    <cellStyle name="Normal 77 4" xfId="19729" xr:uid="{00000000-0005-0000-0000-00000F4D0000}"/>
    <cellStyle name="Normal 77 4 2" xfId="40689" xr:uid="{B3C214BE-ED44-4958-9E4F-76531E704EE2}"/>
    <cellStyle name="Normal 77 5" xfId="40686" xr:uid="{25F9389F-CCFE-4E4E-8995-FAA8FFEC948D}"/>
    <cellStyle name="Normal 78" xfId="19730" xr:uid="{00000000-0005-0000-0000-0000104D0000}"/>
    <cellStyle name="Normal 78 2" xfId="19731" xr:uid="{00000000-0005-0000-0000-0000114D0000}"/>
    <cellStyle name="Normal 78 2 2" xfId="40691" xr:uid="{E3008F54-6837-44F6-AA04-1D1A7A307E99}"/>
    <cellStyle name="Normal 78 3" xfId="19732" xr:uid="{00000000-0005-0000-0000-0000124D0000}"/>
    <cellStyle name="Normal 78 3 2" xfId="40692" xr:uid="{293587C7-A72D-4FCC-BCAD-A73545B3223A}"/>
    <cellStyle name="Normal 78 4" xfId="19733" xr:uid="{00000000-0005-0000-0000-0000134D0000}"/>
    <cellStyle name="Normal 78 4 2" xfId="40693" xr:uid="{2D820C25-51E6-4130-9F35-7176D723CF0A}"/>
    <cellStyle name="Normal 78 5" xfId="40690" xr:uid="{915198C2-B39E-492C-9A6C-DF46170CD2E0}"/>
    <cellStyle name="Normal 79" xfId="19734" xr:uid="{00000000-0005-0000-0000-0000144D0000}"/>
    <cellStyle name="Normal 79 2" xfId="19735" xr:uid="{00000000-0005-0000-0000-0000154D0000}"/>
    <cellStyle name="Normal 79 2 2" xfId="40695" xr:uid="{C1B1DB57-70B6-4201-9460-147E4DB7B022}"/>
    <cellStyle name="Normal 79 3" xfId="19736" xr:uid="{00000000-0005-0000-0000-0000164D0000}"/>
    <cellStyle name="Normal 79 3 2" xfId="40696" xr:uid="{C1E94039-904F-44A7-AB46-CBD1250D393D}"/>
    <cellStyle name="Normal 79 4" xfId="19737" xr:uid="{00000000-0005-0000-0000-0000174D0000}"/>
    <cellStyle name="Normal 79 4 2" xfId="40697" xr:uid="{EEDB60DE-DB80-48E3-8EAE-5952BA9563E1}"/>
    <cellStyle name="Normal 79 5" xfId="40694" xr:uid="{3AD59830-8EC0-469B-AD63-7310696996F0}"/>
    <cellStyle name="Normal 8" xfId="19738" xr:uid="{00000000-0005-0000-0000-0000184D0000}"/>
    <cellStyle name="Normal 8 10" xfId="19739" xr:uid="{00000000-0005-0000-0000-0000194D0000}"/>
    <cellStyle name="Normal 8 10 2" xfId="19740" xr:uid="{00000000-0005-0000-0000-00001A4D0000}"/>
    <cellStyle name="Normal 8 10 2 2" xfId="40700" xr:uid="{BAC23CAA-0160-4FCB-867F-B487BEF5FD10}"/>
    <cellStyle name="Normal 8 10 3" xfId="40699" xr:uid="{37874C8F-D4AE-42A5-8B54-001CF1039E11}"/>
    <cellStyle name="Normal 8 11" xfId="19741" xr:uid="{00000000-0005-0000-0000-00001B4D0000}"/>
    <cellStyle name="Normal 8 11 2" xfId="19742" xr:uid="{00000000-0005-0000-0000-00001C4D0000}"/>
    <cellStyle name="Normal 8 11 2 2" xfId="19743" xr:uid="{00000000-0005-0000-0000-00001D4D0000}"/>
    <cellStyle name="Normal 8 11 2 2 2" xfId="19744" xr:uid="{00000000-0005-0000-0000-00001E4D0000}"/>
    <cellStyle name="Normal 8 11 2 2 2 2" xfId="40704" xr:uid="{BA1F3845-48A8-46FA-95AE-457E2CB24142}"/>
    <cellStyle name="Normal 8 11 2 2 3" xfId="19745" xr:uid="{00000000-0005-0000-0000-00001F4D0000}"/>
    <cellStyle name="Normal 8 11 2 2 3 2" xfId="40705" xr:uid="{CCA21BB9-F376-487E-918E-A7689CF17582}"/>
    <cellStyle name="Normal 8 11 2 2 4" xfId="19746" xr:uid="{00000000-0005-0000-0000-0000204D0000}"/>
    <cellStyle name="Normal 8 11 2 2 4 2" xfId="40706" xr:uid="{0F7C027D-3BAB-4C97-B539-10D92612AAF3}"/>
    <cellStyle name="Normal 8 11 2 2 5" xfId="40703" xr:uid="{C4AA1513-06C4-400C-BCB1-1823E54C276D}"/>
    <cellStyle name="Normal 8 11 2 3" xfId="19747" xr:uid="{00000000-0005-0000-0000-0000214D0000}"/>
    <cellStyle name="Normal 8 11 2 3 2" xfId="40707" xr:uid="{BCE9BB33-FFD4-46B3-A5B9-95B3D3300AD7}"/>
    <cellStyle name="Normal 8 11 2 4" xfId="19748" xr:uid="{00000000-0005-0000-0000-0000224D0000}"/>
    <cellStyle name="Normal 8 11 2 4 2" xfId="40708" xr:uid="{221BE0ED-DA0E-44FD-B316-3677260905C1}"/>
    <cellStyle name="Normal 8 11 2 5" xfId="19749" xr:uid="{00000000-0005-0000-0000-0000234D0000}"/>
    <cellStyle name="Normal 8 11 2 5 2" xfId="40709" xr:uid="{DFAC1B42-6D50-460D-8AB0-D6CC472653AA}"/>
    <cellStyle name="Normal 8 11 2 6" xfId="40702" xr:uid="{9CDBAF3D-70B6-4DF0-8AFD-DECDA054E13C}"/>
    <cellStyle name="Normal 8 11 3" xfId="19750" xr:uid="{00000000-0005-0000-0000-0000244D0000}"/>
    <cellStyle name="Normal 8 11 3 2" xfId="40710" xr:uid="{73F8090B-EAA1-42B0-A118-46F38528093A}"/>
    <cellStyle name="Normal 8 11 4" xfId="19751" xr:uid="{00000000-0005-0000-0000-0000254D0000}"/>
    <cellStyle name="Normal 8 11 4 2" xfId="19752" xr:uid="{00000000-0005-0000-0000-0000264D0000}"/>
    <cellStyle name="Normal 8 11 4 2 2" xfId="40712" xr:uid="{8FAC3E99-163D-4A79-8D9F-6DADE6513344}"/>
    <cellStyle name="Normal 8 11 4 3" xfId="19753" xr:uid="{00000000-0005-0000-0000-0000274D0000}"/>
    <cellStyle name="Normal 8 11 4 3 2" xfId="40713" xr:uid="{05F4B73D-B1CF-4FE9-9062-750C1441FD09}"/>
    <cellStyle name="Normal 8 11 4 4" xfId="19754" xr:uid="{00000000-0005-0000-0000-0000284D0000}"/>
    <cellStyle name="Normal 8 11 4 4 2" xfId="40714" xr:uid="{B521F837-8A67-472B-9958-F320BE0E3809}"/>
    <cellStyle name="Normal 8 11 4 5" xfId="40711" xr:uid="{0862324D-E842-4C25-850E-F772ADAB97E4}"/>
    <cellStyle name="Normal 8 11 5" xfId="19755" xr:uid="{00000000-0005-0000-0000-0000294D0000}"/>
    <cellStyle name="Normal 8 11 5 2" xfId="40715" xr:uid="{0DC8775D-5CBD-4494-89DE-E70CEC7C3BC4}"/>
    <cellStyle name="Normal 8 11 6" xfId="19756" xr:uid="{00000000-0005-0000-0000-00002A4D0000}"/>
    <cellStyle name="Normal 8 11 6 2" xfId="40716" xr:uid="{532C2B40-A8AB-41E9-B9D9-0446C4741AA0}"/>
    <cellStyle name="Normal 8 11 7" xfId="19757" xr:uid="{00000000-0005-0000-0000-00002B4D0000}"/>
    <cellStyle name="Normal 8 11 7 2" xfId="40717" xr:uid="{CA7E2887-6570-43D7-AA76-9936CA27AF9A}"/>
    <cellStyle name="Normal 8 11 8" xfId="40701" xr:uid="{CE70AFB7-0289-4336-9231-74775C9D7B16}"/>
    <cellStyle name="Normal 8 12" xfId="19758" xr:uid="{00000000-0005-0000-0000-00002C4D0000}"/>
    <cellStyle name="Normal 8 12 2" xfId="40718" xr:uid="{A93E6643-9CC4-4A00-AE95-7E8ED8AE7EF4}"/>
    <cellStyle name="Normal 8 13" xfId="19759" xr:uid="{00000000-0005-0000-0000-00002D4D0000}"/>
    <cellStyle name="Normal 8 13 2" xfId="40719" xr:uid="{12111400-2FFC-49FB-951D-47E93D52917C}"/>
    <cellStyle name="Normal 8 14" xfId="19760" xr:uid="{00000000-0005-0000-0000-00002E4D0000}"/>
    <cellStyle name="Normal 8 14 2" xfId="40720" xr:uid="{978CF838-3E85-4564-975D-62D99FB72770}"/>
    <cellStyle name="Normal 8 15" xfId="19761" xr:uid="{00000000-0005-0000-0000-00002F4D0000}"/>
    <cellStyle name="Normal 8 15 2" xfId="40721" xr:uid="{AFEB9DB4-5915-439B-BEFD-548EAF0C682F}"/>
    <cellStyle name="Normal 8 16" xfId="19762" xr:uid="{00000000-0005-0000-0000-0000304D0000}"/>
    <cellStyle name="Normal 8 16 2" xfId="40722" xr:uid="{7DE78C97-6CAA-4A57-AF28-0EAAF093AC9E}"/>
    <cellStyle name="Normal 8 17" xfId="19763" xr:uid="{00000000-0005-0000-0000-0000314D0000}"/>
    <cellStyle name="Normal 8 17 2" xfId="40723" xr:uid="{4C4DFC77-0E02-4F86-AC09-2E2614C2E8B3}"/>
    <cellStyle name="Normal 8 18" xfId="19764" xr:uid="{00000000-0005-0000-0000-0000324D0000}"/>
    <cellStyle name="Normal 8 18 2" xfId="40724" xr:uid="{BD453188-A64D-4C8C-A89B-3D4B68738002}"/>
    <cellStyle name="Normal 8 19" xfId="19765" xr:uid="{00000000-0005-0000-0000-0000334D0000}"/>
    <cellStyle name="Normal 8 19 2" xfId="40725" xr:uid="{EE6A1FD9-FB09-40DD-B21C-D08F43D084C7}"/>
    <cellStyle name="Normal 8 2" xfId="19766" xr:uid="{00000000-0005-0000-0000-0000344D0000}"/>
    <cellStyle name="Normal 8 2 2" xfId="19767" xr:uid="{00000000-0005-0000-0000-0000354D0000}"/>
    <cellStyle name="Normal 8 2 2 2" xfId="19768" xr:uid="{00000000-0005-0000-0000-0000364D0000}"/>
    <cellStyle name="Normal 8 2 2 2 2" xfId="19769" xr:uid="{00000000-0005-0000-0000-0000374D0000}"/>
    <cellStyle name="Normal 8 2 2 2 2 2" xfId="19770" xr:uid="{00000000-0005-0000-0000-0000384D0000}"/>
    <cellStyle name="Normal 8 2 2 2 2 2 2" xfId="40730" xr:uid="{5420954D-4D87-4A79-8CB7-DCAD52BB83B6}"/>
    <cellStyle name="Normal 8 2 2 2 2 3" xfId="19771" xr:uid="{00000000-0005-0000-0000-0000394D0000}"/>
    <cellStyle name="Normal 8 2 2 2 2 3 2" xfId="40731" xr:uid="{7EBB7337-4D96-4CED-BD95-31B8AFF3A525}"/>
    <cellStyle name="Normal 8 2 2 2 2 4" xfId="19772" xr:uid="{00000000-0005-0000-0000-00003A4D0000}"/>
    <cellStyle name="Normal 8 2 2 2 2 4 2" xfId="40732" xr:uid="{07CF0B0C-CD92-4BEC-AEE2-754B745CCE23}"/>
    <cellStyle name="Normal 8 2 2 2 2 5" xfId="40729" xr:uid="{2B9A8A98-3BC6-4267-8821-527DEDFE37CC}"/>
    <cellStyle name="Normal 8 2 2 2 3" xfId="19773" xr:uid="{00000000-0005-0000-0000-00003B4D0000}"/>
    <cellStyle name="Normal 8 2 2 2 3 2" xfId="40733" xr:uid="{F0003BE6-EE56-476D-A7C3-E29CC758EF1A}"/>
    <cellStyle name="Normal 8 2 2 2 4" xfId="19774" xr:uid="{00000000-0005-0000-0000-00003C4D0000}"/>
    <cellStyle name="Normal 8 2 2 2 4 2" xfId="40734" xr:uid="{D114C273-81DB-45DE-A382-D476B7AFF65F}"/>
    <cellStyle name="Normal 8 2 2 2 5" xfId="19775" xr:uid="{00000000-0005-0000-0000-00003D4D0000}"/>
    <cellStyle name="Normal 8 2 2 2 5 2" xfId="40735" xr:uid="{350C5FFA-755D-4451-9371-92F9A0F53C8A}"/>
    <cellStyle name="Normal 8 2 2 2 6" xfId="40728" xr:uid="{2B089D76-A2E0-4C82-A841-0008B4FE1C93}"/>
    <cellStyle name="Normal 8 2 2 3" xfId="19776" xr:uid="{00000000-0005-0000-0000-00003E4D0000}"/>
    <cellStyle name="Normal 8 2 2 3 2" xfId="40736" xr:uid="{3B1CE538-D4A3-49EF-A77F-89E25805E224}"/>
    <cellStyle name="Normal 8 2 2 4" xfId="19777" xr:uid="{00000000-0005-0000-0000-00003F4D0000}"/>
    <cellStyle name="Normal 8 2 2 4 2" xfId="19778" xr:uid="{00000000-0005-0000-0000-0000404D0000}"/>
    <cellStyle name="Normal 8 2 2 4 2 2" xfId="40738" xr:uid="{355E242E-B002-4FA1-8F19-31467F9E94CA}"/>
    <cellStyle name="Normal 8 2 2 4 3" xfId="19779" xr:uid="{00000000-0005-0000-0000-0000414D0000}"/>
    <cellStyle name="Normal 8 2 2 4 3 2" xfId="40739" xr:uid="{06437E16-096A-4639-A606-BE5887A7A5D2}"/>
    <cellStyle name="Normal 8 2 2 4 4" xfId="19780" xr:uid="{00000000-0005-0000-0000-0000424D0000}"/>
    <cellStyle name="Normal 8 2 2 4 4 2" xfId="40740" xr:uid="{92826E3F-2626-4745-A737-A525ADB870A9}"/>
    <cellStyle name="Normal 8 2 2 4 5" xfId="40737" xr:uid="{A2DE7F24-F9B7-467A-8BAB-CDAB7DC76B8E}"/>
    <cellStyle name="Normal 8 2 2 5" xfId="19781" xr:uid="{00000000-0005-0000-0000-0000434D0000}"/>
    <cellStyle name="Normal 8 2 2 5 2" xfId="40741" xr:uid="{AE457F18-BA77-4779-A67B-B5E35E7DCA2B}"/>
    <cellStyle name="Normal 8 2 2 6" xfId="19782" xr:uid="{00000000-0005-0000-0000-0000444D0000}"/>
    <cellStyle name="Normal 8 2 2 6 2" xfId="40742" xr:uid="{8AAE0365-6A02-4D24-A4CF-A7FF97C3B141}"/>
    <cellStyle name="Normal 8 2 2 7" xfId="19783" xr:uid="{00000000-0005-0000-0000-0000454D0000}"/>
    <cellStyle name="Normal 8 2 2 7 2" xfId="40743" xr:uid="{6E227A09-B9F6-4C02-9DA2-6854A82072D0}"/>
    <cellStyle name="Normal 8 2 2 8" xfId="40727" xr:uid="{8C04B17F-4021-4587-BE5B-B1814F537CF2}"/>
    <cellStyle name="Normal 8 2 3" xfId="19784" xr:uid="{00000000-0005-0000-0000-0000464D0000}"/>
    <cellStyle name="Normal 8 2 3 2" xfId="19785" xr:uid="{00000000-0005-0000-0000-0000474D0000}"/>
    <cellStyle name="Normal 8 2 3 2 2" xfId="19786" xr:uid="{00000000-0005-0000-0000-0000484D0000}"/>
    <cellStyle name="Normal 8 2 3 2 2 2" xfId="19787" xr:uid="{00000000-0005-0000-0000-0000494D0000}"/>
    <cellStyle name="Normal 8 2 3 2 2 2 2" xfId="40747" xr:uid="{51118134-FDB9-41BC-9CF3-5B9E5B7CBA18}"/>
    <cellStyle name="Normal 8 2 3 2 2 3" xfId="19788" xr:uid="{00000000-0005-0000-0000-00004A4D0000}"/>
    <cellStyle name="Normal 8 2 3 2 2 3 2" xfId="40748" xr:uid="{44874191-709C-4826-B0F0-E11C1E83764A}"/>
    <cellStyle name="Normal 8 2 3 2 2 4" xfId="19789" xr:uid="{00000000-0005-0000-0000-00004B4D0000}"/>
    <cellStyle name="Normal 8 2 3 2 2 4 2" xfId="40749" xr:uid="{A6AA649A-230E-48B3-B5CD-D4EB0BCB9BE9}"/>
    <cellStyle name="Normal 8 2 3 2 2 5" xfId="40746" xr:uid="{F88BFE25-5B6E-4B21-A354-17CABE67E996}"/>
    <cellStyle name="Normal 8 2 3 2 3" xfId="19790" xr:uid="{00000000-0005-0000-0000-00004C4D0000}"/>
    <cellStyle name="Normal 8 2 3 2 3 2" xfId="40750" xr:uid="{D60456C5-8F56-40E1-A235-3C6EB3F5311F}"/>
    <cellStyle name="Normal 8 2 3 2 4" xfId="19791" xr:uid="{00000000-0005-0000-0000-00004D4D0000}"/>
    <cellStyle name="Normal 8 2 3 2 4 2" xfId="40751" xr:uid="{1AE32650-B64C-42EB-A89C-0B9F082FD64C}"/>
    <cellStyle name="Normal 8 2 3 2 5" xfId="19792" xr:uid="{00000000-0005-0000-0000-00004E4D0000}"/>
    <cellStyle name="Normal 8 2 3 2 5 2" xfId="40752" xr:uid="{EBE62AF6-A580-4126-824B-4A8C283493AD}"/>
    <cellStyle name="Normal 8 2 3 2 6" xfId="40745" xr:uid="{966BEEBB-0649-40BC-B34E-91EC2604F93E}"/>
    <cellStyle name="Normal 8 2 3 3" xfId="19793" xr:uid="{00000000-0005-0000-0000-00004F4D0000}"/>
    <cellStyle name="Normal 8 2 3 3 2" xfId="40753" xr:uid="{AB01FD5C-755F-4EFD-9B61-3D025C45CAE9}"/>
    <cellStyle name="Normal 8 2 3 4" xfId="19794" xr:uid="{00000000-0005-0000-0000-0000504D0000}"/>
    <cellStyle name="Normal 8 2 3 4 2" xfId="19795" xr:uid="{00000000-0005-0000-0000-0000514D0000}"/>
    <cellStyle name="Normal 8 2 3 4 2 2" xfId="40755" xr:uid="{49431F20-3BF0-427E-96F4-F1CF89CE9582}"/>
    <cellStyle name="Normal 8 2 3 4 3" xfId="19796" xr:uid="{00000000-0005-0000-0000-0000524D0000}"/>
    <cellStyle name="Normal 8 2 3 4 3 2" xfId="40756" xr:uid="{09C22090-9959-4A0D-9AFA-1DFD5D82F212}"/>
    <cellStyle name="Normal 8 2 3 4 4" xfId="19797" xr:uid="{00000000-0005-0000-0000-0000534D0000}"/>
    <cellStyle name="Normal 8 2 3 4 4 2" xfId="40757" xr:uid="{A1FA819E-33FF-480C-8E95-EAF9995D502A}"/>
    <cellStyle name="Normal 8 2 3 4 5" xfId="40754" xr:uid="{8E4F7ED8-0032-412F-9983-5439733CBCE2}"/>
    <cellStyle name="Normal 8 2 3 5" xfId="19798" xr:uid="{00000000-0005-0000-0000-0000544D0000}"/>
    <cellStyle name="Normal 8 2 3 5 2" xfId="40758" xr:uid="{6A208EE7-1E5D-4D4E-886C-80AD1F430D2D}"/>
    <cellStyle name="Normal 8 2 3 6" xfId="19799" xr:uid="{00000000-0005-0000-0000-0000554D0000}"/>
    <cellStyle name="Normal 8 2 3 6 2" xfId="40759" xr:uid="{4E9E8747-66E9-4A88-9F47-1F128B179F74}"/>
    <cellStyle name="Normal 8 2 3 7" xfId="19800" xr:uid="{00000000-0005-0000-0000-0000564D0000}"/>
    <cellStyle name="Normal 8 2 3 7 2" xfId="40760" xr:uid="{75314945-F484-4E14-8B1F-680BA0895A08}"/>
    <cellStyle name="Normal 8 2 3 8" xfId="40744" xr:uid="{316A9E07-1D6B-4703-BF75-001967114533}"/>
    <cellStyle name="Normal 8 2 4" xfId="19801" xr:uid="{00000000-0005-0000-0000-0000574D0000}"/>
    <cellStyle name="Normal 8 2 4 2" xfId="40761" xr:uid="{5126B288-BF67-41D0-8577-BFD934E0ABC3}"/>
    <cellStyle name="Normal 8 2 5" xfId="40726" xr:uid="{9A56E76E-D2D7-4E9C-A5F1-8B2750D5A703}"/>
    <cellStyle name="Normal 8 20" xfId="19802" xr:uid="{00000000-0005-0000-0000-0000584D0000}"/>
    <cellStyle name="Normal 8 20 2" xfId="40762" xr:uid="{83534A8C-4522-4791-B4C4-1AA1B1B1D2C4}"/>
    <cellStyle name="Normal 8 21" xfId="19803" xr:uid="{00000000-0005-0000-0000-0000594D0000}"/>
    <cellStyle name="Normal 8 21 2" xfId="40763" xr:uid="{3EBB50F7-B38B-43A6-9205-E2B0AF91EB86}"/>
    <cellStyle name="Normal 8 22" xfId="19804" xr:uid="{00000000-0005-0000-0000-00005A4D0000}"/>
    <cellStyle name="Normal 8 22 2" xfId="40764" xr:uid="{11EECBC1-D39B-4B11-971C-45A8F56FA4E4}"/>
    <cellStyle name="Normal 8 23" xfId="19805" xr:uid="{00000000-0005-0000-0000-00005B4D0000}"/>
    <cellStyle name="Normal 8 23 2" xfId="40765" xr:uid="{CA4E3E80-56AF-41B7-94D3-FF83102E55A3}"/>
    <cellStyle name="Normal 8 24" xfId="19806" xr:uid="{00000000-0005-0000-0000-00005C4D0000}"/>
    <cellStyle name="Normal 8 24 2" xfId="40766" xr:uid="{E7C930C7-EE6A-4AD2-88DA-56EA6D85A62B}"/>
    <cellStyle name="Normal 8 25" xfId="19807" xr:uid="{00000000-0005-0000-0000-00005D4D0000}"/>
    <cellStyle name="Normal 8 25 2" xfId="40767" xr:uid="{5D2211AE-146B-4058-9312-4CBBEEC0DF11}"/>
    <cellStyle name="Normal 8 26" xfId="19808" xr:uid="{00000000-0005-0000-0000-00005E4D0000}"/>
    <cellStyle name="Normal 8 26 2" xfId="40768" xr:uid="{3276F4E9-13E7-4155-8E4F-014A71E1EAF1}"/>
    <cellStyle name="Normal 8 27" xfId="19809" xr:uid="{00000000-0005-0000-0000-00005F4D0000}"/>
    <cellStyle name="Normal 8 27 2" xfId="40769" xr:uid="{01F6CC0D-1D04-40CF-B79F-8E6178D67876}"/>
    <cellStyle name="Normal 8 28" xfId="19810" xr:uid="{00000000-0005-0000-0000-0000604D0000}"/>
    <cellStyle name="Normal 8 28 2" xfId="40770" xr:uid="{1701E3E1-6411-4E33-B1F0-7A5612659BA8}"/>
    <cellStyle name="Normal 8 29" xfId="19811" xr:uid="{00000000-0005-0000-0000-0000614D0000}"/>
    <cellStyle name="Normal 8 29 2" xfId="40771" xr:uid="{0BA75B1C-EBF6-4F6E-9234-DEE22E034ED9}"/>
    <cellStyle name="Normal 8 3" xfId="19812" xr:uid="{00000000-0005-0000-0000-0000624D0000}"/>
    <cellStyle name="Normal 8 3 2" xfId="19813" xr:uid="{00000000-0005-0000-0000-0000634D0000}"/>
    <cellStyle name="Normal 8 3 2 2" xfId="40773" xr:uid="{2611D78B-4851-4FEE-9F89-194988858437}"/>
    <cellStyle name="Normal 8 3 3" xfId="19814" xr:uid="{00000000-0005-0000-0000-0000644D0000}"/>
    <cellStyle name="Normal 8 3 3 2" xfId="19815" xr:uid="{00000000-0005-0000-0000-0000654D0000}"/>
    <cellStyle name="Normal 8 3 3 2 2" xfId="40775" xr:uid="{D0F0A2E2-4433-41EE-8CCB-E8D30BCE3C08}"/>
    <cellStyle name="Normal 8 3 3 3" xfId="40774" xr:uid="{9AF9C0AB-5518-42F2-8174-BBA5AD31B8FD}"/>
    <cellStyle name="Normal 8 3 4" xfId="19816" xr:uid="{00000000-0005-0000-0000-0000664D0000}"/>
    <cellStyle name="Normal 8 3 4 2" xfId="40776" xr:uid="{70585785-E40C-4011-B8E0-9B1DAEEC8923}"/>
    <cellStyle name="Normal 8 3 5" xfId="40772" xr:uid="{21C77C2B-9DCB-4ED9-88ED-F9455810D92C}"/>
    <cellStyle name="Normal 8 30" xfId="19817" xr:uid="{00000000-0005-0000-0000-0000674D0000}"/>
    <cellStyle name="Normal 8 30 2" xfId="40777" xr:uid="{19777E88-7078-41A1-9977-00BC66C2E74A}"/>
    <cellStyle name="Normal 8 31" xfId="19818" xr:uid="{00000000-0005-0000-0000-0000684D0000}"/>
    <cellStyle name="Normal 8 31 2" xfId="40778" xr:uid="{B6FE28F6-5721-43CC-84E8-0CFEBAA50C1D}"/>
    <cellStyle name="Normal 8 32" xfId="19819" xr:uid="{00000000-0005-0000-0000-0000694D0000}"/>
    <cellStyle name="Normal 8 32 2" xfId="40779" xr:uid="{4D3E6CE6-42E9-4926-9ECC-540CB422BD59}"/>
    <cellStyle name="Normal 8 33" xfId="19820" xr:uid="{00000000-0005-0000-0000-00006A4D0000}"/>
    <cellStyle name="Normal 8 33 2" xfId="40780" xr:uid="{2962BE26-429C-4657-96ED-AE8455FAAC7D}"/>
    <cellStyle name="Normal 8 34" xfId="19821" xr:uid="{00000000-0005-0000-0000-00006B4D0000}"/>
    <cellStyle name="Normal 8 34 2" xfId="40781" xr:uid="{9DBEDA6B-27BD-4AB5-9D1E-C82653ADEAAE}"/>
    <cellStyle name="Normal 8 35" xfId="19822" xr:uid="{00000000-0005-0000-0000-00006C4D0000}"/>
    <cellStyle name="Normal 8 35 2" xfId="40782" xr:uid="{CD77DE14-5A23-4EA2-8B3A-E3BDEE28B601}"/>
    <cellStyle name="Normal 8 36" xfId="19823" xr:uid="{00000000-0005-0000-0000-00006D4D0000}"/>
    <cellStyle name="Normal 8 36 2" xfId="40783" xr:uid="{8BFF166F-32CA-4EFE-8B00-D20BF9A0E334}"/>
    <cellStyle name="Normal 8 37" xfId="19824" xr:uid="{00000000-0005-0000-0000-00006E4D0000}"/>
    <cellStyle name="Normal 8 37 2" xfId="40784" xr:uid="{6FF1771D-D46B-4B33-812C-FB20AC0D294C}"/>
    <cellStyle name="Normal 8 38" xfId="19825" xr:uid="{00000000-0005-0000-0000-00006F4D0000}"/>
    <cellStyle name="Normal 8 38 2" xfId="40785" xr:uid="{59942EC0-5A26-48E5-9A5B-3C51FD3D4906}"/>
    <cellStyle name="Normal 8 39" xfId="19826" xr:uid="{00000000-0005-0000-0000-0000704D0000}"/>
    <cellStyle name="Normal 8 39 2" xfId="40786" xr:uid="{DC574FCB-2B27-489A-9422-61EDF60F6808}"/>
    <cellStyle name="Normal 8 4" xfId="19827" xr:uid="{00000000-0005-0000-0000-0000714D0000}"/>
    <cellStyle name="Normal 8 4 2" xfId="19828" xr:uid="{00000000-0005-0000-0000-0000724D0000}"/>
    <cellStyle name="Normal 8 4 2 2" xfId="19829" xr:uid="{00000000-0005-0000-0000-0000734D0000}"/>
    <cellStyle name="Normal 8 4 2 2 2" xfId="19830" xr:uid="{00000000-0005-0000-0000-0000744D0000}"/>
    <cellStyle name="Normal 8 4 2 2 2 2" xfId="19831" xr:uid="{00000000-0005-0000-0000-0000754D0000}"/>
    <cellStyle name="Normal 8 4 2 2 2 2 2" xfId="40791" xr:uid="{B85BFF2B-B1CE-445B-83F6-C6B49B5BC923}"/>
    <cellStyle name="Normal 8 4 2 2 2 3" xfId="19832" xr:uid="{00000000-0005-0000-0000-0000764D0000}"/>
    <cellStyle name="Normal 8 4 2 2 2 3 2" xfId="40792" xr:uid="{1474F9BD-1260-4E8E-B9D1-188B8131AA51}"/>
    <cellStyle name="Normal 8 4 2 2 2 4" xfId="19833" xr:uid="{00000000-0005-0000-0000-0000774D0000}"/>
    <cellStyle name="Normal 8 4 2 2 2 4 2" xfId="40793" xr:uid="{024F9985-82EB-4D85-A2E4-501998264A7F}"/>
    <cellStyle name="Normal 8 4 2 2 2 5" xfId="40790" xr:uid="{87A7621A-7135-4308-9BCF-9B1D1E0DDFE2}"/>
    <cellStyle name="Normal 8 4 2 2 3" xfId="19834" xr:uid="{00000000-0005-0000-0000-0000784D0000}"/>
    <cellStyle name="Normal 8 4 2 2 3 2" xfId="40794" xr:uid="{7BEBCCDC-B088-47F6-AD28-A4F55C33330E}"/>
    <cellStyle name="Normal 8 4 2 2 4" xfId="19835" xr:uid="{00000000-0005-0000-0000-0000794D0000}"/>
    <cellStyle name="Normal 8 4 2 2 4 2" xfId="40795" xr:uid="{DDED1C73-CC5C-406A-A64E-5C853B9BE424}"/>
    <cellStyle name="Normal 8 4 2 2 5" xfId="19836" xr:uid="{00000000-0005-0000-0000-00007A4D0000}"/>
    <cellStyle name="Normal 8 4 2 2 5 2" xfId="40796" xr:uid="{529467B1-5D56-414F-ABD0-C495638906BB}"/>
    <cellStyle name="Normal 8 4 2 2 6" xfId="40789" xr:uid="{7B501046-4E93-44E1-9B5C-32BA6805540C}"/>
    <cellStyle name="Normal 8 4 2 3" xfId="19837" xr:uid="{00000000-0005-0000-0000-00007B4D0000}"/>
    <cellStyle name="Normal 8 4 2 3 2" xfId="40797" xr:uid="{31690317-4E68-4710-9477-61A10CFD26DB}"/>
    <cellStyle name="Normal 8 4 2 4" xfId="19838" xr:uid="{00000000-0005-0000-0000-00007C4D0000}"/>
    <cellStyle name="Normal 8 4 2 4 2" xfId="19839" xr:uid="{00000000-0005-0000-0000-00007D4D0000}"/>
    <cellStyle name="Normal 8 4 2 4 2 2" xfId="40799" xr:uid="{1EC77960-9B7C-4BE2-AEEF-D2126872A3A5}"/>
    <cellStyle name="Normal 8 4 2 4 3" xfId="19840" xr:uid="{00000000-0005-0000-0000-00007E4D0000}"/>
    <cellStyle name="Normal 8 4 2 4 3 2" xfId="40800" xr:uid="{1BF30FA4-1FDF-499D-8A29-6B86F44276F3}"/>
    <cellStyle name="Normal 8 4 2 4 4" xfId="19841" xr:uid="{00000000-0005-0000-0000-00007F4D0000}"/>
    <cellStyle name="Normal 8 4 2 4 4 2" xfId="40801" xr:uid="{68E84B83-E9C7-4BBE-A428-031E797B2612}"/>
    <cellStyle name="Normal 8 4 2 4 5" xfId="40798" xr:uid="{9F1E3B8D-DC83-4E0B-A4D2-18898AB7BC76}"/>
    <cellStyle name="Normal 8 4 2 5" xfId="19842" xr:uid="{00000000-0005-0000-0000-0000804D0000}"/>
    <cellStyle name="Normal 8 4 2 5 2" xfId="40802" xr:uid="{6D9EEB6C-B9E9-4444-B989-EFB8BE56014D}"/>
    <cellStyle name="Normal 8 4 2 6" xfId="19843" xr:uid="{00000000-0005-0000-0000-0000814D0000}"/>
    <cellStyle name="Normal 8 4 2 6 2" xfId="40803" xr:uid="{13D618B9-D581-480A-AC62-5541ACDE47AE}"/>
    <cellStyle name="Normal 8 4 2 7" xfId="19844" xr:uid="{00000000-0005-0000-0000-0000824D0000}"/>
    <cellStyle name="Normal 8 4 2 7 2" xfId="40804" xr:uid="{FF367D05-99ED-4164-B4A6-2E42A227A563}"/>
    <cellStyle name="Normal 8 4 2 8" xfId="40788" xr:uid="{55655755-2C53-4974-B7DD-7C12E8F66C96}"/>
    <cellStyle name="Normal 8 4 3" xfId="19845" xr:uid="{00000000-0005-0000-0000-0000834D0000}"/>
    <cellStyle name="Normal 8 4 3 2" xfId="40805" xr:uid="{A2402004-F854-4F46-B7E1-312BEF69A03A}"/>
    <cellStyle name="Normal 8 4 4" xfId="40787" xr:uid="{BC8F51ED-BFD0-4F0D-AE12-DC26233CB774}"/>
    <cellStyle name="Normal 8 40" xfId="19846" xr:uid="{00000000-0005-0000-0000-0000844D0000}"/>
    <cellStyle name="Normal 8 40 2" xfId="40806" xr:uid="{48BD37A6-89E4-4B47-AF30-C85C6969E672}"/>
    <cellStyle name="Normal 8 41" xfId="19847" xr:uid="{00000000-0005-0000-0000-0000854D0000}"/>
    <cellStyle name="Normal 8 41 2" xfId="40807" xr:uid="{C6F48D5F-0C2F-4FFC-8D27-C79830296CAB}"/>
    <cellStyle name="Normal 8 42" xfId="19848" xr:uid="{00000000-0005-0000-0000-0000864D0000}"/>
    <cellStyle name="Normal 8 42 2" xfId="40808" xr:uid="{1D1FAB7B-64D9-4D4F-B68B-37F569FB10DD}"/>
    <cellStyle name="Normal 8 43" xfId="19849" xr:uid="{00000000-0005-0000-0000-0000874D0000}"/>
    <cellStyle name="Normal 8 43 2" xfId="40809" xr:uid="{80E6679A-277E-425D-916B-959C624D359E}"/>
    <cellStyle name="Normal 8 44" xfId="19850" xr:uid="{00000000-0005-0000-0000-0000884D0000}"/>
    <cellStyle name="Normal 8 44 2" xfId="40810" xr:uid="{C7830421-DCE1-4BA8-96EC-5C7788B69F8B}"/>
    <cellStyle name="Normal 8 45" xfId="19851" xr:uid="{00000000-0005-0000-0000-0000894D0000}"/>
    <cellStyle name="Normal 8 45 2" xfId="40811" xr:uid="{215DB62D-11FC-4918-B441-6A0A10B1E2B0}"/>
    <cellStyle name="Normal 8 46" xfId="19852" xr:uid="{00000000-0005-0000-0000-00008A4D0000}"/>
    <cellStyle name="Normal 8 46 2" xfId="40812" xr:uid="{B8692C02-D485-4E2E-8D01-9D18ADA09EE4}"/>
    <cellStyle name="Normal 8 47" xfId="19853" xr:uid="{00000000-0005-0000-0000-00008B4D0000}"/>
    <cellStyle name="Normal 8 47 2" xfId="40813" xr:uid="{8955BB62-0160-47BF-A705-6BC61A0C1F92}"/>
    <cellStyle name="Normal 8 48" xfId="19854" xr:uid="{00000000-0005-0000-0000-00008C4D0000}"/>
    <cellStyle name="Normal 8 48 2" xfId="40814" xr:uid="{F993E0D2-2D94-40B9-B7D7-AF4E0EE62403}"/>
    <cellStyle name="Normal 8 49" xfId="19855" xr:uid="{00000000-0005-0000-0000-00008D4D0000}"/>
    <cellStyle name="Normal 8 49 2" xfId="40815" xr:uid="{705E9E1C-AE81-4EA8-9F3D-C1BAB3F60DCA}"/>
    <cellStyle name="Normal 8 5" xfId="19856" xr:uid="{00000000-0005-0000-0000-00008E4D0000}"/>
    <cellStyle name="Normal 8 5 2" xfId="19857" xr:uid="{00000000-0005-0000-0000-00008F4D0000}"/>
    <cellStyle name="Normal 8 5 2 2" xfId="19858" xr:uid="{00000000-0005-0000-0000-0000904D0000}"/>
    <cellStyle name="Normal 8 5 2 2 2" xfId="19859" xr:uid="{00000000-0005-0000-0000-0000914D0000}"/>
    <cellStyle name="Normal 8 5 2 2 2 2" xfId="40819" xr:uid="{CB9A7E73-E139-4B34-9803-1B30745606D7}"/>
    <cellStyle name="Normal 8 5 2 2 3" xfId="19860" xr:uid="{00000000-0005-0000-0000-0000924D0000}"/>
    <cellStyle name="Normal 8 5 2 2 3 2" xfId="40820" xr:uid="{655EFE32-59D3-427C-8148-DD2C40473B72}"/>
    <cellStyle name="Normal 8 5 2 2 4" xfId="19861" xr:uid="{00000000-0005-0000-0000-0000934D0000}"/>
    <cellStyle name="Normal 8 5 2 2 4 2" xfId="40821" xr:uid="{25666DB1-CD9A-4375-9DA1-171D3083A2AE}"/>
    <cellStyle name="Normal 8 5 2 2 5" xfId="40818" xr:uid="{9168FECB-BE55-4089-A077-E51853D58FE4}"/>
    <cellStyle name="Normal 8 5 2 3" xfId="19862" xr:uid="{00000000-0005-0000-0000-0000944D0000}"/>
    <cellStyle name="Normal 8 5 2 3 2" xfId="40822" xr:uid="{5F909F8B-F986-4000-8252-FE648814DBA6}"/>
    <cellStyle name="Normal 8 5 2 4" xfId="19863" xr:uid="{00000000-0005-0000-0000-0000954D0000}"/>
    <cellStyle name="Normal 8 5 2 4 2" xfId="40823" xr:uid="{C3125B8F-EB49-4879-A1AE-28109487A2E1}"/>
    <cellStyle name="Normal 8 5 2 5" xfId="19864" xr:uid="{00000000-0005-0000-0000-0000964D0000}"/>
    <cellStyle name="Normal 8 5 2 5 2" xfId="40824" xr:uid="{9875EF94-2AFA-4551-9B2B-88410C8BFEC7}"/>
    <cellStyle name="Normal 8 5 2 6" xfId="40817" xr:uid="{7549484B-C707-42B1-A346-C38F696829E6}"/>
    <cellStyle name="Normal 8 5 3" xfId="19865" xr:uid="{00000000-0005-0000-0000-0000974D0000}"/>
    <cellStyle name="Normal 8 5 3 2" xfId="40825" xr:uid="{6D3639B2-D886-4D67-8D36-0171EBA7344B}"/>
    <cellStyle name="Normal 8 5 4" xfId="19866" xr:uid="{00000000-0005-0000-0000-0000984D0000}"/>
    <cellStyle name="Normal 8 5 4 2" xfId="19867" xr:uid="{00000000-0005-0000-0000-0000994D0000}"/>
    <cellStyle name="Normal 8 5 4 2 2" xfId="40827" xr:uid="{5E7A542B-6FB1-429E-AF52-66A695047B38}"/>
    <cellStyle name="Normal 8 5 4 3" xfId="19868" xr:uid="{00000000-0005-0000-0000-00009A4D0000}"/>
    <cellStyle name="Normal 8 5 4 3 2" xfId="40828" xr:uid="{46C81E0D-09E5-4668-98D7-00E0B4D8E655}"/>
    <cellStyle name="Normal 8 5 4 4" xfId="19869" xr:uid="{00000000-0005-0000-0000-00009B4D0000}"/>
    <cellStyle name="Normal 8 5 4 4 2" xfId="40829" xr:uid="{DDABF7C0-7F4D-4E2C-B2A0-6A76FCFE746E}"/>
    <cellStyle name="Normal 8 5 4 5" xfId="40826" xr:uid="{A21A2E8E-4FA2-42DE-BB73-3E8AA0E2BC30}"/>
    <cellStyle name="Normal 8 5 5" xfId="19870" xr:uid="{00000000-0005-0000-0000-00009C4D0000}"/>
    <cellStyle name="Normal 8 5 5 2" xfId="40830" xr:uid="{67A4F65D-7C7E-4D08-AAD2-59D31CA0B083}"/>
    <cellStyle name="Normal 8 5 6" xfId="19871" xr:uid="{00000000-0005-0000-0000-00009D4D0000}"/>
    <cellStyle name="Normal 8 5 6 2" xfId="40831" xr:uid="{9EB1B93F-1D9E-4388-AB85-F92E52D7121C}"/>
    <cellStyle name="Normal 8 5 7" xfId="19872" xr:uid="{00000000-0005-0000-0000-00009E4D0000}"/>
    <cellStyle name="Normal 8 5 7 2" xfId="40832" xr:uid="{06172BD5-75B6-48D0-AA9C-295F60BCED24}"/>
    <cellStyle name="Normal 8 5 8" xfId="40816" xr:uid="{A6242304-FCC5-46CC-8C2A-6EC833C91C70}"/>
    <cellStyle name="Normal 8 50" xfId="19873" xr:uid="{00000000-0005-0000-0000-00009F4D0000}"/>
    <cellStyle name="Normal 8 50 2" xfId="40833" xr:uid="{52B97941-34CB-430C-A848-44855801925A}"/>
    <cellStyle name="Normal 8 51" xfId="19874" xr:uid="{00000000-0005-0000-0000-0000A04D0000}"/>
    <cellStyle name="Normal 8 51 2" xfId="40834" xr:uid="{F3530290-F0F4-4E0B-BE1B-DE17A3056F44}"/>
    <cellStyle name="Normal 8 52" xfId="19875" xr:uid="{00000000-0005-0000-0000-0000A14D0000}"/>
    <cellStyle name="Normal 8 52 2" xfId="40835" xr:uid="{D12B3B0C-8960-41A9-8F15-993ED414C385}"/>
    <cellStyle name="Normal 8 53" xfId="19876" xr:uid="{00000000-0005-0000-0000-0000A24D0000}"/>
    <cellStyle name="Normal 8 53 2" xfId="40836" xr:uid="{8874EB96-889E-46C1-B388-E2F93B99DDC8}"/>
    <cellStyle name="Normal 8 54" xfId="19877" xr:uid="{00000000-0005-0000-0000-0000A34D0000}"/>
    <cellStyle name="Normal 8 54 2" xfId="40837" xr:uid="{1D37202C-62FF-4DDA-93CD-02988B8FF5A5}"/>
    <cellStyle name="Normal 8 55" xfId="19878" xr:uid="{00000000-0005-0000-0000-0000A44D0000}"/>
    <cellStyle name="Normal 8 55 2" xfId="40838" xr:uid="{96D35F82-6D4A-40D1-BEF4-CDE457D9FA64}"/>
    <cellStyle name="Normal 8 56" xfId="19879" xr:uid="{00000000-0005-0000-0000-0000A54D0000}"/>
    <cellStyle name="Normal 8 56 2" xfId="40839" xr:uid="{EB8866E3-6958-4E0E-91FE-1E612C55219D}"/>
    <cellStyle name="Normal 8 57" xfId="19880" xr:uid="{00000000-0005-0000-0000-0000A64D0000}"/>
    <cellStyle name="Normal 8 57 2" xfId="40840" xr:uid="{F7FC742B-B900-49A3-88B3-F57BD651399C}"/>
    <cellStyle name="Normal 8 58" xfId="19881" xr:uid="{00000000-0005-0000-0000-0000A74D0000}"/>
    <cellStyle name="Normal 8 58 2" xfId="40841" xr:uid="{B884DA86-49F5-45EB-A05E-452FDBC8D204}"/>
    <cellStyle name="Normal 8 59" xfId="19882" xr:uid="{00000000-0005-0000-0000-0000A84D0000}"/>
    <cellStyle name="Normal 8 59 2" xfId="40842" xr:uid="{E42B0D12-1059-4B41-8CC8-96451A1981AE}"/>
    <cellStyle name="Normal 8 6" xfId="19883" xr:uid="{00000000-0005-0000-0000-0000A94D0000}"/>
    <cellStyle name="Normal 8 6 2" xfId="19884" xr:uid="{00000000-0005-0000-0000-0000AA4D0000}"/>
    <cellStyle name="Normal 8 6 2 2" xfId="19885" xr:uid="{00000000-0005-0000-0000-0000AB4D0000}"/>
    <cellStyle name="Normal 8 6 2 2 2" xfId="19886" xr:uid="{00000000-0005-0000-0000-0000AC4D0000}"/>
    <cellStyle name="Normal 8 6 2 2 2 2" xfId="40846" xr:uid="{CCA1ECB6-0A40-4A68-AB73-FB3D4751DD36}"/>
    <cellStyle name="Normal 8 6 2 2 3" xfId="19887" xr:uid="{00000000-0005-0000-0000-0000AD4D0000}"/>
    <cellStyle name="Normal 8 6 2 2 3 2" xfId="40847" xr:uid="{5FDE0FD9-6F42-40FD-B3A3-8781E7447AEB}"/>
    <cellStyle name="Normal 8 6 2 2 4" xfId="19888" xr:uid="{00000000-0005-0000-0000-0000AE4D0000}"/>
    <cellStyle name="Normal 8 6 2 2 4 2" xfId="40848" xr:uid="{27AAEE1A-A4D6-47EF-8BAF-63936A1F8CCD}"/>
    <cellStyle name="Normal 8 6 2 2 5" xfId="40845" xr:uid="{5E9F26FF-6FE6-47E0-9F44-C981EC898DAF}"/>
    <cellStyle name="Normal 8 6 2 3" xfId="19889" xr:uid="{00000000-0005-0000-0000-0000AF4D0000}"/>
    <cellStyle name="Normal 8 6 2 3 2" xfId="40849" xr:uid="{615260EB-64BF-4C5B-8843-C135B6C1CF0F}"/>
    <cellStyle name="Normal 8 6 2 4" xfId="19890" xr:uid="{00000000-0005-0000-0000-0000B04D0000}"/>
    <cellStyle name="Normal 8 6 2 4 2" xfId="40850" xr:uid="{A3F9B0A1-0750-4B99-B105-927056554782}"/>
    <cellStyle name="Normal 8 6 2 5" xfId="19891" xr:uid="{00000000-0005-0000-0000-0000B14D0000}"/>
    <cellStyle name="Normal 8 6 2 5 2" xfId="40851" xr:uid="{036AEEC6-51CA-4971-B99C-EF0F526135A5}"/>
    <cellStyle name="Normal 8 6 2 6" xfId="40844" xr:uid="{90E2557A-13C4-47FD-91B5-51D5C7EC69C5}"/>
    <cellStyle name="Normal 8 6 3" xfId="19892" xr:uid="{00000000-0005-0000-0000-0000B24D0000}"/>
    <cellStyle name="Normal 8 6 3 2" xfId="40852" xr:uid="{4DAD15AB-D9B6-41F2-90F7-8188B19E7B94}"/>
    <cellStyle name="Normal 8 6 4" xfId="19893" xr:uid="{00000000-0005-0000-0000-0000B34D0000}"/>
    <cellStyle name="Normal 8 6 4 2" xfId="19894" xr:uid="{00000000-0005-0000-0000-0000B44D0000}"/>
    <cellStyle name="Normal 8 6 4 2 2" xfId="40854" xr:uid="{9E1171DC-C890-44E5-B6E0-E9B6797F473F}"/>
    <cellStyle name="Normal 8 6 4 3" xfId="19895" xr:uid="{00000000-0005-0000-0000-0000B54D0000}"/>
    <cellStyle name="Normal 8 6 4 3 2" xfId="40855" xr:uid="{F8F54D65-7015-4A93-A4D1-9571F335A18D}"/>
    <cellStyle name="Normal 8 6 4 4" xfId="19896" xr:uid="{00000000-0005-0000-0000-0000B64D0000}"/>
    <cellStyle name="Normal 8 6 4 4 2" xfId="40856" xr:uid="{3C52B329-12A7-4814-BB7B-F6A553E71BDB}"/>
    <cellStyle name="Normal 8 6 4 5" xfId="40853" xr:uid="{3D40C2CA-1887-4C68-ADCA-59E3E7ED8FAE}"/>
    <cellStyle name="Normal 8 6 5" xfId="19897" xr:uid="{00000000-0005-0000-0000-0000B74D0000}"/>
    <cellStyle name="Normal 8 6 5 2" xfId="40857" xr:uid="{1A85D2FF-DF07-4A81-ADDA-C79DB535F1A6}"/>
    <cellStyle name="Normal 8 6 6" xfId="19898" xr:uid="{00000000-0005-0000-0000-0000B84D0000}"/>
    <cellStyle name="Normal 8 6 6 2" xfId="40858" xr:uid="{3B597352-CFB3-48E3-8A32-7C942AF1AA9E}"/>
    <cellStyle name="Normal 8 6 7" xfId="19899" xr:uid="{00000000-0005-0000-0000-0000B94D0000}"/>
    <cellStyle name="Normal 8 6 7 2" xfId="40859" xr:uid="{D7CAD2EF-C4AF-4024-88AE-24147AE57536}"/>
    <cellStyle name="Normal 8 6 8" xfId="40843" xr:uid="{8CA71A2E-A78A-45FF-B400-E98239AD66E8}"/>
    <cellStyle name="Normal 8 60" xfId="19900" xr:uid="{00000000-0005-0000-0000-0000BA4D0000}"/>
    <cellStyle name="Normal 8 60 2" xfId="40860" xr:uid="{438702D5-181B-4E86-BC57-B208E0ADDF69}"/>
    <cellStyle name="Normal 8 61" xfId="19901" xr:uid="{00000000-0005-0000-0000-0000BB4D0000}"/>
    <cellStyle name="Normal 8 61 2" xfId="40861" xr:uid="{CB331440-D378-405F-B8CE-9DF32FCF7C72}"/>
    <cellStyle name="Normal 8 62" xfId="19902" xr:uid="{00000000-0005-0000-0000-0000BC4D0000}"/>
    <cellStyle name="Normal 8 62 2" xfId="40862" xr:uid="{A566F660-965E-4527-A9C7-1C318D4B037D}"/>
    <cellStyle name="Normal 8 63" xfId="19903" xr:uid="{00000000-0005-0000-0000-0000BD4D0000}"/>
    <cellStyle name="Normal 8 63 2" xfId="40863" xr:uid="{18C258EF-308F-415D-853D-0DD652AA25EB}"/>
    <cellStyle name="Normal 8 64" xfId="19904" xr:uid="{00000000-0005-0000-0000-0000BE4D0000}"/>
    <cellStyle name="Normal 8 64 2" xfId="40864" xr:uid="{8E2611FA-5C47-4DFB-A30D-EB29178EA136}"/>
    <cellStyle name="Normal 8 65" xfId="19905" xr:uid="{00000000-0005-0000-0000-0000BF4D0000}"/>
    <cellStyle name="Normal 8 65 2" xfId="40865" xr:uid="{8C281B02-BCA8-4AE7-ACA5-19CFCA29FD07}"/>
    <cellStyle name="Normal 8 66" xfId="19906" xr:uid="{00000000-0005-0000-0000-0000C04D0000}"/>
    <cellStyle name="Normal 8 66 2" xfId="40866" xr:uid="{5E6C9D92-1C45-4F68-849B-82FFA87E5AC5}"/>
    <cellStyle name="Normal 8 67" xfId="19907" xr:uid="{00000000-0005-0000-0000-0000C14D0000}"/>
    <cellStyle name="Normal 8 67 2" xfId="40867" xr:uid="{2AC9F5D4-99AE-4344-9690-20BE9B876A17}"/>
    <cellStyle name="Normal 8 68" xfId="19908" xr:uid="{00000000-0005-0000-0000-0000C24D0000}"/>
    <cellStyle name="Normal 8 68 2" xfId="40868" xr:uid="{192F277B-79DB-4340-BB20-39B493EA5B48}"/>
    <cellStyle name="Normal 8 69" xfId="19909" xr:uid="{00000000-0005-0000-0000-0000C34D0000}"/>
    <cellStyle name="Normal 8 69 2" xfId="40869" xr:uid="{809DED18-915D-4BAE-B066-D96EC38AC809}"/>
    <cellStyle name="Normal 8 7" xfId="19910" xr:uid="{00000000-0005-0000-0000-0000C44D0000}"/>
    <cellStyle name="Normal 8 7 2" xfId="19911" xr:uid="{00000000-0005-0000-0000-0000C54D0000}"/>
    <cellStyle name="Normal 8 7 2 2" xfId="19912" xr:uid="{00000000-0005-0000-0000-0000C64D0000}"/>
    <cellStyle name="Normal 8 7 2 2 2" xfId="19913" xr:uid="{00000000-0005-0000-0000-0000C74D0000}"/>
    <cellStyle name="Normal 8 7 2 2 2 2" xfId="40873" xr:uid="{69D1F089-0607-4EFF-8ECF-5F6CFE1F2E8C}"/>
    <cellStyle name="Normal 8 7 2 2 3" xfId="19914" xr:uid="{00000000-0005-0000-0000-0000C84D0000}"/>
    <cellStyle name="Normal 8 7 2 2 3 2" xfId="40874" xr:uid="{B944F259-7407-4D88-B69E-7DD51DA4B02B}"/>
    <cellStyle name="Normal 8 7 2 2 4" xfId="19915" xr:uid="{00000000-0005-0000-0000-0000C94D0000}"/>
    <cellStyle name="Normal 8 7 2 2 4 2" xfId="40875" xr:uid="{117D7583-0166-4BDD-8B65-1D1E4B5DECE2}"/>
    <cellStyle name="Normal 8 7 2 2 5" xfId="40872" xr:uid="{EBC67962-FFF4-4B15-83B8-3F1B068CB46E}"/>
    <cellStyle name="Normal 8 7 2 3" xfId="19916" xr:uid="{00000000-0005-0000-0000-0000CA4D0000}"/>
    <cellStyle name="Normal 8 7 2 3 2" xfId="40876" xr:uid="{D9BCC21B-8C37-4E2F-BDE6-5F6B085BB5E1}"/>
    <cellStyle name="Normal 8 7 2 4" xfId="19917" xr:uid="{00000000-0005-0000-0000-0000CB4D0000}"/>
    <cellStyle name="Normal 8 7 2 4 2" xfId="40877" xr:uid="{F32EC74B-148A-4C55-A8CF-718974E209B6}"/>
    <cellStyle name="Normal 8 7 2 5" xfId="19918" xr:uid="{00000000-0005-0000-0000-0000CC4D0000}"/>
    <cellStyle name="Normal 8 7 2 5 2" xfId="40878" xr:uid="{50DE8726-5891-4D11-835A-662218384EE9}"/>
    <cellStyle name="Normal 8 7 2 6" xfId="40871" xr:uid="{DE512A7C-E012-41C4-925A-71CA2390588F}"/>
    <cellStyle name="Normal 8 7 3" xfId="19919" xr:uid="{00000000-0005-0000-0000-0000CD4D0000}"/>
    <cellStyle name="Normal 8 7 3 2" xfId="40879" xr:uid="{548633DF-044F-470A-9EB0-A0DDD4BFA02A}"/>
    <cellStyle name="Normal 8 7 4" xfId="19920" xr:uid="{00000000-0005-0000-0000-0000CE4D0000}"/>
    <cellStyle name="Normal 8 7 4 2" xfId="19921" xr:uid="{00000000-0005-0000-0000-0000CF4D0000}"/>
    <cellStyle name="Normal 8 7 4 2 2" xfId="40881" xr:uid="{A4299301-9A5B-4EDB-A3E1-26577DE161F2}"/>
    <cellStyle name="Normal 8 7 4 3" xfId="19922" xr:uid="{00000000-0005-0000-0000-0000D04D0000}"/>
    <cellStyle name="Normal 8 7 4 3 2" xfId="40882" xr:uid="{0D3C658F-B713-4BE2-A5AA-0A433A71C44F}"/>
    <cellStyle name="Normal 8 7 4 4" xfId="19923" xr:uid="{00000000-0005-0000-0000-0000D14D0000}"/>
    <cellStyle name="Normal 8 7 4 4 2" xfId="40883" xr:uid="{F4BFB5D5-7536-4E5E-A4A8-52E2BFCE5140}"/>
    <cellStyle name="Normal 8 7 4 5" xfId="40880" xr:uid="{8A8D694B-337A-4DAA-80A6-3B5ECA07A53E}"/>
    <cellStyle name="Normal 8 7 5" xfId="19924" xr:uid="{00000000-0005-0000-0000-0000D24D0000}"/>
    <cellStyle name="Normal 8 7 5 2" xfId="40884" xr:uid="{178FEBF4-26EB-44F7-8D9F-81903871E897}"/>
    <cellStyle name="Normal 8 7 6" xfId="19925" xr:uid="{00000000-0005-0000-0000-0000D34D0000}"/>
    <cellStyle name="Normal 8 7 6 2" xfId="40885" xr:uid="{CAA51999-E84B-4D13-B69C-F5EDA49060AD}"/>
    <cellStyle name="Normal 8 7 7" xfId="19926" xr:uid="{00000000-0005-0000-0000-0000D44D0000}"/>
    <cellStyle name="Normal 8 7 7 2" xfId="40886" xr:uid="{FBFFC3A2-39FF-427D-BC84-A164C9BAB7B1}"/>
    <cellStyle name="Normal 8 7 8" xfId="40870" xr:uid="{43999FB4-362B-48CF-8A04-398755F1F634}"/>
    <cellStyle name="Normal 8 70" xfId="19927" xr:uid="{00000000-0005-0000-0000-0000D54D0000}"/>
    <cellStyle name="Normal 8 70 2" xfId="40887" xr:uid="{8E698362-B672-47BC-AA21-E90891FCF837}"/>
    <cellStyle name="Normal 8 71" xfId="19928" xr:uid="{00000000-0005-0000-0000-0000D64D0000}"/>
    <cellStyle name="Normal 8 71 2" xfId="40888" xr:uid="{F9D34689-046A-499A-BC8E-E7164088B57C}"/>
    <cellStyle name="Normal 8 72" xfId="19929" xr:uid="{00000000-0005-0000-0000-0000D74D0000}"/>
    <cellStyle name="Normal 8 72 2" xfId="40889" xr:uid="{478A4163-7D59-4D50-A1C7-D30D73DFD579}"/>
    <cellStyle name="Normal 8 73" xfId="19930" xr:uid="{00000000-0005-0000-0000-0000D84D0000}"/>
    <cellStyle name="Normal 8 73 2" xfId="40890" xr:uid="{4901B8B5-739A-4650-97C8-5F3B01BCDE83}"/>
    <cellStyle name="Normal 8 74" xfId="19931" xr:uid="{00000000-0005-0000-0000-0000D94D0000}"/>
    <cellStyle name="Normal 8 74 2" xfId="40891" xr:uid="{FCD782A8-21A9-460B-8923-6853527A2D04}"/>
    <cellStyle name="Normal 8 75" xfId="19932" xr:uid="{00000000-0005-0000-0000-0000DA4D0000}"/>
    <cellStyle name="Normal 8 75 2" xfId="40892" xr:uid="{B26DA2ED-E97F-4C07-902B-01F509C51254}"/>
    <cellStyle name="Normal 8 76" xfId="19933" xr:uid="{00000000-0005-0000-0000-0000DB4D0000}"/>
    <cellStyle name="Normal 8 76 2" xfId="40893" xr:uid="{157B4AAA-F435-47F1-9B92-BA7F152C2ECA}"/>
    <cellStyle name="Normal 8 77" xfId="19934" xr:uid="{00000000-0005-0000-0000-0000DC4D0000}"/>
    <cellStyle name="Normal 8 77 2" xfId="40894" xr:uid="{228FA7DD-3B23-4612-8B84-416D9EF4031B}"/>
    <cellStyle name="Normal 8 78" xfId="19935" xr:uid="{00000000-0005-0000-0000-0000DD4D0000}"/>
    <cellStyle name="Normal 8 78 2" xfId="40895" xr:uid="{8A47A9E6-ED67-46F6-AA23-1E8EC076B93F}"/>
    <cellStyle name="Normal 8 79" xfId="19936" xr:uid="{00000000-0005-0000-0000-0000DE4D0000}"/>
    <cellStyle name="Normal 8 79 2" xfId="40896" xr:uid="{DA2A9FE6-8613-473B-845E-8FF3C06FB4E9}"/>
    <cellStyle name="Normal 8 8" xfId="19937" xr:uid="{00000000-0005-0000-0000-0000DF4D0000}"/>
    <cellStyle name="Normal 8 8 2" xfId="19938" xr:uid="{00000000-0005-0000-0000-0000E04D0000}"/>
    <cellStyle name="Normal 8 8 2 2" xfId="19939" xr:uid="{00000000-0005-0000-0000-0000E14D0000}"/>
    <cellStyle name="Normal 8 8 2 2 2" xfId="19940" xr:uid="{00000000-0005-0000-0000-0000E24D0000}"/>
    <cellStyle name="Normal 8 8 2 2 2 2" xfId="40900" xr:uid="{95DD948E-F73C-4BB7-9430-4ECADE31DDFD}"/>
    <cellStyle name="Normal 8 8 2 2 3" xfId="19941" xr:uid="{00000000-0005-0000-0000-0000E34D0000}"/>
    <cellStyle name="Normal 8 8 2 2 3 2" xfId="40901" xr:uid="{4B3A3996-4746-4DCB-A66B-F42248E36B85}"/>
    <cellStyle name="Normal 8 8 2 2 4" xfId="19942" xr:uid="{00000000-0005-0000-0000-0000E44D0000}"/>
    <cellStyle name="Normal 8 8 2 2 4 2" xfId="40902" xr:uid="{BC966D5D-A8C7-4ED0-95C7-3E7999D2B19B}"/>
    <cellStyle name="Normal 8 8 2 2 5" xfId="40899" xr:uid="{D4FB7CA0-6BA7-4CCF-9203-D1DACB78EE15}"/>
    <cellStyle name="Normal 8 8 2 3" xfId="19943" xr:uid="{00000000-0005-0000-0000-0000E54D0000}"/>
    <cellStyle name="Normal 8 8 2 3 2" xfId="40903" xr:uid="{68ECE8B8-4FE3-4E6E-A4DE-CC485713EBFC}"/>
    <cellStyle name="Normal 8 8 2 4" xfId="19944" xr:uid="{00000000-0005-0000-0000-0000E64D0000}"/>
    <cellStyle name="Normal 8 8 2 4 2" xfId="40904" xr:uid="{B8AC8FAF-BBAB-48E2-97A5-C4441911423B}"/>
    <cellStyle name="Normal 8 8 2 5" xfId="19945" xr:uid="{00000000-0005-0000-0000-0000E74D0000}"/>
    <cellStyle name="Normal 8 8 2 5 2" xfId="40905" xr:uid="{83756BB9-CE38-4B7A-894C-F75D821F6018}"/>
    <cellStyle name="Normal 8 8 2 6" xfId="40898" xr:uid="{3564AF3F-BF13-4271-9ECE-4EB8B7DA87B2}"/>
    <cellStyle name="Normal 8 8 3" xfId="19946" xr:uid="{00000000-0005-0000-0000-0000E84D0000}"/>
    <cellStyle name="Normal 8 8 3 2" xfId="40906" xr:uid="{9B0C7A54-AE06-489E-9375-FDF18B1D20FC}"/>
    <cellStyle name="Normal 8 8 4" xfId="19947" xr:uid="{00000000-0005-0000-0000-0000E94D0000}"/>
    <cellStyle name="Normal 8 8 4 2" xfId="19948" xr:uid="{00000000-0005-0000-0000-0000EA4D0000}"/>
    <cellStyle name="Normal 8 8 4 2 2" xfId="40908" xr:uid="{D3FECC95-664B-466A-9AF3-935BE1AE064F}"/>
    <cellStyle name="Normal 8 8 4 3" xfId="19949" xr:uid="{00000000-0005-0000-0000-0000EB4D0000}"/>
    <cellStyle name="Normal 8 8 4 3 2" xfId="40909" xr:uid="{C64816EB-4335-420B-953F-3509F246E79F}"/>
    <cellStyle name="Normal 8 8 4 4" xfId="19950" xr:uid="{00000000-0005-0000-0000-0000EC4D0000}"/>
    <cellStyle name="Normal 8 8 4 4 2" xfId="40910" xr:uid="{0DC59D3E-2339-4537-9A4E-958EDD41A4FF}"/>
    <cellStyle name="Normal 8 8 4 5" xfId="40907" xr:uid="{05A85CCB-BA8F-4FCC-886F-83C16B5574E3}"/>
    <cellStyle name="Normal 8 8 5" xfId="19951" xr:uid="{00000000-0005-0000-0000-0000ED4D0000}"/>
    <cellStyle name="Normal 8 8 5 2" xfId="40911" xr:uid="{620E5463-7C49-4B3C-AF19-24B9AFE9B9C4}"/>
    <cellStyle name="Normal 8 8 6" xfId="19952" xr:uid="{00000000-0005-0000-0000-0000EE4D0000}"/>
    <cellStyle name="Normal 8 8 6 2" xfId="40912" xr:uid="{B484A0CD-DB4F-44AB-BB24-00408AEB553C}"/>
    <cellStyle name="Normal 8 8 7" xfId="19953" xr:uid="{00000000-0005-0000-0000-0000EF4D0000}"/>
    <cellStyle name="Normal 8 8 7 2" xfId="40913" xr:uid="{0CC07259-B586-42C5-891F-B35CA11DA176}"/>
    <cellStyle name="Normal 8 8 8" xfId="40897" xr:uid="{32F29D44-3B4B-4375-9B8D-06F2F16BE2A0}"/>
    <cellStyle name="Normal 8 80" xfId="19954" xr:uid="{00000000-0005-0000-0000-0000F04D0000}"/>
    <cellStyle name="Normal 8 80 2" xfId="40914" xr:uid="{F71318B4-1389-440C-8029-1E9B597694C5}"/>
    <cellStyle name="Normal 8 81" xfId="19955" xr:uid="{00000000-0005-0000-0000-0000F14D0000}"/>
    <cellStyle name="Normal 8 81 2" xfId="40915" xr:uid="{124028E5-1A8B-40BB-8E63-A92E17A50695}"/>
    <cellStyle name="Normal 8 82" xfId="19956" xr:uid="{00000000-0005-0000-0000-0000F24D0000}"/>
    <cellStyle name="Normal 8 82 2" xfId="40916" xr:uid="{70F6ADC4-D849-417F-B517-ACE539BA33FE}"/>
    <cellStyle name="Normal 8 83" xfId="19957" xr:uid="{00000000-0005-0000-0000-0000F34D0000}"/>
    <cellStyle name="Normal 8 83 2" xfId="40917" xr:uid="{2DB6BB3F-5E2C-45A2-8586-B8AD54758CBD}"/>
    <cellStyle name="Normal 8 84" xfId="19958" xr:uid="{00000000-0005-0000-0000-0000F44D0000}"/>
    <cellStyle name="Normal 8 84 2" xfId="40918" xr:uid="{F3600CB0-EF1D-4C2D-8DBA-D774097EA049}"/>
    <cellStyle name="Normal 8 85" xfId="19959" xr:uid="{00000000-0005-0000-0000-0000F54D0000}"/>
    <cellStyle name="Normal 8 85 2" xfId="40919" xr:uid="{4811CE3B-094A-4D56-B5A4-F10B8DC9FD9B}"/>
    <cellStyle name="Normal 8 86" xfId="19960" xr:uid="{00000000-0005-0000-0000-0000F64D0000}"/>
    <cellStyle name="Normal 8 86 2" xfId="40920" xr:uid="{AED6BAEA-3A72-4D76-9F9A-2FAA776222EA}"/>
    <cellStyle name="Normal 8 87" xfId="19961" xr:uid="{00000000-0005-0000-0000-0000F74D0000}"/>
    <cellStyle name="Normal 8 87 2" xfId="40921" xr:uid="{D0075F50-F3B8-4B57-B38B-0B23E36B4EFF}"/>
    <cellStyle name="Normal 8 88" xfId="19962" xr:uid="{00000000-0005-0000-0000-0000F84D0000}"/>
    <cellStyle name="Normal 8 88 2" xfId="40922" xr:uid="{BC781B43-AEDB-42B8-B9D7-20F89560BB50}"/>
    <cellStyle name="Normal 8 89" xfId="19963" xr:uid="{00000000-0005-0000-0000-0000F94D0000}"/>
    <cellStyle name="Normal 8 89 2" xfId="40923" xr:uid="{DF35DA23-2587-47B3-BC59-C746DDF3B8EF}"/>
    <cellStyle name="Normal 8 9" xfId="19964" xr:uid="{00000000-0005-0000-0000-0000FA4D0000}"/>
    <cellStyle name="Normal 8 9 2" xfId="19965" xr:uid="{00000000-0005-0000-0000-0000FB4D0000}"/>
    <cellStyle name="Normal 8 9 2 2" xfId="40925" xr:uid="{950FF9DA-3614-4647-8929-7A720B162543}"/>
    <cellStyle name="Normal 8 9 3" xfId="40924" xr:uid="{CF25F08F-1BC5-4F50-83EE-6FD9797A2374}"/>
    <cellStyle name="Normal 8 90" xfId="19966" xr:uid="{00000000-0005-0000-0000-0000FC4D0000}"/>
    <cellStyle name="Normal 8 90 2" xfId="40926" xr:uid="{9735A778-264C-4821-8C2A-9BB6DA2C2FB4}"/>
    <cellStyle name="Normal 8 91" xfId="19967" xr:uid="{00000000-0005-0000-0000-0000FD4D0000}"/>
    <cellStyle name="Normal 8 91 2" xfId="40927" xr:uid="{811AF0F7-F9ED-41FD-942A-8F801A6559F0}"/>
    <cellStyle name="Normal 8 92" xfId="19968" xr:uid="{00000000-0005-0000-0000-0000FE4D0000}"/>
    <cellStyle name="Normal 8 92 2" xfId="40928" xr:uid="{94E36D9F-E7B5-461C-9A23-DA34BBC3FF4D}"/>
    <cellStyle name="Normal 8 93" xfId="19969" xr:uid="{00000000-0005-0000-0000-0000FF4D0000}"/>
    <cellStyle name="Normal 8 93 2" xfId="40929" xr:uid="{DCD4478C-97C0-4E16-A271-58C1EA18AA44}"/>
    <cellStyle name="Normal 8 94" xfId="19970" xr:uid="{00000000-0005-0000-0000-0000004E0000}"/>
    <cellStyle name="Normal 8 94 2" xfId="40930" xr:uid="{CC4F0AD7-BB1F-4D6C-A56F-EA7FDF85AE80}"/>
    <cellStyle name="Normal 8 95" xfId="19971" xr:uid="{00000000-0005-0000-0000-0000014E0000}"/>
    <cellStyle name="Normal 8 95 2" xfId="19972" xr:uid="{00000000-0005-0000-0000-0000024E0000}"/>
    <cellStyle name="Normal 8 95 2 2" xfId="40932" xr:uid="{74C5490D-FC08-49EC-8852-0A88A3B3FF3C}"/>
    <cellStyle name="Normal 8 95 3" xfId="19973" xr:uid="{00000000-0005-0000-0000-0000034E0000}"/>
    <cellStyle name="Normal 8 95 3 2" xfId="40933" xr:uid="{DB62C4EE-B0E8-4047-9AC9-A4E2E6AD9457}"/>
    <cellStyle name="Normal 8 95 4" xfId="19974" xr:uid="{00000000-0005-0000-0000-0000044E0000}"/>
    <cellStyle name="Normal 8 95 4 2" xfId="40934" xr:uid="{B1A7B8C2-AD90-4555-BFBD-B34A15E89F94}"/>
    <cellStyle name="Normal 8 95 5" xfId="40931" xr:uid="{7FC71775-AD3A-4527-B87C-9BE9176593B8}"/>
    <cellStyle name="Normal 8 96" xfId="40698" xr:uid="{1540ADF1-9C78-4A21-8666-35C735F8119B}"/>
    <cellStyle name="Normal 80" xfId="19975" xr:uid="{00000000-0005-0000-0000-0000054E0000}"/>
    <cellStyle name="Normal 80 2" xfId="19976" xr:uid="{00000000-0005-0000-0000-0000064E0000}"/>
    <cellStyle name="Normal 80 2 2" xfId="40936" xr:uid="{CB11C2ED-12C0-4B14-9D69-A28B4190D827}"/>
    <cellStyle name="Normal 80 3" xfId="19977" xr:uid="{00000000-0005-0000-0000-0000074E0000}"/>
    <cellStyle name="Normal 80 3 2" xfId="40937" xr:uid="{9BA6B441-E9AB-4786-B4D8-28040B3892BB}"/>
    <cellStyle name="Normal 80 4" xfId="19978" xr:uid="{00000000-0005-0000-0000-0000084E0000}"/>
    <cellStyle name="Normal 80 4 2" xfId="40938" xr:uid="{90D38663-D033-4BDC-9236-4067FD0699D2}"/>
    <cellStyle name="Normal 80 5" xfId="40935" xr:uid="{3B995F66-2DB2-44F2-A726-68652C3FD4B1}"/>
    <cellStyle name="Normal 81" xfId="19979" xr:uid="{00000000-0005-0000-0000-0000094E0000}"/>
    <cellStyle name="Normal 81 2" xfId="19980" xr:uid="{00000000-0005-0000-0000-00000A4E0000}"/>
    <cellStyle name="Normal 81 2 2" xfId="40940" xr:uid="{36E2E4EB-D0FA-41A1-9CCA-855C1DF74C83}"/>
    <cellStyle name="Normal 81 3" xfId="19981" xr:uid="{00000000-0005-0000-0000-00000B4E0000}"/>
    <cellStyle name="Normal 81 3 2" xfId="40941" xr:uid="{3433CF1B-8E47-4195-B0DF-23814EC28FD9}"/>
    <cellStyle name="Normal 81 4" xfId="19982" xr:uid="{00000000-0005-0000-0000-00000C4E0000}"/>
    <cellStyle name="Normal 81 4 2" xfId="40942" xr:uid="{06F3A1E9-941F-4BBE-94CC-E0D971B14FC5}"/>
    <cellStyle name="Normal 81 5" xfId="40939" xr:uid="{6DEE5AA6-425B-4859-85A2-7431EE4A42BC}"/>
    <cellStyle name="Normal 82" xfId="19983" xr:uid="{00000000-0005-0000-0000-00000D4E0000}"/>
    <cellStyle name="Normal 82 2" xfId="19984" xr:uid="{00000000-0005-0000-0000-00000E4E0000}"/>
    <cellStyle name="Normal 82 2 2" xfId="40944" xr:uid="{D8741129-D115-4515-953D-0928D19470EE}"/>
    <cellStyle name="Normal 82 3" xfId="19985" xr:uid="{00000000-0005-0000-0000-00000F4E0000}"/>
    <cellStyle name="Normal 82 3 2" xfId="40945" xr:uid="{923260CE-580A-46CD-B3E4-00CD6E50B0FF}"/>
    <cellStyle name="Normal 82 4" xfId="19986" xr:uid="{00000000-0005-0000-0000-0000104E0000}"/>
    <cellStyle name="Normal 82 4 2" xfId="40946" xr:uid="{F7A439DC-F81D-49C3-930C-170F8C002099}"/>
    <cellStyle name="Normal 82 5" xfId="40943" xr:uid="{5492DFF5-E399-4110-BFA0-6D4D055666E2}"/>
    <cellStyle name="Normal 83" xfId="19987" xr:uid="{00000000-0005-0000-0000-0000114E0000}"/>
    <cellStyle name="Normal 83 2" xfId="19988" xr:uid="{00000000-0005-0000-0000-0000124E0000}"/>
    <cellStyle name="Normal 83 2 2" xfId="40948" xr:uid="{15D68EB5-CBD0-4A7C-8825-3E1AC1B9EC0A}"/>
    <cellStyle name="Normal 83 3" xfId="19989" xr:uid="{00000000-0005-0000-0000-0000134E0000}"/>
    <cellStyle name="Normal 83 3 2" xfId="40949" xr:uid="{D6178EBA-F4C7-4274-87F7-A0A8E2FB2D21}"/>
    <cellStyle name="Normal 83 4" xfId="19990" xr:uid="{00000000-0005-0000-0000-0000144E0000}"/>
    <cellStyle name="Normal 83 4 2" xfId="40950" xr:uid="{5A02BE19-12E2-44B2-90F7-9BF410DAEF3A}"/>
    <cellStyle name="Normal 83 5" xfId="40947" xr:uid="{6D8F69F0-174B-40C3-ABE0-729088D50A26}"/>
    <cellStyle name="Normal 84" xfId="19991" xr:uid="{00000000-0005-0000-0000-0000154E0000}"/>
    <cellStyle name="Normal 84 2" xfId="19992" xr:uid="{00000000-0005-0000-0000-0000164E0000}"/>
    <cellStyle name="Normal 84 2 2" xfId="40952" xr:uid="{66DFF73C-E0E2-4C8C-8FA0-11061AA87F16}"/>
    <cellStyle name="Normal 84 3" xfId="19993" xr:uid="{00000000-0005-0000-0000-0000174E0000}"/>
    <cellStyle name="Normal 84 3 2" xfId="40953" xr:uid="{C48FCB25-97FE-4ED6-8624-F42C055EFCB6}"/>
    <cellStyle name="Normal 84 4" xfId="19994" xr:uid="{00000000-0005-0000-0000-0000184E0000}"/>
    <cellStyle name="Normal 84 4 2" xfId="40954" xr:uid="{194054B7-8752-4DBB-861B-E178B8FA76E5}"/>
    <cellStyle name="Normal 84 5" xfId="40951" xr:uid="{29BB2B5F-641F-4B9B-B60A-41B5A0B2F1AC}"/>
    <cellStyle name="Normal 85" xfId="19995" xr:uid="{00000000-0005-0000-0000-0000194E0000}"/>
    <cellStyle name="Normal 85 2" xfId="19996" xr:uid="{00000000-0005-0000-0000-00001A4E0000}"/>
    <cellStyle name="Normal 85 2 2" xfId="40956" xr:uid="{45BEA01D-DA5C-4350-B033-B35CF866828A}"/>
    <cellStyle name="Normal 85 3" xfId="19997" xr:uid="{00000000-0005-0000-0000-00001B4E0000}"/>
    <cellStyle name="Normal 85 3 2" xfId="40957" xr:uid="{6C725D54-F622-4A29-966D-37F772699FC7}"/>
    <cellStyle name="Normal 85 4" xfId="19998" xr:uid="{00000000-0005-0000-0000-00001C4E0000}"/>
    <cellStyle name="Normal 85 4 2" xfId="40958" xr:uid="{7A5BFAED-3992-410D-94F7-531FFBA83528}"/>
    <cellStyle name="Normal 85 5" xfId="40955" xr:uid="{381D0355-3878-44E8-9740-412057E68756}"/>
    <cellStyle name="Normal 86" xfId="19999" xr:uid="{00000000-0005-0000-0000-00001D4E0000}"/>
    <cellStyle name="Normal 86 2" xfId="20000" xr:uid="{00000000-0005-0000-0000-00001E4E0000}"/>
    <cellStyle name="Normal 86 2 2" xfId="40960" xr:uid="{4CAF3155-439E-4DC4-B1F6-19AC73B76B03}"/>
    <cellStyle name="Normal 86 3" xfId="20001" xr:uid="{00000000-0005-0000-0000-00001F4E0000}"/>
    <cellStyle name="Normal 86 3 2" xfId="40961" xr:uid="{14A9D1C5-ECF0-432B-A28D-B44F60E8CDB3}"/>
    <cellStyle name="Normal 86 4" xfId="20002" xr:uid="{00000000-0005-0000-0000-0000204E0000}"/>
    <cellStyle name="Normal 86 4 2" xfId="40962" xr:uid="{DC1A043E-4F65-45A4-90E9-073CE3960C58}"/>
    <cellStyle name="Normal 86 5" xfId="40959" xr:uid="{4C83FAB0-8D18-4BD0-8A2F-F278B8418E3B}"/>
    <cellStyle name="Normal 87" xfId="20003" xr:uid="{00000000-0005-0000-0000-0000214E0000}"/>
    <cellStyle name="Normal 87 2" xfId="20004" xr:uid="{00000000-0005-0000-0000-0000224E0000}"/>
    <cellStyle name="Normal 87 2 2" xfId="40964" xr:uid="{7EC84794-A338-4FEB-9DB4-B2B548C4DC71}"/>
    <cellStyle name="Normal 87 3" xfId="20005" xr:uid="{00000000-0005-0000-0000-0000234E0000}"/>
    <cellStyle name="Normal 87 3 2" xfId="40965" xr:uid="{75B85A7D-9F75-4C7F-B551-5D5011128D07}"/>
    <cellStyle name="Normal 87 4" xfId="20006" xr:uid="{00000000-0005-0000-0000-0000244E0000}"/>
    <cellStyle name="Normal 87 4 2" xfId="40966" xr:uid="{FB62C1FF-005A-4DAE-9B7E-5CC2CDCD2C76}"/>
    <cellStyle name="Normal 87 5" xfId="40963" xr:uid="{0FBC8D81-E8C7-49F4-AF71-DEB9CD730F9C}"/>
    <cellStyle name="Normal 88" xfId="20007" xr:uid="{00000000-0005-0000-0000-0000254E0000}"/>
    <cellStyle name="Normal 88 2" xfId="20008" xr:uid="{00000000-0005-0000-0000-0000264E0000}"/>
    <cellStyle name="Normal 88 2 2" xfId="40968" xr:uid="{AE45AA5B-0F43-4E7A-8D93-F46D8E11A356}"/>
    <cellStyle name="Normal 88 3" xfId="20009" xr:uid="{00000000-0005-0000-0000-0000274E0000}"/>
    <cellStyle name="Normal 88 3 2" xfId="40969" xr:uid="{4F621313-99B7-438E-898F-57CFF9387140}"/>
    <cellStyle name="Normal 88 4" xfId="20010" xr:uid="{00000000-0005-0000-0000-0000284E0000}"/>
    <cellStyle name="Normal 88 4 2" xfId="40970" xr:uid="{A158A56E-6725-4301-B854-B2F4EC4E09D4}"/>
    <cellStyle name="Normal 88 5" xfId="40967" xr:uid="{409A3B58-41BD-4BE4-8183-074EC0E7316F}"/>
    <cellStyle name="Normal 89" xfId="20011" xr:uid="{00000000-0005-0000-0000-0000294E0000}"/>
    <cellStyle name="Normal 89 2" xfId="20012" xr:uid="{00000000-0005-0000-0000-00002A4E0000}"/>
    <cellStyle name="Normal 89 2 2" xfId="40972" xr:uid="{E4CD79E6-7F47-45D5-A798-10326DAC49D2}"/>
    <cellStyle name="Normal 89 3" xfId="20013" xr:uid="{00000000-0005-0000-0000-00002B4E0000}"/>
    <cellStyle name="Normal 89 3 2" xfId="40973" xr:uid="{40CF65DC-B607-472A-AAF1-62CC5E8EEFEE}"/>
    <cellStyle name="Normal 89 4" xfId="20014" xr:uid="{00000000-0005-0000-0000-00002C4E0000}"/>
    <cellStyle name="Normal 89 4 2" xfId="40974" xr:uid="{DE651F73-D2C6-4711-B5B3-CBE33AA024C1}"/>
    <cellStyle name="Normal 89 5" xfId="40971" xr:uid="{23543148-7113-44A9-BEA8-0280616CCB69}"/>
    <cellStyle name="Normal 9" xfId="20015" xr:uid="{00000000-0005-0000-0000-00002D4E0000}"/>
    <cellStyle name="Normal 9 10" xfId="20016" xr:uid="{00000000-0005-0000-0000-00002E4E0000}"/>
    <cellStyle name="Normal 9 10 2" xfId="20017" xr:uid="{00000000-0005-0000-0000-00002F4E0000}"/>
    <cellStyle name="Normal 9 10 2 2" xfId="40977" xr:uid="{15706E48-E5C3-4934-8068-BEA0D7B4DFDC}"/>
    <cellStyle name="Normal 9 10 3" xfId="40976" xr:uid="{E468FF50-8A66-458B-81F2-F54F327860EB}"/>
    <cellStyle name="Normal 9 11" xfId="20018" xr:uid="{00000000-0005-0000-0000-0000304E0000}"/>
    <cellStyle name="Normal 9 11 2" xfId="20019" xr:uid="{00000000-0005-0000-0000-0000314E0000}"/>
    <cellStyle name="Normal 9 11 2 2" xfId="40979" xr:uid="{8764BEE7-76FC-4491-AE5F-5AFF520AE0EE}"/>
    <cellStyle name="Normal 9 11 3" xfId="20020" xr:uid="{00000000-0005-0000-0000-0000324E0000}"/>
    <cellStyle name="Normal 9 11 3 2" xfId="20021" xr:uid="{00000000-0005-0000-0000-0000334E0000}"/>
    <cellStyle name="Normal 9 11 3 2 2" xfId="40981" xr:uid="{A16E85CE-EC83-40FC-999F-9181B751615C}"/>
    <cellStyle name="Normal 9 11 3 3" xfId="20022" xr:uid="{00000000-0005-0000-0000-0000344E0000}"/>
    <cellStyle name="Normal 9 11 3 3 2" xfId="40982" xr:uid="{5828720F-72B7-4B65-86C6-D1FDCF2992F9}"/>
    <cellStyle name="Normal 9 11 3 4" xfId="20023" xr:uid="{00000000-0005-0000-0000-0000354E0000}"/>
    <cellStyle name="Normal 9 11 3 4 2" xfId="40983" xr:uid="{67A17BFD-895D-4CF1-831E-D5FB04A8C256}"/>
    <cellStyle name="Normal 9 11 3 5" xfId="40980" xr:uid="{EC6F4394-45D4-43CC-A397-4F9B99A06FB1}"/>
    <cellStyle name="Normal 9 11 4" xfId="20024" xr:uid="{00000000-0005-0000-0000-0000364E0000}"/>
    <cellStyle name="Normal 9 11 4 2" xfId="40984" xr:uid="{EC644E3A-83A2-4565-BEAE-F89C15798FBA}"/>
    <cellStyle name="Normal 9 11 5" xfId="20025" xr:uid="{00000000-0005-0000-0000-0000374E0000}"/>
    <cellStyle name="Normal 9 11 5 2" xfId="40985" xr:uid="{884289E8-C485-46B3-A988-55735F707232}"/>
    <cellStyle name="Normal 9 11 6" xfId="20026" xr:uid="{00000000-0005-0000-0000-0000384E0000}"/>
    <cellStyle name="Normal 9 11 6 2" xfId="40986" xr:uid="{B98DDA2E-60AE-4E75-B4CF-EA9B4CB17323}"/>
    <cellStyle name="Normal 9 11 7" xfId="40978" xr:uid="{DA562A8E-3C99-4634-99CB-01A81B4CABC9}"/>
    <cellStyle name="Normal 9 12" xfId="20027" xr:uid="{00000000-0005-0000-0000-0000394E0000}"/>
    <cellStyle name="Normal 9 12 2" xfId="40987" xr:uid="{E7643DE9-278E-47C2-B558-339FCDCB15CF}"/>
    <cellStyle name="Normal 9 13" xfId="20028" xr:uid="{00000000-0005-0000-0000-00003A4E0000}"/>
    <cellStyle name="Normal 9 13 2" xfId="40988" xr:uid="{973381B5-C440-4A7D-8E10-9971F3D38B43}"/>
    <cellStyle name="Normal 9 14" xfId="20029" xr:uid="{00000000-0005-0000-0000-00003B4E0000}"/>
    <cellStyle name="Normal 9 14 2" xfId="40989" xr:uid="{A339A212-4DAA-4C65-900E-93A110574C56}"/>
    <cellStyle name="Normal 9 15" xfId="20030" xr:uid="{00000000-0005-0000-0000-00003C4E0000}"/>
    <cellStyle name="Normal 9 15 2" xfId="40990" xr:uid="{3556DE87-70AE-46E0-AB64-F17B87749E4D}"/>
    <cellStyle name="Normal 9 16" xfId="20031" xr:uid="{00000000-0005-0000-0000-00003D4E0000}"/>
    <cellStyle name="Normal 9 16 2" xfId="40991" xr:uid="{00F992C2-FBDB-4713-9A1E-CA303C49AA93}"/>
    <cellStyle name="Normal 9 17" xfId="20032" xr:uid="{00000000-0005-0000-0000-00003E4E0000}"/>
    <cellStyle name="Normal 9 17 2" xfId="40992" xr:uid="{3B9A940A-53D9-4B35-9423-6549A0042D0F}"/>
    <cellStyle name="Normal 9 18" xfId="20033" xr:uid="{00000000-0005-0000-0000-00003F4E0000}"/>
    <cellStyle name="Normal 9 18 2" xfId="40993" xr:uid="{9A7B181C-D453-4A78-A21F-CFE6153F6457}"/>
    <cellStyle name="Normal 9 19" xfId="20034" xr:uid="{00000000-0005-0000-0000-0000404E0000}"/>
    <cellStyle name="Normal 9 19 2" xfId="40994" xr:uid="{A0A70B3C-5B8B-4218-A418-D945A2A187E5}"/>
    <cellStyle name="Normal 9 2" xfId="20035" xr:uid="{00000000-0005-0000-0000-0000414E0000}"/>
    <cellStyle name="Normal 9 2 2" xfId="20036" xr:uid="{00000000-0005-0000-0000-0000424E0000}"/>
    <cellStyle name="Normal 9 2 2 2" xfId="40996" xr:uid="{33885973-8782-4E17-BAE5-2ED79C039A5A}"/>
    <cellStyle name="Normal 9 2 3" xfId="20037" xr:uid="{00000000-0005-0000-0000-0000434E0000}"/>
    <cellStyle name="Normal 9 2 3 2" xfId="20038" xr:uid="{00000000-0005-0000-0000-0000444E0000}"/>
    <cellStyle name="Normal 9 2 3 2 2" xfId="20039" xr:uid="{00000000-0005-0000-0000-0000454E0000}"/>
    <cellStyle name="Normal 9 2 3 2 2 2" xfId="20040" xr:uid="{00000000-0005-0000-0000-0000464E0000}"/>
    <cellStyle name="Normal 9 2 3 2 2 2 2" xfId="41000" xr:uid="{CEC2EE57-09EC-4A54-9444-9CD963C403D6}"/>
    <cellStyle name="Normal 9 2 3 2 2 3" xfId="20041" xr:uid="{00000000-0005-0000-0000-0000474E0000}"/>
    <cellStyle name="Normal 9 2 3 2 2 3 2" xfId="41001" xr:uid="{317E132E-3316-4FE2-8B48-BB5C97BD5FB8}"/>
    <cellStyle name="Normal 9 2 3 2 2 4" xfId="20042" xr:uid="{00000000-0005-0000-0000-0000484E0000}"/>
    <cellStyle name="Normal 9 2 3 2 2 4 2" xfId="41002" xr:uid="{73CC0D8C-49FB-4625-BE58-D7DDBA96DE22}"/>
    <cellStyle name="Normal 9 2 3 2 2 5" xfId="40999" xr:uid="{FF4E33D0-FCEB-45D4-BF13-AA21FF41107C}"/>
    <cellStyle name="Normal 9 2 3 2 3" xfId="20043" xr:uid="{00000000-0005-0000-0000-0000494E0000}"/>
    <cellStyle name="Normal 9 2 3 2 3 2" xfId="41003" xr:uid="{C741A6D9-3452-4588-A1A4-CDB990532880}"/>
    <cellStyle name="Normal 9 2 3 2 4" xfId="20044" xr:uid="{00000000-0005-0000-0000-00004A4E0000}"/>
    <cellStyle name="Normal 9 2 3 2 4 2" xfId="41004" xr:uid="{6EB9C33F-F007-448F-A285-BA4972318B44}"/>
    <cellStyle name="Normal 9 2 3 2 5" xfId="20045" xr:uid="{00000000-0005-0000-0000-00004B4E0000}"/>
    <cellStyle name="Normal 9 2 3 2 5 2" xfId="41005" xr:uid="{49EA0A9E-984A-47F8-A08B-94F727C2283F}"/>
    <cellStyle name="Normal 9 2 3 2 6" xfId="40998" xr:uid="{9E06742C-E403-4C97-9E00-6B261DBB552A}"/>
    <cellStyle name="Normal 9 2 3 3" xfId="20046" xr:uid="{00000000-0005-0000-0000-00004C4E0000}"/>
    <cellStyle name="Normal 9 2 3 3 2" xfId="41006" xr:uid="{05EB26A8-FA47-4400-B891-38FA00712E7A}"/>
    <cellStyle name="Normal 9 2 3 4" xfId="20047" xr:uid="{00000000-0005-0000-0000-00004D4E0000}"/>
    <cellStyle name="Normal 9 2 3 4 2" xfId="20048" xr:uid="{00000000-0005-0000-0000-00004E4E0000}"/>
    <cellStyle name="Normal 9 2 3 4 2 2" xfId="41008" xr:uid="{705E0F0A-0170-4DDA-B066-DA6955156FD7}"/>
    <cellStyle name="Normal 9 2 3 4 3" xfId="20049" xr:uid="{00000000-0005-0000-0000-00004F4E0000}"/>
    <cellStyle name="Normal 9 2 3 4 3 2" xfId="41009" xr:uid="{DF019DB2-F4A4-48CD-8E64-CB7D130D52E0}"/>
    <cellStyle name="Normal 9 2 3 4 4" xfId="20050" xr:uid="{00000000-0005-0000-0000-0000504E0000}"/>
    <cellStyle name="Normal 9 2 3 4 4 2" xfId="41010" xr:uid="{99DBF132-939D-4EC6-B28D-27C7A187CEBE}"/>
    <cellStyle name="Normal 9 2 3 4 5" xfId="41007" xr:uid="{05FC9F5D-985F-4928-92DB-4C292BC9DB34}"/>
    <cellStyle name="Normal 9 2 3 5" xfId="20051" xr:uid="{00000000-0005-0000-0000-0000514E0000}"/>
    <cellStyle name="Normal 9 2 3 5 2" xfId="41011" xr:uid="{DE325206-688A-41EE-95BA-7D473544549B}"/>
    <cellStyle name="Normal 9 2 3 6" xfId="20052" xr:uid="{00000000-0005-0000-0000-0000524E0000}"/>
    <cellStyle name="Normal 9 2 3 6 2" xfId="41012" xr:uid="{6D3F48C2-BA0A-4A0C-95BE-DB3D6BF076E5}"/>
    <cellStyle name="Normal 9 2 3 7" xfId="20053" xr:uid="{00000000-0005-0000-0000-0000534E0000}"/>
    <cellStyle name="Normal 9 2 3 7 2" xfId="41013" xr:uid="{174C6444-D983-4154-9D0C-A1B1F67C86A6}"/>
    <cellStyle name="Normal 9 2 3 8" xfId="40997" xr:uid="{08ED589E-EF43-42BC-A0BF-904CED7CD238}"/>
    <cellStyle name="Normal 9 2 4" xfId="20054" xr:uid="{00000000-0005-0000-0000-0000544E0000}"/>
    <cellStyle name="Normal 9 2 4 2" xfId="41014" xr:uid="{B0052C90-1846-40D5-9D3B-976D48B77E4D}"/>
    <cellStyle name="Normal 9 2 5" xfId="40995" xr:uid="{FC8367D7-597D-41A9-9D03-005E9DFF2216}"/>
    <cellStyle name="Normal 9 20" xfId="20055" xr:uid="{00000000-0005-0000-0000-0000554E0000}"/>
    <cellStyle name="Normal 9 20 2" xfId="41015" xr:uid="{0B6030BE-180E-4775-9846-047E1D4CCBAD}"/>
    <cellStyle name="Normal 9 21" xfId="20056" xr:uid="{00000000-0005-0000-0000-0000564E0000}"/>
    <cellStyle name="Normal 9 21 2" xfId="41016" xr:uid="{7B4EF2AE-9CC8-4671-B1EE-9B3395422FEA}"/>
    <cellStyle name="Normal 9 22" xfId="20057" xr:uid="{00000000-0005-0000-0000-0000574E0000}"/>
    <cellStyle name="Normal 9 22 2" xfId="41017" xr:uid="{1F4256F9-99F4-4638-81D3-00EE66FB5DA3}"/>
    <cellStyle name="Normal 9 23" xfId="20058" xr:uid="{00000000-0005-0000-0000-0000584E0000}"/>
    <cellStyle name="Normal 9 23 2" xfId="41018" xr:uid="{6E0A77DD-C33E-468E-AEDC-3B1DA0F37B7E}"/>
    <cellStyle name="Normal 9 24" xfId="20059" xr:uid="{00000000-0005-0000-0000-0000594E0000}"/>
    <cellStyle name="Normal 9 24 2" xfId="41019" xr:uid="{51629B3B-B72C-43F4-87A8-E06AC94F652A}"/>
    <cellStyle name="Normal 9 25" xfId="20060" xr:uid="{00000000-0005-0000-0000-00005A4E0000}"/>
    <cellStyle name="Normal 9 25 2" xfId="41020" xr:uid="{8CE236D0-9D23-4C61-9D5E-6C603EBA3895}"/>
    <cellStyle name="Normal 9 26" xfId="20061" xr:uid="{00000000-0005-0000-0000-00005B4E0000}"/>
    <cellStyle name="Normal 9 26 2" xfId="41021" xr:uid="{7B97E7AB-FE16-4466-98C9-1E144B7D6FDD}"/>
    <cellStyle name="Normal 9 27" xfId="20062" xr:uid="{00000000-0005-0000-0000-00005C4E0000}"/>
    <cellStyle name="Normal 9 27 2" xfId="41022" xr:uid="{049D6CDE-17B9-4666-BE60-F2F80C80107D}"/>
    <cellStyle name="Normal 9 28" xfId="20063" xr:uid="{00000000-0005-0000-0000-00005D4E0000}"/>
    <cellStyle name="Normal 9 28 2" xfId="41023" xr:uid="{0BC99E40-5DAC-48E3-9472-3DD7AEE63E45}"/>
    <cellStyle name="Normal 9 29" xfId="20064" xr:uid="{00000000-0005-0000-0000-00005E4E0000}"/>
    <cellStyle name="Normal 9 29 2" xfId="41024" xr:uid="{E0F3D0D0-D254-4610-9938-45E8CF73C8D4}"/>
    <cellStyle name="Normal 9 3" xfId="20065" xr:uid="{00000000-0005-0000-0000-00005F4E0000}"/>
    <cellStyle name="Normal 9 3 2" xfId="20066" xr:uid="{00000000-0005-0000-0000-0000604E0000}"/>
    <cellStyle name="Normal 9 3 2 2" xfId="20067" xr:uid="{00000000-0005-0000-0000-0000614E0000}"/>
    <cellStyle name="Normal 9 3 2 2 2" xfId="20068" xr:uid="{00000000-0005-0000-0000-0000624E0000}"/>
    <cellStyle name="Normal 9 3 2 2 2 2" xfId="20069" xr:uid="{00000000-0005-0000-0000-0000634E0000}"/>
    <cellStyle name="Normal 9 3 2 2 2 2 2" xfId="41029" xr:uid="{5C5897E8-B9E2-4D6F-BFEB-8477B256141F}"/>
    <cellStyle name="Normal 9 3 2 2 2 3" xfId="20070" xr:uid="{00000000-0005-0000-0000-0000644E0000}"/>
    <cellStyle name="Normal 9 3 2 2 2 3 2" xfId="41030" xr:uid="{BD1C5DC4-5A44-4855-9719-B031FF8DD72C}"/>
    <cellStyle name="Normal 9 3 2 2 2 4" xfId="20071" xr:uid="{00000000-0005-0000-0000-0000654E0000}"/>
    <cellStyle name="Normal 9 3 2 2 2 4 2" xfId="41031" xr:uid="{61EBA9C0-13FD-4724-A713-AD98252C8897}"/>
    <cellStyle name="Normal 9 3 2 2 2 5" xfId="41028" xr:uid="{CF2767F3-7741-4C8B-B140-FDEA1BF44BB4}"/>
    <cellStyle name="Normal 9 3 2 2 3" xfId="20072" xr:uid="{00000000-0005-0000-0000-0000664E0000}"/>
    <cellStyle name="Normal 9 3 2 2 3 2" xfId="41032" xr:uid="{FDF4C691-7CD6-46EC-8578-150ECCE6C44B}"/>
    <cellStyle name="Normal 9 3 2 2 4" xfId="20073" xr:uid="{00000000-0005-0000-0000-0000674E0000}"/>
    <cellStyle name="Normal 9 3 2 2 4 2" xfId="41033" xr:uid="{6B3C6AD0-4FAC-4FD4-8D22-225A9D4428D9}"/>
    <cellStyle name="Normal 9 3 2 2 5" xfId="20074" xr:uid="{00000000-0005-0000-0000-0000684E0000}"/>
    <cellStyle name="Normal 9 3 2 2 5 2" xfId="41034" xr:uid="{FB7F4CCC-27A8-446B-9AD3-CD8ADCFFB258}"/>
    <cellStyle name="Normal 9 3 2 2 6" xfId="41027" xr:uid="{46CA1237-0FD0-4211-8C1E-E1FD14E653B5}"/>
    <cellStyle name="Normal 9 3 2 3" xfId="20075" xr:uid="{00000000-0005-0000-0000-0000694E0000}"/>
    <cellStyle name="Normal 9 3 2 3 2" xfId="41035" xr:uid="{E03CA237-5C16-4DB1-86E0-52A96522C001}"/>
    <cellStyle name="Normal 9 3 2 4" xfId="20076" xr:uid="{00000000-0005-0000-0000-00006A4E0000}"/>
    <cellStyle name="Normal 9 3 2 4 2" xfId="20077" xr:uid="{00000000-0005-0000-0000-00006B4E0000}"/>
    <cellStyle name="Normal 9 3 2 4 2 2" xfId="41037" xr:uid="{212C3319-D5DC-43D3-972E-EE490D28FEC5}"/>
    <cellStyle name="Normal 9 3 2 4 3" xfId="20078" xr:uid="{00000000-0005-0000-0000-00006C4E0000}"/>
    <cellStyle name="Normal 9 3 2 4 3 2" xfId="41038" xr:uid="{4DE532A3-7F85-4607-957D-D3F19CFC6A68}"/>
    <cellStyle name="Normal 9 3 2 4 4" xfId="20079" xr:uid="{00000000-0005-0000-0000-00006D4E0000}"/>
    <cellStyle name="Normal 9 3 2 4 4 2" xfId="41039" xr:uid="{936974D0-C652-4FD2-BE97-2D7769CCB18D}"/>
    <cellStyle name="Normal 9 3 2 4 5" xfId="41036" xr:uid="{76534D14-4B90-4916-B345-742DF86DCFA4}"/>
    <cellStyle name="Normal 9 3 2 5" xfId="20080" xr:uid="{00000000-0005-0000-0000-00006E4E0000}"/>
    <cellStyle name="Normal 9 3 2 5 2" xfId="41040" xr:uid="{F19728BD-0C8E-48CE-807A-1DD2F4EA26BB}"/>
    <cellStyle name="Normal 9 3 2 6" xfId="20081" xr:uid="{00000000-0005-0000-0000-00006F4E0000}"/>
    <cellStyle name="Normal 9 3 2 6 2" xfId="41041" xr:uid="{87A4B441-3064-4A68-8DE6-E2D426F971DF}"/>
    <cellStyle name="Normal 9 3 2 7" xfId="20082" xr:uid="{00000000-0005-0000-0000-0000704E0000}"/>
    <cellStyle name="Normal 9 3 2 7 2" xfId="41042" xr:uid="{C6E115B0-E3C2-4601-979D-EF53607389EF}"/>
    <cellStyle name="Normal 9 3 2 8" xfId="41026" xr:uid="{8DB5F7E5-8D1B-47D7-B350-A7E36F83E50F}"/>
    <cellStyle name="Normal 9 3 3" xfId="20083" xr:uid="{00000000-0005-0000-0000-0000714E0000}"/>
    <cellStyle name="Normal 9 3 3 2" xfId="41043" xr:uid="{EBE64F46-D796-497A-BF18-573C9F1DED2A}"/>
    <cellStyle name="Normal 9 3 4" xfId="20084" xr:uid="{00000000-0005-0000-0000-0000724E0000}"/>
    <cellStyle name="Normal 9 3 4 2" xfId="41044" xr:uid="{6C0620D8-2720-4114-AD91-0E261F4C3022}"/>
    <cellStyle name="Normal 9 3 5" xfId="41025" xr:uid="{EB34701C-301F-4406-B6E8-4B0FACE92D35}"/>
    <cellStyle name="Normal 9 30" xfId="20085" xr:uid="{00000000-0005-0000-0000-0000734E0000}"/>
    <cellStyle name="Normal 9 30 2" xfId="41045" xr:uid="{AB966271-2DC3-4139-9941-85D49BA5EF1C}"/>
    <cellStyle name="Normal 9 31" xfId="20086" xr:uid="{00000000-0005-0000-0000-0000744E0000}"/>
    <cellStyle name="Normal 9 31 2" xfId="41046" xr:uid="{E48B9A2B-D293-4C28-BBB0-6B7FE1E2BCCC}"/>
    <cellStyle name="Normal 9 32" xfId="20087" xr:uid="{00000000-0005-0000-0000-0000754E0000}"/>
    <cellStyle name="Normal 9 32 2" xfId="41047" xr:uid="{861E7D6E-ADC6-4F65-8B4C-6D510340E5BA}"/>
    <cellStyle name="Normal 9 33" xfId="20088" xr:uid="{00000000-0005-0000-0000-0000764E0000}"/>
    <cellStyle name="Normal 9 33 2" xfId="41048" xr:uid="{6DB1D7BE-1F52-42B3-A220-DC4608AB0774}"/>
    <cellStyle name="Normal 9 34" xfId="20089" xr:uid="{00000000-0005-0000-0000-0000774E0000}"/>
    <cellStyle name="Normal 9 34 2" xfId="41049" xr:uid="{778C634A-04AF-4286-BF94-6BE2DBED0F55}"/>
    <cellStyle name="Normal 9 35" xfId="20090" xr:uid="{00000000-0005-0000-0000-0000784E0000}"/>
    <cellStyle name="Normal 9 35 2" xfId="41050" xr:uid="{C942A6F1-FC69-42A7-8F74-B3AB7B69AAF1}"/>
    <cellStyle name="Normal 9 36" xfId="20091" xr:uid="{00000000-0005-0000-0000-0000794E0000}"/>
    <cellStyle name="Normal 9 36 2" xfId="41051" xr:uid="{564EB4FD-FD61-4FE7-9B71-E4E48171E8B7}"/>
    <cellStyle name="Normal 9 37" xfId="20092" xr:uid="{00000000-0005-0000-0000-00007A4E0000}"/>
    <cellStyle name="Normal 9 37 2" xfId="41052" xr:uid="{56F04EAB-14A6-424A-A2F5-05071E1F14C2}"/>
    <cellStyle name="Normal 9 38" xfId="20093" xr:uid="{00000000-0005-0000-0000-00007B4E0000}"/>
    <cellStyle name="Normal 9 38 2" xfId="41053" xr:uid="{50EDA2C6-B6E2-4669-907E-7CBFDE102726}"/>
    <cellStyle name="Normal 9 39" xfId="20094" xr:uid="{00000000-0005-0000-0000-00007C4E0000}"/>
    <cellStyle name="Normal 9 39 2" xfId="41054" xr:uid="{999B175E-DFA7-4B2E-9994-7F85705701C0}"/>
    <cellStyle name="Normal 9 4" xfId="20095" xr:uid="{00000000-0005-0000-0000-00007D4E0000}"/>
    <cellStyle name="Normal 9 4 2" xfId="20096" xr:uid="{00000000-0005-0000-0000-00007E4E0000}"/>
    <cellStyle name="Normal 9 4 2 2" xfId="41056" xr:uid="{01219B23-C184-4488-8BEA-51129F02BA5E}"/>
    <cellStyle name="Normal 9 4 3" xfId="20097" xr:uid="{00000000-0005-0000-0000-00007F4E0000}"/>
    <cellStyle name="Normal 9 4 3 2" xfId="20098" xr:uid="{00000000-0005-0000-0000-0000804E0000}"/>
    <cellStyle name="Normal 9 4 3 2 2" xfId="20099" xr:uid="{00000000-0005-0000-0000-0000814E0000}"/>
    <cellStyle name="Normal 9 4 3 2 2 2" xfId="20100" xr:uid="{00000000-0005-0000-0000-0000824E0000}"/>
    <cellStyle name="Normal 9 4 3 2 2 2 2" xfId="41060" xr:uid="{B2BD9922-3E77-4F33-AA00-9086E870BD23}"/>
    <cellStyle name="Normal 9 4 3 2 2 3" xfId="20101" xr:uid="{00000000-0005-0000-0000-0000834E0000}"/>
    <cellStyle name="Normal 9 4 3 2 2 3 2" xfId="41061" xr:uid="{9C269DD6-A83F-4457-B4E2-86DAFCD4602C}"/>
    <cellStyle name="Normal 9 4 3 2 2 4" xfId="20102" xr:uid="{00000000-0005-0000-0000-0000844E0000}"/>
    <cellStyle name="Normal 9 4 3 2 2 4 2" xfId="41062" xr:uid="{C1C49A01-273B-4D8F-8389-DC9326331BF8}"/>
    <cellStyle name="Normal 9 4 3 2 2 5" xfId="41059" xr:uid="{EA66CA9D-6247-4237-953C-FA259C79C484}"/>
    <cellStyle name="Normal 9 4 3 2 3" xfId="20103" xr:uid="{00000000-0005-0000-0000-0000854E0000}"/>
    <cellStyle name="Normal 9 4 3 2 3 2" xfId="41063" xr:uid="{1435BBE3-8FA6-4DC9-A141-D6C8DE5273A0}"/>
    <cellStyle name="Normal 9 4 3 2 4" xfId="20104" xr:uid="{00000000-0005-0000-0000-0000864E0000}"/>
    <cellStyle name="Normal 9 4 3 2 4 2" xfId="41064" xr:uid="{9335FCCB-6332-4CF7-9B10-41D437ACC3AA}"/>
    <cellStyle name="Normal 9 4 3 2 5" xfId="20105" xr:uid="{00000000-0005-0000-0000-0000874E0000}"/>
    <cellStyle name="Normal 9 4 3 2 5 2" xfId="41065" xr:uid="{89AA4B62-008F-4E0A-879C-6CC03CE02749}"/>
    <cellStyle name="Normal 9 4 3 2 6" xfId="41058" xr:uid="{6748CF60-A8E9-4F82-9BB6-54410EB4C7CD}"/>
    <cellStyle name="Normal 9 4 3 3" xfId="20106" xr:uid="{00000000-0005-0000-0000-0000884E0000}"/>
    <cellStyle name="Normal 9 4 3 3 2" xfId="41066" xr:uid="{7FED4E50-8BB1-47DF-A3CE-E76D601F384F}"/>
    <cellStyle name="Normal 9 4 3 4" xfId="20107" xr:uid="{00000000-0005-0000-0000-0000894E0000}"/>
    <cellStyle name="Normal 9 4 3 4 2" xfId="20108" xr:uid="{00000000-0005-0000-0000-00008A4E0000}"/>
    <cellStyle name="Normal 9 4 3 4 2 2" xfId="41068" xr:uid="{24FCA75A-0323-4B32-8CE6-1B68E5E8BA72}"/>
    <cellStyle name="Normal 9 4 3 4 3" xfId="20109" xr:uid="{00000000-0005-0000-0000-00008B4E0000}"/>
    <cellStyle name="Normal 9 4 3 4 3 2" xfId="41069" xr:uid="{373297B7-70C2-4100-B1BF-BC94E9B73572}"/>
    <cellStyle name="Normal 9 4 3 4 4" xfId="20110" xr:uid="{00000000-0005-0000-0000-00008C4E0000}"/>
    <cellStyle name="Normal 9 4 3 4 4 2" xfId="41070" xr:uid="{113E404D-6BF9-4715-960A-A1F94C0FFE10}"/>
    <cellStyle name="Normal 9 4 3 4 5" xfId="41067" xr:uid="{3122A782-3DD1-48A2-B503-FD6FD987F3CA}"/>
    <cellStyle name="Normal 9 4 3 5" xfId="20111" xr:uid="{00000000-0005-0000-0000-00008D4E0000}"/>
    <cellStyle name="Normal 9 4 3 5 2" xfId="41071" xr:uid="{BB6D27DB-9A55-4AB6-96DA-F781E95B0AE2}"/>
    <cellStyle name="Normal 9 4 3 6" xfId="20112" xr:uid="{00000000-0005-0000-0000-00008E4E0000}"/>
    <cellStyle name="Normal 9 4 3 6 2" xfId="41072" xr:uid="{88A42045-7D5F-4B10-AAE2-E0D49E3604EC}"/>
    <cellStyle name="Normal 9 4 3 7" xfId="20113" xr:uid="{00000000-0005-0000-0000-00008F4E0000}"/>
    <cellStyle name="Normal 9 4 3 7 2" xfId="41073" xr:uid="{C67F5D50-D102-40E5-94EC-E0C77CA8CB75}"/>
    <cellStyle name="Normal 9 4 3 8" xfId="41057" xr:uid="{91D5F1C6-88D5-40DA-BD87-4FD3DE5C7AB0}"/>
    <cellStyle name="Normal 9 4 4" xfId="20114" xr:uid="{00000000-0005-0000-0000-0000904E0000}"/>
    <cellStyle name="Normal 9 4 4 2" xfId="41074" xr:uid="{EFE69922-7584-409F-A57E-465E3F1424FD}"/>
    <cellStyle name="Normal 9 4 5" xfId="41055" xr:uid="{83FC8264-06D7-4F36-8971-2D88528E853E}"/>
    <cellStyle name="Normal 9 40" xfId="20115" xr:uid="{00000000-0005-0000-0000-0000914E0000}"/>
    <cellStyle name="Normal 9 40 2" xfId="41075" xr:uid="{8D189EC6-2109-4810-86F0-4D99F95A7A77}"/>
    <cellStyle name="Normal 9 41" xfId="20116" xr:uid="{00000000-0005-0000-0000-0000924E0000}"/>
    <cellStyle name="Normal 9 41 2" xfId="41076" xr:uid="{213AAEE3-E287-4CF3-AF2C-1420D8088E3C}"/>
    <cellStyle name="Normal 9 42" xfId="20117" xr:uid="{00000000-0005-0000-0000-0000934E0000}"/>
    <cellStyle name="Normal 9 42 2" xfId="41077" xr:uid="{88894CA4-0759-4E78-8873-AA7E1E0FF42D}"/>
    <cellStyle name="Normal 9 43" xfId="20118" xr:uid="{00000000-0005-0000-0000-0000944E0000}"/>
    <cellStyle name="Normal 9 43 2" xfId="41078" xr:uid="{4ED08B38-BDFE-48AF-BD64-778CB2386894}"/>
    <cellStyle name="Normal 9 44" xfId="20119" xr:uid="{00000000-0005-0000-0000-0000954E0000}"/>
    <cellStyle name="Normal 9 44 2" xfId="41079" xr:uid="{5E231D77-9A62-45B2-944B-5F6B92EBF6A0}"/>
    <cellStyle name="Normal 9 45" xfId="20120" xr:uid="{00000000-0005-0000-0000-0000964E0000}"/>
    <cellStyle name="Normal 9 45 2" xfId="41080" xr:uid="{6D501370-07BE-4B2E-94BA-ED8A49EA5A3E}"/>
    <cellStyle name="Normal 9 46" xfId="20121" xr:uid="{00000000-0005-0000-0000-0000974E0000}"/>
    <cellStyle name="Normal 9 46 2" xfId="41081" xr:uid="{8D6F4F81-60A0-4995-A108-C09846666870}"/>
    <cellStyle name="Normal 9 47" xfId="20122" xr:uid="{00000000-0005-0000-0000-0000984E0000}"/>
    <cellStyle name="Normal 9 47 2" xfId="41082" xr:uid="{79533302-A798-4331-A552-8C6B2FE24479}"/>
    <cellStyle name="Normal 9 48" xfId="20123" xr:uid="{00000000-0005-0000-0000-0000994E0000}"/>
    <cellStyle name="Normal 9 48 2" xfId="41083" xr:uid="{82C206D5-83AE-416D-9710-1AC05DAA1129}"/>
    <cellStyle name="Normal 9 49" xfId="20124" xr:uid="{00000000-0005-0000-0000-00009A4E0000}"/>
    <cellStyle name="Normal 9 49 2" xfId="41084" xr:uid="{E031FE97-7991-4F55-8EBF-F15161F7E0B5}"/>
    <cellStyle name="Normal 9 5" xfId="20125" xr:uid="{00000000-0005-0000-0000-00009B4E0000}"/>
    <cellStyle name="Normal 9 5 10" xfId="20126" xr:uid="{00000000-0005-0000-0000-00009C4E0000}"/>
    <cellStyle name="Normal 9 5 10 2" xfId="41086" xr:uid="{CF9F01E5-AE75-49AC-9694-655405910B47}"/>
    <cellStyle name="Normal 9 5 11" xfId="41085" xr:uid="{8AD5FE88-1B14-45E7-9E70-D5C5F9F9FA53}"/>
    <cellStyle name="Normal 9 5 2" xfId="20127" xr:uid="{00000000-0005-0000-0000-00009D4E0000}"/>
    <cellStyle name="Normal 9 5 2 2" xfId="20128" xr:uid="{00000000-0005-0000-0000-00009E4E0000}"/>
    <cellStyle name="Normal 9 5 2 2 2" xfId="20129" xr:uid="{00000000-0005-0000-0000-00009F4E0000}"/>
    <cellStyle name="Normal 9 5 2 2 2 2" xfId="20130" xr:uid="{00000000-0005-0000-0000-0000A04E0000}"/>
    <cellStyle name="Normal 9 5 2 2 2 2 2" xfId="41090" xr:uid="{A73C6042-2F8D-4D72-B430-83E07BFA3570}"/>
    <cellStyle name="Normal 9 5 2 2 2 3" xfId="20131" xr:uid="{00000000-0005-0000-0000-0000A14E0000}"/>
    <cellStyle name="Normal 9 5 2 2 2 3 2" xfId="41091" xr:uid="{AF2804ED-4FBA-4D09-8098-9E5D4947FF47}"/>
    <cellStyle name="Normal 9 5 2 2 2 4" xfId="20132" xr:uid="{00000000-0005-0000-0000-0000A24E0000}"/>
    <cellStyle name="Normal 9 5 2 2 2 4 2" xfId="41092" xr:uid="{89BEE091-DFF8-4585-AA0F-B061553008B3}"/>
    <cellStyle name="Normal 9 5 2 2 2 5" xfId="41089" xr:uid="{619D4356-EEFB-4AD9-9D72-6CD5C88290B6}"/>
    <cellStyle name="Normal 9 5 2 2 3" xfId="20133" xr:uid="{00000000-0005-0000-0000-0000A34E0000}"/>
    <cellStyle name="Normal 9 5 2 2 3 2" xfId="41093" xr:uid="{ACDFD2AE-4764-4FF0-800F-C89B26FA8E78}"/>
    <cellStyle name="Normal 9 5 2 2 4" xfId="20134" xr:uid="{00000000-0005-0000-0000-0000A44E0000}"/>
    <cellStyle name="Normal 9 5 2 2 4 2" xfId="41094" xr:uid="{7A9C6FF1-643F-4DC6-8F7A-EDFFC451878D}"/>
    <cellStyle name="Normal 9 5 2 2 5" xfId="20135" xr:uid="{00000000-0005-0000-0000-0000A54E0000}"/>
    <cellStyle name="Normal 9 5 2 2 5 2" xfId="41095" xr:uid="{242FC9C6-01B3-462C-BA14-5AECF14B5160}"/>
    <cellStyle name="Normal 9 5 2 2 6" xfId="41088" xr:uid="{1024AD38-B714-43BB-86E3-24C9A5212857}"/>
    <cellStyle name="Normal 9 5 2 3" xfId="20136" xr:uid="{00000000-0005-0000-0000-0000A64E0000}"/>
    <cellStyle name="Normal 9 5 2 3 2" xfId="41096" xr:uid="{B3164B3D-4A08-4BE0-9CE9-B7F91E5BDD65}"/>
    <cellStyle name="Normal 9 5 2 4" xfId="20137" xr:uid="{00000000-0005-0000-0000-0000A74E0000}"/>
    <cellStyle name="Normal 9 5 2 4 2" xfId="20138" xr:uid="{00000000-0005-0000-0000-0000A84E0000}"/>
    <cellStyle name="Normal 9 5 2 4 2 2" xfId="41098" xr:uid="{BE10C6A0-7C8D-438A-B785-C850E2326171}"/>
    <cellStyle name="Normal 9 5 2 4 3" xfId="20139" xr:uid="{00000000-0005-0000-0000-0000A94E0000}"/>
    <cellStyle name="Normal 9 5 2 4 3 2" xfId="41099" xr:uid="{92009389-F276-46D7-8614-5B740BCB8E9F}"/>
    <cellStyle name="Normal 9 5 2 4 4" xfId="20140" xr:uid="{00000000-0005-0000-0000-0000AA4E0000}"/>
    <cellStyle name="Normal 9 5 2 4 4 2" xfId="41100" xr:uid="{63F2FE4B-BD36-40A0-BDC8-1BB2DEF80A16}"/>
    <cellStyle name="Normal 9 5 2 4 5" xfId="41097" xr:uid="{03AA4DDE-FD90-42E1-98B9-D35DE305A5B6}"/>
    <cellStyle name="Normal 9 5 2 5" xfId="20141" xr:uid="{00000000-0005-0000-0000-0000AB4E0000}"/>
    <cellStyle name="Normal 9 5 2 5 2" xfId="41101" xr:uid="{80A7418C-4D62-437D-8B25-91E2A0304FFA}"/>
    <cellStyle name="Normal 9 5 2 6" xfId="20142" xr:uid="{00000000-0005-0000-0000-0000AC4E0000}"/>
    <cellStyle name="Normal 9 5 2 6 2" xfId="41102" xr:uid="{58C6E68D-6583-497E-B08F-98AD69D060B2}"/>
    <cellStyle name="Normal 9 5 2 7" xfId="20143" xr:uid="{00000000-0005-0000-0000-0000AD4E0000}"/>
    <cellStyle name="Normal 9 5 2 7 2" xfId="41103" xr:uid="{4CF3DFF8-CE54-4340-860E-CB0C0A19F0C1}"/>
    <cellStyle name="Normal 9 5 2 8" xfId="41087" xr:uid="{507A5408-8231-4245-893F-4B1BFB5E2250}"/>
    <cellStyle name="Normal 9 5 3" xfId="20144" xr:uid="{00000000-0005-0000-0000-0000AE4E0000}"/>
    <cellStyle name="Normal 9 5 3 2" xfId="20145" xr:uid="{00000000-0005-0000-0000-0000AF4E0000}"/>
    <cellStyle name="Normal 9 5 3 2 2" xfId="20146" xr:uid="{00000000-0005-0000-0000-0000B04E0000}"/>
    <cellStyle name="Normal 9 5 3 2 2 2" xfId="20147" xr:uid="{00000000-0005-0000-0000-0000B14E0000}"/>
    <cellStyle name="Normal 9 5 3 2 2 2 2" xfId="41107" xr:uid="{E96D87BD-089E-4245-9103-CBBC7B32B3E1}"/>
    <cellStyle name="Normal 9 5 3 2 2 3" xfId="20148" xr:uid="{00000000-0005-0000-0000-0000B24E0000}"/>
    <cellStyle name="Normal 9 5 3 2 2 3 2" xfId="41108" xr:uid="{04EE6082-E200-4008-824C-7A2BE89EC688}"/>
    <cellStyle name="Normal 9 5 3 2 2 4" xfId="20149" xr:uid="{00000000-0005-0000-0000-0000B34E0000}"/>
    <cellStyle name="Normal 9 5 3 2 2 4 2" xfId="41109" xr:uid="{2449EF31-BE5B-4176-B7BF-C18C48DC368D}"/>
    <cellStyle name="Normal 9 5 3 2 2 5" xfId="41106" xr:uid="{350242AC-7CF1-4116-918D-44F4ED7EE24A}"/>
    <cellStyle name="Normal 9 5 3 2 3" xfId="20150" xr:uid="{00000000-0005-0000-0000-0000B44E0000}"/>
    <cellStyle name="Normal 9 5 3 2 3 2" xfId="41110" xr:uid="{3F6A5D99-158C-478F-8BE6-3D0D211EDE60}"/>
    <cellStyle name="Normal 9 5 3 2 4" xfId="20151" xr:uid="{00000000-0005-0000-0000-0000B54E0000}"/>
    <cellStyle name="Normal 9 5 3 2 4 2" xfId="41111" xr:uid="{8B36F74B-F822-4CF8-A1D9-D50EB191D7C5}"/>
    <cellStyle name="Normal 9 5 3 2 5" xfId="20152" xr:uid="{00000000-0005-0000-0000-0000B64E0000}"/>
    <cellStyle name="Normal 9 5 3 2 5 2" xfId="41112" xr:uid="{75805877-EB53-4911-891F-D40052AC3A02}"/>
    <cellStyle name="Normal 9 5 3 2 6" xfId="41105" xr:uid="{FDA6A19E-2FBC-4422-A1C9-2F639D3CE8B2}"/>
    <cellStyle name="Normal 9 5 3 3" xfId="20153" xr:uid="{00000000-0005-0000-0000-0000B74E0000}"/>
    <cellStyle name="Normal 9 5 3 3 2" xfId="20154" xr:uid="{00000000-0005-0000-0000-0000B84E0000}"/>
    <cellStyle name="Normal 9 5 3 3 2 2" xfId="41114" xr:uid="{CFAC8E9B-3059-4E5A-9A93-B4F329932D69}"/>
    <cellStyle name="Normal 9 5 3 3 3" xfId="20155" xr:uid="{00000000-0005-0000-0000-0000B94E0000}"/>
    <cellStyle name="Normal 9 5 3 3 3 2" xfId="41115" xr:uid="{F1E41F5A-BD87-4A3B-96AF-057AD3973FD2}"/>
    <cellStyle name="Normal 9 5 3 3 4" xfId="20156" xr:uid="{00000000-0005-0000-0000-0000BA4E0000}"/>
    <cellStyle name="Normal 9 5 3 3 4 2" xfId="41116" xr:uid="{07E59EB6-F898-475F-9960-4A608F9BB739}"/>
    <cellStyle name="Normal 9 5 3 3 5" xfId="41113" xr:uid="{0C9D27CE-2B48-4684-862C-16986A27DC3C}"/>
    <cellStyle name="Normal 9 5 3 4" xfId="20157" xr:uid="{00000000-0005-0000-0000-0000BB4E0000}"/>
    <cellStyle name="Normal 9 5 3 4 2" xfId="41117" xr:uid="{3108F449-9A1E-4AAF-84F1-E4B8CAD296F8}"/>
    <cellStyle name="Normal 9 5 3 5" xfId="20158" xr:uid="{00000000-0005-0000-0000-0000BC4E0000}"/>
    <cellStyle name="Normal 9 5 3 5 2" xfId="41118" xr:uid="{EBBD90B0-8BC3-4C5E-832D-FF77E18E962A}"/>
    <cellStyle name="Normal 9 5 3 6" xfId="20159" xr:uid="{00000000-0005-0000-0000-0000BD4E0000}"/>
    <cellStyle name="Normal 9 5 3 6 2" xfId="41119" xr:uid="{A92EE3F4-DB16-427E-97FD-507FE0576280}"/>
    <cellStyle name="Normal 9 5 3 7" xfId="41104" xr:uid="{31189566-1C7E-43DA-95AE-7EC776AA1D85}"/>
    <cellStyle name="Normal 9 5 4" xfId="20160" xr:uid="{00000000-0005-0000-0000-0000BE4E0000}"/>
    <cellStyle name="Normal 9 5 4 2" xfId="20161" xr:uid="{00000000-0005-0000-0000-0000BF4E0000}"/>
    <cellStyle name="Normal 9 5 4 2 2" xfId="20162" xr:uid="{00000000-0005-0000-0000-0000C04E0000}"/>
    <cellStyle name="Normal 9 5 4 2 2 2" xfId="20163" xr:uid="{00000000-0005-0000-0000-0000C14E0000}"/>
    <cellStyle name="Normal 9 5 4 2 2 2 2" xfId="41123" xr:uid="{BA0986AC-C5B4-4471-8064-582E0789485F}"/>
    <cellStyle name="Normal 9 5 4 2 2 3" xfId="20164" xr:uid="{00000000-0005-0000-0000-0000C24E0000}"/>
    <cellStyle name="Normal 9 5 4 2 2 3 2" xfId="41124" xr:uid="{F37D8700-6263-4D5F-9B22-67273264618E}"/>
    <cellStyle name="Normal 9 5 4 2 2 4" xfId="20165" xr:uid="{00000000-0005-0000-0000-0000C34E0000}"/>
    <cellStyle name="Normal 9 5 4 2 2 4 2" xfId="41125" xr:uid="{27ED3706-8338-4790-8D41-299AD1865874}"/>
    <cellStyle name="Normal 9 5 4 2 2 5" xfId="41122" xr:uid="{91B8B238-7BE9-4C0C-B878-27543EFBC043}"/>
    <cellStyle name="Normal 9 5 4 2 3" xfId="20166" xr:uid="{00000000-0005-0000-0000-0000C44E0000}"/>
    <cellStyle name="Normal 9 5 4 2 3 2" xfId="41126" xr:uid="{6380876D-799E-4D6A-9820-346E8BDD8832}"/>
    <cellStyle name="Normal 9 5 4 2 4" xfId="20167" xr:uid="{00000000-0005-0000-0000-0000C54E0000}"/>
    <cellStyle name="Normal 9 5 4 2 4 2" xfId="41127" xr:uid="{5935EF8B-E701-45AA-B447-67A35C646BCE}"/>
    <cellStyle name="Normal 9 5 4 2 5" xfId="20168" xr:uid="{00000000-0005-0000-0000-0000C64E0000}"/>
    <cellStyle name="Normal 9 5 4 2 5 2" xfId="41128" xr:uid="{87EBB5FD-58FF-4697-89AC-592974E3BAC2}"/>
    <cellStyle name="Normal 9 5 4 2 6" xfId="41121" xr:uid="{38F44E79-8004-40B5-B351-E9C1C33BCF8F}"/>
    <cellStyle name="Normal 9 5 4 3" xfId="20169" xr:uid="{00000000-0005-0000-0000-0000C74E0000}"/>
    <cellStyle name="Normal 9 5 4 3 2" xfId="20170" xr:uid="{00000000-0005-0000-0000-0000C84E0000}"/>
    <cellStyle name="Normal 9 5 4 3 2 2" xfId="41130" xr:uid="{2CCE5D93-DB6B-44AE-9FF4-FED5E7A62352}"/>
    <cellStyle name="Normal 9 5 4 3 3" xfId="20171" xr:uid="{00000000-0005-0000-0000-0000C94E0000}"/>
    <cellStyle name="Normal 9 5 4 3 3 2" xfId="41131" xr:uid="{7DF3D897-9EBB-41D9-85AD-5CECA99388C6}"/>
    <cellStyle name="Normal 9 5 4 3 4" xfId="20172" xr:uid="{00000000-0005-0000-0000-0000CA4E0000}"/>
    <cellStyle name="Normal 9 5 4 3 4 2" xfId="41132" xr:uid="{AB1A466A-630D-43D3-B86E-D0DAD71F75C8}"/>
    <cellStyle name="Normal 9 5 4 3 5" xfId="41129" xr:uid="{9CA4EE22-0B3A-4277-A25A-EDA82BC592A2}"/>
    <cellStyle name="Normal 9 5 4 4" xfId="20173" xr:uid="{00000000-0005-0000-0000-0000CB4E0000}"/>
    <cellStyle name="Normal 9 5 4 4 2" xfId="41133" xr:uid="{291FF52F-7E5E-47FF-BA28-DCB750D28E62}"/>
    <cellStyle name="Normal 9 5 4 5" xfId="20174" xr:uid="{00000000-0005-0000-0000-0000CC4E0000}"/>
    <cellStyle name="Normal 9 5 4 5 2" xfId="41134" xr:uid="{4CE3AB30-20A9-464C-AED4-C6B36EA32AB3}"/>
    <cellStyle name="Normal 9 5 4 6" xfId="20175" xr:uid="{00000000-0005-0000-0000-0000CD4E0000}"/>
    <cellStyle name="Normal 9 5 4 6 2" xfId="41135" xr:uid="{E0A80AFF-9F6D-48F6-8293-68EF6D24BB76}"/>
    <cellStyle name="Normal 9 5 4 7" xfId="41120" xr:uid="{FC5648CE-82FC-46E5-8465-5475563E17BB}"/>
    <cellStyle name="Normal 9 5 5" xfId="20176" xr:uid="{00000000-0005-0000-0000-0000CE4E0000}"/>
    <cellStyle name="Normal 9 5 5 2" xfId="20177" xr:uid="{00000000-0005-0000-0000-0000CF4E0000}"/>
    <cellStyle name="Normal 9 5 5 2 2" xfId="20178" xr:uid="{00000000-0005-0000-0000-0000D04E0000}"/>
    <cellStyle name="Normal 9 5 5 2 2 2" xfId="41138" xr:uid="{7AE3CCA3-D117-418B-93D1-DE43AE266100}"/>
    <cellStyle name="Normal 9 5 5 2 3" xfId="20179" xr:uid="{00000000-0005-0000-0000-0000D14E0000}"/>
    <cellStyle name="Normal 9 5 5 2 3 2" xfId="41139" xr:uid="{803851C5-4F76-4AF6-854E-C4E9F7B95E56}"/>
    <cellStyle name="Normal 9 5 5 2 4" xfId="20180" xr:uid="{00000000-0005-0000-0000-0000D24E0000}"/>
    <cellStyle name="Normal 9 5 5 2 4 2" xfId="41140" xr:uid="{2A12D427-257A-4DB6-9AAF-39A2F6030A60}"/>
    <cellStyle name="Normal 9 5 5 2 5" xfId="41137" xr:uid="{ED4B5BED-3C15-4BF4-B0CC-34406AABCF54}"/>
    <cellStyle name="Normal 9 5 5 3" xfId="20181" xr:uid="{00000000-0005-0000-0000-0000D34E0000}"/>
    <cellStyle name="Normal 9 5 5 3 2" xfId="41141" xr:uid="{F47AAE33-A426-4345-A6CD-E77D7F15FC55}"/>
    <cellStyle name="Normal 9 5 5 4" xfId="20182" xr:uid="{00000000-0005-0000-0000-0000D44E0000}"/>
    <cellStyle name="Normal 9 5 5 4 2" xfId="41142" xr:uid="{7CA1D0EE-14E9-48F2-AD62-8496D3CA4344}"/>
    <cellStyle name="Normal 9 5 5 5" xfId="20183" xr:uid="{00000000-0005-0000-0000-0000D54E0000}"/>
    <cellStyle name="Normal 9 5 5 5 2" xfId="41143" xr:uid="{FC0F1361-462F-41CB-B447-EDD2C0CAA59A}"/>
    <cellStyle name="Normal 9 5 5 6" xfId="41136" xr:uid="{FDC7CAAE-03B8-453B-B5DE-6D5B409C8207}"/>
    <cellStyle name="Normal 9 5 6" xfId="20184" xr:uid="{00000000-0005-0000-0000-0000D64E0000}"/>
    <cellStyle name="Normal 9 5 6 2" xfId="41144" xr:uid="{A2E41450-EBAD-4F7C-9D93-B63B9AC0D614}"/>
    <cellStyle name="Normal 9 5 7" xfId="20185" xr:uid="{00000000-0005-0000-0000-0000D74E0000}"/>
    <cellStyle name="Normal 9 5 7 2" xfId="20186" xr:uid="{00000000-0005-0000-0000-0000D84E0000}"/>
    <cellStyle name="Normal 9 5 7 2 2" xfId="41146" xr:uid="{1AC93CF6-ED94-4336-A4CC-25842D0FD4DC}"/>
    <cellStyle name="Normal 9 5 7 3" xfId="20187" xr:uid="{00000000-0005-0000-0000-0000D94E0000}"/>
    <cellStyle name="Normal 9 5 7 3 2" xfId="41147" xr:uid="{AA9ECD2C-1DA6-442E-BF09-0E27B6929146}"/>
    <cellStyle name="Normal 9 5 7 4" xfId="20188" xr:uid="{00000000-0005-0000-0000-0000DA4E0000}"/>
    <cellStyle name="Normal 9 5 7 4 2" xfId="41148" xr:uid="{7387E21C-007A-4775-AF76-8CF55B0E8D4A}"/>
    <cellStyle name="Normal 9 5 7 5" xfId="41145" xr:uid="{9C4171F1-5F55-46B4-B282-50B94B2DE3D9}"/>
    <cellStyle name="Normal 9 5 8" xfId="20189" xr:uid="{00000000-0005-0000-0000-0000DB4E0000}"/>
    <cellStyle name="Normal 9 5 8 2" xfId="41149" xr:uid="{F925FA6E-F6E0-4BA4-9650-8DCC1941C7F6}"/>
    <cellStyle name="Normal 9 5 9" xfId="20190" xr:uid="{00000000-0005-0000-0000-0000DC4E0000}"/>
    <cellStyle name="Normal 9 5 9 2" xfId="41150" xr:uid="{3A4BB804-8A8C-461A-B26E-544AC4BDE2EA}"/>
    <cellStyle name="Normal 9 50" xfId="20191" xr:uid="{00000000-0005-0000-0000-0000DD4E0000}"/>
    <cellStyle name="Normal 9 50 2" xfId="41151" xr:uid="{8AB56883-04CF-4602-B3EA-B8AFAA2B4074}"/>
    <cellStyle name="Normal 9 51" xfId="20192" xr:uid="{00000000-0005-0000-0000-0000DE4E0000}"/>
    <cellStyle name="Normal 9 51 2" xfId="41152" xr:uid="{0082A443-23EF-4002-8967-539F92F03D51}"/>
    <cellStyle name="Normal 9 52" xfId="20193" xr:uid="{00000000-0005-0000-0000-0000DF4E0000}"/>
    <cellStyle name="Normal 9 52 2" xfId="41153" xr:uid="{8532BC29-5CA3-4CB1-967C-9A412FF7E794}"/>
    <cellStyle name="Normal 9 53" xfId="20194" xr:uid="{00000000-0005-0000-0000-0000E04E0000}"/>
    <cellStyle name="Normal 9 53 2" xfId="41154" xr:uid="{0A544D52-A39E-45CD-9BC8-34436399FE90}"/>
    <cellStyle name="Normal 9 54" xfId="20195" xr:uid="{00000000-0005-0000-0000-0000E14E0000}"/>
    <cellStyle name="Normal 9 54 2" xfId="41155" xr:uid="{EB4BC975-EFB3-4AF4-B55A-7B140D5024D9}"/>
    <cellStyle name="Normal 9 55" xfId="20196" xr:uid="{00000000-0005-0000-0000-0000E24E0000}"/>
    <cellStyle name="Normal 9 55 2" xfId="41156" xr:uid="{3B4C142E-0C12-47C3-BB4A-29531F4639BB}"/>
    <cellStyle name="Normal 9 56" xfId="20197" xr:uid="{00000000-0005-0000-0000-0000E34E0000}"/>
    <cellStyle name="Normal 9 56 2" xfId="41157" xr:uid="{D12BA96F-1126-48E5-A193-DF587CCE95EF}"/>
    <cellStyle name="Normal 9 57" xfId="20198" xr:uid="{00000000-0005-0000-0000-0000E44E0000}"/>
    <cellStyle name="Normal 9 57 2" xfId="41158" xr:uid="{9AB69DA7-F9BD-4F78-955F-60E8B205276E}"/>
    <cellStyle name="Normal 9 58" xfId="20199" xr:uid="{00000000-0005-0000-0000-0000E54E0000}"/>
    <cellStyle name="Normal 9 58 2" xfId="41159" xr:uid="{17F691D5-88EA-4EEC-A6C8-C21C399CDC23}"/>
    <cellStyle name="Normal 9 59" xfId="20200" xr:uid="{00000000-0005-0000-0000-0000E64E0000}"/>
    <cellStyle name="Normal 9 59 2" xfId="41160" xr:uid="{29319985-44E9-4324-8578-592B4045161F}"/>
    <cellStyle name="Normal 9 6" xfId="20201" xr:uid="{00000000-0005-0000-0000-0000E74E0000}"/>
    <cellStyle name="Normal 9 6 2" xfId="20202" xr:uid="{00000000-0005-0000-0000-0000E84E0000}"/>
    <cellStyle name="Normal 9 6 2 2" xfId="20203" xr:uid="{00000000-0005-0000-0000-0000E94E0000}"/>
    <cellStyle name="Normal 9 6 2 2 2" xfId="20204" xr:uid="{00000000-0005-0000-0000-0000EA4E0000}"/>
    <cellStyle name="Normal 9 6 2 2 2 2" xfId="20205" xr:uid="{00000000-0005-0000-0000-0000EB4E0000}"/>
    <cellStyle name="Normal 9 6 2 2 2 2 2" xfId="41165" xr:uid="{0CCF9106-7263-424F-A6B7-11DB8F1239C6}"/>
    <cellStyle name="Normal 9 6 2 2 2 3" xfId="20206" xr:uid="{00000000-0005-0000-0000-0000EC4E0000}"/>
    <cellStyle name="Normal 9 6 2 2 2 3 2" xfId="41166" xr:uid="{8A08047E-C5D5-49D2-B8C2-B628229EDEEE}"/>
    <cellStyle name="Normal 9 6 2 2 2 4" xfId="20207" xr:uid="{00000000-0005-0000-0000-0000ED4E0000}"/>
    <cellStyle name="Normal 9 6 2 2 2 4 2" xfId="41167" xr:uid="{D84A3658-BDA4-4CD2-883D-06EF83E87880}"/>
    <cellStyle name="Normal 9 6 2 2 2 5" xfId="41164" xr:uid="{CC581644-8DEB-4603-A17A-5865F0A26401}"/>
    <cellStyle name="Normal 9 6 2 2 3" xfId="20208" xr:uid="{00000000-0005-0000-0000-0000EE4E0000}"/>
    <cellStyle name="Normal 9 6 2 2 3 2" xfId="41168" xr:uid="{204A1F01-024F-47DB-BEB2-3CD861473584}"/>
    <cellStyle name="Normal 9 6 2 2 4" xfId="20209" xr:uid="{00000000-0005-0000-0000-0000EF4E0000}"/>
    <cellStyle name="Normal 9 6 2 2 4 2" xfId="41169" xr:uid="{928F1DC7-70B4-4F70-8255-DFAE4FC85F7C}"/>
    <cellStyle name="Normal 9 6 2 2 5" xfId="20210" xr:uid="{00000000-0005-0000-0000-0000F04E0000}"/>
    <cellStyle name="Normal 9 6 2 2 5 2" xfId="41170" xr:uid="{A135643E-98EE-4C89-916E-269F2D584EC5}"/>
    <cellStyle name="Normal 9 6 2 2 6" xfId="41163" xr:uid="{87C7AA74-6A27-4909-9E5C-C5A0F8BC2602}"/>
    <cellStyle name="Normal 9 6 2 3" xfId="20211" xr:uid="{00000000-0005-0000-0000-0000F14E0000}"/>
    <cellStyle name="Normal 9 6 2 3 2" xfId="20212" xr:uid="{00000000-0005-0000-0000-0000F24E0000}"/>
    <cellStyle name="Normal 9 6 2 3 2 2" xfId="41172" xr:uid="{7C874181-B7D7-44B4-B636-D4840868641F}"/>
    <cellStyle name="Normal 9 6 2 3 3" xfId="20213" xr:uid="{00000000-0005-0000-0000-0000F34E0000}"/>
    <cellStyle name="Normal 9 6 2 3 3 2" xfId="41173" xr:uid="{11254CF6-0593-4E32-B824-1321687D5A94}"/>
    <cellStyle name="Normal 9 6 2 3 4" xfId="20214" xr:uid="{00000000-0005-0000-0000-0000F44E0000}"/>
    <cellStyle name="Normal 9 6 2 3 4 2" xfId="41174" xr:uid="{4D4498B4-22F2-4ABD-8E3C-8AC07AC001BE}"/>
    <cellStyle name="Normal 9 6 2 3 5" xfId="41171" xr:uid="{FDB6C1BD-45F0-4F60-B8EA-6FA2A42671A5}"/>
    <cellStyle name="Normal 9 6 2 4" xfId="20215" xr:uid="{00000000-0005-0000-0000-0000F54E0000}"/>
    <cellStyle name="Normal 9 6 2 4 2" xfId="41175" xr:uid="{3B21F3E7-5C84-49C6-9250-84498DE983EC}"/>
    <cellStyle name="Normal 9 6 2 5" xfId="20216" xr:uid="{00000000-0005-0000-0000-0000F64E0000}"/>
    <cellStyle name="Normal 9 6 2 5 2" xfId="41176" xr:uid="{2BF9E29C-A0DE-429B-A097-E7280B0A2EF4}"/>
    <cellStyle name="Normal 9 6 2 6" xfId="20217" xr:uid="{00000000-0005-0000-0000-0000F74E0000}"/>
    <cellStyle name="Normal 9 6 2 6 2" xfId="41177" xr:uid="{9E3A201E-CE35-4BDA-8E4A-34FC2B73DAD9}"/>
    <cellStyle name="Normal 9 6 2 7" xfId="41162" xr:uid="{EC88FD64-4EA5-4AD0-8784-8032121AD886}"/>
    <cellStyle name="Normal 9 6 3" xfId="20218" xr:uid="{00000000-0005-0000-0000-0000F84E0000}"/>
    <cellStyle name="Normal 9 6 3 2" xfId="20219" xr:uid="{00000000-0005-0000-0000-0000F94E0000}"/>
    <cellStyle name="Normal 9 6 3 2 2" xfId="20220" xr:uid="{00000000-0005-0000-0000-0000FA4E0000}"/>
    <cellStyle name="Normal 9 6 3 2 2 2" xfId="41180" xr:uid="{19C69A9F-8D25-4EF2-83C5-200C4814DFBC}"/>
    <cellStyle name="Normal 9 6 3 2 3" xfId="20221" xr:uid="{00000000-0005-0000-0000-0000FB4E0000}"/>
    <cellStyle name="Normal 9 6 3 2 3 2" xfId="41181" xr:uid="{0D12BCBD-24DA-4D63-96E6-B455856595EB}"/>
    <cellStyle name="Normal 9 6 3 2 4" xfId="20222" xr:uid="{00000000-0005-0000-0000-0000FC4E0000}"/>
    <cellStyle name="Normal 9 6 3 2 4 2" xfId="41182" xr:uid="{983BF5DA-5642-418A-8289-F30B55B96D1E}"/>
    <cellStyle name="Normal 9 6 3 2 5" xfId="41179" xr:uid="{5AE23359-A28C-409B-A023-8933A96EAAEA}"/>
    <cellStyle name="Normal 9 6 3 3" xfId="20223" xr:uid="{00000000-0005-0000-0000-0000FD4E0000}"/>
    <cellStyle name="Normal 9 6 3 3 2" xfId="41183" xr:uid="{4FE48F91-8FB3-471D-BD4D-9904FD0DBD14}"/>
    <cellStyle name="Normal 9 6 3 4" xfId="20224" xr:uid="{00000000-0005-0000-0000-0000FE4E0000}"/>
    <cellStyle name="Normal 9 6 3 4 2" xfId="41184" xr:uid="{B8DB3A81-96B3-42E2-8153-BBAFE70D84EA}"/>
    <cellStyle name="Normal 9 6 3 5" xfId="20225" xr:uid="{00000000-0005-0000-0000-0000FF4E0000}"/>
    <cellStyle name="Normal 9 6 3 5 2" xfId="41185" xr:uid="{18BFEDD3-BDA2-4A90-9E69-4C181812AFBA}"/>
    <cellStyle name="Normal 9 6 3 6" xfId="41178" xr:uid="{A90F60B0-9CC2-4FF9-9766-90478112272C}"/>
    <cellStyle name="Normal 9 6 4" xfId="20226" xr:uid="{00000000-0005-0000-0000-0000004F0000}"/>
    <cellStyle name="Normal 9 6 4 2" xfId="41186" xr:uid="{4591EF76-AFC5-430C-A473-A42528206189}"/>
    <cellStyle name="Normal 9 6 5" xfId="20227" xr:uid="{00000000-0005-0000-0000-0000014F0000}"/>
    <cellStyle name="Normal 9 6 5 2" xfId="20228" xr:uid="{00000000-0005-0000-0000-0000024F0000}"/>
    <cellStyle name="Normal 9 6 5 2 2" xfId="41188" xr:uid="{4431BE90-0B24-46A0-9CFC-7C49374A9B0A}"/>
    <cellStyle name="Normal 9 6 5 3" xfId="20229" xr:uid="{00000000-0005-0000-0000-0000034F0000}"/>
    <cellStyle name="Normal 9 6 5 3 2" xfId="41189" xr:uid="{F13FF832-9B7B-4C96-9791-5AE91CBF64DE}"/>
    <cellStyle name="Normal 9 6 5 4" xfId="20230" xr:uid="{00000000-0005-0000-0000-0000044F0000}"/>
    <cellStyle name="Normal 9 6 5 4 2" xfId="41190" xr:uid="{116B8981-5088-443E-9D47-F16746F1FB6E}"/>
    <cellStyle name="Normal 9 6 5 5" xfId="41187" xr:uid="{145D5F6C-266E-479A-8608-9580091DCA16}"/>
    <cellStyle name="Normal 9 6 6" xfId="20231" xr:uid="{00000000-0005-0000-0000-0000054F0000}"/>
    <cellStyle name="Normal 9 6 6 2" xfId="41191" xr:uid="{1F4C2CE9-D26E-4FA0-ADC7-0B8BD87BAEAF}"/>
    <cellStyle name="Normal 9 6 7" xfId="20232" xr:uid="{00000000-0005-0000-0000-0000064F0000}"/>
    <cellStyle name="Normal 9 6 7 2" xfId="41192" xr:uid="{8BE36B35-4FF5-4FB0-BBE4-AEDDC2B1C2C9}"/>
    <cellStyle name="Normal 9 6 8" xfId="20233" xr:uid="{00000000-0005-0000-0000-0000074F0000}"/>
    <cellStyle name="Normal 9 6 8 2" xfId="41193" xr:uid="{C0D87227-7DC3-4BC2-A980-31DB61CB6F60}"/>
    <cellStyle name="Normal 9 6 9" xfId="41161" xr:uid="{1649E8EF-F9C4-40E0-8BB2-BC398433FA26}"/>
    <cellStyle name="Normal 9 60" xfId="20234" xr:uid="{00000000-0005-0000-0000-0000084F0000}"/>
    <cellStyle name="Normal 9 60 2" xfId="41194" xr:uid="{FEE05AC9-ACD7-49A3-8D40-E7CB8E776B75}"/>
    <cellStyle name="Normal 9 61" xfId="20235" xr:uid="{00000000-0005-0000-0000-0000094F0000}"/>
    <cellStyle name="Normal 9 61 2" xfId="41195" xr:uid="{728B1CA5-329F-4E38-B340-4CFCDAADB195}"/>
    <cellStyle name="Normal 9 62" xfId="20236" xr:uid="{00000000-0005-0000-0000-00000A4F0000}"/>
    <cellStyle name="Normal 9 62 2" xfId="41196" xr:uid="{7FB410D1-2F8E-45A7-9851-B59EFC909C1B}"/>
    <cellStyle name="Normal 9 63" xfId="20237" xr:uid="{00000000-0005-0000-0000-00000B4F0000}"/>
    <cellStyle name="Normal 9 63 2" xfId="41197" xr:uid="{CB04FA52-823D-4CA8-B524-455E444930EC}"/>
    <cellStyle name="Normal 9 64" xfId="20238" xr:uid="{00000000-0005-0000-0000-00000C4F0000}"/>
    <cellStyle name="Normal 9 64 2" xfId="41198" xr:uid="{F84A8813-1565-4D6A-9B37-837B55D0F0A7}"/>
    <cellStyle name="Normal 9 65" xfId="20239" xr:uid="{00000000-0005-0000-0000-00000D4F0000}"/>
    <cellStyle name="Normal 9 65 2" xfId="41199" xr:uid="{74968109-4D1C-49CF-92C7-ADAD12613A70}"/>
    <cellStyle name="Normal 9 66" xfId="20240" xr:uid="{00000000-0005-0000-0000-00000E4F0000}"/>
    <cellStyle name="Normal 9 66 2" xfId="41200" xr:uid="{AB17C332-EC3D-41F9-9917-0E65F6F9F06D}"/>
    <cellStyle name="Normal 9 67" xfId="20241" xr:uid="{00000000-0005-0000-0000-00000F4F0000}"/>
    <cellStyle name="Normal 9 67 2" xfId="41201" xr:uid="{A3070A29-E637-4285-A48C-0C017F486BF9}"/>
    <cellStyle name="Normal 9 68" xfId="20242" xr:uid="{00000000-0005-0000-0000-0000104F0000}"/>
    <cellStyle name="Normal 9 68 2" xfId="41202" xr:uid="{A0703F2A-AFDE-4AED-A2E9-276C498DEB7C}"/>
    <cellStyle name="Normal 9 69" xfId="20243" xr:uid="{00000000-0005-0000-0000-0000114F0000}"/>
    <cellStyle name="Normal 9 69 2" xfId="41203" xr:uid="{2C11353D-11B4-40F2-964C-E245F1BEEEA1}"/>
    <cellStyle name="Normal 9 7" xfId="20244" xr:uid="{00000000-0005-0000-0000-0000124F0000}"/>
    <cellStyle name="Normal 9 7 2" xfId="20245" xr:uid="{00000000-0005-0000-0000-0000134F0000}"/>
    <cellStyle name="Normal 9 7 2 2" xfId="20246" xr:uid="{00000000-0005-0000-0000-0000144F0000}"/>
    <cellStyle name="Normal 9 7 2 2 2" xfId="20247" xr:uid="{00000000-0005-0000-0000-0000154F0000}"/>
    <cellStyle name="Normal 9 7 2 2 2 2" xfId="20248" xr:uid="{00000000-0005-0000-0000-0000164F0000}"/>
    <cellStyle name="Normal 9 7 2 2 2 2 2" xfId="41208" xr:uid="{422429B6-A95E-47C4-B115-C12C9BAA89F0}"/>
    <cellStyle name="Normal 9 7 2 2 2 3" xfId="20249" xr:uid="{00000000-0005-0000-0000-0000174F0000}"/>
    <cellStyle name="Normal 9 7 2 2 2 3 2" xfId="41209" xr:uid="{31234B03-C6D8-436E-946C-8AAEA134FE45}"/>
    <cellStyle name="Normal 9 7 2 2 2 4" xfId="20250" xr:uid="{00000000-0005-0000-0000-0000184F0000}"/>
    <cellStyle name="Normal 9 7 2 2 2 4 2" xfId="41210" xr:uid="{476B7E50-3C93-4663-8007-051CF515F710}"/>
    <cellStyle name="Normal 9 7 2 2 2 5" xfId="41207" xr:uid="{F08F3234-48FF-4A55-8521-9283CF5B1998}"/>
    <cellStyle name="Normal 9 7 2 2 3" xfId="20251" xr:uid="{00000000-0005-0000-0000-0000194F0000}"/>
    <cellStyle name="Normal 9 7 2 2 3 2" xfId="41211" xr:uid="{C3F7D743-E905-4437-8D9C-4C461BD54CA4}"/>
    <cellStyle name="Normal 9 7 2 2 4" xfId="20252" xr:uid="{00000000-0005-0000-0000-00001A4F0000}"/>
    <cellStyle name="Normal 9 7 2 2 4 2" xfId="41212" xr:uid="{99B40FE1-4351-46EB-89FD-19AB07ED8E90}"/>
    <cellStyle name="Normal 9 7 2 2 5" xfId="20253" xr:uid="{00000000-0005-0000-0000-00001B4F0000}"/>
    <cellStyle name="Normal 9 7 2 2 5 2" xfId="41213" xr:uid="{84E06620-525C-48DA-B117-A736E31684D5}"/>
    <cellStyle name="Normal 9 7 2 2 6" xfId="41206" xr:uid="{9A1B7B87-3164-49D1-868D-AD6FCC181440}"/>
    <cellStyle name="Normal 9 7 2 3" xfId="20254" xr:uid="{00000000-0005-0000-0000-00001C4F0000}"/>
    <cellStyle name="Normal 9 7 2 3 2" xfId="20255" xr:uid="{00000000-0005-0000-0000-00001D4F0000}"/>
    <cellStyle name="Normal 9 7 2 3 2 2" xfId="41215" xr:uid="{C43616DB-C100-4E03-89BC-7F1E2F37ED8B}"/>
    <cellStyle name="Normal 9 7 2 3 3" xfId="20256" xr:uid="{00000000-0005-0000-0000-00001E4F0000}"/>
    <cellStyle name="Normal 9 7 2 3 3 2" xfId="41216" xr:uid="{F253930A-9C2C-4689-BD37-6AC5D5F2CFE5}"/>
    <cellStyle name="Normal 9 7 2 3 4" xfId="20257" xr:uid="{00000000-0005-0000-0000-00001F4F0000}"/>
    <cellStyle name="Normal 9 7 2 3 4 2" xfId="41217" xr:uid="{BDD12AEB-B662-4A63-B152-214867781D1B}"/>
    <cellStyle name="Normal 9 7 2 3 5" xfId="41214" xr:uid="{7E005396-A478-4DDF-9B16-CB4332A6DF43}"/>
    <cellStyle name="Normal 9 7 2 4" xfId="20258" xr:uid="{00000000-0005-0000-0000-0000204F0000}"/>
    <cellStyle name="Normal 9 7 2 4 2" xfId="41218" xr:uid="{25D3EC98-65F8-44DA-A9D7-EFD0191B61A1}"/>
    <cellStyle name="Normal 9 7 2 5" xfId="20259" xr:uid="{00000000-0005-0000-0000-0000214F0000}"/>
    <cellStyle name="Normal 9 7 2 5 2" xfId="41219" xr:uid="{C5E15E05-FB19-4A79-82B8-996E55D73B5D}"/>
    <cellStyle name="Normal 9 7 2 6" xfId="20260" xr:uid="{00000000-0005-0000-0000-0000224F0000}"/>
    <cellStyle name="Normal 9 7 2 6 2" xfId="41220" xr:uid="{236E0013-A9DF-473F-918E-FBC38A85FBB1}"/>
    <cellStyle name="Normal 9 7 2 7" xfId="41205" xr:uid="{E227CE65-4383-41FF-B52C-F4EE1FA56C8D}"/>
    <cellStyle name="Normal 9 7 3" xfId="20261" xr:uid="{00000000-0005-0000-0000-0000234F0000}"/>
    <cellStyle name="Normal 9 7 3 2" xfId="20262" xr:uid="{00000000-0005-0000-0000-0000244F0000}"/>
    <cellStyle name="Normal 9 7 3 2 2" xfId="20263" xr:uid="{00000000-0005-0000-0000-0000254F0000}"/>
    <cellStyle name="Normal 9 7 3 2 2 2" xfId="41223" xr:uid="{641FC57E-EB34-4D82-B71A-1B24B63F59CB}"/>
    <cellStyle name="Normal 9 7 3 2 3" xfId="20264" xr:uid="{00000000-0005-0000-0000-0000264F0000}"/>
    <cellStyle name="Normal 9 7 3 2 3 2" xfId="41224" xr:uid="{1EBE0E0B-8000-4AB9-857F-9A955F64A538}"/>
    <cellStyle name="Normal 9 7 3 2 4" xfId="20265" xr:uid="{00000000-0005-0000-0000-0000274F0000}"/>
    <cellStyle name="Normal 9 7 3 2 4 2" xfId="41225" xr:uid="{FFD76888-6EB8-478A-A42E-85E154A87FEB}"/>
    <cellStyle name="Normal 9 7 3 2 5" xfId="41222" xr:uid="{E3FF07F6-06E4-426A-8F6A-B59A8099091A}"/>
    <cellStyle name="Normal 9 7 3 3" xfId="20266" xr:uid="{00000000-0005-0000-0000-0000284F0000}"/>
    <cellStyle name="Normal 9 7 3 3 2" xfId="41226" xr:uid="{C47535FD-F646-48CB-BF3F-A9016B453E42}"/>
    <cellStyle name="Normal 9 7 3 4" xfId="20267" xr:uid="{00000000-0005-0000-0000-0000294F0000}"/>
    <cellStyle name="Normal 9 7 3 4 2" xfId="41227" xr:uid="{386DE97B-DD36-4E1F-8AE9-4488E12F6063}"/>
    <cellStyle name="Normal 9 7 3 5" xfId="20268" xr:uid="{00000000-0005-0000-0000-00002A4F0000}"/>
    <cellStyle name="Normal 9 7 3 5 2" xfId="41228" xr:uid="{65154935-70D1-40C1-9027-6D5C3AACB92C}"/>
    <cellStyle name="Normal 9 7 3 6" xfId="41221" xr:uid="{A9257E28-3156-4F1B-B0D1-789E64239872}"/>
    <cellStyle name="Normal 9 7 4" xfId="20269" xr:uid="{00000000-0005-0000-0000-00002B4F0000}"/>
    <cellStyle name="Normal 9 7 4 2" xfId="41229" xr:uid="{FD98E86B-942F-431F-A070-E0B9B978944E}"/>
    <cellStyle name="Normal 9 7 5" xfId="20270" xr:uid="{00000000-0005-0000-0000-00002C4F0000}"/>
    <cellStyle name="Normal 9 7 5 2" xfId="20271" xr:uid="{00000000-0005-0000-0000-00002D4F0000}"/>
    <cellStyle name="Normal 9 7 5 2 2" xfId="41231" xr:uid="{4B80BF34-9131-457B-8F91-836819084BD7}"/>
    <cellStyle name="Normal 9 7 5 3" xfId="20272" xr:uid="{00000000-0005-0000-0000-00002E4F0000}"/>
    <cellStyle name="Normal 9 7 5 3 2" xfId="41232" xr:uid="{71D6675E-62E0-4767-89B0-9FACBB779B4B}"/>
    <cellStyle name="Normal 9 7 5 4" xfId="20273" xr:uid="{00000000-0005-0000-0000-00002F4F0000}"/>
    <cellStyle name="Normal 9 7 5 4 2" xfId="41233" xr:uid="{B2BE2B30-6519-4C39-85C4-EB7D4F503110}"/>
    <cellStyle name="Normal 9 7 5 5" xfId="41230" xr:uid="{DF73D0BB-E5A6-4A80-9FCD-B6B6ED064F9C}"/>
    <cellStyle name="Normal 9 7 6" xfId="20274" xr:uid="{00000000-0005-0000-0000-0000304F0000}"/>
    <cellStyle name="Normal 9 7 6 2" xfId="41234" xr:uid="{DD20D229-8B69-4D21-A3E4-C1A41E81CD3B}"/>
    <cellStyle name="Normal 9 7 7" xfId="20275" xr:uid="{00000000-0005-0000-0000-0000314F0000}"/>
    <cellStyle name="Normal 9 7 7 2" xfId="41235" xr:uid="{7B118C2F-0697-45EF-B9C0-8A7C81B39EE7}"/>
    <cellStyle name="Normal 9 7 8" xfId="20276" xr:uid="{00000000-0005-0000-0000-0000324F0000}"/>
    <cellStyle name="Normal 9 7 8 2" xfId="41236" xr:uid="{7B040A16-9ED7-48B5-9474-3FBAAE4B8CB9}"/>
    <cellStyle name="Normal 9 7 9" xfId="41204" xr:uid="{3B03579C-D921-4E6A-8673-ACFDA85BF84E}"/>
    <cellStyle name="Normal 9 70" xfId="20277" xr:uid="{00000000-0005-0000-0000-0000334F0000}"/>
    <cellStyle name="Normal 9 70 2" xfId="41237" xr:uid="{3F164BAD-965E-4382-8F4C-3061F1B1E6EC}"/>
    <cellStyle name="Normal 9 71" xfId="20278" xr:uid="{00000000-0005-0000-0000-0000344F0000}"/>
    <cellStyle name="Normal 9 71 2" xfId="41238" xr:uid="{26A6D261-0C8B-4D7C-A3F0-08C3B0D1900B}"/>
    <cellStyle name="Normal 9 72" xfId="20279" xr:uid="{00000000-0005-0000-0000-0000354F0000}"/>
    <cellStyle name="Normal 9 72 2" xfId="41239" xr:uid="{CB6D0DD4-F46A-4CA4-8CA6-6E8FBEE34368}"/>
    <cellStyle name="Normal 9 73" xfId="20280" xr:uid="{00000000-0005-0000-0000-0000364F0000}"/>
    <cellStyle name="Normal 9 73 2" xfId="41240" xr:uid="{5E06B23A-FF1E-4818-B002-0A7539EA6011}"/>
    <cellStyle name="Normal 9 74" xfId="20281" xr:uid="{00000000-0005-0000-0000-0000374F0000}"/>
    <cellStyle name="Normal 9 74 2" xfId="41241" xr:uid="{32B7F3E2-F09A-462D-A30F-50F405EFCC1C}"/>
    <cellStyle name="Normal 9 75" xfId="20282" xr:uid="{00000000-0005-0000-0000-0000384F0000}"/>
    <cellStyle name="Normal 9 75 2" xfId="41242" xr:uid="{66A3F3B8-3279-42AA-98FE-EC868F360641}"/>
    <cellStyle name="Normal 9 76" xfId="20283" xr:uid="{00000000-0005-0000-0000-0000394F0000}"/>
    <cellStyle name="Normal 9 76 2" xfId="41243" xr:uid="{73AA65E0-E866-4369-990D-9FC5F6BC1332}"/>
    <cellStyle name="Normal 9 77" xfId="20284" xr:uid="{00000000-0005-0000-0000-00003A4F0000}"/>
    <cellStyle name="Normal 9 77 2" xfId="41244" xr:uid="{61437C64-25AE-4459-A05D-39E38C6D95AA}"/>
    <cellStyle name="Normal 9 78" xfId="20285" xr:uid="{00000000-0005-0000-0000-00003B4F0000}"/>
    <cellStyle name="Normal 9 78 2" xfId="41245" xr:uid="{B176C5B4-52EF-4B52-8D58-B0EE136EF8CC}"/>
    <cellStyle name="Normal 9 79" xfId="20286" xr:uid="{00000000-0005-0000-0000-00003C4F0000}"/>
    <cellStyle name="Normal 9 79 2" xfId="41246" xr:uid="{BE997D1E-9A61-4B61-92D2-194AA5B93C2D}"/>
    <cellStyle name="Normal 9 8" xfId="20287" xr:uid="{00000000-0005-0000-0000-00003D4F0000}"/>
    <cellStyle name="Normal 9 8 2" xfId="20288" xr:uid="{00000000-0005-0000-0000-00003E4F0000}"/>
    <cellStyle name="Normal 9 8 2 2" xfId="20289" xr:uid="{00000000-0005-0000-0000-00003F4F0000}"/>
    <cellStyle name="Normal 9 8 2 2 2" xfId="20290" xr:uid="{00000000-0005-0000-0000-0000404F0000}"/>
    <cellStyle name="Normal 9 8 2 2 2 2" xfId="41250" xr:uid="{C37FC764-B0EC-456D-90E6-8D3F74DE609E}"/>
    <cellStyle name="Normal 9 8 2 2 3" xfId="20291" xr:uid="{00000000-0005-0000-0000-0000414F0000}"/>
    <cellStyle name="Normal 9 8 2 2 3 2" xfId="41251" xr:uid="{E70E105D-6A8D-41F5-8370-5C4C6C7CEDB2}"/>
    <cellStyle name="Normal 9 8 2 2 4" xfId="20292" xr:uid="{00000000-0005-0000-0000-0000424F0000}"/>
    <cellStyle name="Normal 9 8 2 2 4 2" xfId="41252" xr:uid="{056090AC-904B-4A23-87F9-FBAE3CD07996}"/>
    <cellStyle name="Normal 9 8 2 2 5" xfId="41249" xr:uid="{9D4DD6C6-4E5D-4806-8807-28632F3D6B21}"/>
    <cellStyle name="Normal 9 8 2 3" xfId="20293" xr:uid="{00000000-0005-0000-0000-0000434F0000}"/>
    <cellStyle name="Normal 9 8 2 3 2" xfId="41253" xr:uid="{F2249F27-5695-413F-B2B7-4E794B29FC13}"/>
    <cellStyle name="Normal 9 8 2 4" xfId="20294" xr:uid="{00000000-0005-0000-0000-0000444F0000}"/>
    <cellStyle name="Normal 9 8 2 4 2" xfId="41254" xr:uid="{30A3C8A8-249D-4B7F-90D7-260C9B1E4B86}"/>
    <cellStyle name="Normal 9 8 2 5" xfId="20295" xr:uid="{00000000-0005-0000-0000-0000454F0000}"/>
    <cellStyle name="Normal 9 8 2 5 2" xfId="41255" xr:uid="{0D1BDAAF-8276-4FB3-98A8-DCB886A7D115}"/>
    <cellStyle name="Normal 9 8 2 6" xfId="41248" xr:uid="{20C1B45B-5271-4CCD-959F-1BBA8D663574}"/>
    <cellStyle name="Normal 9 8 3" xfId="20296" xr:uid="{00000000-0005-0000-0000-0000464F0000}"/>
    <cellStyle name="Normal 9 8 3 2" xfId="41256" xr:uid="{D199B4CB-962D-43ED-8195-06070D9AAE73}"/>
    <cellStyle name="Normal 9 8 4" xfId="20297" xr:uid="{00000000-0005-0000-0000-0000474F0000}"/>
    <cellStyle name="Normal 9 8 4 2" xfId="20298" xr:uid="{00000000-0005-0000-0000-0000484F0000}"/>
    <cellStyle name="Normal 9 8 4 2 2" xfId="41258" xr:uid="{12BB3873-A8C0-4BCE-9E84-B9CA28AE2270}"/>
    <cellStyle name="Normal 9 8 4 3" xfId="20299" xr:uid="{00000000-0005-0000-0000-0000494F0000}"/>
    <cellStyle name="Normal 9 8 4 3 2" xfId="41259" xr:uid="{E3BDEDF2-3C0E-4771-96E9-004155DD74A0}"/>
    <cellStyle name="Normal 9 8 4 4" xfId="20300" xr:uid="{00000000-0005-0000-0000-00004A4F0000}"/>
    <cellStyle name="Normal 9 8 4 4 2" xfId="41260" xr:uid="{95013535-7599-446C-ADA9-E62E37870B6C}"/>
    <cellStyle name="Normal 9 8 4 5" xfId="41257" xr:uid="{05FBDEA7-FCF0-4CE1-9467-90220200B441}"/>
    <cellStyle name="Normal 9 8 5" xfId="20301" xr:uid="{00000000-0005-0000-0000-00004B4F0000}"/>
    <cellStyle name="Normal 9 8 5 2" xfId="41261" xr:uid="{3EBC3866-27E1-41DC-97BF-770AC4DE563E}"/>
    <cellStyle name="Normal 9 8 6" xfId="20302" xr:uid="{00000000-0005-0000-0000-00004C4F0000}"/>
    <cellStyle name="Normal 9 8 6 2" xfId="41262" xr:uid="{06818012-41EF-4ED8-A27D-4AAFE5AFF365}"/>
    <cellStyle name="Normal 9 8 7" xfId="20303" xr:uid="{00000000-0005-0000-0000-00004D4F0000}"/>
    <cellStyle name="Normal 9 8 7 2" xfId="41263" xr:uid="{3A651042-BCAD-4FC1-9593-A40B644BEE58}"/>
    <cellStyle name="Normal 9 8 8" xfId="41247" xr:uid="{6BCACD0C-3D13-4E19-8BE1-411026A6399C}"/>
    <cellStyle name="Normal 9 80" xfId="20304" xr:uid="{00000000-0005-0000-0000-00004E4F0000}"/>
    <cellStyle name="Normal 9 80 2" xfId="41264" xr:uid="{648275D7-0BDD-4556-A564-8C9580E80A9F}"/>
    <cellStyle name="Normal 9 81" xfId="20305" xr:uid="{00000000-0005-0000-0000-00004F4F0000}"/>
    <cellStyle name="Normal 9 81 2" xfId="41265" xr:uid="{C31ED45A-EE2D-4207-A6B8-64E2EB1ACB23}"/>
    <cellStyle name="Normal 9 82" xfId="20306" xr:uid="{00000000-0005-0000-0000-0000504F0000}"/>
    <cellStyle name="Normal 9 82 2" xfId="41266" xr:uid="{3C45C7A8-27EA-447F-A8A1-1A1E19C72475}"/>
    <cellStyle name="Normal 9 83" xfId="20307" xr:uid="{00000000-0005-0000-0000-0000514F0000}"/>
    <cellStyle name="Normal 9 83 2" xfId="41267" xr:uid="{7C8157D3-9FD8-4CC3-AC3C-B725AA8451C1}"/>
    <cellStyle name="Normal 9 84" xfId="20308" xr:uid="{00000000-0005-0000-0000-0000524F0000}"/>
    <cellStyle name="Normal 9 84 2" xfId="41268" xr:uid="{7D2050A1-9629-4BFB-BC3B-D94BF11C9F2A}"/>
    <cellStyle name="Normal 9 85" xfId="20309" xr:uid="{00000000-0005-0000-0000-0000534F0000}"/>
    <cellStyle name="Normal 9 85 2" xfId="41269" xr:uid="{BD618E10-41D4-4FB0-89AB-ACE928D3CE8A}"/>
    <cellStyle name="Normal 9 86" xfId="20310" xr:uid="{00000000-0005-0000-0000-0000544F0000}"/>
    <cellStyle name="Normal 9 86 2" xfId="41270" xr:uid="{C5F62DE5-B374-4312-A7B1-CB35C6517906}"/>
    <cellStyle name="Normal 9 87" xfId="20311" xr:uid="{00000000-0005-0000-0000-0000554F0000}"/>
    <cellStyle name="Normal 9 87 2" xfId="41271" xr:uid="{7693048F-0460-4BC2-BD78-742012E04AF1}"/>
    <cellStyle name="Normal 9 88" xfId="20312" xr:uid="{00000000-0005-0000-0000-0000564F0000}"/>
    <cellStyle name="Normal 9 88 2" xfId="41272" xr:uid="{AC881EB6-2F61-4222-AF74-9BCD7B85B2E6}"/>
    <cellStyle name="Normal 9 89" xfId="20313" xr:uid="{00000000-0005-0000-0000-0000574F0000}"/>
    <cellStyle name="Normal 9 89 2" xfId="41273" xr:uid="{1C321B9A-200F-4CC5-9C01-888D969654DA}"/>
    <cellStyle name="Normal 9 9" xfId="20314" xr:uid="{00000000-0005-0000-0000-0000584F0000}"/>
    <cellStyle name="Normal 9 9 2" xfId="20315" xr:uid="{00000000-0005-0000-0000-0000594F0000}"/>
    <cellStyle name="Normal 9 9 2 2" xfId="41275" xr:uid="{EE532717-B3E6-4C06-91F9-04A3F7FF1F4F}"/>
    <cellStyle name="Normal 9 9 3" xfId="41274" xr:uid="{5AD92394-D900-4137-A879-6D9B4F7CEC0B}"/>
    <cellStyle name="Normal 9 90" xfId="20316" xr:uid="{00000000-0005-0000-0000-00005A4F0000}"/>
    <cellStyle name="Normal 9 90 2" xfId="41276" xr:uid="{90E896F6-06F3-44CE-AD57-9D8D23D02E53}"/>
    <cellStyle name="Normal 9 91" xfId="20317" xr:uid="{00000000-0005-0000-0000-00005B4F0000}"/>
    <cellStyle name="Normal 9 91 2" xfId="41277" xr:uid="{5121081C-865E-4948-861B-D9149C1849EA}"/>
    <cellStyle name="Normal 9 92" xfId="20318" xr:uid="{00000000-0005-0000-0000-00005C4F0000}"/>
    <cellStyle name="Normal 9 92 2" xfId="41278" xr:uid="{518F826D-96F7-4171-9353-636EA586340A}"/>
    <cellStyle name="Normal 9 93" xfId="20319" xr:uid="{00000000-0005-0000-0000-00005D4F0000}"/>
    <cellStyle name="Normal 9 93 2" xfId="41279" xr:uid="{7460EBA1-FDC8-4B50-8EDB-A9ED24F39F8F}"/>
    <cellStyle name="Normal 9 94" xfId="20320" xr:uid="{00000000-0005-0000-0000-00005E4F0000}"/>
    <cellStyle name="Normal 9 94 2" xfId="41280" xr:uid="{8CF1B0D5-02F3-4382-9365-46AEAD6812F7}"/>
    <cellStyle name="Normal 9 95" xfId="20321" xr:uid="{00000000-0005-0000-0000-00005F4F0000}"/>
    <cellStyle name="Normal 9 95 2" xfId="20322" xr:uid="{00000000-0005-0000-0000-0000604F0000}"/>
    <cellStyle name="Normal 9 95 2 2" xfId="41282" xr:uid="{FD951369-F4B1-474F-9069-3DB020E5AAFC}"/>
    <cellStyle name="Normal 9 95 3" xfId="20323" xr:uid="{00000000-0005-0000-0000-0000614F0000}"/>
    <cellStyle name="Normal 9 95 3 2" xfId="41283" xr:uid="{80EE05E0-9129-47BF-8DC3-1AD1DB5519C4}"/>
    <cellStyle name="Normal 9 95 4" xfId="20324" xr:uid="{00000000-0005-0000-0000-0000624F0000}"/>
    <cellStyle name="Normal 9 95 4 2" xfId="41284" xr:uid="{F91D2644-858E-4E88-AB6B-BF1AC2E864FE}"/>
    <cellStyle name="Normal 9 95 5" xfId="41281" xr:uid="{E2044FF4-F50A-4B0C-8AFB-DD706729D1EB}"/>
    <cellStyle name="Normal 9 96" xfId="20325" xr:uid="{00000000-0005-0000-0000-0000634F0000}"/>
    <cellStyle name="Normal 9 96 2" xfId="41285" xr:uid="{551A2428-F6C9-4769-ADFB-6B2BA854365D}"/>
    <cellStyle name="Normal 9 97" xfId="20326" xr:uid="{00000000-0005-0000-0000-0000644F0000}"/>
    <cellStyle name="Normal 9 97 2" xfId="41286" xr:uid="{76181AB6-0517-4464-B19E-5AFCC31C72C1}"/>
    <cellStyle name="Normal 9 98" xfId="20327" xr:uid="{00000000-0005-0000-0000-0000654F0000}"/>
    <cellStyle name="Normal 9 98 2" xfId="41287" xr:uid="{9EEF6D02-6BBB-49C5-B2A4-D42BD2064DEC}"/>
    <cellStyle name="Normal 9 99" xfId="40975" xr:uid="{0D267E78-87DC-4D43-BEED-81C6B8272509}"/>
    <cellStyle name="Normal 90" xfId="20328" xr:uid="{00000000-0005-0000-0000-0000664F0000}"/>
    <cellStyle name="Normal 90 2" xfId="20329" xr:uid="{00000000-0005-0000-0000-0000674F0000}"/>
    <cellStyle name="Normal 90 2 2" xfId="41289" xr:uid="{EBEE1574-E572-41EB-9A44-FDEAEDEE67ED}"/>
    <cellStyle name="Normal 90 3" xfId="20330" xr:uid="{00000000-0005-0000-0000-0000684F0000}"/>
    <cellStyle name="Normal 90 3 2" xfId="41290" xr:uid="{FE1A6C22-036F-4A12-93C7-B79433681B9D}"/>
    <cellStyle name="Normal 90 4" xfId="20331" xr:uid="{00000000-0005-0000-0000-0000694F0000}"/>
    <cellStyle name="Normal 90 4 2" xfId="41291" xr:uid="{C7F20EC2-7E5C-4146-81B8-E794E3D6FD4E}"/>
    <cellStyle name="Normal 90 5" xfId="41288" xr:uid="{57D00641-1A5C-4609-9392-AD2A4D92F32A}"/>
    <cellStyle name="Normal 91" xfId="20332" xr:uid="{00000000-0005-0000-0000-00006A4F0000}"/>
    <cellStyle name="Normal 91 2" xfId="20333" xr:uid="{00000000-0005-0000-0000-00006B4F0000}"/>
    <cellStyle name="Normal 91 2 2" xfId="41293" xr:uid="{3CFCE204-B7EF-4717-8BCB-C230425E19B4}"/>
    <cellStyle name="Normal 91 3" xfId="20334" xr:uid="{00000000-0005-0000-0000-00006C4F0000}"/>
    <cellStyle name="Normal 91 3 2" xfId="41294" xr:uid="{3D6DC73C-5A5C-4C61-AA80-1C640553789B}"/>
    <cellStyle name="Normal 91 4" xfId="20335" xr:uid="{00000000-0005-0000-0000-00006D4F0000}"/>
    <cellStyle name="Normal 91 4 2" xfId="41295" xr:uid="{41BCF0C6-2CD6-428D-9FD4-1A7B9FCEC471}"/>
    <cellStyle name="Normal 91 5" xfId="41292" xr:uid="{33A873E9-E5FD-41C7-85AB-E918AFBF48C5}"/>
    <cellStyle name="Normal 92" xfId="20336" xr:uid="{00000000-0005-0000-0000-00006E4F0000}"/>
    <cellStyle name="Normal 92 2" xfId="20337" xr:uid="{00000000-0005-0000-0000-00006F4F0000}"/>
    <cellStyle name="Normal 92 2 2" xfId="41297" xr:uid="{BC6784D0-19BD-4B2A-8C8F-7465D547D812}"/>
    <cellStyle name="Normal 92 3" xfId="20338" xr:uid="{00000000-0005-0000-0000-0000704F0000}"/>
    <cellStyle name="Normal 92 3 2" xfId="41298" xr:uid="{C038C2B0-D79B-48A8-978F-A1C34878C35A}"/>
    <cellStyle name="Normal 92 4" xfId="20339" xr:uid="{00000000-0005-0000-0000-0000714F0000}"/>
    <cellStyle name="Normal 92 4 2" xfId="41299" xr:uid="{0211E27E-E9F3-494B-B558-2CF56033DF5B}"/>
    <cellStyle name="Normal 92 5" xfId="41296" xr:uid="{7DD947AC-2152-4A24-99D5-C60A29CA6A42}"/>
    <cellStyle name="Normal 93" xfId="20340" xr:uid="{00000000-0005-0000-0000-0000724F0000}"/>
    <cellStyle name="Normal 93 2" xfId="20341" xr:uid="{00000000-0005-0000-0000-0000734F0000}"/>
    <cellStyle name="Normal 93 2 2" xfId="41301" xr:uid="{0204853A-2F0F-45DC-B4EA-A30219C5B079}"/>
    <cellStyle name="Normal 93 3" xfId="41300" xr:uid="{E67017AE-4D7F-46B9-BCE2-943C3E103A1B}"/>
    <cellStyle name="Normal 94" xfId="20342" xr:uid="{00000000-0005-0000-0000-0000744F0000}"/>
    <cellStyle name="Normal 94 2" xfId="20343" xr:uid="{00000000-0005-0000-0000-0000754F0000}"/>
    <cellStyle name="Normal 94 2 2" xfId="41303" xr:uid="{89307369-23D2-4777-A693-6A3D6B9B34AA}"/>
    <cellStyle name="Normal 94 3" xfId="20344" xr:uid="{00000000-0005-0000-0000-0000764F0000}"/>
    <cellStyle name="Normal 94 3 2" xfId="41304" xr:uid="{6AE4953C-A03E-4195-8EA7-01DAD166CB61}"/>
    <cellStyle name="Normal 94 4" xfId="20345" xr:uid="{00000000-0005-0000-0000-0000774F0000}"/>
    <cellStyle name="Normal 94 4 2" xfId="41305" xr:uid="{299EC8AA-8B0A-4801-AAF4-1C0590CC7B94}"/>
    <cellStyle name="Normal 94 5" xfId="41302" xr:uid="{E7DC691A-D8BE-420B-83F8-D504FAD441C0}"/>
    <cellStyle name="Normal 95" xfId="20346" xr:uid="{00000000-0005-0000-0000-0000784F0000}"/>
    <cellStyle name="Normal 95 2" xfId="20347" xr:uid="{00000000-0005-0000-0000-0000794F0000}"/>
    <cellStyle name="Normal 95 2 2" xfId="41307" xr:uid="{24EA6433-D498-45A4-AF6B-52AD17A0217F}"/>
    <cellStyle name="Normal 95 3" xfId="20348" xr:uid="{00000000-0005-0000-0000-00007A4F0000}"/>
    <cellStyle name="Normal 95 3 2" xfId="41308" xr:uid="{236CE4A8-6AA6-443B-AD14-4D3D70C54033}"/>
    <cellStyle name="Normal 95 4" xfId="20349" xr:uid="{00000000-0005-0000-0000-00007B4F0000}"/>
    <cellStyle name="Normal 95 4 2" xfId="41309" xr:uid="{ADA7CA6E-DC8B-4B9D-A538-40CBC0DE73CF}"/>
    <cellStyle name="Normal 95 5" xfId="41306" xr:uid="{8196DA5F-18FD-4B3E-8A3B-DE64020405EE}"/>
    <cellStyle name="Normal 96" xfId="20350" xr:uid="{00000000-0005-0000-0000-00007C4F0000}"/>
    <cellStyle name="Normal 96 2" xfId="20351" xr:uid="{00000000-0005-0000-0000-00007D4F0000}"/>
    <cellStyle name="Normal 96 2 2" xfId="20352" xr:uid="{00000000-0005-0000-0000-00007E4F0000}"/>
    <cellStyle name="Normal 96 2 2 2" xfId="20353" xr:uid="{00000000-0005-0000-0000-00007F4F0000}"/>
    <cellStyle name="Normal 96 2 2 2 2" xfId="41313" xr:uid="{4C4065B7-8149-4619-9029-B9E0E9FB1623}"/>
    <cellStyle name="Normal 96 2 2 3" xfId="20354" xr:uid="{00000000-0005-0000-0000-0000804F0000}"/>
    <cellStyle name="Normal 96 2 2 3 2" xfId="41314" xr:uid="{6AFC1A60-48A4-40DC-A10F-1D74257DF40D}"/>
    <cellStyle name="Normal 96 2 2 4" xfId="20355" xr:uid="{00000000-0005-0000-0000-0000814F0000}"/>
    <cellStyle name="Normal 96 2 2 4 2" xfId="41315" xr:uid="{8D9685F0-8B00-44ED-AB4F-8B36B20F5CD4}"/>
    <cellStyle name="Normal 96 2 2 5" xfId="41312" xr:uid="{50CF6697-5853-4F26-ACBC-D9748C3DD709}"/>
    <cellStyle name="Normal 96 2 3" xfId="20356" xr:uid="{00000000-0005-0000-0000-0000824F0000}"/>
    <cellStyle name="Normal 96 2 3 2" xfId="41316" xr:uid="{ADEA5579-2D9C-4CA8-8DF8-A8CC0131A50D}"/>
    <cellStyle name="Normal 96 2 4" xfId="20357" xr:uid="{00000000-0005-0000-0000-0000834F0000}"/>
    <cellStyle name="Normal 96 2 4 2" xfId="41317" xr:uid="{BA653123-72A4-4356-BA0A-20B566124F45}"/>
    <cellStyle name="Normal 96 2 5" xfId="20358" xr:uid="{00000000-0005-0000-0000-0000844F0000}"/>
    <cellStyle name="Normal 96 2 5 2" xfId="41318" xr:uid="{8681D1CE-E976-4DC1-A009-6522E5AC1EBF}"/>
    <cellStyle name="Normal 96 2 6" xfId="41311" xr:uid="{E6297FFB-DA8B-4FA2-9B10-9EB42AB90D8B}"/>
    <cellStyle name="Normal 96 3" xfId="20359" xr:uid="{00000000-0005-0000-0000-0000854F0000}"/>
    <cellStyle name="Normal 96 3 2" xfId="20360" xr:uid="{00000000-0005-0000-0000-0000864F0000}"/>
    <cellStyle name="Normal 96 3 2 2" xfId="41320" xr:uid="{2B878623-61F9-485B-9F84-0A0737EBD402}"/>
    <cellStyle name="Normal 96 3 3" xfId="20361" xr:uid="{00000000-0005-0000-0000-0000874F0000}"/>
    <cellStyle name="Normal 96 3 3 2" xfId="41321" xr:uid="{F19A9FB2-87A3-42A3-8043-BBAB3D4ACDE7}"/>
    <cellStyle name="Normal 96 3 4" xfId="20362" xr:uid="{00000000-0005-0000-0000-0000884F0000}"/>
    <cellStyle name="Normal 96 3 4 2" xfId="41322" xr:uid="{6B043F8B-4557-49AF-A78D-8F0EE4291A32}"/>
    <cellStyle name="Normal 96 3 5" xfId="41319" xr:uid="{C84207B9-C973-4CEE-918A-5B75E6F9B736}"/>
    <cellStyle name="Normal 96 4" xfId="20363" xr:uid="{00000000-0005-0000-0000-0000894F0000}"/>
    <cellStyle name="Normal 96 4 2" xfId="20364" xr:uid="{00000000-0005-0000-0000-00008A4F0000}"/>
    <cellStyle name="Normal 96 4 2 2" xfId="41324" xr:uid="{5EF84745-2C7C-470A-A4B2-5BFF1FA7B130}"/>
    <cellStyle name="Normal 96 4 3" xfId="20365" xr:uid="{00000000-0005-0000-0000-00008B4F0000}"/>
    <cellStyle name="Normal 96 4 3 2" xfId="41325" xr:uid="{D69C9FD8-9CC8-43AB-8057-BDA81A997C75}"/>
    <cellStyle name="Normal 96 4 4" xfId="20366" xr:uid="{00000000-0005-0000-0000-00008C4F0000}"/>
    <cellStyle name="Normal 96 4 4 2" xfId="41326" xr:uid="{6E86A304-9E4E-41AC-9D91-F8ACDB585B82}"/>
    <cellStyle name="Normal 96 4 5" xfId="41323" xr:uid="{D6D582ED-AD29-4AB9-82F1-37901194AD06}"/>
    <cellStyle name="Normal 96 5" xfId="20367" xr:uid="{00000000-0005-0000-0000-00008D4F0000}"/>
    <cellStyle name="Normal 96 5 2" xfId="41327" xr:uid="{6A4DA25C-99A6-4008-9A35-FFD3251F85C1}"/>
    <cellStyle name="Normal 96 6" xfId="20368" xr:uid="{00000000-0005-0000-0000-00008E4F0000}"/>
    <cellStyle name="Normal 96 6 2" xfId="41328" xr:uid="{DB8DCF33-7364-4FC0-ADFD-22F19A9F7B0F}"/>
    <cellStyle name="Normal 96 7" xfId="20369" xr:uid="{00000000-0005-0000-0000-00008F4F0000}"/>
    <cellStyle name="Normal 96 7 2" xfId="41329" xr:uid="{8EADF595-7E6D-4289-BE9E-DD1D54D6F308}"/>
    <cellStyle name="Normal 96 8" xfId="41310" xr:uid="{F04B0A8E-D834-4E8E-9787-529ADC99D653}"/>
    <cellStyle name="Normal 97" xfId="20370" xr:uid="{00000000-0005-0000-0000-0000904F0000}"/>
    <cellStyle name="Normal 97 2" xfId="20371" xr:uid="{00000000-0005-0000-0000-0000914F0000}"/>
    <cellStyle name="Normal 97 2 2" xfId="41331" xr:uid="{1341AC5C-96E2-4A3D-B8F7-3E564E4225BC}"/>
    <cellStyle name="Normal 97 3" xfId="20372" xr:uid="{00000000-0005-0000-0000-0000924F0000}"/>
    <cellStyle name="Normal 97 3 2" xfId="41332" xr:uid="{8F8CF208-FB86-4198-8220-21040C6643BB}"/>
    <cellStyle name="Normal 97 4" xfId="20373" xr:uid="{00000000-0005-0000-0000-0000934F0000}"/>
    <cellStyle name="Normal 97 4 2" xfId="41333" xr:uid="{15C63264-7D12-49D3-91FA-6B65EDE006CE}"/>
    <cellStyle name="Normal 97 5" xfId="41330" xr:uid="{1A864EAF-1AE9-49F2-9F85-ACF7F524B54D}"/>
    <cellStyle name="Normal 98" xfId="20374" xr:uid="{00000000-0005-0000-0000-0000944F0000}"/>
    <cellStyle name="Normal 98 2" xfId="20375" xr:uid="{00000000-0005-0000-0000-0000954F0000}"/>
    <cellStyle name="Normal 98 2 2" xfId="41335" xr:uid="{33D03DA5-2881-4F7C-A42B-310C12700684}"/>
    <cellStyle name="Normal 98 3" xfId="20376" xr:uid="{00000000-0005-0000-0000-0000964F0000}"/>
    <cellStyle name="Normal 98 3 2" xfId="41336" xr:uid="{57332C11-85A1-49B7-ACCE-74B333E199C7}"/>
    <cellStyle name="Normal 98 4" xfId="20377" xr:uid="{00000000-0005-0000-0000-0000974F0000}"/>
    <cellStyle name="Normal 98 4 2" xfId="41337" xr:uid="{D5175016-8A40-4A0E-919B-063D9A657E21}"/>
    <cellStyle name="Normal 98 5" xfId="41334" xr:uid="{97433332-5A98-4AC2-A053-AB9AB73D6C82}"/>
    <cellStyle name="Normal 99" xfId="20378" xr:uid="{00000000-0005-0000-0000-0000984F0000}"/>
    <cellStyle name="Normal 99 2" xfId="20379" xr:uid="{00000000-0005-0000-0000-0000994F0000}"/>
    <cellStyle name="Normal 99 2 2" xfId="41339" xr:uid="{164EB3A1-BAD4-48B1-8A8B-8F6F8BC526E3}"/>
    <cellStyle name="Normal 99 3" xfId="20380" xr:uid="{00000000-0005-0000-0000-00009A4F0000}"/>
    <cellStyle name="Normal 99 3 2" xfId="41340" xr:uid="{769254AF-67D9-44AE-BBB9-72205DBD35E2}"/>
    <cellStyle name="Normal 99 4" xfId="20381" xr:uid="{00000000-0005-0000-0000-00009B4F0000}"/>
    <cellStyle name="Normal 99 4 2" xfId="41341" xr:uid="{18BFED43-2DA1-4040-91E4-EA3F12857429}"/>
    <cellStyle name="Normal 99 5" xfId="41338" xr:uid="{CEF3AEC6-AA7F-45C9-A037-DA066A4B053F}"/>
    <cellStyle name="Normal_Capital &amp; RWA N" xfId="8" xr:uid="{00000000-0005-0000-0000-00009C4F0000}"/>
    <cellStyle name="Normal_Capital &amp; RWA N 2" xfId="16" xr:uid="{00000000-0005-0000-0000-00009D4F0000}"/>
    <cellStyle name="Normal_Capital &amp; RWA N 2 2" xfId="20961" xr:uid="{00000000-0005-0000-0000-00009E4F0000}"/>
    <cellStyle name="Normal_Casestdy draft" xfId="15" xr:uid="{00000000-0005-0000-0000-00009F4F0000}"/>
    <cellStyle name="Normal_Casestdy draft 2" xfId="9" xr:uid="{00000000-0005-0000-0000-0000A04F0000}"/>
    <cellStyle name="Normalny_Eksport 2000 - F" xfId="20382" xr:uid="{00000000-0005-0000-0000-0000A14F0000}"/>
    <cellStyle name="Note 2" xfId="20383" xr:uid="{00000000-0005-0000-0000-0000A24F0000}"/>
    <cellStyle name="Note 2 10" xfId="20384" xr:uid="{00000000-0005-0000-0000-0000A34F0000}"/>
    <cellStyle name="Note 2 10 2" xfId="20385" xr:uid="{00000000-0005-0000-0000-0000A44F0000}"/>
    <cellStyle name="Note 2 10 2 2" xfId="41344" xr:uid="{2D265E49-7801-4BC1-99C8-B5AF5821B6A0}"/>
    <cellStyle name="Note 2 10 2 3" xfId="42110" xr:uid="{5FB1F0CE-7042-464E-A93D-3BF88F20964F}"/>
    <cellStyle name="Note 2 10 3" xfId="20386" xr:uid="{00000000-0005-0000-0000-0000A54F0000}"/>
    <cellStyle name="Note 2 10 3 2" xfId="41345" xr:uid="{1C909308-D9CF-4648-BA5A-293A2FEEB6D6}"/>
    <cellStyle name="Note 2 10 3 3" xfId="42111" xr:uid="{E08CC550-D4EA-44EC-933A-730025137B86}"/>
    <cellStyle name="Note 2 10 4" xfId="20387" xr:uid="{00000000-0005-0000-0000-0000A64F0000}"/>
    <cellStyle name="Note 2 10 4 2" xfId="41346" xr:uid="{E4A08BF4-7A01-4FEE-80CC-A9EF6BA2F2B0}"/>
    <cellStyle name="Note 2 10 4 3" xfId="42112" xr:uid="{6CA9CBD4-4DA6-4570-9995-9F634A4637E6}"/>
    <cellStyle name="Note 2 10 5" xfId="20388" xr:uid="{00000000-0005-0000-0000-0000A74F0000}"/>
    <cellStyle name="Note 2 10 5 2" xfId="41347" xr:uid="{7DF8EA47-A1FF-49F6-87E9-2B6530C962DA}"/>
    <cellStyle name="Note 2 10 5 3" xfId="42113" xr:uid="{7F13F9A3-24BF-4F15-859D-91D010A61C56}"/>
    <cellStyle name="Note 2 10 6" xfId="41343" xr:uid="{D491C927-8108-4988-BB0B-335D10EA0029}"/>
    <cellStyle name="Note 2 11" xfId="20389" xr:uid="{00000000-0005-0000-0000-0000A84F0000}"/>
    <cellStyle name="Note 2 11 2" xfId="20390" xr:uid="{00000000-0005-0000-0000-0000A94F0000}"/>
    <cellStyle name="Note 2 11 2 2" xfId="41349" xr:uid="{54BE7976-1F9D-400B-8F61-D085C3421AD0}"/>
    <cellStyle name="Note 2 11 2 3" xfId="42114" xr:uid="{7DD9C468-F540-49D7-9A01-18309F5D735F}"/>
    <cellStyle name="Note 2 11 3" xfId="20391" xr:uid="{00000000-0005-0000-0000-0000AA4F0000}"/>
    <cellStyle name="Note 2 11 3 2" xfId="41350" xr:uid="{8D64ADD2-DF6B-40F0-90D7-4C4C87809724}"/>
    <cellStyle name="Note 2 11 3 3" xfId="42115" xr:uid="{A80E1FB5-7D1F-4147-9165-EAED917A7DD4}"/>
    <cellStyle name="Note 2 11 4" xfId="20392" xr:uid="{00000000-0005-0000-0000-0000AB4F0000}"/>
    <cellStyle name="Note 2 11 4 2" xfId="41351" xr:uid="{83A34B61-1E30-4F42-B190-B1652CC3371E}"/>
    <cellStyle name="Note 2 11 4 3" xfId="42116" xr:uid="{747F919B-7DAB-4670-ADE2-16D3204A06C5}"/>
    <cellStyle name="Note 2 11 5" xfId="20393" xr:uid="{00000000-0005-0000-0000-0000AC4F0000}"/>
    <cellStyle name="Note 2 11 5 2" xfId="41352" xr:uid="{88569FDB-5C9B-4610-88A8-AEF53289BE81}"/>
    <cellStyle name="Note 2 11 5 3" xfId="42117" xr:uid="{904AF802-2DB8-47AE-AAF6-4FFAC0662252}"/>
    <cellStyle name="Note 2 11 6" xfId="41348" xr:uid="{296B5A5D-E34D-4D10-A7B1-C6C1B8A08231}"/>
    <cellStyle name="Note 2 12" xfId="20394" xr:uid="{00000000-0005-0000-0000-0000AD4F0000}"/>
    <cellStyle name="Note 2 12 2" xfId="20395" xr:uid="{00000000-0005-0000-0000-0000AE4F0000}"/>
    <cellStyle name="Note 2 12 2 2" xfId="41354" xr:uid="{FDCD0125-591E-45D3-84C0-12D64BFCEA10}"/>
    <cellStyle name="Note 2 12 2 3" xfId="42118" xr:uid="{B0A3D40C-1CF3-436F-93B3-8454A17269AC}"/>
    <cellStyle name="Note 2 12 3" xfId="20396" xr:uid="{00000000-0005-0000-0000-0000AF4F0000}"/>
    <cellStyle name="Note 2 12 3 2" xfId="41355" xr:uid="{4EA65477-48CE-42D7-91F3-F09E1498CD0F}"/>
    <cellStyle name="Note 2 12 3 3" xfId="42119" xr:uid="{804E4F66-7173-44BD-92C7-875503F73227}"/>
    <cellStyle name="Note 2 12 4" xfId="20397" xr:uid="{00000000-0005-0000-0000-0000B04F0000}"/>
    <cellStyle name="Note 2 12 4 2" xfId="41356" xr:uid="{FD765FFE-9482-440D-87BB-CCDE7B2C9CE7}"/>
    <cellStyle name="Note 2 12 4 3" xfId="42120" xr:uid="{8A41B221-26B2-414C-BEFD-F73615958FE9}"/>
    <cellStyle name="Note 2 12 5" xfId="20398" xr:uid="{00000000-0005-0000-0000-0000B14F0000}"/>
    <cellStyle name="Note 2 12 5 2" xfId="41357" xr:uid="{85490228-7F65-4D39-8BEB-B46FA450BA1A}"/>
    <cellStyle name="Note 2 12 5 3" xfId="42121" xr:uid="{1EAB153D-27C8-40C6-87EA-685A6327A560}"/>
    <cellStyle name="Note 2 12 6" xfId="41353" xr:uid="{7C5536D0-2E3B-4CE7-8C1A-AA96104DC59D}"/>
    <cellStyle name="Note 2 13" xfId="20399" xr:uid="{00000000-0005-0000-0000-0000B24F0000}"/>
    <cellStyle name="Note 2 13 2" xfId="20400" xr:uid="{00000000-0005-0000-0000-0000B34F0000}"/>
    <cellStyle name="Note 2 13 2 2" xfId="41359" xr:uid="{5C4D3DE0-1A9B-4CA7-80E6-C4EEE0FD5272}"/>
    <cellStyle name="Note 2 13 2 3" xfId="42122" xr:uid="{993EF65E-22D2-414F-96D6-1635050031D1}"/>
    <cellStyle name="Note 2 13 3" xfId="20401" xr:uid="{00000000-0005-0000-0000-0000B44F0000}"/>
    <cellStyle name="Note 2 13 3 2" xfId="41360" xr:uid="{19A4F5FE-552C-4072-9169-B966BF8DCED1}"/>
    <cellStyle name="Note 2 13 3 3" xfId="42123" xr:uid="{31553C60-7097-44CF-9801-9081103F375B}"/>
    <cellStyle name="Note 2 13 4" xfId="20402" xr:uid="{00000000-0005-0000-0000-0000B54F0000}"/>
    <cellStyle name="Note 2 13 4 2" xfId="41361" xr:uid="{504069B3-44BF-452A-87F6-2DF94AE155BC}"/>
    <cellStyle name="Note 2 13 4 3" xfId="42124" xr:uid="{F705746E-83CF-4B3E-A903-6E3D2E6C2525}"/>
    <cellStyle name="Note 2 13 5" xfId="20403" xr:uid="{00000000-0005-0000-0000-0000B64F0000}"/>
    <cellStyle name="Note 2 13 5 2" xfId="41362" xr:uid="{EC396CD4-6C54-4BC7-95F6-BF55F621B948}"/>
    <cellStyle name="Note 2 13 5 3" xfId="42125" xr:uid="{FABBF96F-3518-48FF-A94F-9826D36C6C75}"/>
    <cellStyle name="Note 2 13 6" xfId="41358" xr:uid="{E2E39CD3-EC90-4AD7-9ED8-0D0D27894C54}"/>
    <cellStyle name="Note 2 14" xfId="20404" xr:uid="{00000000-0005-0000-0000-0000B74F0000}"/>
    <cellStyle name="Note 2 14 2" xfId="20405" xr:uid="{00000000-0005-0000-0000-0000B84F0000}"/>
    <cellStyle name="Note 2 14 2 2" xfId="41364" xr:uid="{ED607CA5-E0F6-424D-B65E-CF67BE2861EC}"/>
    <cellStyle name="Note 2 14 2 3" xfId="42127" xr:uid="{5EF47A2B-0DA1-46E6-97FD-13C9C6A6EC78}"/>
    <cellStyle name="Note 2 14 3" xfId="41363" xr:uid="{AB1CC775-4792-41B4-9AEB-C4A8AEDD444E}"/>
    <cellStyle name="Note 2 14 4" xfId="42126" xr:uid="{E75D9691-42C9-4470-923B-1BF41A37FC72}"/>
    <cellStyle name="Note 2 15" xfId="20406" xr:uid="{00000000-0005-0000-0000-0000B94F0000}"/>
    <cellStyle name="Note 2 15 2" xfId="20407" xr:uid="{00000000-0005-0000-0000-0000BA4F0000}"/>
    <cellStyle name="Note 2 15 2 2" xfId="41366" xr:uid="{1133CD38-AF01-4B42-AED4-0C92A39B1064}"/>
    <cellStyle name="Note 2 15 2 3" xfId="42128" xr:uid="{39006BA4-0BC1-4050-83FF-8B5CA62E02DC}"/>
    <cellStyle name="Note 2 15 3" xfId="41365" xr:uid="{C1D4C239-F480-4C77-B699-95DC1E7B0106}"/>
    <cellStyle name="Note 2 16" xfId="20408" xr:uid="{00000000-0005-0000-0000-0000BB4F0000}"/>
    <cellStyle name="Note 2 16 2" xfId="41367" xr:uid="{D48FA6AC-EAC0-44A8-A1B2-4A780A59C6D2}"/>
    <cellStyle name="Note 2 16 3" xfId="42129" xr:uid="{858F019A-CBBF-49EC-8071-916790E844DA}"/>
    <cellStyle name="Note 2 17" xfId="20409" xr:uid="{00000000-0005-0000-0000-0000BC4F0000}"/>
    <cellStyle name="Note 2 17 2" xfId="41368" xr:uid="{2EBF8017-10B8-4234-8EEA-3C0971BAC915}"/>
    <cellStyle name="Note 2 17 3" xfId="42130" xr:uid="{C504727D-4907-485E-B09C-0A493642047E}"/>
    <cellStyle name="Note 2 18" xfId="41342" xr:uid="{D52F1577-625F-4399-BB90-C768619E8EE1}"/>
    <cellStyle name="Note 2 19" xfId="42109" xr:uid="{F02C81F5-7515-4834-92D5-CF5C0C12AD97}"/>
    <cellStyle name="Note 2 2" xfId="20410" xr:uid="{00000000-0005-0000-0000-0000BD4F0000}"/>
    <cellStyle name="Note 2 2 10" xfId="20411" xr:uid="{00000000-0005-0000-0000-0000BE4F0000}"/>
    <cellStyle name="Note 2 2 10 2" xfId="41370" xr:uid="{47B622BB-7F9E-4E2B-9C3C-45FB7D77952C}"/>
    <cellStyle name="Note 2 2 10 3" xfId="42132" xr:uid="{69FC10E7-5974-44F0-9C3C-EF1080A7C614}"/>
    <cellStyle name="Note 2 2 11" xfId="41369" xr:uid="{C0500738-2DA6-46E8-BD58-D57415200710}"/>
    <cellStyle name="Note 2 2 12" xfId="42131" xr:uid="{FF365D59-E6B7-421F-961E-691749F4EE6F}"/>
    <cellStyle name="Note 2 2 2" xfId="20412" xr:uid="{00000000-0005-0000-0000-0000BF4F0000}"/>
    <cellStyle name="Note 2 2 2 2" xfId="20413" xr:uid="{00000000-0005-0000-0000-0000C04F0000}"/>
    <cellStyle name="Note 2 2 2 2 2" xfId="41372" xr:uid="{5748E59F-83BB-492E-862F-863F90A6372B}"/>
    <cellStyle name="Note 2 2 2 2 3" xfId="42134" xr:uid="{449DA6C7-39C4-472C-BBED-5A302F24A94C}"/>
    <cellStyle name="Note 2 2 2 3" xfId="20414" xr:uid="{00000000-0005-0000-0000-0000C14F0000}"/>
    <cellStyle name="Note 2 2 2 3 2" xfId="41373" xr:uid="{EC5D2EE0-7F48-48C8-AD6A-8EB4ED784ADC}"/>
    <cellStyle name="Note 2 2 2 3 3" xfId="42135" xr:uid="{B0507C83-4BE1-459B-B7B2-4EEDF850CE77}"/>
    <cellStyle name="Note 2 2 2 4" xfId="20415" xr:uid="{00000000-0005-0000-0000-0000C24F0000}"/>
    <cellStyle name="Note 2 2 2 4 2" xfId="41374" xr:uid="{B5FB4622-9EDE-4835-BE01-D563D2678643}"/>
    <cellStyle name="Note 2 2 2 4 3" xfId="42136" xr:uid="{CB6AE49B-A3CF-4266-BF7B-88D1A1FA1F0A}"/>
    <cellStyle name="Note 2 2 2 5" xfId="20416" xr:uid="{00000000-0005-0000-0000-0000C34F0000}"/>
    <cellStyle name="Note 2 2 2 5 2" xfId="41375" xr:uid="{860A2F9D-B237-4670-83B4-0BF04D12213C}"/>
    <cellStyle name="Note 2 2 2 5 3" xfId="42137" xr:uid="{37619EAB-D271-47BC-9CA0-E931ED1EC875}"/>
    <cellStyle name="Note 2 2 2 6" xfId="41371" xr:uid="{3E48BA8C-F089-47C0-88BF-3B6B9A34B589}"/>
    <cellStyle name="Note 2 2 2 7" xfId="42133" xr:uid="{3DF2CB8C-1024-48A6-B3FF-6902A6823BE1}"/>
    <cellStyle name="Note 2 2 3" xfId="20417" xr:uid="{00000000-0005-0000-0000-0000C44F0000}"/>
    <cellStyle name="Note 2 2 3 2" xfId="20418" xr:uid="{00000000-0005-0000-0000-0000C54F0000}"/>
    <cellStyle name="Note 2 2 3 2 2" xfId="41377" xr:uid="{B529A5C1-A22A-4D39-911E-1A3EC08F1CDA}"/>
    <cellStyle name="Note 2 2 3 2 3" xfId="42138" xr:uid="{534B7DB3-52B9-4F50-AB29-59B907A8E4E9}"/>
    <cellStyle name="Note 2 2 3 3" xfId="20419" xr:uid="{00000000-0005-0000-0000-0000C64F0000}"/>
    <cellStyle name="Note 2 2 3 3 2" xfId="41378" xr:uid="{FB76638D-6165-450C-88AE-14B207461D9B}"/>
    <cellStyle name="Note 2 2 3 3 3" xfId="42139" xr:uid="{4CAEFC55-4856-471E-891E-D32DDF919355}"/>
    <cellStyle name="Note 2 2 3 4" xfId="20420" xr:uid="{00000000-0005-0000-0000-0000C74F0000}"/>
    <cellStyle name="Note 2 2 3 4 2" xfId="41379" xr:uid="{A91B4A39-E046-4FB8-8CAE-77F85FC4987B}"/>
    <cellStyle name="Note 2 2 3 4 3" xfId="42140" xr:uid="{956CCCB7-3C5B-4FA6-B9EF-76EE7F1CFAC7}"/>
    <cellStyle name="Note 2 2 3 5" xfId="20421" xr:uid="{00000000-0005-0000-0000-0000C84F0000}"/>
    <cellStyle name="Note 2 2 3 5 2" xfId="41380" xr:uid="{7F36D178-C1FD-4EF0-A907-B9C28D9B1CD9}"/>
    <cellStyle name="Note 2 2 3 5 3" xfId="42141" xr:uid="{743410AF-9C62-4B92-AF18-BF84EACCA59A}"/>
    <cellStyle name="Note 2 2 3 6" xfId="41376" xr:uid="{F62A686E-8343-44B4-9920-DA9E10EDCCF6}"/>
    <cellStyle name="Note 2 2 4" xfId="20422" xr:uid="{00000000-0005-0000-0000-0000C94F0000}"/>
    <cellStyle name="Note 2 2 4 2" xfId="20423" xr:uid="{00000000-0005-0000-0000-0000CA4F0000}"/>
    <cellStyle name="Note 2 2 4 2 2" xfId="41382" xr:uid="{3E9B6E64-0C16-46D5-8B6E-4C18E41080BF}"/>
    <cellStyle name="Note 2 2 4 2 3" xfId="42143" xr:uid="{5198EB4E-1632-42C6-A399-D10595738773}"/>
    <cellStyle name="Note 2 2 4 3" xfId="20424" xr:uid="{00000000-0005-0000-0000-0000CB4F0000}"/>
    <cellStyle name="Note 2 2 4 3 2" xfId="41383" xr:uid="{3420DCAE-FF15-464F-B190-CB4CE0E7EFD3}"/>
    <cellStyle name="Note 2 2 4 3 3" xfId="42144" xr:uid="{1CC515E2-7D14-44CF-B57B-6F26FDA1A40F}"/>
    <cellStyle name="Note 2 2 4 4" xfId="20425" xr:uid="{00000000-0005-0000-0000-0000CC4F0000}"/>
    <cellStyle name="Note 2 2 4 4 2" xfId="41384" xr:uid="{F0B183B2-DC81-4EF8-8DCA-380BFE357C97}"/>
    <cellStyle name="Note 2 2 4 4 3" xfId="42145" xr:uid="{67F36A89-0BD3-487B-96B4-FD0B582F55DE}"/>
    <cellStyle name="Note 2 2 4 5" xfId="41381" xr:uid="{5C121720-0684-405E-923B-3AD24B1ACC46}"/>
    <cellStyle name="Note 2 2 4 6" xfId="42142" xr:uid="{A9F32332-E1AD-4379-AB25-A217D0BC738F}"/>
    <cellStyle name="Note 2 2 5" xfId="20426" xr:uid="{00000000-0005-0000-0000-0000CD4F0000}"/>
    <cellStyle name="Note 2 2 5 2" xfId="20427" xr:uid="{00000000-0005-0000-0000-0000CE4F0000}"/>
    <cellStyle name="Note 2 2 5 2 2" xfId="41386" xr:uid="{DA75C3D8-6515-4530-8141-E8DFD879EFFC}"/>
    <cellStyle name="Note 2 2 5 2 3" xfId="42147" xr:uid="{2DB83481-3C0E-4E87-9F92-F3CACD8A983A}"/>
    <cellStyle name="Note 2 2 5 3" xfId="20428" xr:uid="{00000000-0005-0000-0000-0000CF4F0000}"/>
    <cellStyle name="Note 2 2 5 3 2" xfId="41387" xr:uid="{38CBF59D-F867-40E7-8DF9-708358EBF50D}"/>
    <cellStyle name="Note 2 2 5 3 3" xfId="42148" xr:uid="{CAE8F258-3381-4369-84C3-7C14D0C73BCA}"/>
    <cellStyle name="Note 2 2 5 4" xfId="20429" xr:uid="{00000000-0005-0000-0000-0000D04F0000}"/>
    <cellStyle name="Note 2 2 5 4 2" xfId="41388" xr:uid="{8F38F59F-C9F8-4679-AFE7-4D0853C3F1D6}"/>
    <cellStyle name="Note 2 2 5 4 3" xfId="42149" xr:uid="{24A3CC1E-9EED-48AF-884F-B87480C7997D}"/>
    <cellStyle name="Note 2 2 5 5" xfId="41385" xr:uid="{BFF3E543-40B2-4A78-AEFE-5EFDADD72E13}"/>
    <cellStyle name="Note 2 2 5 6" xfId="42146" xr:uid="{3A93D8D5-E419-41E3-96F3-D469AFF2D160}"/>
    <cellStyle name="Note 2 2 6" xfId="20430" xr:uid="{00000000-0005-0000-0000-0000D14F0000}"/>
    <cellStyle name="Note 2 2 6 2" xfId="41389" xr:uid="{2DC0510A-B99D-4267-9352-3B049D784B5C}"/>
    <cellStyle name="Note 2 2 6 3" xfId="42150" xr:uid="{78AD1818-1D0A-4D02-B391-E86D9C0B06FD}"/>
    <cellStyle name="Note 2 2 7" xfId="20431" xr:uid="{00000000-0005-0000-0000-0000D24F0000}"/>
    <cellStyle name="Note 2 2 7 2" xfId="41390" xr:uid="{FB448E5E-EAE8-4724-B07C-E6F5C6B1EA20}"/>
    <cellStyle name="Note 2 2 7 3" xfId="42151" xr:uid="{98F456FC-8AC5-4200-871D-DC6219129E4F}"/>
    <cellStyle name="Note 2 2 8" xfId="20432" xr:uid="{00000000-0005-0000-0000-0000D34F0000}"/>
    <cellStyle name="Note 2 2 8 2" xfId="41391" xr:uid="{566EFB79-C703-431F-A8DB-B1CBC30F5F9E}"/>
    <cellStyle name="Note 2 2 8 3" xfId="42152" xr:uid="{2AF6E3FA-66F1-4C37-8D38-6CF77163DA56}"/>
    <cellStyle name="Note 2 2 9" xfId="20433" xr:uid="{00000000-0005-0000-0000-0000D44F0000}"/>
    <cellStyle name="Note 2 2 9 2" xfId="41392" xr:uid="{4443EA75-E955-4BB5-809D-51C2A753D220}"/>
    <cellStyle name="Note 2 2 9 3" xfId="42153" xr:uid="{DDA20738-6DFD-4FFA-B34C-0A31170651B7}"/>
    <cellStyle name="Note 2 3" xfId="20434" xr:uid="{00000000-0005-0000-0000-0000D54F0000}"/>
    <cellStyle name="Note 2 3 2" xfId="20435" xr:uid="{00000000-0005-0000-0000-0000D64F0000}"/>
    <cellStyle name="Note 2 3 2 2" xfId="41394" xr:uid="{5AA4384A-8F9A-4B53-9940-62ABACB52A98}"/>
    <cellStyle name="Note 2 3 2 3" xfId="42154" xr:uid="{E83E1606-81AB-4BF6-9B7B-D92D7942043E}"/>
    <cellStyle name="Note 2 3 3" xfId="20436" xr:uid="{00000000-0005-0000-0000-0000D74F0000}"/>
    <cellStyle name="Note 2 3 3 2" xfId="41395" xr:uid="{8C0838BE-EDE3-4109-BB2B-FA6A29B98FF6}"/>
    <cellStyle name="Note 2 3 3 3" xfId="42155" xr:uid="{07B11825-0F4A-40F6-AEC7-785F73EE7222}"/>
    <cellStyle name="Note 2 3 4" xfId="20437" xr:uid="{00000000-0005-0000-0000-0000D84F0000}"/>
    <cellStyle name="Note 2 3 4 2" xfId="41396" xr:uid="{AF0BEA4E-AA45-44D0-BD1C-E810E447B347}"/>
    <cellStyle name="Note 2 3 4 3" xfId="42156" xr:uid="{6356F421-0103-4FAB-9315-0EA944CD6A1B}"/>
    <cellStyle name="Note 2 3 5" xfId="20438" xr:uid="{00000000-0005-0000-0000-0000D94F0000}"/>
    <cellStyle name="Note 2 3 5 2" xfId="41397" xr:uid="{71875C91-E969-46D5-86A4-E77E430DFD25}"/>
    <cellStyle name="Note 2 3 5 3" xfId="42157" xr:uid="{5000E723-E22E-4B2B-B946-956307F62794}"/>
    <cellStyle name="Note 2 3 6" xfId="41393" xr:uid="{C3E98E03-171B-4C34-94AF-4FF5E1F7CC77}"/>
    <cellStyle name="Note 2 4" xfId="20439" xr:uid="{00000000-0005-0000-0000-0000DA4F0000}"/>
    <cellStyle name="Note 2 4 2" xfId="20440" xr:uid="{00000000-0005-0000-0000-0000DB4F0000}"/>
    <cellStyle name="Note 2 4 2 2" xfId="20441" xr:uid="{00000000-0005-0000-0000-0000DC4F0000}"/>
    <cellStyle name="Note 2 4 2 2 2" xfId="41400" xr:uid="{D5F77101-1442-476E-A185-506092B6C81A}"/>
    <cellStyle name="Note 2 4 2 2 3" xfId="42158" xr:uid="{67EE251B-3ED0-4E0D-848D-06E532BDBDF8}"/>
    <cellStyle name="Note 2 4 2 3" xfId="41399" xr:uid="{2983534B-C8EA-4937-9D96-033186B7CDEC}"/>
    <cellStyle name="Note 2 4 3" xfId="20442" xr:uid="{00000000-0005-0000-0000-0000DD4F0000}"/>
    <cellStyle name="Note 2 4 3 2" xfId="20443" xr:uid="{00000000-0005-0000-0000-0000DE4F0000}"/>
    <cellStyle name="Note 2 4 3 2 2" xfId="41402" xr:uid="{F4C9606F-C19C-4E96-9872-B8077DC7C321}"/>
    <cellStyle name="Note 2 4 3 2 3" xfId="42159" xr:uid="{03F12FD6-F787-49D6-8BA8-89D5431C3287}"/>
    <cellStyle name="Note 2 4 3 3" xfId="41401" xr:uid="{E7FF6BD8-868B-4828-B8D6-F4919F1819C2}"/>
    <cellStyle name="Note 2 4 4" xfId="20444" xr:uid="{00000000-0005-0000-0000-0000DF4F0000}"/>
    <cellStyle name="Note 2 4 4 2" xfId="20445" xr:uid="{00000000-0005-0000-0000-0000E04F0000}"/>
    <cellStyle name="Note 2 4 4 2 2" xfId="41404" xr:uid="{4F36268C-1762-4884-BFE9-F87E54836DDF}"/>
    <cellStyle name="Note 2 4 4 2 3" xfId="42160" xr:uid="{2AD351E6-0321-4D1B-9A39-1B603BD7643E}"/>
    <cellStyle name="Note 2 4 4 3" xfId="41403" xr:uid="{1198161B-3F6D-4053-AFEF-979D788CF072}"/>
    <cellStyle name="Note 2 4 5" xfId="20446" xr:uid="{00000000-0005-0000-0000-0000E14F0000}"/>
    <cellStyle name="Note 2 4 5 2" xfId="41405" xr:uid="{B3119661-5DB0-4FEA-A932-0BEAF8E3052B}"/>
    <cellStyle name="Note 2 4 6" xfId="20447" xr:uid="{00000000-0005-0000-0000-0000E24F0000}"/>
    <cellStyle name="Note 2 4 6 2" xfId="41406" xr:uid="{069045FF-09D3-4F74-A6FC-F11ADA49210C}"/>
    <cellStyle name="Note 2 4 7" xfId="20448" xr:uid="{00000000-0005-0000-0000-0000E34F0000}"/>
    <cellStyle name="Note 2 4 7 2" xfId="41407" xr:uid="{4ED07A25-3934-4708-A7BB-353E341A6DA6}"/>
    <cellStyle name="Note 2 4 7 3" xfId="42161" xr:uid="{75AE0485-8620-42CD-B7FF-E0832812C882}"/>
    <cellStyle name="Note 2 4 8" xfId="41398" xr:uid="{0C85E5FF-E72D-4A0B-BE01-96BE88956AEC}"/>
    <cellStyle name="Note 2 5" xfId="20449" xr:uid="{00000000-0005-0000-0000-0000E44F0000}"/>
    <cellStyle name="Note 2 5 2" xfId="20450" xr:uid="{00000000-0005-0000-0000-0000E54F0000}"/>
    <cellStyle name="Note 2 5 2 2" xfId="20451" xr:uid="{00000000-0005-0000-0000-0000E64F0000}"/>
    <cellStyle name="Note 2 5 2 2 2" xfId="41410" xr:uid="{000694A7-1595-4F62-BBF8-C222568D125D}"/>
    <cellStyle name="Note 2 5 2 2 3" xfId="42162" xr:uid="{BC3CE624-7F2C-4D28-994A-25D6BA847CC1}"/>
    <cellStyle name="Note 2 5 2 3" xfId="41409" xr:uid="{5D818CAA-707E-475E-8659-42764362B363}"/>
    <cellStyle name="Note 2 5 3" xfId="20452" xr:uid="{00000000-0005-0000-0000-0000E74F0000}"/>
    <cellStyle name="Note 2 5 3 2" xfId="20453" xr:uid="{00000000-0005-0000-0000-0000E84F0000}"/>
    <cellStyle name="Note 2 5 3 2 2" xfId="41412" xr:uid="{A954B54E-6FC2-429D-B2D9-32E7D2F735B5}"/>
    <cellStyle name="Note 2 5 3 2 3" xfId="42163" xr:uid="{ED74D6AC-FE7A-4482-86F7-A178FAB9F16D}"/>
    <cellStyle name="Note 2 5 3 3" xfId="41411" xr:uid="{11ED992E-8B0E-4ED3-97CE-89E80402D06F}"/>
    <cellStyle name="Note 2 5 4" xfId="20454" xr:uid="{00000000-0005-0000-0000-0000E94F0000}"/>
    <cellStyle name="Note 2 5 4 2" xfId="20455" xr:uid="{00000000-0005-0000-0000-0000EA4F0000}"/>
    <cellStyle name="Note 2 5 4 2 2" xfId="41414" xr:uid="{0C953AE7-570A-457B-A19F-A3D4B14BADD1}"/>
    <cellStyle name="Note 2 5 4 2 3" xfId="42164" xr:uid="{A9223CDD-4131-4844-9F70-7851BC89EC03}"/>
    <cellStyle name="Note 2 5 4 3" xfId="41413" xr:uid="{F02004C1-C503-45CC-AE31-D99A37607CB0}"/>
    <cellStyle name="Note 2 5 5" xfId="20456" xr:uid="{00000000-0005-0000-0000-0000EB4F0000}"/>
    <cellStyle name="Note 2 5 5 2" xfId="41415" xr:uid="{545C9EBD-A80B-4E61-8583-D231102148E5}"/>
    <cellStyle name="Note 2 5 6" xfId="20457" xr:uid="{00000000-0005-0000-0000-0000EC4F0000}"/>
    <cellStyle name="Note 2 5 6 2" xfId="41416" xr:uid="{CACD746B-4601-4D31-83A4-46F449D9B322}"/>
    <cellStyle name="Note 2 5 7" xfId="20458" xr:uid="{00000000-0005-0000-0000-0000ED4F0000}"/>
    <cellStyle name="Note 2 5 7 2" xfId="41417" xr:uid="{5DB0069F-E2CB-4988-8992-7E95C306379C}"/>
    <cellStyle name="Note 2 5 7 3" xfId="42165" xr:uid="{85284B81-8297-4F67-B799-10BD824630D6}"/>
    <cellStyle name="Note 2 5 8" xfId="41408" xr:uid="{A669D4B4-EC6D-4EA0-8F00-45A536593D07}"/>
    <cellStyle name="Note 2 6" xfId="20459" xr:uid="{00000000-0005-0000-0000-0000EE4F0000}"/>
    <cellStyle name="Note 2 6 2" xfId="20460" xr:uid="{00000000-0005-0000-0000-0000EF4F0000}"/>
    <cellStyle name="Note 2 6 2 2" xfId="20461" xr:uid="{00000000-0005-0000-0000-0000F04F0000}"/>
    <cellStyle name="Note 2 6 2 2 2" xfId="41420" xr:uid="{12BC9023-9CAC-49A5-AFF2-30D4659879C9}"/>
    <cellStyle name="Note 2 6 2 2 3" xfId="42166" xr:uid="{97795EC3-7C88-459D-AC05-536890F21BC4}"/>
    <cellStyle name="Note 2 6 2 3" xfId="41419" xr:uid="{0874FB80-90D7-425D-BCF2-B7E24AC840FD}"/>
    <cellStyle name="Note 2 6 3" xfId="20462" xr:uid="{00000000-0005-0000-0000-0000F14F0000}"/>
    <cellStyle name="Note 2 6 3 2" xfId="20463" xr:uid="{00000000-0005-0000-0000-0000F24F0000}"/>
    <cellStyle name="Note 2 6 3 2 2" xfId="41422" xr:uid="{4CD97388-CF0A-4EC1-B6B3-FADBF259976A}"/>
    <cellStyle name="Note 2 6 3 2 3" xfId="42167" xr:uid="{A6A3E20F-F78F-477D-AB19-5A75BD681193}"/>
    <cellStyle name="Note 2 6 3 3" xfId="41421" xr:uid="{0E15DFFB-07BD-440E-B82B-F46676872A18}"/>
    <cellStyle name="Note 2 6 4" xfId="20464" xr:uid="{00000000-0005-0000-0000-0000F34F0000}"/>
    <cellStyle name="Note 2 6 4 2" xfId="20465" xr:uid="{00000000-0005-0000-0000-0000F44F0000}"/>
    <cellStyle name="Note 2 6 4 2 2" xfId="41424" xr:uid="{A3389349-D1DD-4B14-89C7-6DFBC838B227}"/>
    <cellStyle name="Note 2 6 4 2 3" xfId="42168" xr:uid="{076B66DD-5881-45E4-AFA9-4998B5F91FFD}"/>
    <cellStyle name="Note 2 6 4 3" xfId="41423" xr:uid="{8BAC33A0-CDB6-4852-8BD1-27939C08FD5E}"/>
    <cellStyle name="Note 2 6 5" xfId="20466" xr:uid="{00000000-0005-0000-0000-0000F54F0000}"/>
    <cellStyle name="Note 2 6 5 2" xfId="41425" xr:uid="{AE915F43-DFE7-46A8-AAF2-3B115EA0F0C1}"/>
    <cellStyle name="Note 2 6 6" xfId="20467" xr:uid="{00000000-0005-0000-0000-0000F64F0000}"/>
    <cellStyle name="Note 2 6 6 2" xfId="41426" xr:uid="{757CF29C-7361-49E9-BFA7-35B3AB9CF5E9}"/>
    <cellStyle name="Note 2 6 7" xfId="20468" xr:uid="{00000000-0005-0000-0000-0000F74F0000}"/>
    <cellStyle name="Note 2 6 7 2" xfId="41427" xr:uid="{24C12400-F3E2-4FC9-AFB6-E354D00A3175}"/>
    <cellStyle name="Note 2 6 7 3" xfId="42169" xr:uid="{A9DEEF8C-28ED-4696-94EA-A0A40378B015}"/>
    <cellStyle name="Note 2 6 8" xfId="41418" xr:uid="{4958812E-8874-4DEB-87FB-AD8FA13C74AB}"/>
    <cellStyle name="Note 2 7" xfId="20469" xr:uid="{00000000-0005-0000-0000-0000F84F0000}"/>
    <cellStyle name="Note 2 7 2" xfId="20470" xr:uid="{00000000-0005-0000-0000-0000F94F0000}"/>
    <cellStyle name="Note 2 7 2 2" xfId="20471" xr:uid="{00000000-0005-0000-0000-0000FA4F0000}"/>
    <cellStyle name="Note 2 7 2 2 2" xfId="41430" xr:uid="{DB24B485-E841-4F0F-BCD4-04F3C3C17BDC}"/>
    <cellStyle name="Note 2 7 2 2 3" xfId="42170" xr:uid="{E713D85C-34C6-4733-99BA-D468DEDB5AA3}"/>
    <cellStyle name="Note 2 7 2 3" xfId="41429" xr:uid="{18B2DC2B-26F2-44A4-A605-D66C3A47F5F6}"/>
    <cellStyle name="Note 2 7 3" xfId="20472" xr:uid="{00000000-0005-0000-0000-0000FB4F0000}"/>
    <cellStyle name="Note 2 7 3 2" xfId="20473" xr:uid="{00000000-0005-0000-0000-0000FC4F0000}"/>
    <cellStyle name="Note 2 7 3 2 2" xfId="41432" xr:uid="{1E9C05E2-B810-4E3B-8A47-0FFD797A46E2}"/>
    <cellStyle name="Note 2 7 3 2 3" xfId="42171" xr:uid="{1AD1DED9-CC52-4D54-8DF6-323C0B9D3DB5}"/>
    <cellStyle name="Note 2 7 3 3" xfId="41431" xr:uid="{F608931B-58DD-4DFE-9DF2-DFF8012BE159}"/>
    <cellStyle name="Note 2 7 4" xfId="20474" xr:uid="{00000000-0005-0000-0000-0000FD4F0000}"/>
    <cellStyle name="Note 2 7 4 2" xfId="20475" xr:uid="{00000000-0005-0000-0000-0000FE4F0000}"/>
    <cellStyle name="Note 2 7 4 2 2" xfId="41434" xr:uid="{8982975C-DF4C-4B7E-BF42-4F880237DE82}"/>
    <cellStyle name="Note 2 7 4 2 3" xfId="42172" xr:uid="{E77E572E-DC0B-4BD6-8C41-DEF5B062C866}"/>
    <cellStyle name="Note 2 7 4 3" xfId="41433" xr:uid="{2666E097-C2B0-4CD7-8B63-B7550C32EE87}"/>
    <cellStyle name="Note 2 7 5" xfId="20476" xr:uid="{00000000-0005-0000-0000-0000FF4F0000}"/>
    <cellStyle name="Note 2 7 5 2" xfId="41435" xr:uid="{3C1B8E70-DE44-4640-A1D5-59A5EF3B7A22}"/>
    <cellStyle name="Note 2 7 6" xfId="20477" xr:uid="{00000000-0005-0000-0000-000000500000}"/>
    <cellStyle name="Note 2 7 6 2" xfId="41436" xr:uid="{1AF5DDAC-151A-48F0-B019-51A3B00EFFD6}"/>
    <cellStyle name="Note 2 7 7" xfId="20478" xr:uid="{00000000-0005-0000-0000-000001500000}"/>
    <cellStyle name="Note 2 7 7 2" xfId="41437" xr:uid="{8C16D956-2B64-4197-BF8C-63AE2D16DB2D}"/>
    <cellStyle name="Note 2 7 7 3" xfId="42173" xr:uid="{C8BD0F6D-53D1-44F8-8268-7CA698A65960}"/>
    <cellStyle name="Note 2 7 8" xfId="41428" xr:uid="{1A2C0ADC-914E-4B89-8FA2-AAAEF1033F84}"/>
    <cellStyle name="Note 2 8" xfId="20479" xr:uid="{00000000-0005-0000-0000-000002500000}"/>
    <cellStyle name="Note 2 8 2" xfId="20480" xr:uid="{00000000-0005-0000-0000-000003500000}"/>
    <cellStyle name="Note 2 8 2 2" xfId="41439" xr:uid="{DB3A95AE-8CEE-4AF7-A9F5-5900426D95BD}"/>
    <cellStyle name="Note 2 8 2 3" xfId="42174" xr:uid="{8692506D-78FF-4607-B109-5C16152CD06B}"/>
    <cellStyle name="Note 2 8 3" xfId="20481" xr:uid="{00000000-0005-0000-0000-000004500000}"/>
    <cellStyle name="Note 2 8 3 2" xfId="41440" xr:uid="{07DAAF7F-1049-4F09-9CF4-8FCF0A46EF5F}"/>
    <cellStyle name="Note 2 8 3 3" xfId="42175" xr:uid="{0A50CF4D-1E47-45A9-B6C8-4AE95380E140}"/>
    <cellStyle name="Note 2 8 4" xfId="20482" xr:uid="{00000000-0005-0000-0000-000005500000}"/>
    <cellStyle name="Note 2 8 4 2" xfId="41441" xr:uid="{903A855E-1C72-4455-9AD4-CEC1C44C23B1}"/>
    <cellStyle name="Note 2 8 4 3" xfId="42176" xr:uid="{44388615-1A22-4AE5-B923-D67EE5FF7A1E}"/>
    <cellStyle name="Note 2 8 5" xfId="20483" xr:uid="{00000000-0005-0000-0000-000006500000}"/>
    <cellStyle name="Note 2 8 5 2" xfId="41442" xr:uid="{6501F6E7-1DFE-4CC3-9494-C17696E5213A}"/>
    <cellStyle name="Note 2 8 5 3" xfId="42177" xr:uid="{F007D16F-528B-41B0-954B-0418FA359CF7}"/>
    <cellStyle name="Note 2 8 6" xfId="41438" xr:uid="{FE10ACA7-64B2-46D2-8328-05AD9AF14E7B}"/>
    <cellStyle name="Note 2 9" xfId="20484" xr:uid="{00000000-0005-0000-0000-000007500000}"/>
    <cellStyle name="Note 2 9 2" xfId="20485" xr:uid="{00000000-0005-0000-0000-000008500000}"/>
    <cellStyle name="Note 2 9 2 2" xfId="41444" xr:uid="{C3280C7E-351C-4D00-BB2D-9E19FBDC116F}"/>
    <cellStyle name="Note 2 9 2 3" xfId="42178" xr:uid="{9608D33E-3E50-4713-B27F-909769801E37}"/>
    <cellStyle name="Note 2 9 3" xfId="20486" xr:uid="{00000000-0005-0000-0000-000009500000}"/>
    <cellStyle name="Note 2 9 3 2" xfId="41445" xr:uid="{3F25715F-3BC4-4EAD-9A3A-FFB6484B372F}"/>
    <cellStyle name="Note 2 9 3 3" xfId="42179" xr:uid="{AD887FCD-E10A-4160-B2EA-F97DCE6175FF}"/>
    <cellStyle name="Note 2 9 4" xfId="20487" xr:uid="{00000000-0005-0000-0000-00000A500000}"/>
    <cellStyle name="Note 2 9 4 2" xfId="41446" xr:uid="{8AB5348F-1566-48AD-A499-F6F3FFA63F37}"/>
    <cellStyle name="Note 2 9 4 3" xfId="42180" xr:uid="{A9FAC8C6-20AE-4BBF-96A0-A92644CFF62F}"/>
    <cellStyle name="Note 2 9 5" xfId="20488" xr:uid="{00000000-0005-0000-0000-00000B500000}"/>
    <cellStyle name="Note 2 9 5 2" xfId="41447" xr:uid="{2B892B20-DB54-4CA9-962D-F50026D181EC}"/>
    <cellStyle name="Note 2 9 5 3" xfId="42181" xr:uid="{623C5061-9709-4AF5-BF5B-910A934B2874}"/>
    <cellStyle name="Note 2 9 6" xfId="41443" xr:uid="{B83AAC9F-3088-4A09-85BC-28DAFEE32472}"/>
    <cellStyle name="Note 3 2" xfId="20489" xr:uid="{00000000-0005-0000-0000-00000C500000}"/>
    <cellStyle name="Note 3 2 2" xfId="20490" xr:uid="{00000000-0005-0000-0000-00000D500000}"/>
    <cellStyle name="Note 3 2 2 2" xfId="41449" xr:uid="{DE42EB0B-691C-4FA6-B0B9-112C19097394}"/>
    <cellStyle name="Note 3 2 2 3" xfId="42183" xr:uid="{5F94A4B7-39A1-4D42-9EC6-6F81D4A2BEE9}"/>
    <cellStyle name="Note 3 2 3" xfId="20491" xr:uid="{00000000-0005-0000-0000-00000E500000}"/>
    <cellStyle name="Note 3 2 3 2" xfId="41450" xr:uid="{E37C71D5-8887-42A0-82A8-FC8E3260BB3B}"/>
    <cellStyle name="Note 3 2 4" xfId="41448" xr:uid="{60B65C6D-16CE-4D2D-B7CD-BCAEA1C14C19}"/>
    <cellStyle name="Note 3 2 5" xfId="42182" xr:uid="{F79B0601-FAE0-4D41-83EB-17254AD0816B}"/>
    <cellStyle name="Note 3 3" xfId="20492" xr:uid="{00000000-0005-0000-0000-00000F500000}"/>
    <cellStyle name="Note 3 3 2" xfId="20493" xr:uid="{00000000-0005-0000-0000-000010500000}"/>
    <cellStyle name="Note 3 3 2 2" xfId="41452" xr:uid="{FF0E018F-A085-4ED6-9652-4B0D4432675A}"/>
    <cellStyle name="Note 3 3 3" xfId="41451" xr:uid="{24FE89A1-3A47-4D7A-BD52-BD4956E652F8}"/>
    <cellStyle name="Note 3 3 4" xfId="42184" xr:uid="{C06150BC-3D13-44ED-9CD3-465798C37746}"/>
    <cellStyle name="Note 3 4" xfId="20494" xr:uid="{00000000-0005-0000-0000-000011500000}"/>
    <cellStyle name="Note 3 4 2" xfId="41453" xr:uid="{801DA992-2017-435F-9DA1-360530B26D70}"/>
    <cellStyle name="Note 3 4 3" xfId="42185" xr:uid="{1DE85BC0-30BD-4DD1-80FB-131A3C250BF1}"/>
    <cellStyle name="Note 3 5" xfId="20495" xr:uid="{00000000-0005-0000-0000-000012500000}"/>
    <cellStyle name="Note 3 5 2" xfId="41454" xr:uid="{5F5B0E95-DCD8-4438-A8F8-AADB58EB7186}"/>
    <cellStyle name="Note 4 2" xfId="20496" xr:uid="{00000000-0005-0000-0000-000013500000}"/>
    <cellStyle name="Note 4 2 2" xfId="20497" xr:uid="{00000000-0005-0000-0000-000014500000}"/>
    <cellStyle name="Note 4 2 2 2" xfId="41456" xr:uid="{D599258C-0463-478D-B134-106865DDF2B0}"/>
    <cellStyle name="Note 4 2 2 3" xfId="42187" xr:uid="{DE4E3CA4-96F3-4376-95DE-17DF9F6FAEE0}"/>
    <cellStyle name="Note 4 2 3" xfId="20498" xr:uid="{00000000-0005-0000-0000-000015500000}"/>
    <cellStyle name="Note 4 2 3 2" xfId="41457" xr:uid="{40C907B7-2F9B-4F7D-80DD-FF704A32306A}"/>
    <cellStyle name="Note 4 2 4" xfId="41455" xr:uid="{03FDEF34-4D7F-4C90-BC9E-FBCE2CF99D14}"/>
    <cellStyle name="Note 4 2 5" xfId="42186" xr:uid="{8C46879C-39F8-48DB-AEA6-720811C8E126}"/>
    <cellStyle name="Note 4 3" xfId="20499" xr:uid="{00000000-0005-0000-0000-000016500000}"/>
    <cellStyle name="Note 4 3 2" xfId="41458" xr:uid="{1FB6B8FB-30E4-4701-B15B-79FE1782BF29}"/>
    <cellStyle name="Note 4 4" xfId="20500" xr:uid="{00000000-0005-0000-0000-000017500000}"/>
    <cellStyle name="Note 4 4 2" xfId="41459" xr:uid="{B42FED27-A9AB-4F2F-A1E9-52AC7B4BACA2}"/>
    <cellStyle name="Note 4 4 3" xfId="42188" xr:uid="{8C5A1186-CE54-47D1-ACF8-E97B457B2106}"/>
    <cellStyle name="Note 4 5" xfId="20501" xr:uid="{00000000-0005-0000-0000-000018500000}"/>
    <cellStyle name="Note 4 5 2" xfId="41460" xr:uid="{AB37735C-03A0-48FF-A234-4610A0D2EA86}"/>
    <cellStyle name="Note 5" xfId="20502" xr:uid="{00000000-0005-0000-0000-000019500000}"/>
    <cellStyle name="Note 5 2" xfId="20503" xr:uid="{00000000-0005-0000-0000-00001A500000}"/>
    <cellStyle name="Note 5 2 2" xfId="20504" xr:uid="{00000000-0005-0000-0000-00001B500000}"/>
    <cellStyle name="Note 5 2 2 2" xfId="41463" xr:uid="{C0CA3A81-FB1C-4BEA-B8A7-F1C5643776D9}"/>
    <cellStyle name="Note 5 2 3" xfId="41462" xr:uid="{0A531005-F1B6-4EFC-AB8F-AA2FEF450778}"/>
    <cellStyle name="Note 5 2 4" xfId="42190" xr:uid="{BE771C91-23F2-4BEC-A745-F70EF458ECDB}"/>
    <cellStyle name="Note 5 3" xfId="20505" xr:uid="{00000000-0005-0000-0000-00001C500000}"/>
    <cellStyle name="Note 5 3 2" xfId="20506" xr:uid="{00000000-0005-0000-0000-00001D500000}"/>
    <cellStyle name="Note 5 3 2 2" xfId="41465" xr:uid="{8003DA0C-3704-41EB-9C0C-8D2D9E8242C2}"/>
    <cellStyle name="Note 5 3 3" xfId="41464" xr:uid="{D9A9C52E-8F06-45B0-A9DA-144506BCDCC9}"/>
    <cellStyle name="Note 5 3 4" xfId="42191" xr:uid="{54CFFA13-A4DC-4701-BF16-3816DFC53E82}"/>
    <cellStyle name="Note 5 4" xfId="20507" xr:uid="{00000000-0005-0000-0000-00001E500000}"/>
    <cellStyle name="Note 5 4 2" xfId="41466" xr:uid="{8CC30B02-B0B4-4ABD-8DD5-8D84B14C50C2}"/>
    <cellStyle name="Note 5 4 3" xfId="42192" xr:uid="{8DE99D51-F6F0-4B01-8CFB-70DCD08C0FEA}"/>
    <cellStyle name="Note 5 5" xfId="20508" xr:uid="{00000000-0005-0000-0000-00001F500000}"/>
    <cellStyle name="Note 5 5 2" xfId="41467" xr:uid="{4A59B67D-5A3A-4292-82B8-615F9E03ACE0}"/>
    <cellStyle name="Note 5 6" xfId="41461" xr:uid="{7AE323E9-7143-4395-B447-38EC83E18B87}"/>
    <cellStyle name="Note 5 7" xfId="42189" xr:uid="{C0E49ED6-F7E7-478B-A7C9-5D8095784E8E}"/>
    <cellStyle name="Note 6" xfId="20509" xr:uid="{00000000-0005-0000-0000-000020500000}"/>
    <cellStyle name="Note 6 2" xfId="20510" xr:uid="{00000000-0005-0000-0000-000021500000}"/>
    <cellStyle name="Note 6 2 2" xfId="20511" xr:uid="{00000000-0005-0000-0000-000022500000}"/>
    <cellStyle name="Note 6 2 2 2" xfId="41470" xr:uid="{51D718C6-0DA6-47E4-9938-C1B8957517F0}"/>
    <cellStyle name="Note 6 2 3" xfId="41469" xr:uid="{07581986-F4A4-44F0-91F4-111FDFBA9EA5}"/>
    <cellStyle name="Note 6 2 4" xfId="42194" xr:uid="{5CFA6270-F67D-45DA-991B-ED6063A2D98B}"/>
    <cellStyle name="Note 6 3" xfId="20512" xr:uid="{00000000-0005-0000-0000-000023500000}"/>
    <cellStyle name="Note 6 3 2" xfId="41471" xr:uid="{5796E3B6-7B02-4543-9686-E128CE1ECB47}"/>
    <cellStyle name="Note 6 4" xfId="20513" xr:uid="{00000000-0005-0000-0000-000024500000}"/>
    <cellStyle name="Note 6 4 2" xfId="41472" xr:uid="{43A09D6B-B3CC-4E6A-AF86-EFAF25AE3E61}"/>
    <cellStyle name="Note 6 5" xfId="41468" xr:uid="{7F591FEB-7674-430D-8B23-ACE5F8003AD0}"/>
    <cellStyle name="Note 6 6" xfId="42193" xr:uid="{008FC9EE-CEE6-4D4A-9C3B-E6A577B79315}"/>
    <cellStyle name="Note 7" xfId="20514" xr:uid="{00000000-0005-0000-0000-000025500000}"/>
    <cellStyle name="Note 7 2" xfId="41473" xr:uid="{72D5D7EC-B249-4EBD-A05F-878C31FB34E6}"/>
    <cellStyle name="Note 7 3" xfId="42195" xr:uid="{9997B8BA-E39B-4F41-9565-2B06B7F1019C}"/>
    <cellStyle name="Note 8" xfId="20515" xr:uid="{00000000-0005-0000-0000-000026500000}"/>
    <cellStyle name="Note 8 2" xfId="20516" xr:uid="{00000000-0005-0000-0000-000027500000}"/>
    <cellStyle name="Note 8 2 2" xfId="41475" xr:uid="{34CCDA5E-32A9-4973-A0DD-B81B7CA5C830}"/>
    <cellStyle name="Note 8 2 3" xfId="42197" xr:uid="{74255448-D76B-4FB9-9F8B-734412C5281B}"/>
    <cellStyle name="Note 8 3" xfId="41474" xr:uid="{8343D7AC-7A89-480D-B30B-A5FE7C82D357}"/>
    <cellStyle name="Note 8 4" xfId="42196" xr:uid="{CFC7D994-8126-4A8F-95AE-E49E4146C60B}"/>
    <cellStyle name="Note 9" xfId="20517" xr:uid="{00000000-0005-0000-0000-000028500000}"/>
    <cellStyle name="Note 9 2" xfId="41476" xr:uid="{B3150780-A621-4333-AD3A-3C92275BA448}"/>
    <cellStyle name="Note 9 3" xfId="42198" xr:uid="{0A3041C9-D7D4-4BA7-B92E-16605AB3CCAD}"/>
    <cellStyle name="Ôèíàíñîâûé [0]_Ëèñò1" xfId="20518" xr:uid="{00000000-0005-0000-0000-000029500000}"/>
    <cellStyle name="Ôèíàíñîâûé_Ëèñò1" xfId="20519" xr:uid="{00000000-0005-0000-0000-00002A500000}"/>
    <cellStyle name="Option" xfId="20520" xr:uid="{00000000-0005-0000-0000-00002B500000}"/>
    <cellStyle name="Option 2" xfId="20521" xr:uid="{00000000-0005-0000-0000-00002C500000}"/>
    <cellStyle name="Option 2 2" xfId="41478" xr:uid="{8152BA4C-50D4-4A15-9B68-086991E44BF3}"/>
    <cellStyle name="Option 3" xfId="20522" xr:uid="{00000000-0005-0000-0000-00002D500000}"/>
    <cellStyle name="Option 3 2" xfId="41479" xr:uid="{E1C5DAFD-76CA-4C91-A4BD-25715270FDAD}"/>
    <cellStyle name="Option 4" xfId="20523" xr:uid="{00000000-0005-0000-0000-00002E500000}"/>
    <cellStyle name="Option 4 2" xfId="41480" xr:uid="{CCA4158D-7D83-4967-8527-7C4CA764B9E4}"/>
    <cellStyle name="Option 5" xfId="41477" xr:uid="{E56AE085-095F-483D-8CC7-730C7E4D4D3D}"/>
    <cellStyle name="optionalExposure" xfId="20524" xr:uid="{00000000-0005-0000-0000-00002F500000}"/>
    <cellStyle name="optionalExposure 2" xfId="41481" xr:uid="{FC2A4117-C445-4A3D-B984-BCF329DE9070}"/>
    <cellStyle name="optionalExposure 3" xfId="42199" xr:uid="{00FAB80E-2F58-4B7D-8DC8-DE847FDC1C30}"/>
    <cellStyle name="OptionHeading" xfId="20525" xr:uid="{00000000-0005-0000-0000-000030500000}"/>
    <cellStyle name="OptionHeading 2" xfId="20526" xr:uid="{00000000-0005-0000-0000-000031500000}"/>
    <cellStyle name="OptionHeading 2 2" xfId="41483" xr:uid="{A8F81205-6B5A-4D0F-A340-3E4A09907E4B}"/>
    <cellStyle name="OptionHeading 3" xfId="20527" xr:uid="{00000000-0005-0000-0000-000032500000}"/>
    <cellStyle name="OptionHeading 3 2" xfId="41484" xr:uid="{D5A187DD-4250-4C18-B023-BB00BA658CCB}"/>
    <cellStyle name="OptionHeading 4" xfId="41482" xr:uid="{0ADD8702-3E5F-48B7-8626-5E11EF4FBD5A}"/>
    <cellStyle name="Output 2" xfId="20528" xr:uid="{00000000-0005-0000-0000-000033500000}"/>
    <cellStyle name="Output 2 10" xfId="20529" xr:uid="{00000000-0005-0000-0000-000034500000}"/>
    <cellStyle name="Output 2 10 2" xfId="20530" xr:uid="{00000000-0005-0000-0000-000035500000}"/>
    <cellStyle name="Output 2 10 2 2" xfId="41487" xr:uid="{2913022A-9FC4-491B-AA13-191008719B2E}"/>
    <cellStyle name="Output 2 10 2 3" xfId="42201" xr:uid="{A3F770D6-842F-43A1-AD43-7B99060ABAC2}"/>
    <cellStyle name="Output 2 10 3" xfId="20531" xr:uid="{00000000-0005-0000-0000-000036500000}"/>
    <cellStyle name="Output 2 10 3 2" xfId="41488" xr:uid="{CA67FB7D-58D1-465D-AC5C-917FB8A4EA67}"/>
    <cellStyle name="Output 2 10 3 3" xfId="42202" xr:uid="{8D6C84E8-7E33-4DF1-AE58-A09B280AD075}"/>
    <cellStyle name="Output 2 10 4" xfId="20532" xr:uid="{00000000-0005-0000-0000-000037500000}"/>
    <cellStyle name="Output 2 10 4 2" xfId="41489" xr:uid="{9BD33D65-9B70-446A-9430-165F9A181C23}"/>
    <cellStyle name="Output 2 10 4 3" xfId="42203" xr:uid="{6EC30E7E-FA4C-409E-8684-B3ED8EC2BED5}"/>
    <cellStyle name="Output 2 10 5" xfId="20533" xr:uid="{00000000-0005-0000-0000-000038500000}"/>
    <cellStyle name="Output 2 10 5 2" xfId="41490" xr:uid="{47600C88-038B-4020-917E-5AF755BEDAC3}"/>
    <cellStyle name="Output 2 10 5 3" xfId="42204" xr:uid="{639B545F-FEEE-499A-8883-DB5129379143}"/>
    <cellStyle name="Output 2 10 6" xfId="41486" xr:uid="{5D621264-DDB3-4DAD-8ECD-DFA57F9B6268}"/>
    <cellStyle name="Output 2 11" xfId="20534" xr:uid="{00000000-0005-0000-0000-000039500000}"/>
    <cellStyle name="Output 2 11 2" xfId="20535" xr:uid="{00000000-0005-0000-0000-00003A500000}"/>
    <cellStyle name="Output 2 11 2 2" xfId="41492" xr:uid="{7E3A4291-E572-4433-985D-1079675FEF2F}"/>
    <cellStyle name="Output 2 11 2 3" xfId="42206" xr:uid="{5486D50D-0DAE-4EEF-AACF-081E07FB9C38}"/>
    <cellStyle name="Output 2 11 3" xfId="20536" xr:uid="{00000000-0005-0000-0000-00003B500000}"/>
    <cellStyle name="Output 2 11 3 2" xfId="41493" xr:uid="{BB7A1A3C-FF2B-4FCA-A434-7683CF14F8E4}"/>
    <cellStyle name="Output 2 11 3 3" xfId="42207" xr:uid="{25DA0390-466D-4455-9367-AF3478D605AD}"/>
    <cellStyle name="Output 2 11 4" xfId="20537" xr:uid="{00000000-0005-0000-0000-00003C500000}"/>
    <cellStyle name="Output 2 11 4 2" xfId="41494" xr:uid="{B9EDDEAC-0451-4FE2-A8B8-D98D73ABDFC0}"/>
    <cellStyle name="Output 2 11 4 3" xfId="42208" xr:uid="{3AA78358-7C9A-458D-8550-BE6F6DEAEEAE}"/>
    <cellStyle name="Output 2 11 5" xfId="20538" xr:uid="{00000000-0005-0000-0000-00003D500000}"/>
    <cellStyle name="Output 2 11 5 2" xfId="41495" xr:uid="{A3884B13-24AD-43D8-B95B-E6948F0B9DE3}"/>
    <cellStyle name="Output 2 11 5 3" xfId="42209" xr:uid="{DC83C7E4-9947-4114-A349-DE50791B8093}"/>
    <cellStyle name="Output 2 11 6" xfId="41491" xr:uid="{F3D6EAAA-FD4B-4EDE-AD69-2D5634FC16D4}"/>
    <cellStyle name="Output 2 11 7" xfId="42205" xr:uid="{2DD7E185-C6B3-490B-8AEA-0B0063DD4377}"/>
    <cellStyle name="Output 2 12" xfId="20539" xr:uid="{00000000-0005-0000-0000-00003E500000}"/>
    <cellStyle name="Output 2 12 2" xfId="20540" xr:uid="{00000000-0005-0000-0000-00003F500000}"/>
    <cellStyle name="Output 2 12 2 2" xfId="41497" xr:uid="{5DB85C1C-853B-4D70-8055-BC7D9E6303AC}"/>
    <cellStyle name="Output 2 12 2 3" xfId="42211" xr:uid="{874043A5-425B-4C16-B4D3-FF683678982D}"/>
    <cellStyle name="Output 2 12 3" xfId="20541" xr:uid="{00000000-0005-0000-0000-000040500000}"/>
    <cellStyle name="Output 2 12 3 2" xfId="41498" xr:uid="{056F022D-2DCA-4733-B850-5057AAC1FBE6}"/>
    <cellStyle name="Output 2 12 3 3" xfId="42212" xr:uid="{D103E1D5-DA38-4293-B929-138D6C7D2400}"/>
    <cellStyle name="Output 2 12 4" xfId="20542" xr:uid="{00000000-0005-0000-0000-000041500000}"/>
    <cellStyle name="Output 2 12 4 2" xfId="41499" xr:uid="{316E6A58-2313-4EA3-8B07-2DF13267AC9E}"/>
    <cellStyle name="Output 2 12 4 3" xfId="42213" xr:uid="{0E93CAEF-0448-4FE7-B8BB-BF9A77706AF5}"/>
    <cellStyle name="Output 2 12 5" xfId="20543" xr:uid="{00000000-0005-0000-0000-000042500000}"/>
    <cellStyle name="Output 2 12 5 2" xfId="41500" xr:uid="{EF0AC098-AD3A-42AF-950C-BB0AA2E106DE}"/>
    <cellStyle name="Output 2 12 5 3" xfId="42214" xr:uid="{03406E4E-2527-44A3-A25C-F3BEE0A72826}"/>
    <cellStyle name="Output 2 12 6" xfId="41496" xr:uid="{5DEE42D9-30DC-4911-BCE8-C6904A2459F1}"/>
    <cellStyle name="Output 2 12 7" xfId="42210" xr:uid="{B9132586-CD10-4069-A957-9A7041FEFCA9}"/>
    <cellStyle name="Output 2 13" xfId="20544" xr:uid="{00000000-0005-0000-0000-000043500000}"/>
    <cellStyle name="Output 2 13 2" xfId="20545" xr:uid="{00000000-0005-0000-0000-000044500000}"/>
    <cellStyle name="Output 2 13 2 2" xfId="41502" xr:uid="{0BC9D58E-5BC2-45BB-A9E0-FFC2C7B9EB91}"/>
    <cellStyle name="Output 2 13 2 3" xfId="42216" xr:uid="{A520AB71-C577-442D-8C15-91EDF9A1177F}"/>
    <cellStyle name="Output 2 13 3" xfId="20546" xr:uid="{00000000-0005-0000-0000-000045500000}"/>
    <cellStyle name="Output 2 13 3 2" xfId="41503" xr:uid="{27EF55DE-D8AC-4F52-A783-16890AF9CDF0}"/>
    <cellStyle name="Output 2 13 3 3" xfId="42217" xr:uid="{134EB47E-8B04-440B-91DB-AAC57BA446B9}"/>
    <cellStyle name="Output 2 13 4" xfId="20547" xr:uid="{00000000-0005-0000-0000-000046500000}"/>
    <cellStyle name="Output 2 13 4 2" xfId="41504" xr:uid="{C58316ED-A1ED-4B40-BAA5-B4A5F2ACBFFE}"/>
    <cellStyle name="Output 2 13 4 3" xfId="42218" xr:uid="{232EF1BE-70D6-47B6-80B7-2748B2E3A23F}"/>
    <cellStyle name="Output 2 13 5" xfId="41501" xr:uid="{97297135-28C4-40C6-A06F-B83A1A26BAB7}"/>
    <cellStyle name="Output 2 13 6" xfId="42215" xr:uid="{11C57A8B-8F66-4B4D-9231-B195273B5783}"/>
    <cellStyle name="Output 2 14" xfId="20548" xr:uid="{00000000-0005-0000-0000-000047500000}"/>
    <cellStyle name="Output 2 14 2" xfId="41505" xr:uid="{D620C13F-0C92-4510-AC0F-3F4DF1D1050E}"/>
    <cellStyle name="Output 2 14 3" xfId="42219" xr:uid="{665917E7-C5EB-4E1F-80F6-C3C928F4CDDA}"/>
    <cellStyle name="Output 2 15" xfId="20549" xr:uid="{00000000-0005-0000-0000-000048500000}"/>
    <cellStyle name="Output 2 15 2" xfId="41506" xr:uid="{F39EF08C-7152-43BD-BCF7-F694AE40A8B8}"/>
    <cellStyle name="Output 2 15 3" xfId="42220" xr:uid="{448E01F3-4DBC-477F-B8B2-DC708EEF9DDE}"/>
    <cellStyle name="Output 2 16" xfId="20550" xr:uid="{00000000-0005-0000-0000-000049500000}"/>
    <cellStyle name="Output 2 16 2" xfId="41507" xr:uid="{CD41B321-631D-418D-9C1A-619C3E2AE727}"/>
    <cellStyle name="Output 2 16 3" xfId="42221" xr:uid="{8178F77F-DEC5-401D-A24E-0E917D796ABE}"/>
    <cellStyle name="Output 2 17" xfId="41485" xr:uid="{59091D5B-5F09-44BA-A771-ED4227917915}"/>
    <cellStyle name="Output 2 18" xfId="42200" xr:uid="{F9C55EC6-6F40-4781-B033-01DC86A5609B}"/>
    <cellStyle name="Output 2 2" xfId="20551" xr:uid="{00000000-0005-0000-0000-00004A500000}"/>
    <cellStyle name="Output 2 2 10" xfId="41508" xr:uid="{41439C0C-008B-447E-9184-55B07558D2D1}"/>
    <cellStyle name="Output 2 2 11" xfId="42222" xr:uid="{21CFF2D4-BF4D-4E57-A8B5-290BA2CA2637}"/>
    <cellStyle name="Output 2 2 2" xfId="20552" xr:uid="{00000000-0005-0000-0000-00004B500000}"/>
    <cellStyle name="Output 2 2 2 2" xfId="20553" xr:uid="{00000000-0005-0000-0000-00004C500000}"/>
    <cellStyle name="Output 2 2 2 2 2" xfId="41510" xr:uid="{8328776A-FC60-4CE7-BA0A-1CD1FBD4F255}"/>
    <cellStyle name="Output 2 2 2 2 3" xfId="42224" xr:uid="{600F92B3-0500-4000-BFCE-50AD150638FE}"/>
    <cellStyle name="Output 2 2 2 3" xfId="20554" xr:uid="{00000000-0005-0000-0000-00004D500000}"/>
    <cellStyle name="Output 2 2 2 3 2" xfId="41511" xr:uid="{5A717E94-0ABC-42AA-A270-4E692F560263}"/>
    <cellStyle name="Output 2 2 2 3 3" xfId="42225" xr:uid="{BAFBA411-1CDC-4E33-89B8-90A6A0884903}"/>
    <cellStyle name="Output 2 2 2 4" xfId="20555" xr:uid="{00000000-0005-0000-0000-00004E500000}"/>
    <cellStyle name="Output 2 2 2 4 2" xfId="41512" xr:uid="{A54FB833-B2C9-4275-A258-B37A00122127}"/>
    <cellStyle name="Output 2 2 2 4 3" xfId="42226" xr:uid="{730A4D9D-EE6C-4FD7-B0C5-900EDC4A3297}"/>
    <cellStyle name="Output 2 2 2 5" xfId="41509" xr:uid="{B1129AA1-6EA4-4559-9B9D-6BDA5090BB5B}"/>
    <cellStyle name="Output 2 2 2 6" xfId="42223" xr:uid="{088D5C0D-FD2B-47FE-BB5F-0E3FC694BEBD}"/>
    <cellStyle name="Output 2 2 3" xfId="20556" xr:uid="{00000000-0005-0000-0000-00004F500000}"/>
    <cellStyle name="Output 2 2 3 2" xfId="20557" xr:uid="{00000000-0005-0000-0000-000050500000}"/>
    <cellStyle name="Output 2 2 3 2 2" xfId="41514" xr:uid="{0FF3E6EA-975E-4611-AD4F-45D95D6E3F0B}"/>
    <cellStyle name="Output 2 2 3 2 3" xfId="42228" xr:uid="{84C15850-A33D-4059-8E76-3E682415DBC0}"/>
    <cellStyle name="Output 2 2 3 3" xfId="20558" xr:uid="{00000000-0005-0000-0000-000051500000}"/>
    <cellStyle name="Output 2 2 3 3 2" xfId="41515" xr:uid="{DC9E3000-47E2-468A-8332-C61399E66A70}"/>
    <cellStyle name="Output 2 2 3 3 3" xfId="42229" xr:uid="{8A9CBC79-BCF0-4423-B430-6CBD3854DE6E}"/>
    <cellStyle name="Output 2 2 3 4" xfId="20559" xr:uid="{00000000-0005-0000-0000-000052500000}"/>
    <cellStyle name="Output 2 2 3 4 2" xfId="41516" xr:uid="{6973C4AC-EBDC-41BB-8C64-AA1BAE1D5FAB}"/>
    <cellStyle name="Output 2 2 3 4 3" xfId="42230" xr:uid="{F734773D-7BF0-45AC-8895-B15308D0AEB0}"/>
    <cellStyle name="Output 2 2 3 5" xfId="41513" xr:uid="{24526A62-0040-49D4-B8CE-10055C9BBD6B}"/>
    <cellStyle name="Output 2 2 3 6" xfId="42227" xr:uid="{AD913F77-DA98-4B2E-A994-76EB9F84D587}"/>
    <cellStyle name="Output 2 2 4" xfId="20560" xr:uid="{00000000-0005-0000-0000-000053500000}"/>
    <cellStyle name="Output 2 2 4 2" xfId="20561" xr:uid="{00000000-0005-0000-0000-000054500000}"/>
    <cellStyle name="Output 2 2 4 2 2" xfId="41518" xr:uid="{FFBA6624-ADC8-41A2-AA6B-7487178FE952}"/>
    <cellStyle name="Output 2 2 4 2 3" xfId="42232" xr:uid="{FF36D2F2-81DC-4FB9-AC26-3D87658AD946}"/>
    <cellStyle name="Output 2 2 4 3" xfId="20562" xr:uid="{00000000-0005-0000-0000-000055500000}"/>
    <cellStyle name="Output 2 2 4 3 2" xfId="41519" xr:uid="{65B7B97B-043F-46C3-BD29-A6609A02F99C}"/>
    <cellStyle name="Output 2 2 4 3 3" xfId="42233" xr:uid="{E1A165DC-E725-4F8C-9CC8-0A04C3A1C854}"/>
    <cellStyle name="Output 2 2 4 4" xfId="20563" xr:uid="{00000000-0005-0000-0000-000056500000}"/>
    <cellStyle name="Output 2 2 4 4 2" xfId="41520" xr:uid="{FD197BAA-6729-4AB9-B678-7ABBB63E9BF6}"/>
    <cellStyle name="Output 2 2 4 4 3" xfId="42234" xr:uid="{274FEA7F-1D0B-44A3-8E4C-0869EF52F41B}"/>
    <cellStyle name="Output 2 2 4 5" xfId="41517" xr:uid="{E13A20A6-589A-4B05-9475-BBDCFB81AF18}"/>
    <cellStyle name="Output 2 2 4 6" xfId="42231" xr:uid="{830E9CAD-586E-4557-97C0-16E68B4FAC21}"/>
    <cellStyle name="Output 2 2 5" xfId="20564" xr:uid="{00000000-0005-0000-0000-000057500000}"/>
    <cellStyle name="Output 2 2 5 2" xfId="20565" xr:uid="{00000000-0005-0000-0000-000058500000}"/>
    <cellStyle name="Output 2 2 5 2 2" xfId="41522" xr:uid="{AB5DAEED-0DC9-43C0-A684-8954DE7A6452}"/>
    <cellStyle name="Output 2 2 5 2 3" xfId="42236" xr:uid="{ADEA8CAF-C7B5-44E2-9CDE-91C409BBC97B}"/>
    <cellStyle name="Output 2 2 5 3" xfId="20566" xr:uid="{00000000-0005-0000-0000-000059500000}"/>
    <cellStyle name="Output 2 2 5 3 2" xfId="41523" xr:uid="{F29EF7B4-B322-42F3-AE4E-299BFD5707D7}"/>
    <cellStyle name="Output 2 2 5 3 3" xfId="42237" xr:uid="{FEEC72F4-DEEF-46D3-B283-1511B4476E39}"/>
    <cellStyle name="Output 2 2 5 4" xfId="20567" xr:uid="{00000000-0005-0000-0000-00005A500000}"/>
    <cellStyle name="Output 2 2 5 4 2" xfId="41524" xr:uid="{187F6A37-9427-407E-B96E-FA471FB945B7}"/>
    <cellStyle name="Output 2 2 5 4 3" xfId="42238" xr:uid="{33DB2E5D-AB9F-4A43-B252-DAF9A41A47AC}"/>
    <cellStyle name="Output 2 2 5 5" xfId="41521" xr:uid="{693FC9CE-42A5-4032-9640-ADAD61D98774}"/>
    <cellStyle name="Output 2 2 5 6" xfId="42235" xr:uid="{A3D06CDF-D455-4BBC-834F-F28D7AD396FA}"/>
    <cellStyle name="Output 2 2 6" xfId="20568" xr:uid="{00000000-0005-0000-0000-00005B500000}"/>
    <cellStyle name="Output 2 2 6 2" xfId="41525" xr:uid="{8379B497-B8F0-402C-8A13-BD6D11454CD9}"/>
    <cellStyle name="Output 2 2 6 3" xfId="42239" xr:uid="{8DDA26F3-715A-4DE5-8703-22F7AB6F1A81}"/>
    <cellStyle name="Output 2 2 7" xfId="20569" xr:uid="{00000000-0005-0000-0000-00005C500000}"/>
    <cellStyle name="Output 2 2 7 2" xfId="41526" xr:uid="{EDBDC599-E44D-4758-A3E3-29C782C7F0C5}"/>
    <cellStyle name="Output 2 2 7 3" xfId="42240" xr:uid="{D636E8ED-573C-4521-BDC3-627DC67127A3}"/>
    <cellStyle name="Output 2 2 8" xfId="20570" xr:uid="{00000000-0005-0000-0000-00005D500000}"/>
    <cellStyle name="Output 2 2 8 2" xfId="41527" xr:uid="{F9F53797-5C9C-4198-85BB-67C69B7E4A7F}"/>
    <cellStyle name="Output 2 2 8 3" xfId="42241" xr:uid="{140B543A-E286-4910-B8F6-14C00AC19329}"/>
    <cellStyle name="Output 2 2 9" xfId="20571" xr:uid="{00000000-0005-0000-0000-00005E500000}"/>
    <cellStyle name="Output 2 2 9 2" xfId="41528" xr:uid="{E5419608-2E4A-4C27-819B-8D38314E2E84}"/>
    <cellStyle name="Output 2 2 9 3" xfId="42242" xr:uid="{DFD3BC55-D6A7-4DC4-88AD-F7DD6A4EC9C6}"/>
    <cellStyle name="Output 2 3" xfId="20572" xr:uid="{00000000-0005-0000-0000-00005F500000}"/>
    <cellStyle name="Output 2 3 2" xfId="20573" xr:uid="{00000000-0005-0000-0000-000060500000}"/>
    <cellStyle name="Output 2 3 2 2" xfId="41530" xr:uid="{35DB18F4-1259-46B9-977C-8BED62E45C8B}"/>
    <cellStyle name="Output 2 3 2 3" xfId="42243" xr:uid="{74F598AC-A1B2-4166-AE0A-14329C0AB615}"/>
    <cellStyle name="Output 2 3 3" xfId="20574" xr:uid="{00000000-0005-0000-0000-000061500000}"/>
    <cellStyle name="Output 2 3 3 2" xfId="41531" xr:uid="{4CFAA02D-03F4-4092-B7E6-1B7609A674B4}"/>
    <cellStyle name="Output 2 3 3 3" xfId="42244" xr:uid="{A20C092C-F708-42F1-BC69-5053841FFA5A}"/>
    <cellStyle name="Output 2 3 4" xfId="20575" xr:uid="{00000000-0005-0000-0000-000062500000}"/>
    <cellStyle name="Output 2 3 4 2" xfId="41532" xr:uid="{780DBB33-3740-44FA-9CA5-F6451B13F4C9}"/>
    <cellStyle name="Output 2 3 4 3" xfId="42245" xr:uid="{A099C64F-E5CE-445E-A8A7-1985332470A9}"/>
    <cellStyle name="Output 2 3 5" xfId="20576" xr:uid="{00000000-0005-0000-0000-000063500000}"/>
    <cellStyle name="Output 2 3 5 2" xfId="41533" xr:uid="{479E48FA-C457-4F48-9E4D-49B4758E6361}"/>
    <cellStyle name="Output 2 3 5 3" xfId="42246" xr:uid="{A135FC02-CF4A-439D-8B10-FB57D5E2C1CF}"/>
    <cellStyle name="Output 2 3 6" xfId="41529" xr:uid="{6B8C895E-F787-4F9A-870E-93D935FC03F8}"/>
    <cellStyle name="Output 2 4" xfId="20577" xr:uid="{00000000-0005-0000-0000-000064500000}"/>
    <cellStyle name="Output 2 4 2" xfId="20578" xr:uid="{00000000-0005-0000-0000-000065500000}"/>
    <cellStyle name="Output 2 4 2 2" xfId="41535" xr:uid="{B68C91ED-9458-45DB-8654-5937B29E46AB}"/>
    <cellStyle name="Output 2 4 2 3" xfId="42247" xr:uid="{E5549357-44AC-4D51-8A41-A747377FCCD4}"/>
    <cellStyle name="Output 2 4 3" xfId="20579" xr:uid="{00000000-0005-0000-0000-000066500000}"/>
    <cellStyle name="Output 2 4 3 2" xfId="41536" xr:uid="{910D2C38-7F42-4294-9409-8A188004ED06}"/>
    <cellStyle name="Output 2 4 3 3" xfId="42248" xr:uid="{0B553D83-07D0-4C01-86E4-1434574AAB35}"/>
    <cellStyle name="Output 2 4 4" xfId="20580" xr:uid="{00000000-0005-0000-0000-000067500000}"/>
    <cellStyle name="Output 2 4 4 2" xfId="41537" xr:uid="{07AC9BD6-2FE3-404F-BA9F-2662C276B9A0}"/>
    <cellStyle name="Output 2 4 4 3" xfId="42249" xr:uid="{9A006642-0506-4CFD-9841-FB02E95253FF}"/>
    <cellStyle name="Output 2 4 5" xfId="20581" xr:uid="{00000000-0005-0000-0000-000068500000}"/>
    <cellStyle name="Output 2 4 5 2" xfId="41538" xr:uid="{A6B2C6F3-DF00-4270-87DB-153679F0BD04}"/>
    <cellStyle name="Output 2 4 5 3" xfId="42250" xr:uid="{95F2D4D8-B9A7-4914-A0E8-5A7AAC1E17E8}"/>
    <cellStyle name="Output 2 4 6" xfId="41534" xr:uid="{5D5032F3-9BBF-4891-ABCC-FC8579521E5F}"/>
    <cellStyle name="Output 2 5" xfId="20582" xr:uid="{00000000-0005-0000-0000-000069500000}"/>
    <cellStyle name="Output 2 5 2" xfId="20583" xr:uid="{00000000-0005-0000-0000-00006A500000}"/>
    <cellStyle name="Output 2 5 2 2" xfId="41540" xr:uid="{F81FE764-ADD8-43BC-A8E0-2ABBAF801FF5}"/>
    <cellStyle name="Output 2 5 2 3" xfId="42251" xr:uid="{CBF30D43-225D-4636-84BA-A3E451A789CA}"/>
    <cellStyle name="Output 2 5 3" xfId="20584" xr:uid="{00000000-0005-0000-0000-00006B500000}"/>
    <cellStyle name="Output 2 5 3 2" xfId="41541" xr:uid="{7CE8AD36-3441-4BFF-A76E-411AB9C1D034}"/>
    <cellStyle name="Output 2 5 3 3" xfId="42252" xr:uid="{A49FD79C-A179-41D0-B17F-2221AB506F09}"/>
    <cellStyle name="Output 2 5 4" xfId="20585" xr:uid="{00000000-0005-0000-0000-00006C500000}"/>
    <cellStyle name="Output 2 5 4 2" xfId="41542" xr:uid="{D8F51945-66D4-439C-8C88-9B2FB51AAF61}"/>
    <cellStyle name="Output 2 5 4 3" xfId="42253" xr:uid="{33D2C598-2323-4475-BAA3-4F43D59F5BAB}"/>
    <cellStyle name="Output 2 5 5" xfId="20586" xr:uid="{00000000-0005-0000-0000-00006D500000}"/>
    <cellStyle name="Output 2 5 5 2" xfId="41543" xr:uid="{7CE849F5-3563-4DA0-BFBB-845431B1DB77}"/>
    <cellStyle name="Output 2 5 5 3" xfId="42254" xr:uid="{44B9D0E6-D139-4224-8EE4-C2DBB8F0AD19}"/>
    <cellStyle name="Output 2 5 6" xfId="41539" xr:uid="{005ED99E-1810-4CC3-AAE4-5588640AB9EA}"/>
    <cellStyle name="Output 2 6" xfId="20587" xr:uid="{00000000-0005-0000-0000-00006E500000}"/>
    <cellStyle name="Output 2 6 2" xfId="20588" xr:uid="{00000000-0005-0000-0000-00006F500000}"/>
    <cellStyle name="Output 2 6 2 2" xfId="41545" xr:uid="{91A0524A-BB0A-4A98-8F83-B250CBE6BAAE}"/>
    <cellStyle name="Output 2 6 2 3" xfId="42255" xr:uid="{A43C58BD-116F-4745-975C-6728072A13A8}"/>
    <cellStyle name="Output 2 6 3" xfId="20589" xr:uid="{00000000-0005-0000-0000-000070500000}"/>
    <cellStyle name="Output 2 6 3 2" xfId="41546" xr:uid="{76080023-FCF1-4AE1-A984-02A025562E84}"/>
    <cellStyle name="Output 2 6 3 3" xfId="42256" xr:uid="{89FDE6BC-1BD1-4922-9DA3-582ACF845D3B}"/>
    <cellStyle name="Output 2 6 4" xfId="20590" xr:uid="{00000000-0005-0000-0000-000071500000}"/>
    <cellStyle name="Output 2 6 4 2" xfId="41547" xr:uid="{B118ED71-FF35-4E1A-B7BF-C760A7780FEF}"/>
    <cellStyle name="Output 2 6 4 3" xfId="42257" xr:uid="{35C51987-3868-424C-B815-03FAEDDA2DB8}"/>
    <cellStyle name="Output 2 6 5" xfId="20591" xr:uid="{00000000-0005-0000-0000-000072500000}"/>
    <cellStyle name="Output 2 6 5 2" xfId="41548" xr:uid="{FE931EA5-E5E6-48EF-B45D-FCCC18AC6BB3}"/>
    <cellStyle name="Output 2 6 5 3" xfId="42258" xr:uid="{76E2E05A-42F3-4AE5-A79C-389280CF65CF}"/>
    <cellStyle name="Output 2 6 6" xfId="41544" xr:uid="{CE602D72-D60D-4D81-9BC8-071F32DCC524}"/>
    <cellStyle name="Output 2 7" xfId="20592" xr:uid="{00000000-0005-0000-0000-000073500000}"/>
    <cellStyle name="Output 2 7 2" xfId="20593" xr:uid="{00000000-0005-0000-0000-000074500000}"/>
    <cellStyle name="Output 2 7 2 2" xfId="41550" xr:uid="{32F9BF54-1101-41D5-B94B-271A9255040D}"/>
    <cellStyle name="Output 2 7 2 3" xfId="42259" xr:uid="{1E6E982F-08C3-4360-B722-186C00554C26}"/>
    <cellStyle name="Output 2 7 3" xfId="20594" xr:uid="{00000000-0005-0000-0000-000075500000}"/>
    <cellStyle name="Output 2 7 3 2" xfId="41551" xr:uid="{3C1580A5-32B8-4F7B-AC00-D521AE047871}"/>
    <cellStyle name="Output 2 7 3 3" xfId="42260" xr:uid="{FBD2F98C-2C2E-421E-9675-B7FA775214C5}"/>
    <cellStyle name="Output 2 7 4" xfId="20595" xr:uid="{00000000-0005-0000-0000-000076500000}"/>
    <cellStyle name="Output 2 7 4 2" xfId="41552" xr:uid="{FF96594E-519A-47F6-A2B9-069E8BD52A6E}"/>
    <cellStyle name="Output 2 7 4 3" xfId="42261" xr:uid="{01C59934-B89E-4D8C-BA88-C3A7E81526B1}"/>
    <cellStyle name="Output 2 7 5" xfId="20596" xr:uid="{00000000-0005-0000-0000-000077500000}"/>
    <cellStyle name="Output 2 7 5 2" xfId="41553" xr:uid="{5DF788A8-6695-47E3-8AB7-5A29B51BB29B}"/>
    <cellStyle name="Output 2 7 5 3" xfId="42262" xr:uid="{8668C3DA-0253-4275-9C87-9CE1D3DF6CBE}"/>
    <cellStyle name="Output 2 7 6" xfId="41549" xr:uid="{62930BA7-2D8A-4FB0-8B51-5C625547723E}"/>
    <cellStyle name="Output 2 8" xfId="20597" xr:uid="{00000000-0005-0000-0000-000078500000}"/>
    <cellStyle name="Output 2 8 2" xfId="20598" xr:uid="{00000000-0005-0000-0000-000079500000}"/>
    <cellStyle name="Output 2 8 2 2" xfId="41555" xr:uid="{5F52C19C-8113-41D8-A7D8-60AD0B317047}"/>
    <cellStyle name="Output 2 8 2 3" xfId="42263" xr:uid="{A0F86C73-8930-452F-BCB6-14A766D2887C}"/>
    <cellStyle name="Output 2 8 3" xfId="20599" xr:uid="{00000000-0005-0000-0000-00007A500000}"/>
    <cellStyle name="Output 2 8 3 2" xfId="41556" xr:uid="{555BD93F-9372-48C9-9784-76274CCE868C}"/>
    <cellStyle name="Output 2 8 3 3" xfId="42264" xr:uid="{940BB57A-0B44-4D5B-A3A8-62B567DC1C10}"/>
    <cellStyle name="Output 2 8 4" xfId="20600" xr:uid="{00000000-0005-0000-0000-00007B500000}"/>
    <cellStyle name="Output 2 8 4 2" xfId="41557" xr:uid="{9F6514AD-F788-43CF-ACEB-A3C35388DEB1}"/>
    <cellStyle name="Output 2 8 4 3" xfId="42265" xr:uid="{EC0D4FB0-6959-40A3-BC15-9D0BD066F869}"/>
    <cellStyle name="Output 2 8 5" xfId="20601" xr:uid="{00000000-0005-0000-0000-00007C500000}"/>
    <cellStyle name="Output 2 8 5 2" xfId="41558" xr:uid="{B0956331-9311-4E27-8A62-3341EA748273}"/>
    <cellStyle name="Output 2 8 5 3" xfId="42266" xr:uid="{42A4C3D2-5B43-4A7B-AF5A-ADC9404B2B3B}"/>
    <cellStyle name="Output 2 8 6" xfId="41554" xr:uid="{ABE79007-0883-4F7E-A3D5-BE06BAD265DE}"/>
    <cellStyle name="Output 2 9" xfId="20602" xr:uid="{00000000-0005-0000-0000-00007D500000}"/>
    <cellStyle name="Output 2 9 2" xfId="20603" xr:uid="{00000000-0005-0000-0000-00007E500000}"/>
    <cellStyle name="Output 2 9 2 2" xfId="41560" xr:uid="{5ED69AF4-BADA-4905-9608-F8DF6F983B9B}"/>
    <cellStyle name="Output 2 9 2 3" xfId="42267" xr:uid="{8F825A82-D270-4D9C-88FA-122608168A34}"/>
    <cellStyle name="Output 2 9 3" xfId="20604" xr:uid="{00000000-0005-0000-0000-00007F500000}"/>
    <cellStyle name="Output 2 9 3 2" xfId="41561" xr:uid="{F4C6D8E6-A0D1-461A-B660-C7B1FBC4E503}"/>
    <cellStyle name="Output 2 9 3 3" xfId="42268" xr:uid="{6536918A-5692-4D64-89AC-39EDB5B91BF3}"/>
    <cellStyle name="Output 2 9 4" xfId="20605" xr:uid="{00000000-0005-0000-0000-000080500000}"/>
    <cellStyle name="Output 2 9 4 2" xfId="41562" xr:uid="{FD981B8D-0FF7-4F9F-8957-7163EC89AF6E}"/>
    <cellStyle name="Output 2 9 4 3" xfId="42269" xr:uid="{6BC77E69-227C-4AFD-A18A-8FE20C006017}"/>
    <cellStyle name="Output 2 9 5" xfId="20606" xr:uid="{00000000-0005-0000-0000-000081500000}"/>
    <cellStyle name="Output 2 9 5 2" xfId="41563" xr:uid="{16FAEE86-B937-42D4-9D35-903ACCFCD8C4}"/>
    <cellStyle name="Output 2 9 5 3" xfId="42270" xr:uid="{21C046E9-E216-4C31-BC5E-B315D552B7BD}"/>
    <cellStyle name="Output 2 9 6" xfId="41559" xr:uid="{D0425961-1590-481F-A409-AA0383A78F56}"/>
    <cellStyle name="Output 3" xfId="20607" xr:uid="{00000000-0005-0000-0000-000082500000}"/>
    <cellStyle name="Output 3 2" xfId="20608" xr:uid="{00000000-0005-0000-0000-000083500000}"/>
    <cellStyle name="Output 3 2 2" xfId="41565" xr:uid="{0211DDEA-573F-4DD9-89B0-69E2B6B677DE}"/>
    <cellStyle name="Output 3 2 3" xfId="42272" xr:uid="{A7B78005-A02D-4462-ACC2-E911E7122B77}"/>
    <cellStyle name="Output 3 3" xfId="20609" xr:uid="{00000000-0005-0000-0000-000084500000}"/>
    <cellStyle name="Output 3 3 2" xfId="41566" xr:uid="{776B95C5-E10F-4C5A-97A1-18A57195A383}"/>
    <cellStyle name="Output 3 3 3" xfId="42273" xr:uid="{9D522F8C-5E7D-43F9-BEFC-7056326A0A96}"/>
    <cellStyle name="Output 3 4" xfId="41564" xr:uid="{E38C2E07-97C9-458B-AE10-75A7E96D3958}"/>
    <cellStyle name="Output 3 5" xfId="42271" xr:uid="{D0864B26-F467-4F17-B836-734F970E8FB8}"/>
    <cellStyle name="Output 4" xfId="20610" xr:uid="{00000000-0005-0000-0000-000085500000}"/>
    <cellStyle name="Output 4 2" xfId="20611" xr:uid="{00000000-0005-0000-0000-000086500000}"/>
    <cellStyle name="Output 4 2 2" xfId="41568" xr:uid="{9F3868B4-AF42-49FF-80E4-E63E6BFBEF14}"/>
    <cellStyle name="Output 4 2 3" xfId="42275" xr:uid="{181D24D4-1594-4289-9075-CD75B49AE04C}"/>
    <cellStyle name="Output 4 3" xfId="20612" xr:uid="{00000000-0005-0000-0000-000087500000}"/>
    <cellStyle name="Output 4 3 2" xfId="41569" xr:uid="{1B0E7444-0663-498F-830C-F4842C351303}"/>
    <cellStyle name="Output 4 3 3" xfId="42276" xr:uid="{A5F6523D-3E71-4786-AFB8-8CE83180DA6F}"/>
    <cellStyle name="Output 4 4" xfId="41567" xr:uid="{A835353D-3A66-4D6A-9BF5-C00644B796F5}"/>
    <cellStyle name="Output 4 5" xfId="42274" xr:uid="{6A594312-47F2-4D24-9E63-AFD383A79F91}"/>
    <cellStyle name="Output 5" xfId="20613" xr:uid="{00000000-0005-0000-0000-000088500000}"/>
    <cellStyle name="Output 5 2" xfId="20614" xr:uid="{00000000-0005-0000-0000-000089500000}"/>
    <cellStyle name="Output 5 2 2" xfId="41571" xr:uid="{925ED584-F2E1-464C-B59F-2AA4FEA6A685}"/>
    <cellStyle name="Output 5 2 3" xfId="42278" xr:uid="{2F4B6903-AFE4-4E66-892A-14E8F272AC0F}"/>
    <cellStyle name="Output 5 3" xfId="20615" xr:uid="{00000000-0005-0000-0000-00008A500000}"/>
    <cellStyle name="Output 5 3 2" xfId="41572" xr:uid="{D8104F81-CFB6-4E1D-B179-9D3F127E6A2C}"/>
    <cellStyle name="Output 5 3 3" xfId="42279" xr:uid="{7F2D5524-FEEA-4E03-9EB0-58F3D190FE45}"/>
    <cellStyle name="Output 5 4" xfId="41570" xr:uid="{E11A9D9B-9D47-4104-B850-8118E20D9F6B}"/>
    <cellStyle name="Output 5 5" xfId="42277" xr:uid="{136FECFE-0AE5-4BE6-878C-963D8BC11FAE}"/>
    <cellStyle name="Output 6" xfId="20616" xr:uid="{00000000-0005-0000-0000-00008B500000}"/>
    <cellStyle name="Output 6 2" xfId="20617" xr:uid="{00000000-0005-0000-0000-00008C500000}"/>
    <cellStyle name="Output 6 2 2" xfId="41574" xr:uid="{E2C155CE-FDA7-43D3-BBC3-02820A550C47}"/>
    <cellStyle name="Output 6 2 3" xfId="42281" xr:uid="{6A301CCE-0F3C-468B-854B-19B07484DFD4}"/>
    <cellStyle name="Output 6 3" xfId="20618" xr:uid="{00000000-0005-0000-0000-00008D500000}"/>
    <cellStyle name="Output 6 3 2" xfId="41575" xr:uid="{0A9B6B4F-6160-4632-AE3C-ACF09CE4E523}"/>
    <cellStyle name="Output 6 3 3" xfId="42282" xr:uid="{323D7E7B-7939-413B-B324-97199DE29F09}"/>
    <cellStyle name="Output 6 4" xfId="41573" xr:uid="{1F8E1502-1998-4609-B4D5-4C7DB093B85F}"/>
    <cellStyle name="Output 6 5" xfId="42280" xr:uid="{936F0B7A-BF2D-45A1-87A7-EBA4A3A86731}"/>
    <cellStyle name="Output 7" xfId="20619" xr:uid="{00000000-0005-0000-0000-00008E500000}"/>
    <cellStyle name="Output 7 2" xfId="41576" xr:uid="{90D7D940-DD94-41CC-AAC3-FCA0FE4059CA}"/>
    <cellStyle name="Output 7 3" xfId="42283" xr:uid="{4F1AFBE3-23D6-4CA8-A36E-CE2A4E89B461}"/>
    <cellStyle name="Percen - Style1" xfId="20620" xr:uid="{00000000-0005-0000-0000-00008F500000}"/>
    <cellStyle name="Percen - Style1 2" xfId="41577" xr:uid="{A9A2D81D-74EE-434D-BDF3-149626949F0B}"/>
    <cellStyle name="Percent" xfId="20962" builtinId="5"/>
    <cellStyle name="Percent [0]" xfId="20621" xr:uid="{00000000-0005-0000-0000-000091500000}"/>
    <cellStyle name="Percent [0] 2" xfId="41578" xr:uid="{34A371B9-B209-4DA2-9E18-66E93E7222A8}"/>
    <cellStyle name="Percent [00]" xfId="20622" xr:uid="{00000000-0005-0000-0000-000092500000}"/>
    <cellStyle name="Percent [00] 2" xfId="41579" xr:uid="{2930E89D-9641-4DA3-A708-C085427D2137}"/>
    <cellStyle name="Percent 10" xfId="20623" xr:uid="{00000000-0005-0000-0000-000093500000}"/>
    <cellStyle name="Percent 10 2" xfId="20624" xr:uid="{00000000-0005-0000-0000-000094500000}"/>
    <cellStyle name="Percent 10 2 2" xfId="20625" xr:uid="{00000000-0005-0000-0000-000095500000}"/>
    <cellStyle name="Percent 10 2 2 2" xfId="41582" xr:uid="{E075832B-545C-4C7D-82CB-0AB5F5F327D3}"/>
    <cellStyle name="Percent 10 2 3" xfId="41581" xr:uid="{668A7015-0CAE-477D-8C28-F0C869824B1F}"/>
    <cellStyle name="Percent 10 3" xfId="20626" xr:uid="{00000000-0005-0000-0000-000096500000}"/>
    <cellStyle name="Percent 10 3 2" xfId="41921" xr:uid="{F5EDBB21-572D-4871-89C7-FC7CA51F0FE8}"/>
    <cellStyle name="Percent 10 3 3" xfId="41583" xr:uid="{64277C4A-4374-4DEA-937B-6BF7F4FF7B4C}"/>
    <cellStyle name="Percent 10 4" xfId="20627" xr:uid="{00000000-0005-0000-0000-000097500000}"/>
    <cellStyle name="Percent 10 4 2" xfId="41584" xr:uid="{C6C8CA38-4274-47BF-AC8A-84A9C03AC267}"/>
    <cellStyle name="Percent 10 5" xfId="41580" xr:uid="{0A7FEC87-97D9-4EE6-9617-0DB8535390FD}"/>
    <cellStyle name="Percent 11" xfId="20628" xr:uid="{00000000-0005-0000-0000-000098500000}"/>
    <cellStyle name="Percent 11 2" xfId="20629" xr:uid="{00000000-0005-0000-0000-000099500000}"/>
    <cellStyle name="Percent 11 2 2" xfId="41586" xr:uid="{43DE10A1-9676-4D8E-A748-870F43740140}"/>
    <cellStyle name="Percent 11 3" xfId="41585" xr:uid="{EC6BF677-3E56-401D-A494-59146C392A0B}"/>
    <cellStyle name="Percent 12" xfId="20630" xr:uid="{00000000-0005-0000-0000-00009A500000}"/>
    <cellStyle name="Percent 12 2" xfId="20631" xr:uid="{00000000-0005-0000-0000-00009B500000}"/>
    <cellStyle name="Percent 12 2 2" xfId="41588" xr:uid="{D09CD02D-47DC-4115-807A-1472BE48C302}"/>
    <cellStyle name="Percent 12 3" xfId="41587" xr:uid="{FF8EC26A-918C-4576-B097-462EEF86E2BA}"/>
    <cellStyle name="Percent 13" xfId="20632" xr:uid="{00000000-0005-0000-0000-00009C500000}"/>
    <cellStyle name="Percent 13 2" xfId="20633" xr:uid="{00000000-0005-0000-0000-00009D500000}"/>
    <cellStyle name="Percent 13 2 2" xfId="41590" xr:uid="{90296E6A-ECE3-42F8-BBDB-CC7C4DB892E9}"/>
    <cellStyle name="Percent 13 3" xfId="41589" xr:uid="{CA78B3F0-4085-4309-B9BF-54687B53F173}"/>
    <cellStyle name="Percent 14" xfId="20634" xr:uid="{00000000-0005-0000-0000-00009E500000}"/>
    <cellStyle name="Percent 14 2" xfId="41591" xr:uid="{CD253903-B55D-418D-A238-490C867C7FCE}"/>
    <cellStyle name="Percent 15" xfId="20635" xr:uid="{00000000-0005-0000-0000-00009F500000}"/>
    <cellStyle name="Percent 15 2" xfId="20636" xr:uid="{00000000-0005-0000-0000-0000A0500000}"/>
    <cellStyle name="Percent 15 2 2" xfId="41593" xr:uid="{4C19DA40-33F8-4B63-B92C-E4E790E6F095}"/>
    <cellStyle name="Percent 15 3" xfId="41592" xr:uid="{6350EE95-188C-455F-A5E0-95F6BBAA61A8}"/>
    <cellStyle name="Percent 16" xfId="20637" xr:uid="{00000000-0005-0000-0000-0000A1500000}"/>
    <cellStyle name="Percent 16 2" xfId="41594" xr:uid="{2E0A4CD7-7AA6-4384-B75E-E57CE1527315}"/>
    <cellStyle name="Percent 17" xfId="20638" xr:uid="{00000000-0005-0000-0000-0000A2500000}"/>
    <cellStyle name="Percent 17 2" xfId="41595" xr:uid="{86C5A23F-8AE7-4472-A9A6-B371D1CC6ED1}"/>
    <cellStyle name="Percent 18" xfId="20639" xr:uid="{00000000-0005-0000-0000-0000A3500000}"/>
    <cellStyle name="Percent 18 2" xfId="41596" xr:uid="{5E24F873-75CF-4812-A477-A845BD280A52}"/>
    <cellStyle name="Percent 19" xfId="20640" xr:uid="{00000000-0005-0000-0000-0000A4500000}"/>
    <cellStyle name="Percent 19 2" xfId="41597" xr:uid="{3ECAA131-C078-4E9C-BB65-F79C8587949F}"/>
    <cellStyle name="Percent 2" xfId="6" xr:uid="{00000000-0005-0000-0000-0000A5500000}"/>
    <cellStyle name="Percent 2 10" xfId="41598" xr:uid="{E4334394-346E-40DE-8417-D40010248BB1}"/>
    <cellStyle name="Percent 2 2" xfId="20641" xr:uid="{00000000-0005-0000-0000-0000A6500000}"/>
    <cellStyle name="Percent 2 2 2" xfId="20642" xr:uid="{00000000-0005-0000-0000-0000A7500000}"/>
    <cellStyle name="Percent 2 2 2 2" xfId="41600" xr:uid="{DD1FBF19-3D05-4537-886A-2C45A6CDAFA4}"/>
    <cellStyle name="Percent 2 2 3" xfId="20643" xr:uid="{00000000-0005-0000-0000-0000A8500000}"/>
    <cellStyle name="Percent 2 2 3 2" xfId="41601" xr:uid="{90190C60-2AE3-4858-88DC-BEE293ACA37F}"/>
    <cellStyle name="Percent 2 2 4" xfId="20644" xr:uid="{00000000-0005-0000-0000-0000A9500000}"/>
    <cellStyle name="Percent 2 2 4 2" xfId="20645" xr:uid="{00000000-0005-0000-0000-0000AA500000}"/>
    <cellStyle name="Percent 2 2 4 2 2" xfId="20646" xr:uid="{00000000-0005-0000-0000-0000AB500000}"/>
    <cellStyle name="Percent 2 2 4 2 2 2" xfId="20647" xr:uid="{00000000-0005-0000-0000-0000AC500000}"/>
    <cellStyle name="Percent 2 2 4 2 2 2 2" xfId="41605" xr:uid="{54401B12-E83F-4127-95D6-86066C5B02F8}"/>
    <cellStyle name="Percent 2 2 4 2 2 3" xfId="20648" xr:uid="{00000000-0005-0000-0000-0000AD500000}"/>
    <cellStyle name="Percent 2 2 4 2 2 3 2" xfId="41606" xr:uid="{51182B90-7D03-4848-99DA-5BDB03C417E5}"/>
    <cellStyle name="Percent 2 2 4 2 2 4" xfId="20649" xr:uid="{00000000-0005-0000-0000-0000AE500000}"/>
    <cellStyle name="Percent 2 2 4 2 2 4 2" xfId="41607" xr:uid="{CDCD93BF-5C79-4EBE-A962-9D352DECE32C}"/>
    <cellStyle name="Percent 2 2 4 2 2 5" xfId="41604" xr:uid="{E6923AEA-94CB-4BA0-AB55-FEF12AF77552}"/>
    <cellStyle name="Percent 2 2 4 2 3" xfId="20650" xr:uid="{00000000-0005-0000-0000-0000AF500000}"/>
    <cellStyle name="Percent 2 2 4 2 3 2" xfId="41608" xr:uid="{7356FBA4-2E68-4504-B1CC-0381EBE3C05F}"/>
    <cellStyle name="Percent 2 2 4 2 4" xfId="20651" xr:uid="{00000000-0005-0000-0000-0000B0500000}"/>
    <cellStyle name="Percent 2 2 4 2 4 2" xfId="41609" xr:uid="{61215EC4-138C-4226-8BA2-316B25F15AAE}"/>
    <cellStyle name="Percent 2 2 4 2 5" xfId="20652" xr:uid="{00000000-0005-0000-0000-0000B1500000}"/>
    <cellStyle name="Percent 2 2 4 2 5 2" xfId="41610" xr:uid="{3FB83FAC-1623-414B-A189-F19300D81174}"/>
    <cellStyle name="Percent 2 2 4 2 6" xfId="41603" xr:uid="{015D4A4A-309D-436B-8B15-F4E8B0B1287E}"/>
    <cellStyle name="Percent 2 2 4 3" xfId="20653" xr:uid="{00000000-0005-0000-0000-0000B2500000}"/>
    <cellStyle name="Percent 2 2 4 3 2" xfId="20654" xr:uid="{00000000-0005-0000-0000-0000B3500000}"/>
    <cellStyle name="Percent 2 2 4 3 2 2" xfId="41612" xr:uid="{879CF70C-93D0-4B7D-8740-79EA15076924}"/>
    <cellStyle name="Percent 2 2 4 3 3" xfId="20655" xr:uid="{00000000-0005-0000-0000-0000B4500000}"/>
    <cellStyle name="Percent 2 2 4 3 3 2" xfId="41613" xr:uid="{A2A3A379-BEE1-4928-97D0-AA755EF475A2}"/>
    <cellStyle name="Percent 2 2 4 3 4" xfId="20656" xr:uid="{00000000-0005-0000-0000-0000B5500000}"/>
    <cellStyle name="Percent 2 2 4 3 4 2" xfId="41614" xr:uid="{ACE3F3EE-AFFF-4AC7-B2C5-58C849A59B71}"/>
    <cellStyle name="Percent 2 2 4 3 5" xfId="41611" xr:uid="{0D807532-DF12-48DB-850E-8B7438626FD2}"/>
    <cellStyle name="Percent 2 2 4 4" xfId="20657" xr:uid="{00000000-0005-0000-0000-0000B6500000}"/>
    <cellStyle name="Percent 2 2 4 4 2" xfId="41615" xr:uid="{8038FD2A-B407-4310-9E6B-AFC9C5C1C704}"/>
    <cellStyle name="Percent 2 2 4 5" xfId="20658" xr:uid="{00000000-0005-0000-0000-0000B7500000}"/>
    <cellStyle name="Percent 2 2 4 5 2" xfId="41616" xr:uid="{275A9BDF-E837-4FAB-A3E6-B2DF39CAC693}"/>
    <cellStyle name="Percent 2 2 4 6" xfId="20659" xr:uid="{00000000-0005-0000-0000-0000B8500000}"/>
    <cellStyle name="Percent 2 2 4 6 2" xfId="41617" xr:uid="{5E36299F-FCF7-40FC-9F4F-5DC9057B247D}"/>
    <cellStyle name="Percent 2 2 4 7" xfId="41602" xr:uid="{EA798C0A-0A70-4146-89B1-AF621BA13AEC}"/>
    <cellStyle name="Percent 2 2 5" xfId="20660" xr:uid="{00000000-0005-0000-0000-0000B9500000}"/>
    <cellStyle name="Percent 2 2 5 2" xfId="41618" xr:uid="{16CB4749-737A-43D7-A785-1FB58539C809}"/>
    <cellStyle name="Percent 2 2 6" xfId="41599" xr:uid="{D6C1738B-FD17-4736-B714-1DEEE0B0E991}"/>
    <cellStyle name="Percent 2 3" xfId="20661" xr:uid="{00000000-0005-0000-0000-0000BA500000}"/>
    <cellStyle name="Percent 2 3 2" xfId="41619" xr:uid="{DE65BD18-6080-47AC-9075-51E50D22D263}"/>
    <cellStyle name="Percent 2 4" xfId="20662" xr:uid="{00000000-0005-0000-0000-0000BB500000}"/>
    <cellStyle name="Percent 2 4 2" xfId="41620" xr:uid="{3DCCC070-9234-4676-94A7-883A8B575286}"/>
    <cellStyle name="Percent 2 5" xfId="20663" xr:uid="{00000000-0005-0000-0000-0000BC500000}"/>
    <cellStyle name="Percent 2 5 2" xfId="41621" xr:uid="{04767353-02D6-4FE5-BEAB-309600D8E1F9}"/>
    <cellStyle name="Percent 2 6" xfId="20664" xr:uid="{00000000-0005-0000-0000-0000BD500000}"/>
    <cellStyle name="Percent 2 6 2" xfId="41622" xr:uid="{D1E352C5-A84D-4763-950A-EE837DF5F00E}"/>
    <cellStyle name="Percent 2 7" xfId="20665" xr:uid="{00000000-0005-0000-0000-0000BE500000}"/>
    <cellStyle name="Percent 2 7 2" xfId="41623" xr:uid="{A859646C-A9B7-4C12-8C5F-BD22EE43D248}"/>
    <cellStyle name="Percent 2 8" xfId="20666" xr:uid="{00000000-0005-0000-0000-0000BF500000}"/>
    <cellStyle name="Percent 2 8 2" xfId="20667" xr:uid="{00000000-0005-0000-0000-0000C0500000}"/>
    <cellStyle name="Percent 2 8 2 2" xfId="41625" xr:uid="{B034C384-A19D-4095-86A3-D8549FEF33C9}"/>
    <cellStyle name="Percent 2 8 3" xfId="41624" xr:uid="{E4AFD4BD-C895-4A05-9929-9A327B014D32}"/>
    <cellStyle name="Percent 2 9" xfId="20668" xr:uid="{00000000-0005-0000-0000-0000C1500000}"/>
    <cellStyle name="Percent 2 9 2" xfId="20669" xr:uid="{00000000-0005-0000-0000-0000C2500000}"/>
    <cellStyle name="Percent 2 9 2 2" xfId="20670" xr:uid="{00000000-0005-0000-0000-0000C3500000}"/>
    <cellStyle name="Percent 2 9 2 2 2" xfId="20671" xr:uid="{00000000-0005-0000-0000-0000C4500000}"/>
    <cellStyle name="Percent 2 9 2 2 2 2" xfId="41629" xr:uid="{30B92D3D-10DD-4273-B570-1B7D699B5134}"/>
    <cellStyle name="Percent 2 9 2 2 3" xfId="20672" xr:uid="{00000000-0005-0000-0000-0000C5500000}"/>
    <cellStyle name="Percent 2 9 2 2 3 2" xfId="41630" xr:uid="{FF082119-C5E7-4342-AADD-4B73F9456E29}"/>
    <cellStyle name="Percent 2 9 2 2 4" xfId="20673" xr:uid="{00000000-0005-0000-0000-0000C6500000}"/>
    <cellStyle name="Percent 2 9 2 2 4 2" xfId="41631" xr:uid="{B78934DB-956C-4379-A392-BC121D893265}"/>
    <cellStyle name="Percent 2 9 2 2 5" xfId="41628" xr:uid="{2960F775-0371-4F36-9EE0-B1C814F16200}"/>
    <cellStyle name="Percent 2 9 2 3" xfId="20674" xr:uid="{00000000-0005-0000-0000-0000C7500000}"/>
    <cellStyle name="Percent 2 9 2 3 2" xfId="41632" xr:uid="{C6B99F08-8CE0-4C89-9725-F8E35DA14822}"/>
    <cellStyle name="Percent 2 9 2 4" xfId="20675" xr:uid="{00000000-0005-0000-0000-0000C8500000}"/>
    <cellStyle name="Percent 2 9 2 4 2" xfId="41633" xr:uid="{8DB92025-948B-4CA0-937E-F9C08F55C66C}"/>
    <cellStyle name="Percent 2 9 2 5" xfId="20676" xr:uid="{00000000-0005-0000-0000-0000C9500000}"/>
    <cellStyle name="Percent 2 9 2 5 2" xfId="41634" xr:uid="{2DE91F02-1048-4AA8-A73F-4957FF7E9C7C}"/>
    <cellStyle name="Percent 2 9 2 6" xfId="41627" xr:uid="{2E9187E3-E19D-42DB-8922-C41A0F5F2598}"/>
    <cellStyle name="Percent 2 9 3" xfId="20677" xr:uid="{00000000-0005-0000-0000-0000CA500000}"/>
    <cellStyle name="Percent 2 9 3 2" xfId="20678" xr:uid="{00000000-0005-0000-0000-0000CB500000}"/>
    <cellStyle name="Percent 2 9 3 2 2" xfId="41636" xr:uid="{D3A9F1E2-5ADF-42B2-A78E-98D81DA62C6B}"/>
    <cellStyle name="Percent 2 9 3 3" xfId="20679" xr:uid="{00000000-0005-0000-0000-0000CC500000}"/>
    <cellStyle name="Percent 2 9 3 3 2" xfId="41637" xr:uid="{415150EA-1225-4205-9AA1-4125E211F471}"/>
    <cellStyle name="Percent 2 9 3 4" xfId="20680" xr:uid="{00000000-0005-0000-0000-0000CD500000}"/>
    <cellStyle name="Percent 2 9 3 4 2" xfId="41638" xr:uid="{F9D1D1D3-4F9B-4A71-B1CB-424470F292EC}"/>
    <cellStyle name="Percent 2 9 3 5" xfId="41635" xr:uid="{F3D5DD94-130B-4494-8D2F-B9CE1F1C0222}"/>
    <cellStyle name="Percent 2 9 4" xfId="20681" xr:uid="{00000000-0005-0000-0000-0000CE500000}"/>
    <cellStyle name="Percent 2 9 4 2" xfId="41639" xr:uid="{B47DC433-ED73-4975-9380-E8F7DF12D0A1}"/>
    <cellStyle name="Percent 2 9 5" xfId="20682" xr:uid="{00000000-0005-0000-0000-0000CF500000}"/>
    <cellStyle name="Percent 2 9 5 2" xfId="41640" xr:uid="{2CF9C11A-A20F-48BD-A2CF-3DCDA3FC5594}"/>
    <cellStyle name="Percent 2 9 6" xfId="20683" xr:uid="{00000000-0005-0000-0000-0000D0500000}"/>
    <cellStyle name="Percent 2 9 6 2" xfId="41641" xr:uid="{87FA6D98-9D23-44CA-8F29-686DC90DF3CE}"/>
    <cellStyle name="Percent 2 9 7" xfId="41626" xr:uid="{321860AD-166F-4FAE-BF4E-3FAB2629440B}"/>
    <cellStyle name="Percent 20" xfId="20684" xr:uid="{00000000-0005-0000-0000-0000D1500000}"/>
    <cellStyle name="Percent 20 2" xfId="41642" xr:uid="{5F6D2F51-49C8-47FF-9234-0AA738B47347}"/>
    <cellStyle name="Percent 21" xfId="20685" xr:uid="{00000000-0005-0000-0000-0000D2500000}"/>
    <cellStyle name="Percent 21 2" xfId="20686" xr:uid="{00000000-0005-0000-0000-0000D3500000}"/>
    <cellStyle name="Percent 21 2 2" xfId="41644" xr:uid="{618A4958-C3D1-46C3-B4E7-ECF32DF03337}"/>
    <cellStyle name="Percent 21 3" xfId="20687" xr:uid="{00000000-0005-0000-0000-0000D4500000}"/>
    <cellStyle name="Percent 21 3 2" xfId="41645" xr:uid="{EE9D9728-21AC-4FC7-8AD7-89EBE35D6A72}"/>
    <cellStyle name="Percent 21 4" xfId="20688" xr:uid="{00000000-0005-0000-0000-0000D5500000}"/>
    <cellStyle name="Percent 21 4 2" xfId="41646" xr:uid="{B2020277-BFAE-48D8-9B44-10D14DAC6E8B}"/>
    <cellStyle name="Percent 21 5" xfId="41643" xr:uid="{BD323069-EF50-4DC7-A7DD-A4AF1CE84122}"/>
    <cellStyle name="Percent 22" xfId="20968" xr:uid="{6B1B8F6C-D376-480C-B6B5-FE39015CE954}"/>
    <cellStyle name="Percent 3" xfId="14" xr:uid="{00000000-0005-0000-0000-0000D6500000}"/>
    <cellStyle name="Percent 3 2" xfId="20689" xr:uid="{00000000-0005-0000-0000-0000D7500000}"/>
    <cellStyle name="Percent 3 2 2" xfId="20690" xr:uid="{00000000-0005-0000-0000-0000D8500000}"/>
    <cellStyle name="Percent 3 2 2 2" xfId="20691" xr:uid="{00000000-0005-0000-0000-0000D9500000}"/>
    <cellStyle name="Percent 3 2 2 2 2" xfId="41650" xr:uid="{3F79883B-9B34-4828-BF87-675D093DC4C8}"/>
    <cellStyle name="Percent 3 2 2 3" xfId="20692" xr:uid="{00000000-0005-0000-0000-0000DA500000}"/>
    <cellStyle name="Percent 3 2 2 3 2" xfId="41651" xr:uid="{39616271-080C-4822-8621-D4EB92293EB2}"/>
    <cellStyle name="Percent 3 2 2 4" xfId="41649" xr:uid="{A27A88AA-884C-4241-90A4-B200F3E70539}"/>
    <cellStyle name="Percent 3 2 3" xfId="20693" xr:uid="{00000000-0005-0000-0000-0000DB500000}"/>
    <cellStyle name="Percent 3 2 3 2" xfId="41652" xr:uid="{38792F97-480A-40F9-8B26-6DDF5F95C31B}"/>
    <cellStyle name="Percent 3 2 4" xfId="20694" xr:uid="{00000000-0005-0000-0000-0000DC500000}"/>
    <cellStyle name="Percent 3 2 4 2" xfId="41653" xr:uid="{24EE34AC-3299-43E2-8EC7-A926DC0F8AF8}"/>
    <cellStyle name="Percent 3 2 5" xfId="41648" xr:uid="{A85358CE-D50E-4F23-AD18-820867C674B1}"/>
    <cellStyle name="Percent 3 3" xfId="20695" xr:uid="{00000000-0005-0000-0000-0000DD500000}"/>
    <cellStyle name="Percent 3 3 2" xfId="20696" xr:uid="{00000000-0005-0000-0000-0000DE500000}"/>
    <cellStyle name="Percent 3 3 2 2" xfId="41655" xr:uid="{BDEADF25-8F5C-494D-AC36-AA17CA85991B}"/>
    <cellStyle name="Percent 3 3 3" xfId="41654" xr:uid="{B5F2B9B4-5FF7-4A77-B3A0-4BC43543726D}"/>
    <cellStyle name="Percent 3 4" xfId="20697" xr:uid="{00000000-0005-0000-0000-0000DF500000}"/>
    <cellStyle name="Percent 3 4 2" xfId="20698" xr:uid="{00000000-0005-0000-0000-0000E0500000}"/>
    <cellStyle name="Percent 3 4 2 2" xfId="41657" xr:uid="{4FE0F585-BF52-48B7-85D8-C892C65BDD98}"/>
    <cellStyle name="Percent 3 4 3" xfId="20699" xr:uid="{00000000-0005-0000-0000-0000E1500000}"/>
    <cellStyle name="Percent 3 4 3 2" xfId="41658" xr:uid="{F2085D16-D3BB-4CD0-BCCB-9FD07855CE77}"/>
    <cellStyle name="Percent 3 4 4" xfId="41656" xr:uid="{F8DD415A-182A-4134-BC45-C191332EBCC4}"/>
    <cellStyle name="Percent 3 5" xfId="41659" xr:uid="{539ADFDC-3481-429E-BF24-359939356F4C}"/>
    <cellStyle name="Percent 3 6" xfId="41647" xr:uid="{45CA8540-14FC-4DB5-9E92-9AF1841136B7}"/>
    <cellStyle name="Percent 4" xfId="20700" xr:uid="{00000000-0005-0000-0000-0000E2500000}"/>
    <cellStyle name="Percent 4 2" xfId="20701" xr:uid="{00000000-0005-0000-0000-0000E3500000}"/>
    <cellStyle name="Percent 4 2 2" xfId="20702" xr:uid="{00000000-0005-0000-0000-0000E4500000}"/>
    <cellStyle name="Percent 4 2 2 2" xfId="20703" xr:uid="{00000000-0005-0000-0000-0000E5500000}"/>
    <cellStyle name="Percent 4 2 2 2 2" xfId="41663" xr:uid="{F9DDC4D4-4EFD-40F0-AF94-59EC8EB869B0}"/>
    <cellStyle name="Percent 4 2 2 3" xfId="41662" xr:uid="{ADD61122-A2AA-4214-B3A9-0D2CACCE30D2}"/>
    <cellStyle name="Percent 4 2 3" xfId="41661" xr:uid="{EE31AF44-AA7E-421B-B0C5-BA2D8DC0DE09}"/>
    <cellStyle name="Percent 4 3" xfId="20704" xr:uid="{00000000-0005-0000-0000-0000E6500000}"/>
    <cellStyle name="Percent 4 3 2" xfId="20705" xr:uid="{00000000-0005-0000-0000-0000E7500000}"/>
    <cellStyle name="Percent 4 3 2 2" xfId="41665" xr:uid="{BCA6B5B6-5332-4A17-BCD2-19A9884999CD}"/>
    <cellStyle name="Percent 4 3 3" xfId="41664" xr:uid="{B4F5018F-72F4-4D77-B4A6-EDC7BD4F1C21}"/>
    <cellStyle name="Percent 4 4" xfId="20706" xr:uid="{00000000-0005-0000-0000-0000E8500000}"/>
    <cellStyle name="Percent 4 4 2" xfId="41666" xr:uid="{BC403A12-3691-4216-AFDF-EA9B1F353736}"/>
    <cellStyle name="Percent 4 5" xfId="41660" xr:uid="{591E23F6-CBCC-492C-850A-FFB22A5AFCBC}"/>
    <cellStyle name="Percent 5" xfId="20707" xr:uid="{00000000-0005-0000-0000-0000E9500000}"/>
    <cellStyle name="Percent 5 2" xfId="20708" xr:uid="{00000000-0005-0000-0000-0000EA500000}"/>
    <cellStyle name="Percent 5 2 2" xfId="20709" xr:uid="{00000000-0005-0000-0000-0000EB500000}"/>
    <cellStyle name="Percent 5 2 2 2" xfId="20710" xr:uid="{00000000-0005-0000-0000-0000EC500000}"/>
    <cellStyle name="Percent 5 2 2 2 2" xfId="41670" xr:uid="{38342B30-B6CE-4FF7-82A2-0F735E0251D5}"/>
    <cellStyle name="Percent 5 2 2 3" xfId="41669" xr:uid="{19464A7C-0036-4066-8354-CBFD5FC75DBF}"/>
    <cellStyle name="Percent 5 2 3" xfId="20711" xr:uid="{00000000-0005-0000-0000-0000ED500000}"/>
    <cellStyle name="Percent 5 2 3 2" xfId="41671" xr:uid="{B7144FDD-12B7-408B-B990-31BE5367EEDB}"/>
    <cellStyle name="Percent 5 2 4" xfId="20712" xr:uid="{00000000-0005-0000-0000-0000EE500000}"/>
    <cellStyle name="Percent 5 2 4 2" xfId="20713" xr:uid="{00000000-0005-0000-0000-0000EF500000}"/>
    <cellStyle name="Percent 5 2 4 2 2" xfId="20714" xr:uid="{00000000-0005-0000-0000-0000F0500000}"/>
    <cellStyle name="Percent 5 2 4 2 2 2" xfId="41674" xr:uid="{69CB090E-828B-4D96-A780-88BFABE744A3}"/>
    <cellStyle name="Percent 5 2 4 2 3" xfId="20715" xr:uid="{00000000-0005-0000-0000-0000F1500000}"/>
    <cellStyle name="Percent 5 2 4 2 3 2" xfId="41675" xr:uid="{42BD12D5-5F0B-4CB8-A693-01BBDB59A485}"/>
    <cellStyle name="Percent 5 2 4 2 4" xfId="20716" xr:uid="{00000000-0005-0000-0000-0000F2500000}"/>
    <cellStyle name="Percent 5 2 4 2 4 2" xfId="41676" xr:uid="{49F3333F-B593-4B85-95F9-880DF260549C}"/>
    <cellStyle name="Percent 5 2 4 2 5" xfId="41673" xr:uid="{E076ED72-7CE7-4BAD-98B6-9579461AEC75}"/>
    <cellStyle name="Percent 5 2 4 3" xfId="20717" xr:uid="{00000000-0005-0000-0000-0000F3500000}"/>
    <cellStyle name="Percent 5 2 4 3 2" xfId="41677" xr:uid="{073F8477-B473-41A9-A096-ACAAE38FBD4F}"/>
    <cellStyle name="Percent 5 2 4 4" xfId="20718" xr:uid="{00000000-0005-0000-0000-0000F4500000}"/>
    <cellStyle name="Percent 5 2 4 4 2" xfId="41678" xr:uid="{A206F1EF-1438-4BEE-ADD7-7828CACD44C8}"/>
    <cellStyle name="Percent 5 2 4 5" xfId="20719" xr:uid="{00000000-0005-0000-0000-0000F5500000}"/>
    <cellStyle name="Percent 5 2 4 5 2" xfId="41679" xr:uid="{DA7996BC-07E4-46B5-80B8-3556D2571FF6}"/>
    <cellStyle name="Percent 5 2 4 6" xfId="41672" xr:uid="{DF640F53-5158-4E52-8232-C35FDA7E6B20}"/>
    <cellStyle name="Percent 5 2 5" xfId="20720" xr:uid="{00000000-0005-0000-0000-0000F6500000}"/>
    <cellStyle name="Percent 5 2 5 2" xfId="20721" xr:uid="{00000000-0005-0000-0000-0000F7500000}"/>
    <cellStyle name="Percent 5 2 5 2 2" xfId="41681" xr:uid="{1F12ADC5-9E55-48E2-B842-E8A4954BDD06}"/>
    <cellStyle name="Percent 5 2 5 3" xfId="20722" xr:uid="{00000000-0005-0000-0000-0000F8500000}"/>
    <cellStyle name="Percent 5 2 5 3 2" xfId="41682" xr:uid="{82B0131B-51CF-4FE6-9D22-C49E8EB651EB}"/>
    <cellStyle name="Percent 5 2 5 4" xfId="20723" xr:uid="{00000000-0005-0000-0000-0000F9500000}"/>
    <cellStyle name="Percent 5 2 5 4 2" xfId="41683" xr:uid="{3E6A4566-9BC6-4E5C-B7AD-A772C0ED0BCA}"/>
    <cellStyle name="Percent 5 2 5 5" xfId="41680" xr:uid="{8A32F1AF-BA49-4AE7-9E52-54AB73D9D633}"/>
    <cellStyle name="Percent 5 2 6" xfId="20724" xr:uid="{00000000-0005-0000-0000-0000FA500000}"/>
    <cellStyle name="Percent 5 2 6 2" xfId="41684" xr:uid="{369DCA66-B52A-4C1E-9069-9E948BEA3408}"/>
    <cellStyle name="Percent 5 2 7" xfId="20725" xr:uid="{00000000-0005-0000-0000-0000FB500000}"/>
    <cellStyle name="Percent 5 2 7 2" xfId="41685" xr:uid="{4EDDD95B-61DC-4465-B58D-866649C92027}"/>
    <cellStyle name="Percent 5 2 8" xfId="20726" xr:uid="{00000000-0005-0000-0000-0000FC500000}"/>
    <cellStyle name="Percent 5 2 8 2" xfId="41686" xr:uid="{BB46BCA6-F5DE-4602-8D6F-5FAA03E24A96}"/>
    <cellStyle name="Percent 5 2 9" xfId="41668" xr:uid="{12E611A9-7B5A-4649-8361-5064AA2E409E}"/>
    <cellStyle name="Percent 5 3" xfId="20727" xr:uid="{00000000-0005-0000-0000-0000FD500000}"/>
    <cellStyle name="Percent 5 3 2" xfId="20728" xr:uid="{00000000-0005-0000-0000-0000FE500000}"/>
    <cellStyle name="Percent 5 3 2 2" xfId="41688" xr:uid="{9A898957-454F-4EED-9918-EB0E20013645}"/>
    <cellStyle name="Percent 5 3 3" xfId="41687" xr:uid="{94CA58BF-03DE-4E51-96A8-145FD9E9AC9D}"/>
    <cellStyle name="Percent 5 4" xfId="20729" xr:uid="{00000000-0005-0000-0000-0000FF500000}"/>
    <cellStyle name="Percent 5 4 2" xfId="20730" xr:uid="{00000000-0005-0000-0000-000000510000}"/>
    <cellStyle name="Percent 5 4 2 2" xfId="20731" xr:uid="{00000000-0005-0000-0000-000001510000}"/>
    <cellStyle name="Percent 5 4 2 2 2" xfId="41691" xr:uid="{2F94FDFA-BE59-44A5-90B9-875ABD09A024}"/>
    <cellStyle name="Percent 5 4 2 3" xfId="20732" xr:uid="{00000000-0005-0000-0000-000002510000}"/>
    <cellStyle name="Percent 5 4 2 3 2" xfId="41692" xr:uid="{F328ED18-1092-4300-BCE4-6587CCDA048B}"/>
    <cellStyle name="Percent 5 4 2 4" xfId="20733" xr:uid="{00000000-0005-0000-0000-000003510000}"/>
    <cellStyle name="Percent 5 4 2 4 2" xfId="41693" xr:uid="{99E9E501-8FBA-405A-A9C4-82BACAAC7AAF}"/>
    <cellStyle name="Percent 5 4 2 5" xfId="41690" xr:uid="{8F702B96-14AA-43D0-9B9F-8130A11D4344}"/>
    <cellStyle name="Percent 5 4 3" xfId="20734" xr:uid="{00000000-0005-0000-0000-000004510000}"/>
    <cellStyle name="Percent 5 4 3 2" xfId="41694" xr:uid="{1352BD51-A121-4C20-BB5C-9EC8D7030427}"/>
    <cellStyle name="Percent 5 4 4" xfId="20735" xr:uid="{00000000-0005-0000-0000-000005510000}"/>
    <cellStyle name="Percent 5 4 4 2" xfId="41695" xr:uid="{F2563001-A350-4EA1-A30B-0399555B6FED}"/>
    <cellStyle name="Percent 5 4 5" xfId="20736" xr:uid="{00000000-0005-0000-0000-000006510000}"/>
    <cellStyle name="Percent 5 4 5 2" xfId="41696" xr:uid="{D6463BA3-A7B5-4310-9A84-FF69BEFD5F76}"/>
    <cellStyle name="Percent 5 4 6" xfId="41689" xr:uid="{5E61E0A6-56AD-4CEA-B05B-559D026FC43B}"/>
    <cellStyle name="Percent 5 5" xfId="20737" xr:uid="{00000000-0005-0000-0000-000007510000}"/>
    <cellStyle name="Percent 5 5 2" xfId="20738" xr:uid="{00000000-0005-0000-0000-000008510000}"/>
    <cellStyle name="Percent 5 5 2 2" xfId="41698" xr:uid="{801DBB54-A7CA-4F25-AE8E-E4CEB47C5E43}"/>
    <cellStyle name="Percent 5 5 3" xfId="20739" xr:uid="{00000000-0005-0000-0000-000009510000}"/>
    <cellStyle name="Percent 5 5 3 2" xfId="41699" xr:uid="{E5E62B02-7F46-4810-9CFB-206F03286B73}"/>
    <cellStyle name="Percent 5 5 4" xfId="20740" xr:uid="{00000000-0005-0000-0000-00000A510000}"/>
    <cellStyle name="Percent 5 5 4 2" xfId="41700" xr:uid="{26E1417D-BB00-44E6-ADFF-DB7E37C0CC05}"/>
    <cellStyle name="Percent 5 5 5" xfId="41697" xr:uid="{CF55EA76-AF1F-40D5-8642-49CCA41DAAF2}"/>
    <cellStyle name="Percent 5 6" xfId="20741" xr:uid="{00000000-0005-0000-0000-00000B510000}"/>
    <cellStyle name="Percent 5 6 2" xfId="41701" xr:uid="{A17037BB-0605-4336-8030-56F8C56B5553}"/>
    <cellStyle name="Percent 5 7" xfId="20742" xr:uid="{00000000-0005-0000-0000-00000C510000}"/>
    <cellStyle name="Percent 5 7 2" xfId="41702" xr:uid="{273D2EDD-86BF-4D1F-A9C7-A4EDB5E5F6F1}"/>
    <cellStyle name="Percent 5 8" xfId="20743" xr:uid="{00000000-0005-0000-0000-00000D510000}"/>
    <cellStyle name="Percent 5 8 2" xfId="41703" xr:uid="{E8E3DEFE-E2A4-48F1-84BB-6DF110788021}"/>
    <cellStyle name="Percent 5 9" xfId="41667" xr:uid="{F176925A-F213-47C2-978A-CA7FF85428A0}"/>
    <cellStyle name="Percent 6" xfId="20744" xr:uid="{00000000-0005-0000-0000-00000E510000}"/>
    <cellStyle name="Percent 6 2" xfId="20745" xr:uid="{00000000-0005-0000-0000-00000F510000}"/>
    <cellStyle name="Percent 6 2 2" xfId="20746" xr:uid="{00000000-0005-0000-0000-000010510000}"/>
    <cellStyle name="Percent 6 2 2 2" xfId="41706" xr:uid="{8526AA99-F4AA-464E-AB26-CCD61F4F4104}"/>
    <cellStyle name="Percent 6 2 3" xfId="41705" xr:uid="{85FBD545-F387-4262-B6C5-0A39FD2DE007}"/>
    <cellStyle name="Percent 6 3" xfId="20747" xr:uid="{00000000-0005-0000-0000-000011510000}"/>
    <cellStyle name="Percent 6 3 2" xfId="20748" xr:uid="{00000000-0005-0000-0000-000012510000}"/>
    <cellStyle name="Percent 6 3 2 2" xfId="41708" xr:uid="{28619C74-ED41-4FB3-8CC8-58EC06677C1E}"/>
    <cellStyle name="Percent 6 3 3" xfId="41707" xr:uid="{70B045DC-6300-47EA-BEF0-22EA41407D5C}"/>
    <cellStyle name="Percent 6 4" xfId="41704" xr:uid="{2D386C09-BCE0-42B7-B9A1-C1484EDFD2E3}"/>
    <cellStyle name="Percent 7" xfId="20749" xr:uid="{00000000-0005-0000-0000-000013510000}"/>
    <cellStyle name="Percent 7 2" xfId="20750" xr:uid="{00000000-0005-0000-0000-000014510000}"/>
    <cellStyle name="Percent 7 2 2" xfId="20751" xr:uid="{00000000-0005-0000-0000-000015510000}"/>
    <cellStyle name="Percent 7 2 2 2" xfId="41711" xr:uid="{24D353E7-58E0-42FF-B1F1-9D1BBFFAD735}"/>
    <cellStyle name="Percent 7 2 3" xfId="41710" xr:uid="{3E491E4B-0A0F-464A-A0F9-B698C6FECA05}"/>
    <cellStyle name="Percent 7 3" xfId="20752" xr:uid="{00000000-0005-0000-0000-000016510000}"/>
    <cellStyle name="Percent 7 3 2" xfId="41712" xr:uid="{43E002E8-FBF3-4915-87AA-312AB2C103E5}"/>
    <cellStyle name="Percent 7 4" xfId="41709" xr:uid="{9F31EB68-FB67-40D6-B892-34A239F48EB9}"/>
    <cellStyle name="Percent 8" xfId="20753" xr:uid="{00000000-0005-0000-0000-000017510000}"/>
    <cellStyle name="Percent 8 10" xfId="20754" xr:uid="{00000000-0005-0000-0000-000018510000}"/>
    <cellStyle name="Percent 8 10 2" xfId="41714" xr:uid="{868E2CB3-38DC-40B7-9AF9-4F294B3F5F74}"/>
    <cellStyle name="Percent 8 11" xfId="20755" xr:uid="{00000000-0005-0000-0000-000019510000}"/>
    <cellStyle name="Percent 8 11 2" xfId="41715" xr:uid="{7CCC255B-BD0A-4A3B-8E75-0A536018D78E}"/>
    <cellStyle name="Percent 8 12" xfId="20756" xr:uid="{00000000-0005-0000-0000-00001A510000}"/>
    <cellStyle name="Percent 8 12 2" xfId="41716" xr:uid="{09D8878F-B222-451E-BAF5-2EBAA060EF09}"/>
    <cellStyle name="Percent 8 13" xfId="41713" xr:uid="{7AFA9849-703D-4716-8B1E-DD9B9510E9A7}"/>
    <cellStyle name="Percent 8 2" xfId="20757" xr:uid="{00000000-0005-0000-0000-00001B510000}"/>
    <cellStyle name="Percent 8 2 2" xfId="41717" xr:uid="{FFCBA616-3761-47FA-A20F-1B3C2BBCF1FB}"/>
    <cellStyle name="Percent 8 3" xfId="20758" xr:uid="{00000000-0005-0000-0000-00001C510000}"/>
    <cellStyle name="Percent 8 3 2" xfId="41718" xr:uid="{6D3BD956-1780-4F0F-A52A-04D7A3B611FE}"/>
    <cellStyle name="Percent 8 4" xfId="20759" xr:uid="{00000000-0005-0000-0000-00001D510000}"/>
    <cellStyle name="Percent 8 4 2" xfId="41719" xr:uid="{C9EB5C5B-D8AE-4655-BF32-927718B03C82}"/>
    <cellStyle name="Percent 8 5" xfId="20760" xr:uid="{00000000-0005-0000-0000-00001E510000}"/>
    <cellStyle name="Percent 8 5 2" xfId="41720" xr:uid="{6D9DE7EA-CC68-48D7-ACBD-3AB579683662}"/>
    <cellStyle name="Percent 8 6" xfId="20761" xr:uid="{00000000-0005-0000-0000-00001F510000}"/>
    <cellStyle name="Percent 8 6 2" xfId="41721" xr:uid="{2DB5C67E-528E-4EE3-8461-DC3AA57D3EA8}"/>
    <cellStyle name="Percent 8 7" xfId="20762" xr:uid="{00000000-0005-0000-0000-000020510000}"/>
    <cellStyle name="Percent 8 7 2" xfId="41722" xr:uid="{827E39ED-5569-4CC1-869F-532194BA78B8}"/>
    <cellStyle name="Percent 8 8" xfId="20763" xr:uid="{00000000-0005-0000-0000-000021510000}"/>
    <cellStyle name="Percent 8 8 2" xfId="41723" xr:uid="{3405EACF-F6C4-4E7B-8451-B4DB7D52CA71}"/>
    <cellStyle name="Percent 8 9" xfId="20764" xr:uid="{00000000-0005-0000-0000-000022510000}"/>
    <cellStyle name="Percent 8 9 2" xfId="41724" xr:uid="{2AA2616D-9D58-4465-82BB-7D39383AF481}"/>
    <cellStyle name="Percent 9" xfId="20765" xr:uid="{00000000-0005-0000-0000-000023510000}"/>
    <cellStyle name="Percent 9 10" xfId="20766" xr:uid="{00000000-0005-0000-0000-000024510000}"/>
    <cellStyle name="Percent 9 10 2" xfId="41726" xr:uid="{48F6C4ED-D585-41BD-86D2-BEC526EC9861}"/>
    <cellStyle name="Percent 9 11" xfId="20767" xr:uid="{00000000-0005-0000-0000-000025510000}"/>
    <cellStyle name="Percent 9 11 2" xfId="41727" xr:uid="{90285169-A59F-495E-AD0E-47578C8E323D}"/>
    <cellStyle name="Percent 9 12" xfId="41725" xr:uid="{0DBD2198-5A84-4703-8BF2-9988BEA8F490}"/>
    <cellStyle name="Percent 9 2" xfId="20768" xr:uid="{00000000-0005-0000-0000-000026510000}"/>
    <cellStyle name="Percent 9 2 2" xfId="41728" xr:uid="{2E1D885C-2D0D-4B47-AC5D-6A7FF8851527}"/>
    <cellStyle name="Percent 9 3" xfId="20769" xr:uid="{00000000-0005-0000-0000-000027510000}"/>
    <cellStyle name="Percent 9 3 2" xfId="41729" xr:uid="{FAC5382F-36C8-44D6-AE4F-BD2624A54AF8}"/>
    <cellStyle name="Percent 9 4" xfId="20770" xr:uid="{00000000-0005-0000-0000-000028510000}"/>
    <cellStyle name="Percent 9 4 2" xfId="41730" xr:uid="{4A91E145-46F0-49C7-AA68-8B9358B08C91}"/>
    <cellStyle name="Percent 9 5" xfId="20771" xr:uid="{00000000-0005-0000-0000-000029510000}"/>
    <cellStyle name="Percent 9 5 2" xfId="41731" xr:uid="{78123C73-B252-4761-9EA6-3E923E57EA94}"/>
    <cellStyle name="Percent 9 6" xfId="20772" xr:uid="{00000000-0005-0000-0000-00002A510000}"/>
    <cellStyle name="Percent 9 6 2" xfId="41732" xr:uid="{564A256A-1C23-4204-A909-4802BF092D47}"/>
    <cellStyle name="Percent 9 7" xfId="20773" xr:uid="{00000000-0005-0000-0000-00002B510000}"/>
    <cellStyle name="Percent 9 7 2" xfId="41733" xr:uid="{D21A5EE3-0C28-4F23-9B2C-AAA0A74924DB}"/>
    <cellStyle name="Percent 9 8" xfId="20774" xr:uid="{00000000-0005-0000-0000-00002C510000}"/>
    <cellStyle name="Percent 9 8 2" xfId="41734" xr:uid="{599B0FB8-CC78-4839-9A56-F13BF2CB4113}"/>
    <cellStyle name="Percent 9 9" xfId="20775" xr:uid="{00000000-0005-0000-0000-00002D510000}"/>
    <cellStyle name="Percent 9 9 2" xfId="41735" xr:uid="{2D936F96-EB75-4170-999F-EE58B3766A5F}"/>
    <cellStyle name="PrePop Currency (0)" xfId="20776" xr:uid="{00000000-0005-0000-0000-00002E510000}"/>
    <cellStyle name="PrePop Currency (0) 2" xfId="41736" xr:uid="{7AC16E50-5A7C-48E0-8257-A62268A0EDB4}"/>
    <cellStyle name="PrePop Currency (2)" xfId="20777" xr:uid="{00000000-0005-0000-0000-00002F510000}"/>
    <cellStyle name="PrePop Currency (2) 2" xfId="41737" xr:uid="{74853617-76C1-4CD5-B180-296C74A712AF}"/>
    <cellStyle name="PrePop Units (0)" xfId="20778" xr:uid="{00000000-0005-0000-0000-000030510000}"/>
    <cellStyle name="PrePop Units (0) 2" xfId="41738" xr:uid="{66A52FD0-774C-4EA5-A6D4-E823DF94E71F}"/>
    <cellStyle name="PrePop Units (1)" xfId="20779" xr:uid="{00000000-0005-0000-0000-000031510000}"/>
    <cellStyle name="PrePop Units (1) 2" xfId="41739" xr:uid="{FC6A4E73-B5FE-4D81-A72B-F13517FF6715}"/>
    <cellStyle name="PrePop Units (2)" xfId="20780" xr:uid="{00000000-0005-0000-0000-000032510000}"/>
    <cellStyle name="PrePop Units (2) 2" xfId="41740" xr:uid="{8CE5ED26-366E-4C8E-96C1-763AA0491559}"/>
    <cellStyle name="Price" xfId="20781" xr:uid="{00000000-0005-0000-0000-000033510000}"/>
    <cellStyle name="Price 2" xfId="20782" xr:uid="{00000000-0005-0000-0000-000034510000}"/>
    <cellStyle name="Price 2 2" xfId="41742" xr:uid="{8E409F4B-172D-4599-9DFD-065394147578}"/>
    <cellStyle name="Price 3" xfId="20783" xr:uid="{00000000-0005-0000-0000-000035510000}"/>
    <cellStyle name="Price 3 2" xfId="41743" xr:uid="{FDAB9981-BE01-420E-8E79-E3B918378FE9}"/>
    <cellStyle name="Price 4" xfId="41741" xr:uid="{4D2004A3-821F-4A67-8F8C-5EC4F6EB68A8}"/>
    <cellStyle name="RunRep_Header" xfId="20784" xr:uid="{00000000-0005-0000-0000-000036510000}"/>
    <cellStyle name="Sheet Title" xfId="20785" xr:uid="{00000000-0005-0000-0000-000037510000}"/>
    <cellStyle name="Sheet Title 2" xfId="41744" xr:uid="{F737A877-DDE7-4276-A6C1-CC602B880BA7}"/>
    <cellStyle name="showExposure" xfId="20786" xr:uid="{00000000-0005-0000-0000-000038510000}"/>
    <cellStyle name="showExposure 2" xfId="41745" xr:uid="{59185AB4-FE51-48D0-A2E4-B7D03D8E67F2}"/>
    <cellStyle name="showExposure 3" xfId="42284" xr:uid="{CE3DC32C-9CDE-4C21-95D1-7A7D0500F3E7}"/>
    <cellStyle name="showParameterE" xfId="20787" xr:uid="{00000000-0005-0000-0000-000039510000}"/>
    <cellStyle name="showParameterE 2" xfId="41746" xr:uid="{107B1783-2C6A-44B8-B47A-80E8DEFB4965}"/>
    <cellStyle name="showParameterE 3" xfId="42285" xr:uid="{987EB38E-E86B-4615-81D1-4EAA8E32F355}"/>
    <cellStyle name="Standard_AX-4-4-Profit-Loss-310899" xfId="20788" xr:uid="{00000000-0005-0000-0000-00003A510000}"/>
    <cellStyle name="Style 1" xfId="20789" xr:uid="{00000000-0005-0000-0000-00003B510000}"/>
    <cellStyle name="Style 1 2" xfId="20790" xr:uid="{00000000-0005-0000-0000-00003C510000}"/>
    <cellStyle name="Style 1 2 2" xfId="20791" xr:uid="{00000000-0005-0000-0000-00003D510000}"/>
    <cellStyle name="Style 1 2 2 2" xfId="41749" xr:uid="{6E84084A-0378-48B2-B597-36133E9AF82C}"/>
    <cellStyle name="Style 1 2 3" xfId="41748" xr:uid="{722087B5-64BB-497D-8766-A88213416539}"/>
    <cellStyle name="Style 1 3" xfId="20792" xr:uid="{00000000-0005-0000-0000-00003E510000}"/>
    <cellStyle name="Style 1 3 2" xfId="41750" xr:uid="{6A6E1346-3500-45CA-B678-2861CF0E12FA}"/>
    <cellStyle name="Style 1 4" xfId="20793" xr:uid="{00000000-0005-0000-0000-00003F510000}"/>
    <cellStyle name="Style 1 4 2" xfId="41751" xr:uid="{5E40D7E4-E1A1-4E81-9DAF-B299A3C8069C}"/>
    <cellStyle name="Style 1 5" xfId="41747" xr:uid="{CB9A0493-5C67-4560-BC48-DB15973BC3F2}"/>
    <cellStyle name="Style 2" xfId="20794" xr:uid="{00000000-0005-0000-0000-000040510000}"/>
    <cellStyle name="Style 2 2" xfId="41752" xr:uid="{7457E66C-56D9-4115-A52F-658447AD0738}"/>
    <cellStyle name="Style 3" xfId="20795" xr:uid="{00000000-0005-0000-0000-000041510000}"/>
    <cellStyle name="Style 3 2" xfId="41753" xr:uid="{6C8EB136-C9C7-41A3-92E3-E2ECFD231B37}"/>
    <cellStyle name="Style 4" xfId="20796" xr:uid="{00000000-0005-0000-0000-000042510000}"/>
    <cellStyle name="Style 4 2" xfId="41754" xr:uid="{664EB998-BCFF-43BA-8A65-BCFC019EC4B9}"/>
    <cellStyle name="Style 5" xfId="20797" xr:uid="{00000000-0005-0000-0000-000043510000}"/>
    <cellStyle name="Style 5 2" xfId="41755" xr:uid="{FA3E57C8-ADD2-4FE5-8DEB-3F0CC64C81DD}"/>
    <cellStyle name="Style 6" xfId="20798" xr:uid="{00000000-0005-0000-0000-000044510000}"/>
    <cellStyle name="Style 6 2" xfId="41756" xr:uid="{462A9FD8-94C2-406B-AF04-AE8227406CE7}"/>
    <cellStyle name="Style 7" xfId="20799" xr:uid="{00000000-0005-0000-0000-000045510000}"/>
    <cellStyle name="Style 7 2" xfId="41757" xr:uid="{4F4A1FF3-2635-4B1F-9E50-84D7F58FB5C5}"/>
    <cellStyle name="Style 8" xfId="20800" xr:uid="{00000000-0005-0000-0000-000046510000}"/>
    <cellStyle name="Style 8 2" xfId="41758" xr:uid="{A3C10724-AC24-4E3F-9BF5-74B7DABFC556}"/>
    <cellStyle name="Text Indent A" xfId="20801" xr:uid="{00000000-0005-0000-0000-000047510000}"/>
    <cellStyle name="Text Indent A 2" xfId="41759" xr:uid="{EE28AAF0-58A5-4211-83C3-9CB5A71404BC}"/>
    <cellStyle name="Text Indent B" xfId="20802" xr:uid="{00000000-0005-0000-0000-000048510000}"/>
    <cellStyle name="Text Indent B 2" xfId="41760" xr:uid="{00BBBC93-BDA1-412D-B5DB-56688E74EE0B}"/>
    <cellStyle name="Text Indent C" xfId="20803" xr:uid="{00000000-0005-0000-0000-000049510000}"/>
    <cellStyle name="Text Indent C 2" xfId="41761" xr:uid="{70863E99-5D60-42E5-BE69-BB8DCA35118D}"/>
    <cellStyle name="Tickmark" xfId="20804" xr:uid="{00000000-0005-0000-0000-00004A510000}"/>
    <cellStyle name="Tickmark 2" xfId="41762" xr:uid="{D9D9F4A8-3DE7-43A5-9577-A469DD128892}"/>
    <cellStyle name="Title 2" xfId="20805" xr:uid="{00000000-0005-0000-0000-00004B510000}"/>
    <cellStyle name="Title 2 2" xfId="20806" xr:uid="{00000000-0005-0000-0000-00004C510000}"/>
    <cellStyle name="Title 2 2 2" xfId="20807" xr:uid="{00000000-0005-0000-0000-00004D510000}"/>
    <cellStyle name="Title 2 2 2 2" xfId="41765" xr:uid="{ADA29743-8C59-4DEC-B992-8B5069FA46B2}"/>
    <cellStyle name="Title 2 2 3" xfId="41764" xr:uid="{F2C23389-A89E-466C-922D-B324EF02DD4B}"/>
    <cellStyle name="Title 2 3" xfId="20808" xr:uid="{00000000-0005-0000-0000-00004E510000}"/>
    <cellStyle name="Title 2 3 2" xfId="41766" xr:uid="{890C0FE4-388D-4AA8-8F8E-6646F8E931CB}"/>
    <cellStyle name="Title 2 4" xfId="20809" xr:uid="{00000000-0005-0000-0000-00004F510000}"/>
    <cellStyle name="Title 2 4 2" xfId="41767" xr:uid="{86AEB8A0-15A0-4540-AC38-6C9B4DAEF103}"/>
    <cellStyle name="Title 2 5" xfId="41763" xr:uid="{1ED3C9CE-44CF-4333-BCF0-BA1B1A976C65}"/>
    <cellStyle name="Title 3" xfId="20810" xr:uid="{00000000-0005-0000-0000-000050510000}"/>
    <cellStyle name="Title 3 2" xfId="20811" xr:uid="{00000000-0005-0000-0000-000051510000}"/>
    <cellStyle name="Title 3 2 2" xfId="41769" xr:uid="{B91A6CFE-446D-4D16-87FD-F02C9102DC70}"/>
    <cellStyle name="Title 3 3" xfId="20812" xr:uid="{00000000-0005-0000-0000-000052510000}"/>
    <cellStyle name="Title 3 3 2" xfId="41770" xr:uid="{509205FC-4A84-4845-A305-5A07A71165E9}"/>
    <cellStyle name="Title 3 4" xfId="41768" xr:uid="{94D82BBC-36B3-4C6E-B9EE-6E6A9CAA190A}"/>
    <cellStyle name="Title 4" xfId="20813" xr:uid="{00000000-0005-0000-0000-000053510000}"/>
    <cellStyle name="Title 4 2" xfId="20814" xr:uid="{00000000-0005-0000-0000-000054510000}"/>
    <cellStyle name="Title 4 2 2" xfId="41772" xr:uid="{016C1F6A-84F3-44A7-A3AC-225AED843818}"/>
    <cellStyle name="Title 4 3" xfId="20815" xr:uid="{00000000-0005-0000-0000-000055510000}"/>
    <cellStyle name="Title 4 3 2" xfId="41773" xr:uid="{9A3FD3A1-6EFA-418C-9E71-3BE7430F18E6}"/>
    <cellStyle name="Title 4 4" xfId="41771" xr:uid="{A6EB76D0-9D76-4167-8111-FEFDE7EA1248}"/>
    <cellStyle name="Title 5" xfId="20816" xr:uid="{00000000-0005-0000-0000-000056510000}"/>
    <cellStyle name="Title 5 2" xfId="20817" xr:uid="{00000000-0005-0000-0000-000057510000}"/>
    <cellStyle name="Title 5 2 2" xfId="41775" xr:uid="{009532E9-C9E2-40FE-8516-CAAD94106C33}"/>
    <cellStyle name="Title 5 3" xfId="20818" xr:uid="{00000000-0005-0000-0000-000058510000}"/>
    <cellStyle name="Title 5 3 2" xfId="41776" xr:uid="{72BCB3D3-C48D-43DD-8058-B54D8120EA6D}"/>
    <cellStyle name="Title 5 4" xfId="41774" xr:uid="{6B8211BB-17E3-49AE-ACEC-4FFADBAFE7F4}"/>
    <cellStyle name="Title 6" xfId="20819" xr:uid="{00000000-0005-0000-0000-000059510000}"/>
    <cellStyle name="Title 6 2" xfId="20820" xr:uid="{00000000-0005-0000-0000-00005A510000}"/>
    <cellStyle name="Title 6 2 2" xfId="41778" xr:uid="{14E12A1D-9F14-4C21-B025-CE1FC21BC2EA}"/>
    <cellStyle name="Title 6 3" xfId="20821" xr:uid="{00000000-0005-0000-0000-00005B510000}"/>
    <cellStyle name="Title 6 3 2" xfId="41779" xr:uid="{DF3890AB-A535-4D93-B29A-1ECD9487F58A}"/>
    <cellStyle name="Title 6 4" xfId="41777" xr:uid="{D79E3EE5-FAFC-47BD-B7BB-4A2EB4118420}"/>
    <cellStyle name="Title 7" xfId="20822" xr:uid="{00000000-0005-0000-0000-00005C510000}"/>
    <cellStyle name="Title 7 2" xfId="41780" xr:uid="{F5E23CF7-1B38-4469-A7BD-F7F49C36678F}"/>
    <cellStyle name="Total 2" xfId="20823" xr:uid="{00000000-0005-0000-0000-00005D510000}"/>
    <cellStyle name="Total 2 10" xfId="20824" xr:uid="{00000000-0005-0000-0000-00005E510000}"/>
    <cellStyle name="Total 2 10 2" xfId="20825" xr:uid="{00000000-0005-0000-0000-00005F510000}"/>
    <cellStyle name="Total 2 10 2 2" xfId="41783" xr:uid="{5E7424AD-9F1D-437B-9A72-3D925F45D7B9}"/>
    <cellStyle name="Total 2 10 2 3" xfId="42287" xr:uid="{8323472D-CA1B-4F69-A435-123C78E73819}"/>
    <cellStyle name="Total 2 10 3" xfId="20826" xr:uid="{00000000-0005-0000-0000-000060510000}"/>
    <cellStyle name="Total 2 10 3 2" xfId="41784" xr:uid="{ABCF189D-0691-40C0-ACD3-88FB7632FC4E}"/>
    <cellStyle name="Total 2 10 3 3" xfId="42288" xr:uid="{8D9AC0CA-3ED2-458F-961E-DDBF7D096ECF}"/>
    <cellStyle name="Total 2 10 4" xfId="20827" xr:uid="{00000000-0005-0000-0000-000061510000}"/>
    <cellStyle name="Total 2 10 4 2" xfId="41785" xr:uid="{19636B40-1B1C-4F91-8C70-62744480A1F6}"/>
    <cellStyle name="Total 2 10 4 3" xfId="42289" xr:uid="{537F273D-CC57-41BC-9866-AAEC3CD4E9D2}"/>
    <cellStyle name="Total 2 10 5" xfId="20828" xr:uid="{00000000-0005-0000-0000-000062510000}"/>
    <cellStyle name="Total 2 10 5 2" xfId="41786" xr:uid="{823788D0-63D5-4B2B-96A8-202378749551}"/>
    <cellStyle name="Total 2 10 5 3" xfId="42290" xr:uid="{7DD03CC0-0BE9-4D2C-A3AE-84935CEF8A32}"/>
    <cellStyle name="Total 2 10 6" xfId="41782" xr:uid="{020A7B0F-31E4-487A-B287-C786FF4AB49A}"/>
    <cellStyle name="Total 2 11" xfId="20829" xr:uid="{00000000-0005-0000-0000-000063510000}"/>
    <cellStyle name="Total 2 11 2" xfId="20830" xr:uid="{00000000-0005-0000-0000-000064510000}"/>
    <cellStyle name="Total 2 11 2 2" xfId="41788" xr:uid="{BDD51C39-5937-4AC8-87E3-6AADB68D94D3}"/>
    <cellStyle name="Total 2 11 2 3" xfId="42292" xr:uid="{830C48E2-272B-4317-8CE3-ED357F141EFB}"/>
    <cellStyle name="Total 2 11 3" xfId="20831" xr:uid="{00000000-0005-0000-0000-000065510000}"/>
    <cellStyle name="Total 2 11 3 2" xfId="41789" xr:uid="{5366E629-D673-42B4-BA60-AA88E78612E0}"/>
    <cellStyle name="Total 2 11 3 3" xfId="42293" xr:uid="{AC8C1838-5917-439F-AFD4-6F382A0B6E08}"/>
    <cellStyle name="Total 2 11 4" xfId="20832" xr:uid="{00000000-0005-0000-0000-000066510000}"/>
    <cellStyle name="Total 2 11 4 2" xfId="41790" xr:uid="{A67620FB-B20B-4D14-9F9B-6E7820733763}"/>
    <cellStyle name="Total 2 11 4 3" xfId="42294" xr:uid="{FEB5D009-1A07-4F1C-9086-F3F8B79649BD}"/>
    <cellStyle name="Total 2 11 5" xfId="20833" xr:uid="{00000000-0005-0000-0000-000067510000}"/>
    <cellStyle name="Total 2 11 5 2" xfId="41791" xr:uid="{1EF4CD9E-D2C2-4673-A900-FCAD54F8A077}"/>
    <cellStyle name="Total 2 11 5 3" xfId="42295" xr:uid="{C78EB1D9-DBEE-49CC-9858-7FAE428203E7}"/>
    <cellStyle name="Total 2 11 6" xfId="41787" xr:uid="{B0E321CE-8D06-4467-9CE8-680AEB8802C8}"/>
    <cellStyle name="Total 2 11 7" xfId="42291" xr:uid="{0889253A-15D9-4E4F-BCFF-AB3DB21D6074}"/>
    <cellStyle name="Total 2 12" xfId="20834" xr:uid="{00000000-0005-0000-0000-000068510000}"/>
    <cellStyle name="Total 2 12 2" xfId="20835" xr:uid="{00000000-0005-0000-0000-000069510000}"/>
    <cellStyle name="Total 2 12 2 2" xfId="41793" xr:uid="{38CDBABF-D490-4819-ADCB-67DC3029FD09}"/>
    <cellStyle name="Total 2 12 2 3" xfId="42297" xr:uid="{DAD610AF-6810-4AC4-AAFD-66383CE7F354}"/>
    <cellStyle name="Total 2 12 3" xfId="20836" xr:uid="{00000000-0005-0000-0000-00006A510000}"/>
    <cellStyle name="Total 2 12 3 2" xfId="41794" xr:uid="{CC50AB6F-BC23-4D03-ADF2-01A581AC18D7}"/>
    <cellStyle name="Total 2 12 3 3" xfId="42298" xr:uid="{C062F75F-A295-4B2E-96BC-428B7E03C29D}"/>
    <cellStyle name="Total 2 12 4" xfId="20837" xr:uid="{00000000-0005-0000-0000-00006B510000}"/>
    <cellStyle name="Total 2 12 4 2" xfId="41795" xr:uid="{A9E2343F-E179-4F62-8091-E8CE4D4AF217}"/>
    <cellStyle name="Total 2 12 4 3" xfId="42299" xr:uid="{6AE5634E-44B6-47EC-B8DB-D5E7336DDF20}"/>
    <cellStyle name="Total 2 12 5" xfId="20838" xr:uid="{00000000-0005-0000-0000-00006C510000}"/>
    <cellStyle name="Total 2 12 5 2" xfId="41796" xr:uid="{93A7675A-FFD4-4EDF-99BC-61280768C082}"/>
    <cellStyle name="Total 2 12 5 3" xfId="42300" xr:uid="{F02109FE-97B0-4739-8B1A-F5F9AB64913B}"/>
    <cellStyle name="Total 2 12 6" xfId="41792" xr:uid="{1078113D-D544-4C26-A26B-432D294E4FA6}"/>
    <cellStyle name="Total 2 12 7" xfId="42296" xr:uid="{DA393F11-F52D-4F51-BF21-769B2D70EC81}"/>
    <cellStyle name="Total 2 13" xfId="20839" xr:uid="{00000000-0005-0000-0000-00006D510000}"/>
    <cellStyle name="Total 2 13 2" xfId="20840" xr:uid="{00000000-0005-0000-0000-00006E510000}"/>
    <cellStyle name="Total 2 13 2 2" xfId="41798" xr:uid="{D3BC19FF-ECFB-4D25-AC06-6D1EA4FDBE1A}"/>
    <cellStyle name="Total 2 13 2 3" xfId="42302" xr:uid="{4D52F8FB-ABCC-4CDC-98E3-C1C77172816C}"/>
    <cellStyle name="Total 2 13 3" xfId="20841" xr:uid="{00000000-0005-0000-0000-00006F510000}"/>
    <cellStyle name="Total 2 13 3 2" xfId="41799" xr:uid="{829725A5-72E4-4F20-9531-C5EA059FAB1B}"/>
    <cellStyle name="Total 2 13 3 3" xfId="42303" xr:uid="{65E6359C-1ECD-4DB2-B000-E8585ACAAAAE}"/>
    <cellStyle name="Total 2 13 4" xfId="20842" xr:uid="{00000000-0005-0000-0000-000070510000}"/>
    <cellStyle name="Total 2 13 4 2" xfId="41800" xr:uid="{336BE926-801F-486A-96AE-0739EA8EA81A}"/>
    <cellStyle name="Total 2 13 4 3" xfId="42304" xr:uid="{C33D792D-E442-49CB-A536-7620D50D0BA7}"/>
    <cellStyle name="Total 2 13 5" xfId="41797" xr:uid="{D0C09F5E-33F4-4AFE-A6EF-F0338BA76A60}"/>
    <cellStyle name="Total 2 13 6" xfId="42301" xr:uid="{5B963413-C2FC-4CE7-BFF9-AF85A2B2D141}"/>
    <cellStyle name="Total 2 14" xfId="20843" xr:uid="{00000000-0005-0000-0000-000071510000}"/>
    <cellStyle name="Total 2 14 2" xfId="41801" xr:uid="{726062FF-BE49-48C7-BCFD-AB85BE792E53}"/>
    <cellStyle name="Total 2 14 3" xfId="42305" xr:uid="{21EB36DE-0CD5-4377-9E91-AA235C5B827D}"/>
    <cellStyle name="Total 2 15" xfId="20844" xr:uid="{00000000-0005-0000-0000-000072510000}"/>
    <cellStyle name="Total 2 15 2" xfId="41802" xr:uid="{C889A7D2-B3AD-41CA-B709-FED406CE9444}"/>
    <cellStyle name="Total 2 15 3" xfId="42306" xr:uid="{6D5CD095-FF9F-437F-95E5-BC03EB4111B8}"/>
    <cellStyle name="Total 2 16" xfId="20845" xr:uid="{00000000-0005-0000-0000-000073510000}"/>
    <cellStyle name="Total 2 16 2" xfId="41803" xr:uid="{C6FECB93-0A09-4916-A614-16BDA231FC1C}"/>
    <cellStyle name="Total 2 16 3" xfId="42307" xr:uid="{C5AD442A-31C2-4BD1-A546-25D520D04835}"/>
    <cellStyle name="Total 2 17" xfId="41781" xr:uid="{BB3AE429-0BEC-4FDD-A9C5-D693F7667EAF}"/>
    <cellStyle name="Total 2 18" xfId="42286" xr:uid="{2F05876E-B63C-4954-A16B-470B23464896}"/>
    <cellStyle name="Total 2 2" xfId="20846" xr:uid="{00000000-0005-0000-0000-000074510000}"/>
    <cellStyle name="Total 2 2 10" xfId="41804" xr:uid="{DB703B3A-6CE4-47D8-AAD3-CBC09E1C2B01}"/>
    <cellStyle name="Total 2 2 11" xfId="42308" xr:uid="{AB6F564F-5C46-4D71-99E3-13DCDD61CF2F}"/>
    <cellStyle name="Total 2 2 2" xfId="20847" xr:uid="{00000000-0005-0000-0000-000075510000}"/>
    <cellStyle name="Total 2 2 2 2" xfId="20848" xr:uid="{00000000-0005-0000-0000-000076510000}"/>
    <cellStyle name="Total 2 2 2 2 2" xfId="41806" xr:uid="{B9B41DFB-6048-4464-A29C-911A5E4F1696}"/>
    <cellStyle name="Total 2 2 2 2 3" xfId="42310" xr:uid="{B3A1AC6D-CA22-4C7B-A576-AD889A72BE2C}"/>
    <cellStyle name="Total 2 2 2 3" xfId="20849" xr:uid="{00000000-0005-0000-0000-000077510000}"/>
    <cellStyle name="Total 2 2 2 3 2" xfId="41807" xr:uid="{8CFA9179-F89A-45A8-9E5A-2C232FA19D44}"/>
    <cellStyle name="Total 2 2 2 3 3" xfId="42311" xr:uid="{AE150AB0-0CC4-45F5-8FB4-6CB919CE662C}"/>
    <cellStyle name="Total 2 2 2 4" xfId="20850" xr:uid="{00000000-0005-0000-0000-000078510000}"/>
    <cellStyle name="Total 2 2 2 4 2" xfId="41808" xr:uid="{F2A60EAD-BA8B-4527-A8DC-09CDA9DDD3D3}"/>
    <cellStyle name="Total 2 2 2 4 3" xfId="42312" xr:uid="{374561DC-AE30-42E4-922B-86E077596262}"/>
    <cellStyle name="Total 2 2 2 5" xfId="41805" xr:uid="{7254F15C-7075-4F50-8502-9920228EB8BF}"/>
    <cellStyle name="Total 2 2 2 6" xfId="42309" xr:uid="{24A8407D-5AE0-4C75-B5D4-BB3E3FF03D1D}"/>
    <cellStyle name="Total 2 2 3" xfId="20851" xr:uid="{00000000-0005-0000-0000-000079510000}"/>
    <cellStyle name="Total 2 2 3 2" xfId="20852" xr:uid="{00000000-0005-0000-0000-00007A510000}"/>
    <cellStyle name="Total 2 2 3 2 2" xfId="41810" xr:uid="{E92E3AB4-BD53-4A7A-BB90-B74694CA1DD2}"/>
    <cellStyle name="Total 2 2 3 2 3" xfId="42314" xr:uid="{9BA5A765-41A6-4E2A-9AE8-48A95E6FCEF7}"/>
    <cellStyle name="Total 2 2 3 3" xfId="20853" xr:uid="{00000000-0005-0000-0000-00007B510000}"/>
    <cellStyle name="Total 2 2 3 3 2" xfId="41811" xr:uid="{97CA9FE3-9DB4-41A4-A0BA-FC40FDF5C3D8}"/>
    <cellStyle name="Total 2 2 3 3 3" xfId="42315" xr:uid="{C43675C4-7730-4760-AF5D-CA7628048D93}"/>
    <cellStyle name="Total 2 2 3 4" xfId="20854" xr:uid="{00000000-0005-0000-0000-00007C510000}"/>
    <cellStyle name="Total 2 2 3 4 2" xfId="41812" xr:uid="{8F00DCB9-7C7A-4BA9-8966-CE2040584441}"/>
    <cellStyle name="Total 2 2 3 4 3" xfId="42316" xr:uid="{8367ED85-0AEB-4C1E-8B9F-1E29680A2480}"/>
    <cellStyle name="Total 2 2 3 5" xfId="41809" xr:uid="{07A50662-B5EC-43CF-8389-5F3C9EF83A29}"/>
    <cellStyle name="Total 2 2 3 6" xfId="42313" xr:uid="{F6A44D8F-04A5-4FE1-9872-495195FEC855}"/>
    <cellStyle name="Total 2 2 4" xfId="20855" xr:uid="{00000000-0005-0000-0000-00007D510000}"/>
    <cellStyle name="Total 2 2 4 2" xfId="20856" xr:uid="{00000000-0005-0000-0000-00007E510000}"/>
    <cellStyle name="Total 2 2 4 2 2" xfId="41814" xr:uid="{70482C3D-E7E9-4850-A497-4427A1B79D4B}"/>
    <cellStyle name="Total 2 2 4 2 3" xfId="42318" xr:uid="{24B20698-2ED0-4767-B15F-3419AB6F0F85}"/>
    <cellStyle name="Total 2 2 4 3" xfId="20857" xr:uid="{00000000-0005-0000-0000-00007F510000}"/>
    <cellStyle name="Total 2 2 4 3 2" xfId="41815" xr:uid="{87EF66D0-C366-473D-BF34-CAF8C053A73C}"/>
    <cellStyle name="Total 2 2 4 3 3" xfId="42319" xr:uid="{1253914F-FE90-4DCB-A339-0A5C1F727ADF}"/>
    <cellStyle name="Total 2 2 4 4" xfId="20858" xr:uid="{00000000-0005-0000-0000-000080510000}"/>
    <cellStyle name="Total 2 2 4 4 2" xfId="41816" xr:uid="{5444EF5A-F6E7-4C2A-AE53-50B749473899}"/>
    <cellStyle name="Total 2 2 4 4 3" xfId="42320" xr:uid="{56C7CCEE-9D56-4698-A6BA-01E784061B47}"/>
    <cellStyle name="Total 2 2 4 5" xfId="41813" xr:uid="{6EF230CE-C81C-4DE2-BF17-7F752FE969D9}"/>
    <cellStyle name="Total 2 2 4 6" xfId="42317" xr:uid="{449E8A35-7EEA-46C7-8479-5F1E918EC10F}"/>
    <cellStyle name="Total 2 2 5" xfId="20859" xr:uid="{00000000-0005-0000-0000-000081510000}"/>
    <cellStyle name="Total 2 2 5 2" xfId="20860" xr:uid="{00000000-0005-0000-0000-000082510000}"/>
    <cellStyle name="Total 2 2 5 2 2" xfId="41818" xr:uid="{C4BB0921-1D81-4944-866D-81125103B1F7}"/>
    <cellStyle name="Total 2 2 5 2 3" xfId="42322" xr:uid="{05B95FBA-A004-421C-809B-2DD279BAA418}"/>
    <cellStyle name="Total 2 2 5 3" xfId="20861" xr:uid="{00000000-0005-0000-0000-000083510000}"/>
    <cellStyle name="Total 2 2 5 3 2" xfId="41819" xr:uid="{CF6BDA36-AAB9-4315-AE2A-CCBDFEEF26BA}"/>
    <cellStyle name="Total 2 2 5 3 3" xfId="42323" xr:uid="{797108E6-8598-4C92-B09C-9C8763BFA9C2}"/>
    <cellStyle name="Total 2 2 5 4" xfId="20862" xr:uid="{00000000-0005-0000-0000-000084510000}"/>
    <cellStyle name="Total 2 2 5 4 2" xfId="41820" xr:uid="{0CFCD514-D798-4BF9-988C-E7D413762E20}"/>
    <cellStyle name="Total 2 2 5 4 3" xfId="42324" xr:uid="{445EBFB9-7F10-48BA-8A2A-663FA2006E9D}"/>
    <cellStyle name="Total 2 2 5 5" xfId="41817" xr:uid="{A8D87A97-76EB-4BFC-ADD8-F28D37186935}"/>
    <cellStyle name="Total 2 2 5 6" xfId="42321" xr:uid="{19A21FE0-4510-493A-BAC6-F5E445C68DB3}"/>
    <cellStyle name="Total 2 2 6" xfId="20863" xr:uid="{00000000-0005-0000-0000-000085510000}"/>
    <cellStyle name="Total 2 2 6 2" xfId="41821" xr:uid="{B062A8D6-6E6C-4A84-8917-81DCEC7D2BDB}"/>
    <cellStyle name="Total 2 2 6 3" xfId="42325" xr:uid="{493EFB14-0DAF-44B1-93A6-DB2916B10977}"/>
    <cellStyle name="Total 2 2 7" xfId="20864" xr:uid="{00000000-0005-0000-0000-000086510000}"/>
    <cellStyle name="Total 2 2 7 2" xfId="41822" xr:uid="{CBBBDB55-6A21-400E-BAAC-9B030D596CCA}"/>
    <cellStyle name="Total 2 2 7 3" xfId="42326" xr:uid="{392B3621-2B6B-45CB-9F90-FD74F6584165}"/>
    <cellStyle name="Total 2 2 8" xfId="20865" xr:uid="{00000000-0005-0000-0000-000087510000}"/>
    <cellStyle name="Total 2 2 8 2" xfId="41823" xr:uid="{7B87127D-F192-4A73-BB67-D7EA45355E41}"/>
    <cellStyle name="Total 2 2 8 3" xfId="42327" xr:uid="{482BDC1D-9494-4EEF-9F1C-466760291500}"/>
    <cellStyle name="Total 2 2 9" xfId="20866" xr:uid="{00000000-0005-0000-0000-000088510000}"/>
    <cellStyle name="Total 2 2 9 2" xfId="41824" xr:uid="{5B0BE39D-4E59-4E40-BB27-9C8CCE687D3C}"/>
    <cellStyle name="Total 2 2 9 3" xfId="42328" xr:uid="{F876FA08-3DA9-4C12-BBDD-1E875F1D170B}"/>
    <cellStyle name="Total 2 3" xfId="20867" xr:uid="{00000000-0005-0000-0000-000089510000}"/>
    <cellStyle name="Total 2 3 2" xfId="20868" xr:uid="{00000000-0005-0000-0000-00008A510000}"/>
    <cellStyle name="Total 2 3 2 2" xfId="41826" xr:uid="{482BE721-20D8-4F6B-802D-1B41CD4538AC}"/>
    <cellStyle name="Total 2 3 2 3" xfId="42329" xr:uid="{739B7D94-50C7-41F9-B7D1-3194D14C8695}"/>
    <cellStyle name="Total 2 3 3" xfId="20869" xr:uid="{00000000-0005-0000-0000-00008B510000}"/>
    <cellStyle name="Total 2 3 3 2" xfId="41827" xr:uid="{E5A05E07-DE55-4DAB-83FA-9F5B9F09722E}"/>
    <cellStyle name="Total 2 3 3 3" xfId="42330" xr:uid="{3E903B80-D5DA-4065-B847-9D0E645C757B}"/>
    <cellStyle name="Total 2 3 4" xfId="20870" xr:uid="{00000000-0005-0000-0000-00008C510000}"/>
    <cellStyle name="Total 2 3 4 2" xfId="41828" xr:uid="{6E182656-7D80-468A-AD07-5AE82EBC3C3D}"/>
    <cellStyle name="Total 2 3 4 3" xfId="42331" xr:uid="{DB2C9B42-C8DE-4D80-8710-127A1DEBB822}"/>
    <cellStyle name="Total 2 3 5" xfId="20871" xr:uid="{00000000-0005-0000-0000-00008D510000}"/>
    <cellStyle name="Total 2 3 5 2" xfId="41829" xr:uid="{FE84343C-78D0-49ED-875B-3D73BA7E217C}"/>
    <cellStyle name="Total 2 3 5 3" xfId="42332" xr:uid="{4ACBA86A-369F-4BC7-BFAA-8C7D35B8ED6D}"/>
    <cellStyle name="Total 2 3 6" xfId="41825" xr:uid="{D15DBAC1-4094-4158-B778-CC42C02F635E}"/>
    <cellStyle name="Total 2 4" xfId="20872" xr:uid="{00000000-0005-0000-0000-00008E510000}"/>
    <cellStyle name="Total 2 4 2" xfId="20873" xr:uid="{00000000-0005-0000-0000-00008F510000}"/>
    <cellStyle name="Total 2 4 2 2" xfId="41831" xr:uid="{5FA62506-3026-450B-9B4F-22D435FA0E7F}"/>
    <cellStyle name="Total 2 4 2 3" xfId="42333" xr:uid="{1EB5FE65-1CA2-47C6-802F-A9DFE2FB6E94}"/>
    <cellStyle name="Total 2 4 3" xfId="20874" xr:uid="{00000000-0005-0000-0000-000090510000}"/>
    <cellStyle name="Total 2 4 3 2" xfId="41832" xr:uid="{4D054EE0-7FB0-429B-9E71-56DD901F3662}"/>
    <cellStyle name="Total 2 4 3 3" xfId="42334" xr:uid="{71253DEF-5E06-4986-9BB7-E7F1ADDC88C5}"/>
    <cellStyle name="Total 2 4 4" xfId="20875" xr:uid="{00000000-0005-0000-0000-000091510000}"/>
    <cellStyle name="Total 2 4 4 2" xfId="41833" xr:uid="{257F246B-8AEF-45CD-AE56-09B2D433EB03}"/>
    <cellStyle name="Total 2 4 4 3" xfId="42335" xr:uid="{B6CF6CAC-02D6-46E1-91AA-78A2904BAC77}"/>
    <cellStyle name="Total 2 4 5" xfId="20876" xr:uid="{00000000-0005-0000-0000-000092510000}"/>
    <cellStyle name="Total 2 4 5 2" xfId="41834" xr:uid="{7E9420F7-6295-4D84-A4E4-5D5549954BA9}"/>
    <cellStyle name="Total 2 4 5 3" xfId="42336" xr:uid="{5AA91C3B-396A-41C1-955A-1B43C8E7F649}"/>
    <cellStyle name="Total 2 4 6" xfId="41830" xr:uid="{6DB904EA-3708-4436-8E27-93BE60C8DB67}"/>
    <cellStyle name="Total 2 5" xfId="20877" xr:uid="{00000000-0005-0000-0000-000093510000}"/>
    <cellStyle name="Total 2 5 2" xfId="20878" xr:uid="{00000000-0005-0000-0000-000094510000}"/>
    <cellStyle name="Total 2 5 2 2" xfId="41836" xr:uid="{809CB2A3-CFFB-4232-BCA3-752D97A2717C}"/>
    <cellStyle name="Total 2 5 2 3" xfId="42337" xr:uid="{55DC683C-E38F-41DC-9600-5AA817C1C5E1}"/>
    <cellStyle name="Total 2 5 3" xfId="20879" xr:uid="{00000000-0005-0000-0000-000095510000}"/>
    <cellStyle name="Total 2 5 3 2" xfId="41837" xr:uid="{640FDEDB-99B9-4E19-8ADE-744B0C7A850C}"/>
    <cellStyle name="Total 2 5 3 3" xfId="42338" xr:uid="{1B2244A6-07FE-4977-BD6B-1225DFF73938}"/>
    <cellStyle name="Total 2 5 4" xfId="20880" xr:uid="{00000000-0005-0000-0000-000096510000}"/>
    <cellStyle name="Total 2 5 4 2" xfId="41838" xr:uid="{5F5319B0-6606-44E1-B395-27256930FE2D}"/>
    <cellStyle name="Total 2 5 4 3" xfId="42339" xr:uid="{B0650BB4-D6C9-4C63-B971-B681973D92B4}"/>
    <cellStyle name="Total 2 5 5" xfId="20881" xr:uid="{00000000-0005-0000-0000-000097510000}"/>
    <cellStyle name="Total 2 5 5 2" xfId="41839" xr:uid="{CA8CEB48-DE07-4499-8777-6C991B7CF84F}"/>
    <cellStyle name="Total 2 5 5 3" xfId="42340" xr:uid="{6CD46FCA-425B-4350-AFE8-7525E35EC7D6}"/>
    <cellStyle name="Total 2 5 6" xfId="41835" xr:uid="{C2CB16AD-3560-40CA-916F-67FB89750842}"/>
    <cellStyle name="Total 2 6" xfId="20882" xr:uid="{00000000-0005-0000-0000-000098510000}"/>
    <cellStyle name="Total 2 6 2" xfId="20883" xr:uid="{00000000-0005-0000-0000-000099510000}"/>
    <cellStyle name="Total 2 6 2 2" xfId="41841" xr:uid="{B3B045A2-F6A0-45E5-98BB-2AE7E7EC126B}"/>
    <cellStyle name="Total 2 6 2 3" xfId="42341" xr:uid="{302B685D-7911-47F8-B37A-8BC50E0F4645}"/>
    <cellStyle name="Total 2 6 3" xfId="20884" xr:uid="{00000000-0005-0000-0000-00009A510000}"/>
    <cellStyle name="Total 2 6 3 2" xfId="41842" xr:uid="{591FFA62-E4AF-44CE-A235-5E813CE35D78}"/>
    <cellStyle name="Total 2 6 3 3" xfId="42342" xr:uid="{B14D131F-F444-4286-BA78-95E25F25EBA6}"/>
    <cellStyle name="Total 2 6 4" xfId="20885" xr:uid="{00000000-0005-0000-0000-00009B510000}"/>
    <cellStyle name="Total 2 6 4 2" xfId="41843" xr:uid="{859F6239-96BC-49C2-9F95-4DACA2C9171F}"/>
    <cellStyle name="Total 2 6 4 3" xfId="42343" xr:uid="{78299F29-20C7-4D68-AE97-6620F246B2A1}"/>
    <cellStyle name="Total 2 6 5" xfId="20886" xr:uid="{00000000-0005-0000-0000-00009C510000}"/>
    <cellStyle name="Total 2 6 5 2" xfId="41844" xr:uid="{6D6C2FDD-2B35-4428-9E68-9ECE7D06C0F2}"/>
    <cellStyle name="Total 2 6 5 3" xfId="42344" xr:uid="{6D5E0281-C715-40C0-8055-31343B1716D2}"/>
    <cellStyle name="Total 2 6 6" xfId="41840" xr:uid="{BBD9FB92-CFD8-4789-9DE0-86D3E3BA798C}"/>
    <cellStyle name="Total 2 7" xfId="20887" xr:uid="{00000000-0005-0000-0000-00009D510000}"/>
    <cellStyle name="Total 2 7 2" xfId="20888" xr:uid="{00000000-0005-0000-0000-00009E510000}"/>
    <cellStyle name="Total 2 7 2 2" xfId="41846" xr:uid="{C5C09C49-2CC0-4F35-8352-A11A62D01158}"/>
    <cellStyle name="Total 2 7 2 3" xfId="42345" xr:uid="{C1E5BB5B-E618-4341-9A0D-908EBCC916A8}"/>
    <cellStyle name="Total 2 7 3" xfId="20889" xr:uid="{00000000-0005-0000-0000-00009F510000}"/>
    <cellStyle name="Total 2 7 3 2" xfId="41847" xr:uid="{63F37524-E079-4611-B32B-DD723ACDBE0C}"/>
    <cellStyle name="Total 2 7 3 3" xfId="42346" xr:uid="{E6E22E40-6446-432E-8202-CF04529F560A}"/>
    <cellStyle name="Total 2 7 4" xfId="20890" xr:uid="{00000000-0005-0000-0000-0000A0510000}"/>
    <cellStyle name="Total 2 7 4 2" xfId="41848" xr:uid="{B241ECE6-7659-479F-BC12-02F32A2415FE}"/>
    <cellStyle name="Total 2 7 4 3" xfId="42347" xr:uid="{EC1ED22C-07A9-49E8-AE86-0119675119C2}"/>
    <cellStyle name="Total 2 7 5" xfId="20891" xr:uid="{00000000-0005-0000-0000-0000A1510000}"/>
    <cellStyle name="Total 2 7 5 2" xfId="41849" xr:uid="{6BC472F1-B1F8-4134-980D-AB0ED70765BB}"/>
    <cellStyle name="Total 2 7 5 3" xfId="42348" xr:uid="{F712AD06-37CE-4C23-81E5-00B4302083BB}"/>
    <cellStyle name="Total 2 7 6" xfId="41845" xr:uid="{FDD11EB7-F960-478D-A283-E86DE366D3B2}"/>
    <cellStyle name="Total 2 8" xfId="20892" xr:uid="{00000000-0005-0000-0000-0000A2510000}"/>
    <cellStyle name="Total 2 8 2" xfId="20893" xr:uid="{00000000-0005-0000-0000-0000A3510000}"/>
    <cellStyle name="Total 2 8 2 2" xfId="41851" xr:uid="{8EDB553F-7E23-4AC8-BD4A-84602054E94C}"/>
    <cellStyle name="Total 2 8 2 3" xfId="42349" xr:uid="{E25D5806-EFEC-4B5D-B059-C77E4CDCA26C}"/>
    <cellStyle name="Total 2 8 3" xfId="20894" xr:uid="{00000000-0005-0000-0000-0000A4510000}"/>
    <cellStyle name="Total 2 8 3 2" xfId="41852" xr:uid="{4F46587B-DCFA-4D34-B6F5-D82A72AF0413}"/>
    <cellStyle name="Total 2 8 3 3" xfId="42350" xr:uid="{D400B6C3-12BD-4C7C-852D-C6FB73D2A2C5}"/>
    <cellStyle name="Total 2 8 4" xfId="20895" xr:uid="{00000000-0005-0000-0000-0000A5510000}"/>
    <cellStyle name="Total 2 8 4 2" xfId="41853" xr:uid="{3003BCD9-4C2F-4346-89C9-733EA13CAD99}"/>
    <cellStyle name="Total 2 8 4 3" xfId="42351" xr:uid="{FD18D2C7-1B0D-4842-80B8-E861871FB3C9}"/>
    <cellStyle name="Total 2 8 5" xfId="20896" xr:uid="{00000000-0005-0000-0000-0000A6510000}"/>
    <cellStyle name="Total 2 8 5 2" xfId="41854" xr:uid="{4D6957AA-4984-4C54-A6F9-88B0AB885385}"/>
    <cellStyle name="Total 2 8 5 3" xfId="42352" xr:uid="{C235773E-AA3D-4DE0-9321-B9E58E645BCD}"/>
    <cellStyle name="Total 2 8 6" xfId="41850" xr:uid="{182AD42C-30B3-4A84-87CC-C18058F7B506}"/>
    <cellStyle name="Total 2 9" xfId="20897" xr:uid="{00000000-0005-0000-0000-0000A7510000}"/>
    <cellStyle name="Total 2 9 2" xfId="20898" xr:uid="{00000000-0005-0000-0000-0000A8510000}"/>
    <cellStyle name="Total 2 9 2 2" xfId="41856" xr:uid="{DFA4A0F1-BB72-4FF5-89B9-47BFF7CE391D}"/>
    <cellStyle name="Total 2 9 2 3" xfId="42353" xr:uid="{D211413B-A597-40C3-AD1A-4542ED765969}"/>
    <cellStyle name="Total 2 9 3" xfId="20899" xr:uid="{00000000-0005-0000-0000-0000A9510000}"/>
    <cellStyle name="Total 2 9 3 2" xfId="41857" xr:uid="{E9B7FD2E-73BD-4DD7-9EE7-719ACF867E70}"/>
    <cellStyle name="Total 2 9 3 3" xfId="42354" xr:uid="{9BC99FB7-5A10-481E-A999-9B71EA9E17F2}"/>
    <cellStyle name="Total 2 9 4" xfId="20900" xr:uid="{00000000-0005-0000-0000-0000AA510000}"/>
    <cellStyle name="Total 2 9 4 2" xfId="41858" xr:uid="{333AB86E-3940-473D-BC9A-05D78DD4F649}"/>
    <cellStyle name="Total 2 9 4 3" xfId="42355" xr:uid="{F0C8C3F7-0746-4478-BBC7-010CEA1471B1}"/>
    <cellStyle name="Total 2 9 5" xfId="20901" xr:uid="{00000000-0005-0000-0000-0000AB510000}"/>
    <cellStyle name="Total 2 9 5 2" xfId="41859" xr:uid="{6C0DB983-2760-41E2-BF69-6FFFC99720B2}"/>
    <cellStyle name="Total 2 9 5 3" xfId="42356" xr:uid="{D13D0366-1771-4C69-B7B2-F8D2E678EE1F}"/>
    <cellStyle name="Total 2 9 6" xfId="41855" xr:uid="{3E901295-D461-4086-BFCF-E05DB53E1EF1}"/>
    <cellStyle name="Total 3" xfId="20902" xr:uid="{00000000-0005-0000-0000-0000AC510000}"/>
    <cellStyle name="Total 3 2" xfId="20903" xr:uid="{00000000-0005-0000-0000-0000AD510000}"/>
    <cellStyle name="Total 3 2 2" xfId="41861" xr:uid="{4EBD81D5-35AC-49AF-8998-246CBFC2420E}"/>
    <cellStyle name="Total 3 2 3" xfId="42358" xr:uid="{04F9581E-E2F1-4282-ABF7-7FDE50DE0178}"/>
    <cellStyle name="Total 3 3" xfId="20904" xr:uid="{00000000-0005-0000-0000-0000AE510000}"/>
    <cellStyle name="Total 3 3 2" xfId="41862" xr:uid="{F218940F-4557-4238-AEBB-F18AE6090EBA}"/>
    <cellStyle name="Total 3 3 3" xfId="42359" xr:uid="{44C892A3-6EBD-47FA-AE2F-18B8D63DF457}"/>
    <cellStyle name="Total 3 4" xfId="41860" xr:uid="{1750C2DD-3C48-42CC-B140-13E56C173AE5}"/>
    <cellStyle name="Total 3 5" xfId="42357" xr:uid="{C2B8BD73-5E68-4FC6-A83A-F164D5E303EC}"/>
    <cellStyle name="Total 4" xfId="20905" xr:uid="{00000000-0005-0000-0000-0000AF510000}"/>
    <cellStyle name="Total 4 2" xfId="20906" xr:uid="{00000000-0005-0000-0000-0000B0510000}"/>
    <cellStyle name="Total 4 2 2" xfId="41864" xr:uid="{A42F882F-813F-40D0-AC69-227836938BB4}"/>
    <cellStyle name="Total 4 2 3" xfId="42361" xr:uid="{F6E0243D-0311-464E-9A56-BD6DC03170AA}"/>
    <cellStyle name="Total 4 3" xfId="20907" xr:uid="{00000000-0005-0000-0000-0000B1510000}"/>
    <cellStyle name="Total 4 3 2" xfId="41865" xr:uid="{28429571-569B-41A7-8A1D-17D473BBC364}"/>
    <cellStyle name="Total 4 3 3" xfId="42362" xr:uid="{DFDCC89E-56E9-41D8-944C-B3BB133EAC44}"/>
    <cellStyle name="Total 4 4" xfId="41863" xr:uid="{89595358-8ACE-4278-9B31-EED636AA8403}"/>
    <cellStyle name="Total 4 5" xfId="42360" xr:uid="{3C80C29D-6FA0-4A88-B842-E8D2FE6A20E6}"/>
    <cellStyle name="Total 5" xfId="20908" xr:uid="{00000000-0005-0000-0000-0000B2510000}"/>
    <cellStyle name="Total 5 2" xfId="20909" xr:uid="{00000000-0005-0000-0000-0000B3510000}"/>
    <cellStyle name="Total 5 2 2" xfId="41867" xr:uid="{0CF2A39F-3F2B-49C0-A448-47D5BFC507D1}"/>
    <cellStyle name="Total 5 2 3" xfId="42364" xr:uid="{2A18F4F5-241D-42D9-811A-12BF8EF6C547}"/>
    <cellStyle name="Total 5 3" xfId="20910" xr:uid="{00000000-0005-0000-0000-0000B4510000}"/>
    <cellStyle name="Total 5 3 2" xfId="41868" xr:uid="{B8065441-45D1-4DF8-8026-0C334CE83593}"/>
    <cellStyle name="Total 5 3 3" xfId="42365" xr:uid="{3FCC746F-DD5E-4AFA-9545-A223AFD11319}"/>
    <cellStyle name="Total 5 4" xfId="41866" xr:uid="{0F2350A1-8DD2-4EFA-A321-84A11D630343}"/>
    <cellStyle name="Total 5 5" xfId="42363" xr:uid="{4B6784A4-EF0A-4915-AFD3-AB3FDA846826}"/>
    <cellStyle name="Total 6" xfId="20911" xr:uid="{00000000-0005-0000-0000-0000B5510000}"/>
    <cellStyle name="Total 6 2" xfId="20912" xr:uid="{00000000-0005-0000-0000-0000B6510000}"/>
    <cellStyle name="Total 6 2 2" xfId="41870" xr:uid="{DC11385C-774A-4511-9072-064ED552D123}"/>
    <cellStyle name="Total 6 2 3" xfId="42367" xr:uid="{BB482241-59B6-41F1-915C-300147A86F02}"/>
    <cellStyle name="Total 6 3" xfId="20913" xr:uid="{00000000-0005-0000-0000-0000B7510000}"/>
    <cellStyle name="Total 6 3 2" xfId="41871" xr:uid="{E44A34EE-8F7B-45F9-9A97-B67D74913232}"/>
    <cellStyle name="Total 6 3 3" xfId="42368" xr:uid="{4DFFB7D6-1D36-43D1-ADE0-07A13C0CC9B3}"/>
    <cellStyle name="Total 6 4" xfId="41869" xr:uid="{4BEFA113-6251-43F4-A498-8024F43C0ACA}"/>
    <cellStyle name="Total 6 5" xfId="42366" xr:uid="{8E98137C-4202-4A1C-9CCC-A63BBDC1DEE0}"/>
    <cellStyle name="Total 7" xfId="20914" xr:uid="{00000000-0005-0000-0000-0000B8510000}"/>
    <cellStyle name="Total 7 2" xfId="41872" xr:uid="{471771A2-9E7C-48BE-A751-F40C32802BF3}"/>
    <cellStyle name="Total 7 3" xfId="42369" xr:uid="{F82C8E01-679D-4229-B6C2-2D3760ECE08E}"/>
    <cellStyle name="Total2 - Style2" xfId="20915" xr:uid="{00000000-0005-0000-0000-0000B9510000}"/>
    <cellStyle name="Total2 - Style2 2" xfId="41873" xr:uid="{14E8E72F-0392-4E05-835C-53CE27A3A28F}"/>
    <cellStyle name="Unit" xfId="20916" xr:uid="{00000000-0005-0000-0000-0000BA510000}"/>
    <cellStyle name="Unit 2" xfId="20917" xr:uid="{00000000-0005-0000-0000-0000BB510000}"/>
    <cellStyle name="Unit 2 2" xfId="41875" xr:uid="{11EC0782-FA6B-4CAD-B00D-673B2994810A}"/>
    <cellStyle name="Unit 3" xfId="20918" xr:uid="{00000000-0005-0000-0000-0000BC510000}"/>
    <cellStyle name="Unit 3 2" xfId="41876" xr:uid="{5F2947FE-7760-4F4A-AA49-FB32DAAB71AC}"/>
    <cellStyle name="Unit 4" xfId="20919" xr:uid="{00000000-0005-0000-0000-0000BD510000}"/>
    <cellStyle name="Unit 4 2" xfId="41877" xr:uid="{B83B36CD-A955-49C9-80C3-A712DA09F523}"/>
    <cellStyle name="Unit 5" xfId="41874" xr:uid="{FE0582E9-412D-4266-B558-A40B731F1341}"/>
    <cellStyle name="Vertical" xfId="20920" xr:uid="{00000000-0005-0000-0000-0000BE510000}"/>
    <cellStyle name="Vertical 2" xfId="20921" xr:uid="{00000000-0005-0000-0000-0000BF510000}"/>
    <cellStyle name="Vertical 2 2" xfId="41879" xr:uid="{CDCCCC7D-89A4-454D-8FFF-1CFC578BBF85}"/>
    <cellStyle name="Vertical 3" xfId="20922" xr:uid="{00000000-0005-0000-0000-0000C0510000}"/>
    <cellStyle name="Vertical 3 2" xfId="41880" xr:uid="{3562FD6C-AF15-4C8A-8443-48BBE60E5EAC}"/>
    <cellStyle name="Vertical 4" xfId="41878" xr:uid="{AC836EDB-099A-4818-8BF2-F311B32CEEC1}"/>
    <cellStyle name="Währung [0]" xfId="20923" xr:uid="{00000000-0005-0000-0000-0000C1510000}"/>
    <cellStyle name="Währung [0] 2" xfId="41881" xr:uid="{3ACEFA59-EF45-479D-AF8A-9D91E224F77F}"/>
    <cellStyle name="Währung_AX-3-4-Balance-Sheet-310899" xfId="20924" xr:uid="{00000000-0005-0000-0000-0000C2510000}"/>
    <cellStyle name="Warning Text 2" xfId="20925" xr:uid="{00000000-0005-0000-0000-0000C3510000}"/>
    <cellStyle name="Warning Text 2 10" xfId="20926" xr:uid="{00000000-0005-0000-0000-0000C4510000}"/>
    <cellStyle name="Warning Text 2 10 2" xfId="41883" xr:uid="{845FC61F-0C7F-4443-8C3A-E889A1CEDE62}"/>
    <cellStyle name="Warning Text 2 11" xfId="20927" xr:uid="{00000000-0005-0000-0000-0000C5510000}"/>
    <cellStyle name="Warning Text 2 11 2" xfId="41884" xr:uid="{6F73E250-1BD6-4E1C-811B-906F1D6EE70C}"/>
    <cellStyle name="Warning Text 2 12" xfId="20928" xr:uid="{00000000-0005-0000-0000-0000C6510000}"/>
    <cellStyle name="Warning Text 2 12 2" xfId="41885" xr:uid="{5D066641-19A3-4D91-B690-9ACDCB1574E4}"/>
    <cellStyle name="Warning Text 2 13" xfId="41882" xr:uid="{8E461CA6-D664-4C85-8B7F-2AEC60CC8A31}"/>
    <cellStyle name="Warning Text 2 2" xfId="20929" xr:uid="{00000000-0005-0000-0000-0000C7510000}"/>
    <cellStyle name="Warning Text 2 2 2" xfId="20930" xr:uid="{00000000-0005-0000-0000-0000C8510000}"/>
    <cellStyle name="Warning Text 2 2 2 2" xfId="41887" xr:uid="{E01D8AEC-642A-46FD-A1DD-A1B6B210FB25}"/>
    <cellStyle name="Warning Text 2 2 3" xfId="41886" xr:uid="{82F301D6-AEEE-44EA-B581-C34AECB197C8}"/>
    <cellStyle name="Warning Text 2 3" xfId="20931" xr:uid="{00000000-0005-0000-0000-0000C9510000}"/>
    <cellStyle name="Warning Text 2 3 2" xfId="41888" xr:uid="{9D38CEC9-50DC-43F1-AB72-7217C28605F7}"/>
    <cellStyle name="Warning Text 2 4" xfId="20932" xr:uid="{00000000-0005-0000-0000-0000CA510000}"/>
    <cellStyle name="Warning Text 2 4 2" xfId="41889" xr:uid="{BBD0F6AA-EBB5-4C20-A732-EB51002471E1}"/>
    <cellStyle name="Warning Text 2 5" xfId="20933" xr:uid="{00000000-0005-0000-0000-0000CB510000}"/>
    <cellStyle name="Warning Text 2 5 2" xfId="41890" xr:uid="{F0BD6B19-6624-4549-A867-DC0B57185CF5}"/>
    <cellStyle name="Warning Text 2 6" xfId="20934" xr:uid="{00000000-0005-0000-0000-0000CC510000}"/>
    <cellStyle name="Warning Text 2 6 2" xfId="41891" xr:uid="{F4F8D22E-0536-4945-92F7-1A0A9FE39001}"/>
    <cellStyle name="Warning Text 2 7" xfId="20935" xr:uid="{00000000-0005-0000-0000-0000CD510000}"/>
    <cellStyle name="Warning Text 2 7 2" xfId="41892" xr:uid="{9AAC999B-1D42-4641-8BE0-30B9CF96F4F7}"/>
    <cellStyle name="Warning Text 2 8" xfId="20936" xr:uid="{00000000-0005-0000-0000-0000CE510000}"/>
    <cellStyle name="Warning Text 2 8 2" xfId="41893" xr:uid="{4F86C52A-F61C-4A6F-9834-FBF92F3A0169}"/>
    <cellStyle name="Warning Text 2 9" xfId="20937" xr:uid="{00000000-0005-0000-0000-0000CF510000}"/>
    <cellStyle name="Warning Text 2 9 2" xfId="41894" xr:uid="{51509D2E-0B3F-412C-A182-5CCE96F09583}"/>
    <cellStyle name="Warning Text 3" xfId="20938" xr:uid="{00000000-0005-0000-0000-0000D0510000}"/>
    <cellStyle name="Warning Text 3 2" xfId="20939" xr:uid="{00000000-0005-0000-0000-0000D1510000}"/>
    <cellStyle name="Warning Text 3 2 2" xfId="41896" xr:uid="{4954AA96-5B7C-4EB0-9CFD-4755B335AFDA}"/>
    <cellStyle name="Warning Text 3 3" xfId="20940" xr:uid="{00000000-0005-0000-0000-0000D2510000}"/>
    <cellStyle name="Warning Text 3 3 2" xfId="41897" xr:uid="{6273858A-74B6-4165-9FE9-0E1994D81B93}"/>
    <cellStyle name="Warning Text 3 4" xfId="41895" xr:uid="{696C12BB-3A42-411A-BA8B-D58D0403E244}"/>
    <cellStyle name="Warning Text 4" xfId="20941" xr:uid="{00000000-0005-0000-0000-0000D3510000}"/>
    <cellStyle name="Warning Text 4 2" xfId="20942" xr:uid="{00000000-0005-0000-0000-0000D4510000}"/>
    <cellStyle name="Warning Text 4 2 2" xfId="41899" xr:uid="{B8D91842-B117-477C-8784-6915C1AEEA7A}"/>
    <cellStyle name="Warning Text 4 3" xfId="20943" xr:uid="{00000000-0005-0000-0000-0000D5510000}"/>
    <cellStyle name="Warning Text 4 3 2" xfId="41900" xr:uid="{48FF19ED-A47F-4949-BFA7-D7E043D56043}"/>
    <cellStyle name="Warning Text 4 4" xfId="41898" xr:uid="{6B516324-4D14-4636-BC8F-65C623D0BCEF}"/>
    <cellStyle name="Warning Text 5" xfId="20944" xr:uid="{00000000-0005-0000-0000-0000D6510000}"/>
    <cellStyle name="Warning Text 5 2" xfId="20945" xr:uid="{00000000-0005-0000-0000-0000D7510000}"/>
    <cellStyle name="Warning Text 5 2 2" xfId="41902" xr:uid="{F17A6733-D3C9-4E34-9BF1-B324A28A6D46}"/>
    <cellStyle name="Warning Text 5 3" xfId="20946" xr:uid="{00000000-0005-0000-0000-0000D8510000}"/>
    <cellStyle name="Warning Text 5 3 2" xfId="41903" xr:uid="{4F6272A4-EAC4-4983-AD15-528FB9218FFA}"/>
    <cellStyle name="Warning Text 5 4" xfId="41901" xr:uid="{92A0BF7B-6F46-4DE1-BC11-AB162609DD66}"/>
    <cellStyle name="Warning Text 6" xfId="20947" xr:uid="{00000000-0005-0000-0000-0000D9510000}"/>
    <cellStyle name="Warning Text 6 2" xfId="20948" xr:uid="{00000000-0005-0000-0000-0000DA510000}"/>
    <cellStyle name="Warning Text 6 2 2" xfId="41905" xr:uid="{2737A4BC-6AC9-446B-A586-60DF8278C5EC}"/>
    <cellStyle name="Warning Text 6 3" xfId="20949" xr:uid="{00000000-0005-0000-0000-0000DB510000}"/>
    <cellStyle name="Warning Text 6 3 2" xfId="41906" xr:uid="{33BFB3C0-2401-44F3-988A-BCE960B0D860}"/>
    <cellStyle name="Warning Text 6 4" xfId="41904" xr:uid="{CADFC32A-7AD9-4D34-9A5C-255985C4F51A}"/>
    <cellStyle name="Warning Text 7" xfId="20950" xr:uid="{00000000-0005-0000-0000-0000DC510000}"/>
    <cellStyle name="Warning Text 7 2" xfId="41907" xr:uid="{6B1E3936-4442-4EF9-BA90-16021FAE5E0E}"/>
    <cellStyle name="Years" xfId="20951" xr:uid="{00000000-0005-0000-0000-0000DD510000}"/>
    <cellStyle name="Years 2" xfId="41908" xr:uid="{7E85BF73-AD73-4017-A783-344A6AD51A65}"/>
    <cellStyle name="Денежный [0]_Capex" xfId="20952" xr:uid="{00000000-0005-0000-0000-0000DE510000}"/>
    <cellStyle name="Денежный_Capex" xfId="20953" xr:uid="{00000000-0005-0000-0000-0000DF510000}"/>
    <cellStyle name="Обычный_7.1" xfId="20954" xr:uid="{00000000-0005-0000-0000-0000E0510000}"/>
    <cellStyle name="ТЕКСТ" xfId="20955" xr:uid="{00000000-0005-0000-0000-0000E1510000}"/>
    <cellStyle name="ТЕКСТ 2" xfId="41909" xr:uid="{95490973-AC5F-4FDD-A166-84715CC944DF}"/>
    <cellStyle name="Тысячи [0]_Chart1 (Sales &amp; Costs)" xfId="20956" xr:uid="{00000000-0005-0000-0000-0000E2510000}"/>
    <cellStyle name="Тысячи_Chart1 (Sales &amp; Costs)" xfId="20957" xr:uid="{00000000-0005-0000-0000-0000E3510000}"/>
    <cellStyle name="Финансовый [0]_Capex" xfId="20958" xr:uid="{00000000-0005-0000-0000-0000E4510000}"/>
    <cellStyle name="Финансовый_Capex" xfId="20959" xr:uid="{00000000-0005-0000-0000-0000E5510000}"/>
  </cellStyles>
  <dxfs count="4"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  <color rgb="FFFFC00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6324600</xdr:colOff>
      <xdr:row>6</xdr:row>
      <xdr:rowOff>561975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>
          <a:off x="704850" y="1143000"/>
          <a:ext cx="6324600" cy="1047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ters\Reports\Filganacxadeb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SA/FSA-SGSP/CGP/temp/3.%20&#4330;&#4309;&#4314;&#4312;&#4314;&#4308;&#4305;&#4308;&#4305;&#4312;%20&#4320;&#4308;&#4306;&#4323;&#4314;&#4304;&#4330;&#4312;&#4308;&#4305;&#4328;&#4312;/5.%20Pillar%203/Bank%20questions/1%20Consolidated%20Q&amp;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G1-BPB-QQ-20210331%20-%20&#4304;&#4334;&#4304;&#4314;&#4312;%20&#4328;&#4304;&#4305;&#4314;&#4317;&#4316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 (2)"/>
      <sheetName val="Position"/>
      <sheetName val="906"/>
      <sheetName val="906 (2)"/>
      <sheetName val="Kurs"/>
      <sheetName val="nusxa"/>
      <sheetName val="IFC Forward"/>
      <sheetName val="IFC SWAP"/>
      <sheetName val="BNB SWAP"/>
      <sheetName val="BNB SWAP 2"/>
      <sheetName val="BOB SWAP"/>
      <sheetName val="UBS SWAP"/>
      <sheetName val="UBS SWAP 2"/>
      <sheetName val="UBS SWAP 3"/>
      <sheetName val="CCO_Appl"/>
      <sheetName val="CCO_DOC"/>
      <sheetName val="FXCM"/>
      <sheetName val="DBFX"/>
      <sheetName val="open_posicion"/>
      <sheetName val="close_posicion"/>
      <sheetName val="NBG_RATES"/>
    </sheetNames>
    <sheetDataSet>
      <sheetData sheetId="0">
        <row r="2">
          <cell r="B2">
            <v>40602</v>
          </cell>
          <cell r="C2">
            <v>40602</v>
          </cell>
          <cell r="E2">
            <v>39546183.700000003</v>
          </cell>
          <cell r="F2" t="str">
            <v>USD</v>
          </cell>
          <cell r="G2">
            <v>30000000</v>
          </cell>
          <cell r="H2" t="str">
            <v>EUR</v>
          </cell>
        </row>
        <row r="3">
          <cell r="B3">
            <v>40602</v>
          </cell>
          <cell r="C3">
            <v>40602</v>
          </cell>
          <cell r="E3">
            <v>7859585.2000000011</v>
          </cell>
          <cell r="F3" t="str">
            <v>USD</v>
          </cell>
          <cell r="G3">
            <v>5000000</v>
          </cell>
          <cell r="H3" t="str">
            <v>GBP</v>
          </cell>
        </row>
        <row r="4">
          <cell r="B4">
            <v>40602</v>
          </cell>
          <cell r="C4">
            <v>40602</v>
          </cell>
          <cell r="E4">
            <v>4969010</v>
          </cell>
          <cell r="F4" t="str">
            <v>JPY</v>
          </cell>
          <cell r="G4">
            <v>60000</v>
          </cell>
          <cell r="H4" t="str">
            <v>USD</v>
          </cell>
        </row>
        <row r="5">
          <cell r="B5">
            <v>40602</v>
          </cell>
          <cell r="C5">
            <v>40602</v>
          </cell>
          <cell r="F5" t="str">
            <v>CHF</v>
          </cell>
          <cell r="H5" t="str">
            <v>USD</v>
          </cell>
        </row>
        <row r="6">
          <cell r="B6">
            <v>40602</v>
          </cell>
          <cell r="C6">
            <v>40602</v>
          </cell>
          <cell r="F6" t="str">
            <v>USD</v>
          </cell>
          <cell r="G6">
            <v>79490001.840000004</v>
          </cell>
          <cell r="H6" t="str">
            <v>USD</v>
          </cell>
        </row>
        <row r="7">
          <cell r="B7">
            <v>40602</v>
          </cell>
          <cell r="C7">
            <v>40602</v>
          </cell>
          <cell r="E7">
            <v>5640478.8600000003</v>
          </cell>
          <cell r="F7" t="str">
            <v>GBP</v>
          </cell>
          <cell r="H7" t="str">
            <v>GBP</v>
          </cell>
        </row>
        <row r="8">
          <cell r="B8">
            <v>40602</v>
          </cell>
          <cell r="C8">
            <v>40602</v>
          </cell>
          <cell r="E8">
            <v>53786258.409999996</v>
          </cell>
          <cell r="F8" t="str">
            <v>EUR</v>
          </cell>
          <cell r="H8" t="str">
            <v>EUR</v>
          </cell>
        </row>
        <row r="9">
          <cell r="B9">
            <v>40602</v>
          </cell>
          <cell r="C9">
            <v>40602</v>
          </cell>
          <cell r="E9">
            <v>12678064.9</v>
          </cell>
          <cell r="F9" t="str">
            <v>RUR</v>
          </cell>
          <cell r="H9" t="str">
            <v>RUR</v>
          </cell>
        </row>
        <row r="10">
          <cell r="B10">
            <v>40602</v>
          </cell>
          <cell r="C10">
            <v>40602</v>
          </cell>
          <cell r="F10" t="str">
            <v>CHF</v>
          </cell>
          <cell r="G10">
            <v>94648.97</v>
          </cell>
          <cell r="H10" t="str">
            <v>CHF</v>
          </cell>
        </row>
        <row r="11">
          <cell r="B11">
            <v>40602</v>
          </cell>
          <cell r="C11">
            <v>40602</v>
          </cell>
          <cell r="F11" t="str">
            <v>JPY</v>
          </cell>
          <cell r="G11">
            <v>4873512.43</v>
          </cell>
          <cell r="H11" t="str">
            <v>JPY</v>
          </cell>
        </row>
        <row r="12">
          <cell r="B12">
            <v>40602</v>
          </cell>
          <cell r="C12">
            <v>40602</v>
          </cell>
          <cell r="F12" t="str">
            <v>NOK</v>
          </cell>
          <cell r="G12">
            <v>12818.59</v>
          </cell>
          <cell r="H12" t="str">
            <v>NOK</v>
          </cell>
        </row>
        <row r="13">
          <cell r="B13">
            <v>40602</v>
          </cell>
          <cell r="C13">
            <v>40602</v>
          </cell>
          <cell r="F13" t="str">
            <v>DKK</v>
          </cell>
          <cell r="G13">
            <v>3853.48</v>
          </cell>
          <cell r="H13" t="str">
            <v>DKK</v>
          </cell>
        </row>
        <row r="14">
          <cell r="B14">
            <v>40602</v>
          </cell>
          <cell r="C14">
            <v>40602</v>
          </cell>
          <cell r="F14" t="str">
            <v>CAD</v>
          </cell>
          <cell r="G14">
            <v>13880.710000000001</v>
          </cell>
          <cell r="H14" t="str">
            <v>CAD</v>
          </cell>
        </row>
        <row r="15">
          <cell r="B15">
            <v>40602</v>
          </cell>
          <cell r="C15">
            <v>40602</v>
          </cell>
          <cell r="E15">
            <v>18807.580000000002</v>
          </cell>
          <cell r="F15" t="str">
            <v>AUD</v>
          </cell>
          <cell r="H15" t="str">
            <v>AUD</v>
          </cell>
        </row>
        <row r="16">
          <cell r="B16">
            <v>40602</v>
          </cell>
          <cell r="C16">
            <v>40602</v>
          </cell>
          <cell r="F16" t="str">
            <v>SEK</v>
          </cell>
          <cell r="G16">
            <v>17038.37</v>
          </cell>
          <cell r="H16" t="str">
            <v>SEK</v>
          </cell>
        </row>
        <row r="17">
          <cell r="B17">
            <v>40602</v>
          </cell>
          <cell r="C17">
            <v>40602</v>
          </cell>
          <cell r="F17" t="str">
            <v>TRY</v>
          </cell>
          <cell r="G17">
            <v>57159.24</v>
          </cell>
          <cell r="H17" t="str">
            <v>TRY</v>
          </cell>
        </row>
        <row r="18">
          <cell r="B18">
            <v>40602</v>
          </cell>
          <cell r="C18">
            <v>40602</v>
          </cell>
          <cell r="F18" t="str">
            <v>KZT</v>
          </cell>
          <cell r="G18">
            <v>1278318</v>
          </cell>
          <cell r="H18" t="str">
            <v>KZT</v>
          </cell>
        </row>
        <row r="19">
          <cell r="B19">
            <v>40602</v>
          </cell>
          <cell r="C19">
            <v>40602</v>
          </cell>
          <cell r="F19" t="str">
            <v>AZN</v>
          </cell>
          <cell r="G19">
            <v>35081</v>
          </cell>
          <cell r="H19" t="str">
            <v>AZN</v>
          </cell>
        </row>
        <row r="20">
          <cell r="B20">
            <v>40602</v>
          </cell>
          <cell r="C20">
            <v>40602</v>
          </cell>
          <cell r="F20" t="str">
            <v>AMD</v>
          </cell>
          <cell r="G20">
            <v>4250932</v>
          </cell>
          <cell r="H20" t="str">
            <v>AMD</v>
          </cell>
        </row>
        <row r="21">
          <cell r="B21">
            <v>40602</v>
          </cell>
          <cell r="C21">
            <v>40602</v>
          </cell>
          <cell r="F21" t="str">
            <v>UAH</v>
          </cell>
          <cell r="G21">
            <v>1387001.7499999998</v>
          </cell>
          <cell r="H21" t="str">
            <v>UAH</v>
          </cell>
        </row>
        <row r="22">
          <cell r="B22">
            <v>40602</v>
          </cell>
          <cell r="C22">
            <v>40602</v>
          </cell>
          <cell r="F22" t="str">
            <v>AED</v>
          </cell>
          <cell r="G22">
            <v>60704.5</v>
          </cell>
          <cell r="H22" t="str">
            <v>AED</v>
          </cell>
        </row>
        <row r="23">
          <cell r="B23">
            <v>40602</v>
          </cell>
          <cell r="C23">
            <v>40602</v>
          </cell>
          <cell r="F23" t="str">
            <v>ILS</v>
          </cell>
          <cell r="G23">
            <v>10727.75</v>
          </cell>
          <cell r="H23" t="str">
            <v>ILS</v>
          </cell>
        </row>
        <row r="24">
          <cell r="B24">
            <v>40602</v>
          </cell>
          <cell r="C24">
            <v>40602</v>
          </cell>
          <cell r="F24" t="str">
            <v>CZK</v>
          </cell>
          <cell r="G24">
            <v>235614.18</v>
          </cell>
          <cell r="H24" t="str">
            <v>CZK</v>
          </cell>
        </row>
        <row r="25">
          <cell r="B25">
            <v>40602</v>
          </cell>
          <cell r="C25">
            <v>40602</v>
          </cell>
          <cell r="F25" t="str">
            <v>PLN</v>
          </cell>
          <cell r="G25">
            <v>33293.15</v>
          </cell>
          <cell r="H25" t="str">
            <v>PLN</v>
          </cell>
        </row>
        <row r="26">
          <cell r="B26">
            <v>40602</v>
          </cell>
          <cell r="C26">
            <v>40602</v>
          </cell>
          <cell r="F26" t="str">
            <v>BGN</v>
          </cell>
          <cell r="G26">
            <v>3743.0000000000005</v>
          </cell>
          <cell r="H26" t="str">
            <v>BGN</v>
          </cell>
        </row>
        <row r="27">
          <cell r="B27">
            <v>40602</v>
          </cell>
          <cell r="C27">
            <v>40602</v>
          </cell>
          <cell r="F27" t="str">
            <v>CNY</v>
          </cell>
          <cell r="G27">
            <v>126922</v>
          </cell>
          <cell r="H27" t="str">
            <v>CNY</v>
          </cell>
        </row>
        <row r="28">
          <cell r="B28">
            <v>40602</v>
          </cell>
          <cell r="C28">
            <v>40602</v>
          </cell>
          <cell r="F28" t="str">
            <v>LVL</v>
          </cell>
          <cell r="G28">
            <v>1810</v>
          </cell>
          <cell r="H28" t="str">
            <v>LVL</v>
          </cell>
        </row>
        <row r="29">
          <cell r="B29">
            <v>40602</v>
          </cell>
          <cell r="C29">
            <v>40602</v>
          </cell>
          <cell r="F29" t="str">
            <v>LTL</v>
          </cell>
          <cell r="G29">
            <v>13430</v>
          </cell>
          <cell r="H29" t="str">
            <v>LTL</v>
          </cell>
        </row>
        <row r="30">
          <cell r="B30">
            <v>40602</v>
          </cell>
          <cell r="C30">
            <v>40602</v>
          </cell>
          <cell r="F30" t="str">
            <v>RON</v>
          </cell>
          <cell r="G30">
            <v>63</v>
          </cell>
          <cell r="H30" t="str">
            <v>RON</v>
          </cell>
        </row>
        <row r="31">
          <cell r="B31">
            <v>40602</v>
          </cell>
          <cell r="C31">
            <v>40602</v>
          </cell>
          <cell r="F31" t="str">
            <v>MDL</v>
          </cell>
          <cell r="G31">
            <v>1016.0000000000001</v>
          </cell>
          <cell r="H31" t="str">
            <v>MDL</v>
          </cell>
        </row>
        <row r="32">
          <cell r="B32">
            <v>40602</v>
          </cell>
          <cell r="C32">
            <v>40602</v>
          </cell>
          <cell r="F32" t="str">
            <v>CYP</v>
          </cell>
          <cell r="G32">
            <v>192</v>
          </cell>
          <cell r="H32" t="str">
            <v>CYP</v>
          </cell>
        </row>
        <row r="33">
          <cell r="B33">
            <v>40602</v>
          </cell>
          <cell r="C33">
            <v>40602</v>
          </cell>
          <cell r="F33" t="str">
            <v>INR</v>
          </cell>
          <cell r="G33">
            <v>381617.56</v>
          </cell>
          <cell r="H33" t="str">
            <v>INR</v>
          </cell>
        </row>
        <row r="34">
          <cell r="B34">
            <v>40602</v>
          </cell>
          <cell r="C34">
            <v>40602</v>
          </cell>
          <cell r="F34" t="str">
            <v>KWD</v>
          </cell>
          <cell r="G34">
            <v>621.25</v>
          </cell>
          <cell r="H34" t="str">
            <v>KWD</v>
          </cell>
        </row>
        <row r="35">
          <cell r="B35">
            <v>40602</v>
          </cell>
          <cell r="C35">
            <v>40602</v>
          </cell>
          <cell r="F35" t="str">
            <v>BYR</v>
          </cell>
          <cell r="G35">
            <v>44485098</v>
          </cell>
          <cell r="H35" t="str">
            <v>BYR</v>
          </cell>
        </row>
        <row r="36">
          <cell r="B36">
            <v>40602</v>
          </cell>
          <cell r="C36">
            <v>40602</v>
          </cell>
          <cell r="F36" t="str">
            <v>NZD</v>
          </cell>
          <cell r="G36">
            <v>65</v>
          </cell>
          <cell r="H36" t="str">
            <v>NZD</v>
          </cell>
        </row>
        <row r="37">
          <cell r="B37">
            <v>40602</v>
          </cell>
          <cell r="C37">
            <v>40602</v>
          </cell>
          <cell r="E37">
            <v>530989232</v>
          </cell>
          <cell r="F37" t="str">
            <v>HUF</v>
          </cell>
          <cell r="H37" t="str">
            <v>HUF</v>
          </cell>
        </row>
        <row r="38">
          <cell r="C38">
            <v>40602</v>
          </cell>
          <cell r="E38">
            <v>2276838.9900000002</v>
          </cell>
          <cell r="F38" t="str">
            <v>GEL</v>
          </cell>
        </row>
        <row r="39">
          <cell r="C39">
            <v>40602</v>
          </cell>
          <cell r="G39">
            <v>2014812.01</v>
          </cell>
          <cell r="H39" t="str">
            <v>GEL</v>
          </cell>
        </row>
        <row r="40">
          <cell r="C40">
            <v>40602</v>
          </cell>
          <cell r="E40">
            <v>33653582.25</v>
          </cell>
          <cell r="F40" t="str">
            <v>GEL</v>
          </cell>
        </row>
        <row r="41">
          <cell r="C41">
            <v>40602</v>
          </cell>
          <cell r="G41">
            <v>33177055.289999999</v>
          </cell>
          <cell r="H41" t="str">
            <v>GEL</v>
          </cell>
        </row>
        <row r="42">
          <cell r="B42">
            <v>40343</v>
          </cell>
          <cell r="C42">
            <v>40619</v>
          </cell>
          <cell r="E42">
            <v>12295000</v>
          </cell>
          <cell r="F42" t="str">
            <v>USD</v>
          </cell>
          <cell r="G42">
            <v>10000000</v>
          </cell>
          <cell r="H42" t="str">
            <v>EUR</v>
          </cell>
        </row>
        <row r="43">
          <cell r="B43">
            <v>40431</v>
          </cell>
          <cell r="C43">
            <v>42440</v>
          </cell>
          <cell r="E43">
            <v>15989950000</v>
          </cell>
          <cell r="F43" t="str">
            <v>BYR</v>
          </cell>
          <cell r="G43">
            <v>5000000</v>
          </cell>
          <cell r="H43" t="str">
            <v>USD</v>
          </cell>
        </row>
        <row r="44">
          <cell r="B44">
            <v>40445</v>
          </cell>
          <cell r="C44">
            <v>42454</v>
          </cell>
          <cell r="E44">
            <v>47813100000</v>
          </cell>
          <cell r="F44" t="str">
            <v>BYR</v>
          </cell>
          <cell r="G44">
            <v>15000000</v>
          </cell>
          <cell r="H44" t="str">
            <v>USD</v>
          </cell>
        </row>
        <row r="45">
          <cell r="B45">
            <v>40485</v>
          </cell>
          <cell r="C45">
            <v>40667</v>
          </cell>
          <cell r="E45">
            <v>5600628</v>
          </cell>
          <cell r="F45" t="str">
            <v>USD</v>
          </cell>
          <cell r="G45">
            <v>4000000</v>
          </cell>
          <cell r="H45" t="str">
            <v>EUR</v>
          </cell>
        </row>
        <row r="46">
          <cell r="B46">
            <v>40486</v>
          </cell>
          <cell r="C46">
            <v>40669</v>
          </cell>
          <cell r="E46">
            <v>5679988</v>
          </cell>
          <cell r="F46" t="str">
            <v>USD</v>
          </cell>
          <cell r="G46">
            <v>4000000</v>
          </cell>
          <cell r="H46" t="str">
            <v>EUR</v>
          </cell>
        </row>
        <row r="47">
          <cell r="B47">
            <v>40487</v>
          </cell>
          <cell r="C47">
            <v>40644</v>
          </cell>
          <cell r="E47">
            <v>5627464</v>
          </cell>
          <cell r="F47" t="str">
            <v>USD</v>
          </cell>
          <cell r="G47">
            <v>4000000</v>
          </cell>
          <cell r="H47" t="str">
            <v>EUR</v>
          </cell>
        </row>
        <row r="48">
          <cell r="B48">
            <v>40574</v>
          </cell>
          <cell r="C48">
            <v>40603</v>
          </cell>
          <cell r="E48">
            <v>2641415.4</v>
          </cell>
          <cell r="F48" t="str">
            <v>USD</v>
          </cell>
          <cell r="G48">
            <v>530000000</v>
          </cell>
          <cell r="H48" t="str">
            <v>HUF</v>
          </cell>
        </row>
        <row r="49">
          <cell r="B49">
            <v>40596</v>
          </cell>
          <cell r="C49">
            <v>40604</v>
          </cell>
          <cell r="E49">
            <v>2200000</v>
          </cell>
          <cell r="F49" t="str">
            <v>EUR</v>
          </cell>
          <cell r="G49">
            <v>3005200</v>
          </cell>
          <cell r="H49" t="str">
            <v>USD</v>
          </cell>
        </row>
        <row r="50">
          <cell r="B50">
            <v>40598</v>
          </cell>
          <cell r="C50">
            <v>40603</v>
          </cell>
          <cell r="E50">
            <v>4407136</v>
          </cell>
          <cell r="F50" t="str">
            <v>USD</v>
          </cell>
          <cell r="G50">
            <v>3200000</v>
          </cell>
          <cell r="H50" t="str">
            <v>EUR</v>
          </cell>
        </row>
        <row r="51">
          <cell r="B51">
            <v>40599</v>
          </cell>
          <cell r="C51">
            <v>40603</v>
          </cell>
          <cell r="E51">
            <v>311068.87</v>
          </cell>
          <cell r="F51" t="str">
            <v>USD</v>
          </cell>
          <cell r="G51">
            <v>9000000</v>
          </cell>
          <cell r="H51" t="str">
            <v>RUR</v>
          </cell>
        </row>
        <row r="52">
          <cell r="B52">
            <v>40599</v>
          </cell>
          <cell r="C52">
            <v>40603</v>
          </cell>
          <cell r="E52">
            <v>514775</v>
          </cell>
          <cell r="F52" t="str">
            <v>GEL</v>
          </cell>
          <cell r="G52">
            <v>295000</v>
          </cell>
          <cell r="H52" t="str">
            <v>USD</v>
          </cell>
        </row>
        <row r="53">
          <cell r="B53">
            <v>40599</v>
          </cell>
          <cell r="C53">
            <v>40604</v>
          </cell>
          <cell r="E53">
            <v>137500</v>
          </cell>
          <cell r="F53" t="str">
            <v>USD</v>
          </cell>
          <cell r="G53">
            <v>100000</v>
          </cell>
          <cell r="H53" t="str">
            <v>EUR</v>
          </cell>
        </row>
        <row r="54">
          <cell r="B54">
            <v>40602</v>
          </cell>
          <cell r="C54">
            <v>40603</v>
          </cell>
          <cell r="E54">
            <v>138348.47</v>
          </cell>
          <cell r="F54" t="str">
            <v>USD</v>
          </cell>
          <cell r="G54">
            <v>4000000</v>
          </cell>
          <cell r="H54" t="str">
            <v>RUR</v>
          </cell>
        </row>
        <row r="55">
          <cell r="B55">
            <v>40602</v>
          </cell>
          <cell r="C55">
            <v>40606</v>
          </cell>
          <cell r="E55">
            <v>74215.199999999997</v>
          </cell>
          <cell r="F55" t="str">
            <v>CHF</v>
          </cell>
          <cell r="G55">
            <v>80000</v>
          </cell>
          <cell r="H55" t="str">
            <v>USD</v>
          </cell>
        </row>
        <row r="56">
          <cell r="B56">
            <v>40602</v>
          </cell>
          <cell r="C56">
            <v>40606</v>
          </cell>
          <cell r="E56">
            <v>1039091.2</v>
          </cell>
          <cell r="F56" t="str">
            <v>USD</v>
          </cell>
          <cell r="G56">
            <v>640000</v>
          </cell>
          <cell r="H56" t="str">
            <v>GBP</v>
          </cell>
        </row>
        <row r="57">
          <cell r="B57">
            <v>40602</v>
          </cell>
          <cell r="C57">
            <v>40606</v>
          </cell>
          <cell r="E57">
            <v>899652</v>
          </cell>
          <cell r="F57" t="str">
            <v>USD</v>
          </cell>
          <cell r="G57">
            <v>650000</v>
          </cell>
          <cell r="H57" t="str">
            <v>EUR</v>
          </cell>
        </row>
        <row r="58">
          <cell r="B58">
            <v>40602</v>
          </cell>
          <cell r="C58">
            <v>40603</v>
          </cell>
          <cell r="E58">
            <v>200000</v>
          </cell>
          <cell r="F58" t="str">
            <v>USD</v>
          </cell>
          <cell r="G58">
            <v>348400</v>
          </cell>
          <cell r="H58" t="str">
            <v>GEL</v>
          </cell>
        </row>
        <row r="59">
          <cell r="B59">
            <v>40602</v>
          </cell>
          <cell r="C59">
            <v>40603</v>
          </cell>
          <cell r="E59">
            <v>200000</v>
          </cell>
          <cell r="F59" t="str">
            <v>USD</v>
          </cell>
          <cell r="G59">
            <v>348400</v>
          </cell>
          <cell r="H59" t="str">
            <v>GEL</v>
          </cell>
        </row>
        <row r="60">
          <cell r="B60">
            <v>40602</v>
          </cell>
          <cell r="C60">
            <v>40603</v>
          </cell>
          <cell r="E60">
            <v>173070.27</v>
          </cell>
          <cell r="F60" t="str">
            <v>USD</v>
          </cell>
          <cell r="G60">
            <v>5000000</v>
          </cell>
          <cell r="H60" t="str">
            <v>RUR</v>
          </cell>
        </row>
        <row r="61">
          <cell r="B61">
            <v>40602</v>
          </cell>
          <cell r="C61">
            <v>40603</v>
          </cell>
          <cell r="E61">
            <v>6000000</v>
          </cell>
          <cell r="F61" t="str">
            <v>RUR</v>
          </cell>
          <cell r="G61">
            <v>207756.23</v>
          </cell>
          <cell r="H61" t="str">
            <v>USD</v>
          </cell>
        </row>
        <row r="62">
          <cell r="B62">
            <v>40602</v>
          </cell>
          <cell r="C62">
            <v>40604</v>
          </cell>
          <cell r="E62">
            <v>30476.28</v>
          </cell>
          <cell r="F62" t="str">
            <v>USD</v>
          </cell>
          <cell r="G62">
            <v>30000</v>
          </cell>
          <cell r="H62" t="str">
            <v>AUD</v>
          </cell>
        </row>
        <row r="63">
          <cell r="B63">
            <v>40602</v>
          </cell>
          <cell r="C63">
            <v>40603</v>
          </cell>
          <cell r="E63">
            <v>138576.13</v>
          </cell>
          <cell r="F63" t="str">
            <v>USD</v>
          </cell>
          <cell r="G63">
            <v>4000000</v>
          </cell>
          <cell r="H63" t="str">
            <v>RUR</v>
          </cell>
        </row>
        <row r="64">
          <cell r="B64">
            <v>40602</v>
          </cell>
          <cell r="C64">
            <v>40603</v>
          </cell>
          <cell r="E64">
            <v>2000000</v>
          </cell>
          <cell r="F64" t="str">
            <v>RUR</v>
          </cell>
          <cell r="G64">
            <v>69324.09</v>
          </cell>
          <cell r="H64" t="str">
            <v>USD</v>
          </cell>
        </row>
        <row r="65">
          <cell r="B65">
            <v>40602</v>
          </cell>
          <cell r="C65">
            <v>40603</v>
          </cell>
          <cell r="E65">
            <v>10000</v>
          </cell>
          <cell r="F65" t="str">
            <v>USD</v>
          </cell>
          <cell r="G65">
            <v>17420</v>
          </cell>
          <cell r="H65" t="str">
            <v>GEL</v>
          </cell>
        </row>
        <row r="66">
          <cell r="B66">
            <v>40602</v>
          </cell>
          <cell r="C66">
            <v>40603</v>
          </cell>
          <cell r="E66">
            <v>400000</v>
          </cell>
          <cell r="F66" t="str">
            <v>USD</v>
          </cell>
          <cell r="G66">
            <v>696800</v>
          </cell>
          <cell r="H66" t="str">
            <v>GEL</v>
          </cell>
        </row>
        <row r="67">
          <cell r="B67">
            <v>40602</v>
          </cell>
          <cell r="C67">
            <v>40603</v>
          </cell>
          <cell r="E67">
            <v>340905.21</v>
          </cell>
          <cell r="F67" t="str">
            <v>GEL</v>
          </cell>
          <cell r="G67">
            <v>195810</v>
          </cell>
          <cell r="H67" t="str">
            <v>USD</v>
          </cell>
        </row>
        <row r="68">
          <cell r="B68">
            <v>40602</v>
          </cell>
          <cell r="C68">
            <v>40603</v>
          </cell>
          <cell r="E68">
            <v>15590.12</v>
          </cell>
          <cell r="F68" t="str">
            <v>GEL</v>
          </cell>
          <cell r="G68">
            <v>6477.53</v>
          </cell>
          <cell r="H68" t="str">
            <v>EUR</v>
          </cell>
        </row>
        <row r="69">
          <cell r="B69">
            <v>40602</v>
          </cell>
          <cell r="C69">
            <v>40603</v>
          </cell>
          <cell r="E69">
            <v>2074500</v>
          </cell>
          <cell r="F69" t="str">
            <v>USD</v>
          </cell>
          <cell r="G69">
            <v>1500000</v>
          </cell>
          <cell r="H69" t="str">
            <v>EUR</v>
          </cell>
        </row>
        <row r="70">
          <cell r="B70">
            <v>40602</v>
          </cell>
          <cell r="C70">
            <v>40723</v>
          </cell>
          <cell r="E70">
            <v>1500000</v>
          </cell>
          <cell r="F70" t="str">
            <v>EUR</v>
          </cell>
          <cell r="G70">
            <v>2087100</v>
          </cell>
          <cell r="H70" t="str">
            <v>USD</v>
          </cell>
        </row>
        <row r="71">
          <cell r="B71">
            <v>40603</v>
          </cell>
          <cell r="C71">
            <v>40603</v>
          </cell>
          <cell r="E71">
            <v>2500</v>
          </cell>
          <cell r="F71" t="str">
            <v>JPY</v>
          </cell>
          <cell r="G71">
            <v>53.19</v>
          </cell>
          <cell r="H71" t="str">
            <v>GEL</v>
          </cell>
        </row>
        <row r="72">
          <cell r="B72">
            <v>40603</v>
          </cell>
          <cell r="C72">
            <v>40603</v>
          </cell>
          <cell r="E72">
            <v>5.2</v>
          </cell>
          <cell r="F72" t="str">
            <v>GEL</v>
          </cell>
          <cell r="G72">
            <v>2.16</v>
          </cell>
          <cell r="H72" t="str">
            <v>EUR</v>
          </cell>
        </row>
        <row r="73">
          <cell r="B73">
            <v>40603</v>
          </cell>
          <cell r="C73">
            <v>40603</v>
          </cell>
          <cell r="E73">
            <v>7891</v>
          </cell>
          <cell r="F73" t="str">
            <v>EUR</v>
          </cell>
          <cell r="G73">
            <v>18992.060000000001</v>
          </cell>
          <cell r="H73" t="str">
            <v>GEL</v>
          </cell>
        </row>
        <row r="74">
          <cell r="B74">
            <v>40603</v>
          </cell>
          <cell r="C74">
            <v>40603</v>
          </cell>
          <cell r="E74">
            <v>6715.12</v>
          </cell>
          <cell r="F74" t="str">
            <v>GBP</v>
          </cell>
          <cell r="G74">
            <v>18956.11</v>
          </cell>
          <cell r="H74" t="str">
            <v>GEL</v>
          </cell>
        </row>
        <row r="75">
          <cell r="B75">
            <v>40603</v>
          </cell>
          <cell r="C75">
            <v>40603</v>
          </cell>
          <cell r="E75">
            <v>258000</v>
          </cell>
          <cell r="F75" t="str">
            <v>GEL</v>
          </cell>
          <cell r="G75">
            <v>150000</v>
          </cell>
          <cell r="H75" t="str">
            <v>USD</v>
          </cell>
        </row>
        <row r="76">
          <cell r="B76">
            <v>40603</v>
          </cell>
          <cell r="C76">
            <v>40603</v>
          </cell>
          <cell r="E76">
            <v>700</v>
          </cell>
          <cell r="F76" t="str">
            <v>USD</v>
          </cell>
          <cell r="G76">
            <v>1218.7</v>
          </cell>
          <cell r="H76" t="str">
            <v>GEL</v>
          </cell>
        </row>
        <row r="77">
          <cell r="B77">
            <v>40603</v>
          </cell>
          <cell r="C77">
            <v>40603</v>
          </cell>
          <cell r="E77">
            <v>14285.7</v>
          </cell>
          <cell r="F77" t="str">
            <v>EUR</v>
          </cell>
          <cell r="G77">
            <v>34382.82</v>
          </cell>
          <cell r="H77" t="str">
            <v>GEL</v>
          </cell>
        </row>
        <row r="78">
          <cell r="B78">
            <v>40603</v>
          </cell>
          <cell r="C78">
            <v>40604</v>
          </cell>
          <cell r="E78">
            <v>139178.84</v>
          </cell>
          <cell r="F78" t="str">
            <v>USD</v>
          </cell>
          <cell r="G78">
            <v>4000000</v>
          </cell>
          <cell r="H78" t="str">
            <v>RUR</v>
          </cell>
        </row>
        <row r="79">
          <cell r="B79">
            <v>40603</v>
          </cell>
          <cell r="C79">
            <v>40604</v>
          </cell>
          <cell r="E79">
            <v>4000000</v>
          </cell>
          <cell r="F79" t="str">
            <v>RUR</v>
          </cell>
          <cell r="G79">
            <v>139227.29</v>
          </cell>
          <cell r="H79" t="str">
            <v>USD</v>
          </cell>
        </row>
        <row r="80">
          <cell r="B80">
            <v>40603</v>
          </cell>
          <cell r="C80">
            <v>40603</v>
          </cell>
          <cell r="E80">
            <v>1000000</v>
          </cell>
          <cell r="F80" t="str">
            <v>RUR</v>
          </cell>
          <cell r="G80">
            <v>34822.980000000003</v>
          </cell>
          <cell r="H80" t="str">
            <v>USD</v>
          </cell>
        </row>
        <row r="81">
          <cell r="B81">
            <v>40603</v>
          </cell>
          <cell r="C81">
            <v>40603</v>
          </cell>
          <cell r="E81">
            <v>152000</v>
          </cell>
          <cell r="F81" t="str">
            <v>EUR</v>
          </cell>
          <cell r="G81">
            <v>210400.53</v>
          </cell>
          <cell r="H81" t="str">
            <v>USD</v>
          </cell>
        </row>
        <row r="82">
          <cell r="B82">
            <v>40603</v>
          </cell>
          <cell r="C82">
            <v>40603</v>
          </cell>
          <cell r="E82">
            <v>337760.43</v>
          </cell>
          <cell r="F82" t="str">
            <v>GEL</v>
          </cell>
          <cell r="G82">
            <v>194889.64</v>
          </cell>
          <cell r="H82" t="str">
            <v>USD</v>
          </cell>
        </row>
        <row r="83">
          <cell r="B83">
            <v>40603</v>
          </cell>
          <cell r="C83">
            <v>40603</v>
          </cell>
          <cell r="E83">
            <v>33505.800000000003</v>
          </cell>
          <cell r="F83" t="str">
            <v>GEL</v>
          </cell>
          <cell r="G83">
            <v>19039.52</v>
          </cell>
          <cell r="H83" t="str">
            <v>USD</v>
          </cell>
        </row>
        <row r="84">
          <cell r="B84">
            <v>40603</v>
          </cell>
          <cell r="C84">
            <v>40603</v>
          </cell>
          <cell r="E84">
            <v>3</v>
          </cell>
          <cell r="F84" t="str">
            <v>USD</v>
          </cell>
          <cell r="G84">
            <v>5.22</v>
          </cell>
          <cell r="H84" t="str">
            <v>GEL</v>
          </cell>
        </row>
        <row r="85">
          <cell r="B85">
            <v>40603</v>
          </cell>
          <cell r="C85">
            <v>40603</v>
          </cell>
          <cell r="E85">
            <v>0.06</v>
          </cell>
          <cell r="F85" t="str">
            <v>GEL</v>
          </cell>
          <cell r="G85">
            <v>0.59</v>
          </cell>
          <cell r="H85" t="str">
            <v>CZK</v>
          </cell>
        </row>
        <row r="86">
          <cell r="B86">
            <v>40603</v>
          </cell>
          <cell r="C86">
            <v>40603</v>
          </cell>
          <cell r="E86">
            <v>84295.290000000008</v>
          </cell>
          <cell r="F86" t="str">
            <v>GEL</v>
          </cell>
          <cell r="G86">
            <v>48213.07</v>
          </cell>
          <cell r="H86" t="str">
            <v>USD</v>
          </cell>
        </row>
        <row r="87">
          <cell r="B87">
            <v>40603</v>
          </cell>
          <cell r="C87">
            <v>40603</v>
          </cell>
          <cell r="E87">
            <v>8650000</v>
          </cell>
          <cell r="F87" t="str">
            <v>GEL</v>
          </cell>
          <cell r="G87">
            <v>5000000</v>
          </cell>
          <cell r="H87" t="str">
            <v>USD</v>
          </cell>
        </row>
        <row r="88">
          <cell r="B88">
            <v>40603</v>
          </cell>
          <cell r="C88">
            <v>40603</v>
          </cell>
          <cell r="E88">
            <v>200000</v>
          </cell>
          <cell r="F88" t="str">
            <v>USD</v>
          </cell>
          <cell r="G88">
            <v>345000</v>
          </cell>
          <cell r="H88" t="str">
            <v>GEL</v>
          </cell>
        </row>
        <row r="89">
          <cell r="B89">
            <v>40603</v>
          </cell>
          <cell r="C89">
            <v>40603</v>
          </cell>
          <cell r="E89">
            <v>100000</v>
          </cell>
          <cell r="F89" t="str">
            <v>GEL</v>
          </cell>
          <cell r="G89">
            <v>42301.18</v>
          </cell>
          <cell r="H89" t="str">
            <v>EUR</v>
          </cell>
        </row>
        <row r="90">
          <cell r="B90">
            <v>40603</v>
          </cell>
          <cell r="C90">
            <v>40604</v>
          </cell>
          <cell r="E90">
            <v>13825</v>
          </cell>
          <cell r="F90" t="str">
            <v>USD</v>
          </cell>
          <cell r="G90">
            <v>10000</v>
          </cell>
          <cell r="H90" t="str">
            <v>EUR</v>
          </cell>
        </row>
        <row r="91">
          <cell r="B91">
            <v>40603</v>
          </cell>
          <cell r="C91">
            <v>40603</v>
          </cell>
          <cell r="E91">
            <v>200000</v>
          </cell>
          <cell r="F91" t="str">
            <v>USD</v>
          </cell>
          <cell r="G91">
            <v>344600</v>
          </cell>
          <cell r="H91" t="str">
            <v>GEL</v>
          </cell>
        </row>
        <row r="92">
          <cell r="B92">
            <v>40603</v>
          </cell>
          <cell r="C92">
            <v>40603</v>
          </cell>
          <cell r="E92">
            <v>400000</v>
          </cell>
          <cell r="F92" t="str">
            <v>USD</v>
          </cell>
          <cell r="G92">
            <v>692000</v>
          </cell>
          <cell r="H92" t="str">
            <v>GEL</v>
          </cell>
        </row>
        <row r="93">
          <cell r="B93">
            <v>40603</v>
          </cell>
          <cell r="C93">
            <v>40603</v>
          </cell>
          <cell r="E93">
            <v>95.86</v>
          </cell>
          <cell r="F93" t="str">
            <v>GEL</v>
          </cell>
          <cell r="G93">
            <v>55.06</v>
          </cell>
          <cell r="H93" t="str">
            <v>USD</v>
          </cell>
        </row>
        <row r="94">
          <cell r="B94">
            <v>40603</v>
          </cell>
          <cell r="C94">
            <v>40603</v>
          </cell>
          <cell r="E94">
            <v>5.9</v>
          </cell>
          <cell r="F94" t="str">
            <v>USD</v>
          </cell>
          <cell r="G94">
            <v>10.27</v>
          </cell>
          <cell r="H94" t="str">
            <v>GEL</v>
          </cell>
        </row>
        <row r="95">
          <cell r="B95">
            <v>40603</v>
          </cell>
          <cell r="C95">
            <v>40603</v>
          </cell>
          <cell r="E95">
            <v>470.75</v>
          </cell>
          <cell r="F95" t="str">
            <v>RUR</v>
          </cell>
          <cell r="G95">
            <v>28.36</v>
          </cell>
          <cell r="H95" t="str">
            <v>GEL</v>
          </cell>
        </row>
        <row r="96">
          <cell r="B96">
            <v>40603</v>
          </cell>
          <cell r="C96">
            <v>40603</v>
          </cell>
          <cell r="E96">
            <v>83000</v>
          </cell>
          <cell r="F96" t="str">
            <v>GBP</v>
          </cell>
          <cell r="G96">
            <v>135121.84</v>
          </cell>
          <cell r="H96" t="str">
            <v>USD</v>
          </cell>
        </row>
        <row r="97">
          <cell r="B97">
            <v>40603</v>
          </cell>
          <cell r="C97">
            <v>40603</v>
          </cell>
          <cell r="E97">
            <v>12</v>
          </cell>
          <cell r="F97" t="str">
            <v>USD</v>
          </cell>
          <cell r="G97">
            <v>20.89</v>
          </cell>
          <cell r="H97" t="str">
            <v>GEL</v>
          </cell>
        </row>
        <row r="98">
          <cell r="B98">
            <v>40603</v>
          </cell>
          <cell r="C98">
            <v>40603</v>
          </cell>
          <cell r="E98">
            <v>7.1000000000000005</v>
          </cell>
          <cell r="F98" t="str">
            <v>GEL</v>
          </cell>
          <cell r="G98">
            <v>4.08</v>
          </cell>
          <cell r="H98" t="str">
            <v>USD</v>
          </cell>
        </row>
        <row r="99">
          <cell r="B99">
            <v>40603</v>
          </cell>
          <cell r="C99">
            <v>40603</v>
          </cell>
          <cell r="E99">
            <v>0.1</v>
          </cell>
          <cell r="F99" t="str">
            <v>USD</v>
          </cell>
          <cell r="G99">
            <v>0.17</v>
          </cell>
          <cell r="H99" t="str">
            <v>GEL</v>
          </cell>
        </row>
        <row r="100">
          <cell r="B100">
            <v>40603</v>
          </cell>
          <cell r="C100">
            <v>40603</v>
          </cell>
          <cell r="E100">
            <v>836.21</v>
          </cell>
          <cell r="F100" t="str">
            <v>EUR</v>
          </cell>
          <cell r="G100">
            <v>2012.5900000000001</v>
          </cell>
          <cell r="H100" t="str">
            <v>GEL</v>
          </cell>
        </row>
        <row r="101">
          <cell r="B101">
            <v>40603</v>
          </cell>
          <cell r="C101">
            <v>40603</v>
          </cell>
          <cell r="E101">
            <v>2018.7</v>
          </cell>
          <cell r="F101" t="str">
            <v>GEL</v>
          </cell>
          <cell r="G101">
            <v>838.75</v>
          </cell>
          <cell r="H101" t="str">
            <v>EUR</v>
          </cell>
        </row>
        <row r="102">
          <cell r="B102">
            <v>40603</v>
          </cell>
          <cell r="C102">
            <v>40603</v>
          </cell>
          <cell r="E102">
            <v>58.67</v>
          </cell>
          <cell r="F102" t="str">
            <v>USD</v>
          </cell>
          <cell r="G102">
            <v>102.14</v>
          </cell>
          <cell r="H102" t="str">
            <v>GEL</v>
          </cell>
        </row>
        <row r="103">
          <cell r="B103">
            <v>40603</v>
          </cell>
          <cell r="C103">
            <v>40603</v>
          </cell>
          <cell r="E103">
            <v>100</v>
          </cell>
          <cell r="F103" t="str">
            <v>AED</v>
          </cell>
          <cell r="G103">
            <v>47.4</v>
          </cell>
          <cell r="H103" t="str">
            <v>GEL</v>
          </cell>
        </row>
        <row r="104">
          <cell r="B104">
            <v>40603</v>
          </cell>
          <cell r="C104">
            <v>40603</v>
          </cell>
          <cell r="E104">
            <v>318.5</v>
          </cell>
          <cell r="F104" t="str">
            <v>CHF</v>
          </cell>
          <cell r="G104">
            <v>597.66999999999996</v>
          </cell>
          <cell r="H104" t="str">
            <v>GEL</v>
          </cell>
        </row>
        <row r="105">
          <cell r="B105">
            <v>40603</v>
          </cell>
          <cell r="C105">
            <v>40604</v>
          </cell>
          <cell r="E105">
            <v>2625800</v>
          </cell>
          <cell r="F105" t="str">
            <v>USD</v>
          </cell>
          <cell r="G105">
            <v>1900000</v>
          </cell>
          <cell r="H105" t="str">
            <v>EUR</v>
          </cell>
        </row>
        <row r="106">
          <cell r="B106">
            <v>40603</v>
          </cell>
          <cell r="C106">
            <v>40612</v>
          </cell>
          <cell r="E106">
            <v>1900000</v>
          </cell>
          <cell r="F106" t="str">
            <v>EUR</v>
          </cell>
          <cell r="G106">
            <v>2625800</v>
          </cell>
          <cell r="H106" t="str">
            <v>USD</v>
          </cell>
        </row>
        <row r="107">
          <cell r="B107">
            <v>40603</v>
          </cell>
          <cell r="C107">
            <v>40604</v>
          </cell>
          <cell r="E107">
            <v>33783.520000000004</v>
          </cell>
          <cell r="F107" t="str">
            <v>GEL</v>
          </cell>
          <cell r="G107">
            <v>19510</v>
          </cell>
          <cell r="H107" t="str">
            <v>USD</v>
          </cell>
        </row>
        <row r="108">
          <cell r="B108">
            <v>40603</v>
          </cell>
          <cell r="C108">
            <v>40603</v>
          </cell>
          <cell r="E108">
            <v>7891</v>
          </cell>
          <cell r="F108" t="str">
            <v>EUR</v>
          </cell>
          <cell r="G108">
            <v>18992.060000000001</v>
          </cell>
          <cell r="H108" t="str">
            <v>GEL</v>
          </cell>
        </row>
        <row r="109">
          <cell r="B109">
            <v>40603</v>
          </cell>
          <cell r="C109">
            <v>40604</v>
          </cell>
          <cell r="E109">
            <v>3961.7400000000002</v>
          </cell>
          <cell r="F109" t="str">
            <v>GEL</v>
          </cell>
          <cell r="G109">
            <v>1652.72</v>
          </cell>
          <cell r="H109" t="str">
            <v>EUR</v>
          </cell>
        </row>
        <row r="110">
          <cell r="B110">
            <v>40603</v>
          </cell>
          <cell r="C110">
            <v>40603</v>
          </cell>
          <cell r="E110">
            <v>870.5</v>
          </cell>
          <cell r="F110" t="str">
            <v>GEL</v>
          </cell>
          <cell r="G110">
            <v>500</v>
          </cell>
          <cell r="H110" t="str">
            <v>USD</v>
          </cell>
        </row>
        <row r="111">
          <cell r="B111">
            <v>40603</v>
          </cell>
          <cell r="C111">
            <v>40603</v>
          </cell>
          <cell r="E111">
            <v>7147.06</v>
          </cell>
          <cell r="F111" t="str">
            <v>USD</v>
          </cell>
          <cell r="G111">
            <v>12443.03</v>
          </cell>
          <cell r="H111" t="str">
            <v>GEL</v>
          </cell>
        </row>
        <row r="112">
          <cell r="B112">
            <v>40603</v>
          </cell>
          <cell r="C112">
            <v>40603</v>
          </cell>
          <cell r="E112">
            <v>12</v>
          </cell>
          <cell r="F112" t="str">
            <v>USD</v>
          </cell>
          <cell r="G112">
            <v>20.89</v>
          </cell>
          <cell r="H112" t="str">
            <v>GEL</v>
          </cell>
        </row>
        <row r="113">
          <cell r="B113">
            <v>40603</v>
          </cell>
          <cell r="C113">
            <v>40603</v>
          </cell>
          <cell r="E113">
            <v>10</v>
          </cell>
          <cell r="F113" t="str">
            <v>USD</v>
          </cell>
          <cell r="G113">
            <v>17.41</v>
          </cell>
          <cell r="H113" t="str">
            <v>GEL</v>
          </cell>
        </row>
        <row r="114">
          <cell r="B114">
            <v>40603</v>
          </cell>
          <cell r="C114">
            <v>40603</v>
          </cell>
          <cell r="E114">
            <v>1494000</v>
          </cell>
          <cell r="F114" t="str">
            <v>USD</v>
          </cell>
          <cell r="G114">
            <v>2624659.2000000002</v>
          </cell>
          <cell r="H114" t="str">
            <v>GEL</v>
          </cell>
        </row>
        <row r="115">
          <cell r="B115">
            <v>40603</v>
          </cell>
          <cell r="C115">
            <v>40603</v>
          </cell>
          <cell r="E115">
            <v>5744.27</v>
          </cell>
          <cell r="F115" t="str">
            <v>EUR</v>
          </cell>
          <cell r="G115">
            <v>7955.81</v>
          </cell>
          <cell r="H115" t="str">
            <v>USD</v>
          </cell>
        </row>
        <row r="116">
          <cell r="B116">
            <v>40603</v>
          </cell>
          <cell r="C116">
            <v>40603</v>
          </cell>
          <cell r="E116">
            <v>19.650000000000002</v>
          </cell>
          <cell r="F116" t="str">
            <v>EUR</v>
          </cell>
          <cell r="G116">
            <v>47.29</v>
          </cell>
          <cell r="H116" t="str">
            <v>GEL</v>
          </cell>
        </row>
        <row r="117">
          <cell r="B117">
            <v>40603</v>
          </cell>
          <cell r="C117">
            <v>40603</v>
          </cell>
          <cell r="E117">
            <v>4158.1000000000004</v>
          </cell>
          <cell r="F117" t="str">
            <v>USD</v>
          </cell>
          <cell r="G117">
            <v>7326.14</v>
          </cell>
          <cell r="H117" t="str">
            <v>GEL</v>
          </cell>
        </row>
        <row r="118">
          <cell r="B118">
            <v>40603</v>
          </cell>
          <cell r="C118">
            <v>40603</v>
          </cell>
          <cell r="E118">
            <v>6.79</v>
          </cell>
          <cell r="F118" t="str">
            <v>GEL</v>
          </cell>
          <cell r="G118">
            <v>3.9</v>
          </cell>
          <cell r="H118" t="str">
            <v>USD</v>
          </cell>
        </row>
        <row r="119">
          <cell r="B119">
            <v>40603</v>
          </cell>
          <cell r="C119">
            <v>40603</v>
          </cell>
          <cell r="E119">
            <v>6.79</v>
          </cell>
          <cell r="F119" t="str">
            <v>GEL</v>
          </cell>
          <cell r="G119">
            <v>3.9</v>
          </cell>
          <cell r="H119" t="str">
            <v>USD</v>
          </cell>
        </row>
        <row r="120">
          <cell r="B120">
            <v>40603</v>
          </cell>
          <cell r="C120">
            <v>40603</v>
          </cell>
          <cell r="E120">
            <v>6.79</v>
          </cell>
          <cell r="F120" t="str">
            <v>GEL</v>
          </cell>
          <cell r="G120">
            <v>3.9</v>
          </cell>
          <cell r="H120" t="str">
            <v>USD</v>
          </cell>
        </row>
        <row r="121">
          <cell r="B121">
            <v>40603</v>
          </cell>
          <cell r="C121">
            <v>40603</v>
          </cell>
          <cell r="E121">
            <v>6.79</v>
          </cell>
          <cell r="F121" t="str">
            <v>GEL</v>
          </cell>
          <cell r="G121">
            <v>3.9</v>
          </cell>
          <cell r="H121" t="str">
            <v>USD</v>
          </cell>
        </row>
        <row r="122">
          <cell r="B122">
            <v>40603</v>
          </cell>
          <cell r="C122">
            <v>40603</v>
          </cell>
          <cell r="E122">
            <v>30.55</v>
          </cell>
          <cell r="F122" t="str">
            <v>GEL</v>
          </cell>
          <cell r="G122">
            <v>17.55</v>
          </cell>
          <cell r="H122" t="str">
            <v>USD</v>
          </cell>
        </row>
        <row r="123">
          <cell r="B123">
            <v>40603</v>
          </cell>
          <cell r="C123">
            <v>40603</v>
          </cell>
          <cell r="E123">
            <v>2.44</v>
          </cell>
          <cell r="F123" t="str">
            <v>GEL</v>
          </cell>
          <cell r="G123">
            <v>1.4000000000000001</v>
          </cell>
          <cell r="H123" t="str">
            <v>USD</v>
          </cell>
        </row>
        <row r="124">
          <cell r="B124">
            <v>40603</v>
          </cell>
          <cell r="C124">
            <v>40603</v>
          </cell>
          <cell r="E124">
            <v>3.83</v>
          </cell>
          <cell r="F124" t="str">
            <v>GEL</v>
          </cell>
          <cell r="G124">
            <v>2.2000000000000002</v>
          </cell>
          <cell r="H124" t="str">
            <v>USD</v>
          </cell>
        </row>
        <row r="125">
          <cell r="B125">
            <v>40603</v>
          </cell>
          <cell r="C125">
            <v>40603</v>
          </cell>
          <cell r="E125">
            <v>600.03</v>
          </cell>
          <cell r="F125" t="str">
            <v>USD</v>
          </cell>
          <cell r="G125">
            <v>1044.6500000000001</v>
          </cell>
          <cell r="H125" t="str">
            <v>GEL</v>
          </cell>
        </row>
        <row r="126">
          <cell r="B126">
            <v>40603</v>
          </cell>
          <cell r="C126">
            <v>40603</v>
          </cell>
          <cell r="E126">
            <v>1159.03</v>
          </cell>
          <cell r="F126" t="str">
            <v>USD</v>
          </cell>
          <cell r="G126">
            <v>2017.8700000000001</v>
          </cell>
          <cell r="H126" t="str">
            <v>GEL</v>
          </cell>
        </row>
        <row r="127">
          <cell r="B127">
            <v>40603</v>
          </cell>
          <cell r="C127">
            <v>40603</v>
          </cell>
          <cell r="E127">
            <v>30.830000000000002</v>
          </cell>
          <cell r="F127" t="str">
            <v>USD</v>
          </cell>
          <cell r="G127">
            <v>53.67</v>
          </cell>
          <cell r="H127" t="str">
            <v>GEL</v>
          </cell>
        </row>
        <row r="128">
          <cell r="B128">
            <v>40603</v>
          </cell>
          <cell r="C128">
            <v>40603</v>
          </cell>
          <cell r="E128">
            <v>36.300000000000004</v>
          </cell>
          <cell r="F128" t="str">
            <v>EUR</v>
          </cell>
          <cell r="G128">
            <v>87.36</v>
          </cell>
          <cell r="H128" t="str">
            <v>GEL</v>
          </cell>
        </row>
        <row r="129">
          <cell r="B129">
            <v>40603</v>
          </cell>
          <cell r="C129">
            <v>40603</v>
          </cell>
          <cell r="E129">
            <v>171.23</v>
          </cell>
          <cell r="F129" t="str">
            <v>USD</v>
          </cell>
          <cell r="G129">
            <v>298.11</v>
          </cell>
          <cell r="H129" t="str">
            <v>GEL</v>
          </cell>
        </row>
        <row r="130">
          <cell r="B130">
            <v>40603</v>
          </cell>
          <cell r="C130">
            <v>40603</v>
          </cell>
          <cell r="E130">
            <v>189.42000000000002</v>
          </cell>
          <cell r="F130" t="str">
            <v>USD</v>
          </cell>
          <cell r="G130">
            <v>329.78000000000003</v>
          </cell>
          <cell r="H130" t="str">
            <v>GEL</v>
          </cell>
        </row>
        <row r="131">
          <cell r="B131">
            <v>40603</v>
          </cell>
          <cell r="C131">
            <v>40603</v>
          </cell>
          <cell r="E131">
            <v>238.3</v>
          </cell>
          <cell r="F131" t="str">
            <v>GEL</v>
          </cell>
          <cell r="G131">
            <v>129.97</v>
          </cell>
          <cell r="H131" t="str">
            <v>USD</v>
          </cell>
        </row>
        <row r="132">
          <cell r="B132">
            <v>40603</v>
          </cell>
          <cell r="C132">
            <v>40603</v>
          </cell>
          <cell r="E132">
            <v>11.94</v>
          </cell>
          <cell r="F132" t="str">
            <v>EUR</v>
          </cell>
          <cell r="G132">
            <v>28.73</v>
          </cell>
          <cell r="H132" t="str">
            <v>GEL</v>
          </cell>
        </row>
        <row r="133">
          <cell r="B133">
            <v>40603</v>
          </cell>
          <cell r="C133">
            <v>40603</v>
          </cell>
          <cell r="E133">
            <v>14.43</v>
          </cell>
          <cell r="F133" t="str">
            <v>USD</v>
          </cell>
          <cell r="G133">
            <v>25.2</v>
          </cell>
          <cell r="H133" t="str">
            <v>GEL</v>
          </cell>
        </row>
        <row r="134">
          <cell r="B134">
            <v>40603</v>
          </cell>
          <cell r="C134">
            <v>40603</v>
          </cell>
          <cell r="E134">
            <v>2293.85</v>
          </cell>
          <cell r="F134" t="str">
            <v>USD</v>
          </cell>
          <cell r="G134">
            <v>3993.59</v>
          </cell>
          <cell r="H134" t="str">
            <v>GEL</v>
          </cell>
        </row>
        <row r="135">
          <cell r="B135">
            <v>40603</v>
          </cell>
          <cell r="C135">
            <v>40603</v>
          </cell>
          <cell r="E135">
            <v>27.44</v>
          </cell>
          <cell r="F135" t="str">
            <v>GEL</v>
          </cell>
          <cell r="G135">
            <v>15.75</v>
          </cell>
          <cell r="H135" t="str">
            <v>USD</v>
          </cell>
        </row>
        <row r="136">
          <cell r="B136">
            <v>40603</v>
          </cell>
          <cell r="C136">
            <v>40603</v>
          </cell>
          <cell r="E136">
            <v>753.49</v>
          </cell>
          <cell r="F136" t="str">
            <v>GEL</v>
          </cell>
          <cell r="G136">
            <v>432.79</v>
          </cell>
          <cell r="H136" t="str">
            <v>USD</v>
          </cell>
        </row>
        <row r="137">
          <cell r="B137">
            <v>40603</v>
          </cell>
          <cell r="C137">
            <v>40603</v>
          </cell>
          <cell r="E137">
            <v>467.07</v>
          </cell>
          <cell r="F137" t="str">
            <v>USD</v>
          </cell>
          <cell r="G137">
            <v>813.17000000000007</v>
          </cell>
          <cell r="H137" t="str">
            <v>GEL</v>
          </cell>
        </row>
        <row r="138">
          <cell r="B138">
            <v>40603</v>
          </cell>
          <cell r="C138">
            <v>40603</v>
          </cell>
          <cell r="E138">
            <v>32539.22</v>
          </cell>
          <cell r="F138" t="str">
            <v>USD</v>
          </cell>
          <cell r="G138">
            <v>20000</v>
          </cell>
          <cell r="H138" t="str">
            <v>GBP</v>
          </cell>
        </row>
        <row r="139">
          <cell r="B139">
            <v>40603</v>
          </cell>
          <cell r="C139">
            <v>40603</v>
          </cell>
          <cell r="E139">
            <v>790000</v>
          </cell>
          <cell r="F139" t="str">
            <v>EUR</v>
          </cell>
          <cell r="G139">
            <v>1092504.43</v>
          </cell>
          <cell r="H139" t="str">
            <v>USD</v>
          </cell>
        </row>
        <row r="140">
          <cell r="B140">
            <v>40603</v>
          </cell>
          <cell r="C140">
            <v>40603</v>
          </cell>
          <cell r="E140">
            <v>2000000</v>
          </cell>
          <cell r="F140" t="str">
            <v>USD</v>
          </cell>
          <cell r="G140">
            <v>3442000</v>
          </cell>
          <cell r="H140" t="str">
            <v>GEL</v>
          </cell>
        </row>
        <row r="141">
          <cell r="B141">
            <v>40603</v>
          </cell>
          <cell r="C141">
            <v>40603</v>
          </cell>
          <cell r="E141">
            <v>23750</v>
          </cell>
          <cell r="F141" t="str">
            <v>CHF</v>
          </cell>
          <cell r="G141">
            <v>44566.879999999997</v>
          </cell>
          <cell r="H141" t="str">
            <v>GEL</v>
          </cell>
        </row>
        <row r="142">
          <cell r="B142">
            <v>40603</v>
          </cell>
          <cell r="C142">
            <v>40603</v>
          </cell>
          <cell r="E142">
            <v>8.36</v>
          </cell>
          <cell r="F142" t="str">
            <v>GEL</v>
          </cell>
          <cell r="G142">
            <v>4.8</v>
          </cell>
          <cell r="H142" t="str">
            <v>USD</v>
          </cell>
        </row>
        <row r="143">
          <cell r="B143">
            <v>40603</v>
          </cell>
          <cell r="C143">
            <v>40603</v>
          </cell>
          <cell r="E143">
            <v>3.7800000000000002</v>
          </cell>
          <cell r="F143" t="str">
            <v>GEL</v>
          </cell>
          <cell r="G143">
            <v>2.17</v>
          </cell>
          <cell r="H143" t="str">
            <v>USD</v>
          </cell>
        </row>
        <row r="144">
          <cell r="B144">
            <v>40603</v>
          </cell>
          <cell r="C144">
            <v>40603</v>
          </cell>
          <cell r="E144">
            <v>4.88</v>
          </cell>
          <cell r="F144" t="str">
            <v>GEL</v>
          </cell>
          <cell r="G144">
            <v>2.8000000000000003</v>
          </cell>
          <cell r="H144" t="str">
            <v>USD</v>
          </cell>
        </row>
        <row r="145">
          <cell r="B145">
            <v>40603</v>
          </cell>
          <cell r="C145">
            <v>40603</v>
          </cell>
          <cell r="E145">
            <v>3.42</v>
          </cell>
          <cell r="F145" t="str">
            <v>GEL</v>
          </cell>
          <cell r="G145">
            <v>1.97</v>
          </cell>
          <cell r="H145" t="str">
            <v>USD</v>
          </cell>
        </row>
        <row r="146">
          <cell r="B146">
            <v>40603</v>
          </cell>
          <cell r="C146">
            <v>40603</v>
          </cell>
          <cell r="E146">
            <v>0.35000000000000003</v>
          </cell>
          <cell r="F146" t="str">
            <v>GEL</v>
          </cell>
          <cell r="G146">
            <v>0.2</v>
          </cell>
          <cell r="H146" t="str">
            <v>USD</v>
          </cell>
        </row>
        <row r="147">
          <cell r="B147">
            <v>40603</v>
          </cell>
          <cell r="C147">
            <v>40603</v>
          </cell>
          <cell r="E147">
            <v>2.44</v>
          </cell>
          <cell r="F147" t="str">
            <v>GEL</v>
          </cell>
          <cell r="G147">
            <v>1.4000000000000001</v>
          </cell>
          <cell r="H147" t="str">
            <v>USD</v>
          </cell>
        </row>
        <row r="148">
          <cell r="B148">
            <v>40603</v>
          </cell>
          <cell r="C148">
            <v>40603</v>
          </cell>
          <cell r="E148">
            <v>2.7800000000000002</v>
          </cell>
          <cell r="F148" t="str">
            <v>GEL</v>
          </cell>
          <cell r="G148">
            <v>1.6</v>
          </cell>
          <cell r="H148" t="str">
            <v>USD</v>
          </cell>
        </row>
        <row r="149">
          <cell r="B149">
            <v>40603</v>
          </cell>
          <cell r="C149">
            <v>40603</v>
          </cell>
          <cell r="E149">
            <v>6.96</v>
          </cell>
          <cell r="F149" t="str">
            <v>GEL</v>
          </cell>
          <cell r="G149">
            <v>4</v>
          </cell>
          <cell r="H149" t="str">
            <v>USD</v>
          </cell>
        </row>
        <row r="150">
          <cell r="B150">
            <v>40603</v>
          </cell>
          <cell r="C150">
            <v>40603</v>
          </cell>
          <cell r="E150">
            <v>3.48</v>
          </cell>
          <cell r="F150" t="str">
            <v>GEL</v>
          </cell>
          <cell r="G150">
            <v>2</v>
          </cell>
          <cell r="H150" t="str">
            <v>USD</v>
          </cell>
        </row>
        <row r="151">
          <cell r="B151">
            <v>40603</v>
          </cell>
          <cell r="C151">
            <v>40603</v>
          </cell>
          <cell r="E151">
            <v>1.98</v>
          </cell>
          <cell r="F151" t="str">
            <v>GEL</v>
          </cell>
          <cell r="G151">
            <v>1.1400000000000001</v>
          </cell>
          <cell r="H151" t="str">
            <v>USD</v>
          </cell>
        </row>
        <row r="152">
          <cell r="B152">
            <v>40603</v>
          </cell>
          <cell r="C152">
            <v>40603</v>
          </cell>
          <cell r="E152">
            <v>0.99</v>
          </cell>
          <cell r="F152" t="str">
            <v>GEL</v>
          </cell>
          <cell r="G152">
            <v>0.57000000000000006</v>
          </cell>
          <cell r="H152" t="str">
            <v>USD</v>
          </cell>
        </row>
        <row r="153">
          <cell r="B153">
            <v>40603</v>
          </cell>
          <cell r="C153">
            <v>40603</v>
          </cell>
          <cell r="E153">
            <v>0.19</v>
          </cell>
          <cell r="F153" t="str">
            <v>GEL</v>
          </cell>
          <cell r="G153">
            <v>0.11</v>
          </cell>
          <cell r="H153" t="str">
            <v>USD</v>
          </cell>
        </row>
        <row r="154">
          <cell r="B154">
            <v>40603</v>
          </cell>
          <cell r="C154">
            <v>40603</v>
          </cell>
          <cell r="E154">
            <v>1.74</v>
          </cell>
          <cell r="F154" t="str">
            <v>GEL</v>
          </cell>
          <cell r="G154">
            <v>1</v>
          </cell>
          <cell r="H154" t="str">
            <v>USD</v>
          </cell>
        </row>
        <row r="155">
          <cell r="B155">
            <v>40603</v>
          </cell>
          <cell r="C155">
            <v>40603</v>
          </cell>
          <cell r="E155">
            <v>0.89</v>
          </cell>
          <cell r="F155" t="str">
            <v>GEL</v>
          </cell>
          <cell r="G155">
            <v>0.51</v>
          </cell>
          <cell r="H155" t="str">
            <v>USD</v>
          </cell>
        </row>
        <row r="156">
          <cell r="B156">
            <v>40603</v>
          </cell>
          <cell r="C156">
            <v>40603</v>
          </cell>
          <cell r="E156">
            <v>2.09</v>
          </cell>
          <cell r="F156" t="str">
            <v>GEL</v>
          </cell>
          <cell r="G156">
            <v>1.2</v>
          </cell>
          <cell r="H156" t="str">
            <v>USD</v>
          </cell>
        </row>
        <row r="157">
          <cell r="B157">
            <v>40603</v>
          </cell>
          <cell r="C157">
            <v>40603</v>
          </cell>
          <cell r="E157">
            <v>0.99</v>
          </cell>
          <cell r="F157" t="str">
            <v>GEL</v>
          </cell>
          <cell r="G157">
            <v>0.57000000000000006</v>
          </cell>
          <cell r="H157" t="str">
            <v>USD</v>
          </cell>
        </row>
        <row r="158">
          <cell r="B158">
            <v>40603</v>
          </cell>
          <cell r="C158">
            <v>40603</v>
          </cell>
          <cell r="E158">
            <v>1.3900000000000001</v>
          </cell>
          <cell r="F158" t="str">
            <v>GEL</v>
          </cell>
          <cell r="G158">
            <v>0.8</v>
          </cell>
          <cell r="H158" t="str">
            <v>USD</v>
          </cell>
        </row>
        <row r="159">
          <cell r="B159">
            <v>40603</v>
          </cell>
          <cell r="C159">
            <v>40603</v>
          </cell>
          <cell r="E159">
            <v>1.3900000000000001</v>
          </cell>
          <cell r="F159" t="str">
            <v>GEL</v>
          </cell>
          <cell r="G159">
            <v>0.8</v>
          </cell>
          <cell r="H159" t="str">
            <v>USD</v>
          </cell>
        </row>
        <row r="160">
          <cell r="B160">
            <v>40603</v>
          </cell>
          <cell r="C160">
            <v>40603</v>
          </cell>
          <cell r="E160">
            <v>5.23</v>
          </cell>
          <cell r="F160" t="str">
            <v>GEL</v>
          </cell>
          <cell r="G160">
            <v>3</v>
          </cell>
          <cell r="H160" t="str">
            <v>USD</v>
          </cell>
        </row>
        <row r="161">
          <cell r="B161">
            <v>40603</v>
          </cell>
          <cell r="C161">
            <v>40603</v>
          </cell>
          <cell r="E161">
            <v>0.99</v>
          </cell>
          <cell r="F161" t="str">
            <v>GEL</v>
          </cell>
          <cell r="G161">
            <v>0.57000000000000006</v>
          </cell>
          <cell r="H161" t="str">
            <v>USD</v>
          </cell>
        </row>
        <row r="162">
          <cell r="B162">
            <v>40603</v>
          </cell>
          <cell r="C162">
            <v>40603</v>
          </cell>
          <cell r="E162">
            <v>3.83</v>
          </cell>
          <cell r="F162" t="str">
            <v>GEL</v>
          </cell>
          <cell r="G162">
            <v>2.2000000000000002</v>
          </cell>
          <cell r="H162" t="str">
            <v>USD</v>
          </cell>
        </row>
        <row r="163">
          <cell r="B163">
            <v>40603</v>
          </cell>
          <cell r="C163">
            <v>40603</v>
          </cell>
          <cell r="E163">
            <v>0.35000000000000003</v>
          </cell>
          <cell r="F163" t="str">
            <v>GEL</v>
          </cell>
          <cell r="G163">
            <v>0.2</v>
          </cell>
          <cell r="H163" t="str">
            <v>USD</v>
          </cell>
        </row>
        <row r="164">
          <cell r="B164">
            <v>40603</v>
          </cell>
          <cell r="C164">
            <v>40603</v>
          </cell>
          <cell r="E164">
            <v>2.09</v>
          </cell>
          <cell r="F164" t="str">
            <v>GEL</v>
          </cell>
          <cell r="G164">
            <v>1.2</v>
          </cell>
          <cell r="H164" t="str">
            <v>USD</v>
          </cell>
        </row>
        <row r="165">
          <cell r="B165">
            <v>40603</v>
          </cell>
          <cell r="C165">
            <v>40603</v>
          </cell>
          <cell r="E165">
            <v>12.19</v>
          </cell>
          <cell r="F165" t="str">
            <v>GEL</v>
          </cell>
          <cell r="G165">
            <v>7</v>
          </cell>
          <cell r="H165" t="str">
            <v>USD</v>
          </cell>
        </row>
        <row r="166">
          <cell r="B166">
            <v>40603</v>
          </cell>
          <cell r="C166">
            <v>40603</v>
          </cell>
          <cell r="E166">
            <v>0.99</v>
          </cell>
          <cell r="F166" t="str">
            <v>GEL</v>
          </cell>
          <cell r="G166">
            <v>0.57000000000000006</v>
          </cell>
          <cell r="H166" t="str">
            <v>USD</v>
          </cell>
        </row>
        <row r="167">
          <cell r="B167">
            <v>40603</v>
          </cell>
          <cell r="C167">
            <v>40603</v>
          </cell>
          <cell r="E167">
            <v>0.35000000000000003</v>
          </cell>
          <cell r="F167" t="str">
            <v>GEL</v>
          </cell>
          <cell r="G167">
            <v>0.2</v>
          </cell>
          <cell r="H167" t="str">
            <v>USD</v>
          </cell>
        </row>
        <row r="168">
          <cell r="B168">
            <v>40603</v>
          </cell>
          <cell r="C168">
            <v>40603</v>
          </cell>
          <cell r="E168">
            <v>0.70000000000000007</v>
          </cell>
          <cell r="F168" t="str">
            <v>GEL</v>
          </cell>
          <cell r="G168">
            <v>0.4</v>
          </cell>
          <cell r="H168" t="str">
            <v>USD</v>
          </cell>
        </row>
        <row r="169">
          <cell r="B169">
            <v>40603</v>
          </cell>
          <cell r="C169">
            <v>40603</v>
          </cell>
          <cell r="E169">
            <v>2.61</v>
          </cell>
          <cell r="F169" t="str">
            <v>GEL</v>
          </cell>
          <cell r="G169">
            <v>1.5</v>
          </cell>
          <cell r="H169" t="str">
            <v>USD</v>
          </cell>
        </row>
        <row r="170">
          <cell r="B170">
            <v>40603</v>
          </cell>
          <cell r="C170">
            <v>40603</v>
          </cell>
          <cell r="E170">
            <v>0.52</v>
          </cell>
          <cell r="F170" t="str">
            <v>GEL</v>
          </cell>
          <cell r="G170">
            <v>0.3</v>
          </cell>
          <cell r="H170" t="str">
            <v>USD</v>
          </cell>
        </row>
        <row r="171">
          <cell r="B171">
            <v>40603</v>
          </cell>
          <cell r="C171">
            <v>40603</v>
          </cell>
          <cell r="E171">
            <v>3.49</v>
          </cell>
          <cell r="F171" t="str">
            <v>GEL</v>
          </cell>
          <cell r="G171">
            <v>2</v>
          </cell>
          <cell r="H171" t="str">
            <v>USD</v>
          </cell>
        </row>
        <row r="172">
          <cell r="B172">
            <v>40603</v>
          </cell>
          <cell r="C172">
            <v>40603</v>
          </cell>
          <cell r="E172">
            <v>0.35000000000000003</v>
          </cell>
          <cell r="F172" t="str">
            <v>GEL</v>
          </cell>
          <cell r="G172">
            <v>0.2</v>
          </cell>
          <cell r="H172" t="str">
            <v>USD</v>
          </cell>
        </row>
        <row r="173">
          <cell r="B173">
            <v>40603</v>
          </cell>
          <cell r="C173">
            <v>40603</v>
          </cell>
          <cell r="E173">
            <v>13.870000000000001</v>
          </cell>
          <cell r="F173" t="str">
            <v>GEL</v>
          </cell>
          <cell r="G173">
            <v>7.97</v>
          </cell>
          <cell r="H173" t="str">
            <v>USD</v>
          </cell>
        </row>
        <row r="174">
          <cell r="B174">
            <v>40603</v>
          </cell>
          <cell r="C174">
            <v>40603</v>
          </cell>
          <cell r="E174">
            <v>1.04</v>
          </cell>
          <cell r="F174" t="str">
            <v>GEL</v>
          </cell>
          <cell r="G174">
            <v>0.6</v>
          </cell>
          <cell r="H174" t="str">
            <v>USD</v>
          </cell>
        </row>
        <row r="175">
          <cell r="B175">
            <v>40603</v>
          </cell>
          <cell r="C175">
            <v>40603</v>
          </cell>
          <cell r="E175">
            <v>2.79</v>
          </cell>
          <cell r="F175" t="str">
            <v>GEL</v>
          </cell>
          <cell r="G175">
            <v>1.6</v>
          </cell>
          <cell r="H175" t="str">
            <v>USD</v>
          </cell>
        </row>
        <row r="176">
          <cell r="B176">
            <v>40603</v>
          </cell>
          <cell r="C176">
            <v>40603</v>
          </cell>
          <cell r="E176">
            <v>0.35000000000000003</v>
          </cell>
          <cell r="F176" t="str">
            <v>GEL</v>
          </cell>
          <cell r="G176">
            <v>0.2</v>
          </cell>
          <cell r="H176" t="str">
            <v>USD</v>
          </cell>
        </row>
        <row r="177">
          <cell r="B177">
            <v>40603</v>
          </cell>
          <cell r="C177">
            <v>40603</v>
          </cell>
          <cell r="E177">
            <v>2.44</v>
          </cell>
          <cell r="F177" t="str">
            <v>GEL</v>
          </cell>
          <cell r="G177">
            <v>1.4000000000000001</v>
          </cell>
          <cell r="H177" t="str">
            <v>USD</v>
          </cell>
        </row>
        <row r="178">
          <cell r="B178">
            <v>40603</v>
          </cell>
          <cell r="C178">
            <v>40603</v>
          </cell>
          <cell r="E178">
            <v>0.99</v>
          </cell>
          <cell r="F178" t="str">
            <v>GEL</v>
          </cell>
          <cell r="G178">
            <v>0.57000000000000006</v>
          </cell>
          <cell r="H178" t="str">
            <v>USD</v>
          </cell>
        </row>
        <row r="179">
          <cell r="B179">
            <v>40603</v>
          </cell>
          <cell r="C179">
            <v>40603</v>
          </cell>
          <cell r="E179">
            <v>0.21</v>
          </cell>
          <cell r="F179" t="str">
            <v>GEL</v>
          </cell>
          <cell r="G179">
            <v>0.12</v>
          </cell>
          <cell r="H179" t="str">
            <v>USD</v>
          </cell>
        </row>
        <row r="180">
          <cell r="B180">
            <v>40603</v>
          </cell>
          <cell r="C180">
            <v>40603</v>
          </cell>
          <cell r="E180">
            <v>6.16</v>
          </cell>
          <cell r="F180" t="str">
            <v>GEL</v>
          </cell>
          <cell r="G180">
            <v>3.54</v>
          </cell>
          <cell r="H180" t="str">
            <v>USD</v>
          </cell>
        </row>
        <row r="181">
          <cell r="B181">
            <v>40603</v>
          </cell>
          <cell r="C181">
            <v>40603</v>
          </cell>
          <cell r="E181">
            <v>1.74</v>
          </cell>
          <cell r="F181" t="str">
            <v>GEL</v>
          </cell>
          <cell r="G181">
            <v>1</v>
          </cell>
          <cell r="H181" t="str">
            <v>USD</v>
          </cell>
        </row>
        <row r="182">
          <cell r="B182">
            <v>40603</v>
          </cell>
          <cell r="C182">
            <v>40603</v>
          </cell>
          <cell r="E182">
            <v>0.35000000000000003</v>
          </cell>
          <cell r="F182" t="str">
            <v>GEL</v>
          </cell>
          <cell r="G182">
            <v>0.2</v>
          </cell>
          <cell r="H182" t="str">
            <v>USD</v>
          </cell>
        </row>
        <row r="183">
          <cell r="B183">
            <v>40603</v>
          </cell>
          <cell r="C183">
            <v>40603</v>
          </cell>
          <cell r="E183">
            <v>3.48</v>
          </cell>
          <cell r="F183" t="str">
            <v>GEL</v>
          </cell>
          <cell r="G183">
            <v>2</v>
          </cell>
          <cell r="H183" t="str">
            <v>USD</v>
          </cell>
        </row>
        <row r="184">
          <cell r="B184">
            <v>40603</v>
          </cell>
          <cell r="C184">
            <v>40603</v>
          </cell>
          <cell r="E184">
            <v>1.04</v>
          </cell>
          <cell r="F184" t="str">
            <v>GEL</v>
          </cell>
          <cell r="G184">
            <v>0.6</v>
          </cell>
          <cell r="H184" t="str">
            <v>USD</v>
          </cell>
        </row>
        <row r="185">
          <cell r="B185">
            <v>40603</v>
          </cell>
          <cell r="C185">
            <v>40603</v>
          </cell>
          <cell r="E185">
            <v>4.53</v>
          </cell>
          <cell r="F185" t="str">
            <v>GEL</v>
          </cell>
          <cell r="G185">
            <v>2.6</v>
          </cell>
          <cell r="H185" t="str">
            <v>USD</v>
          </cell>
        </row>
        <row r="186">
          <cell r="B186">
            <v>40603</v>
          </cell>
          <cell r="C186">
            <v>40603</v>
          </cell>
          <cell r="E186">
            <v>1.98</v>
          </cell>
          <cell r="F186" t="str">
            <v>GEL</v>
          </cell>
          <cell r="G186">
            <v>1.1400000000000001</v>
          </cell>
          <cell r="H186" t="str">
            <v>USD</v>
          </cell>
        </row>
        <row r="187">
          <cell r="B187">
            <v>40603</v>
          </cell>
          <cell r="C187">
            <v>40603</v>
          </cell>
          <cell r="E187">
            <v>1.34</v>
          </cell>
          <cell r="F187" t="str">
            <v>GEL</v>
          </cell>
          <cell r="G187">
            <v>0.77</v>
          </cell>
          <cell r="H187" t="str">
            <v>USD</v>
          </cell>
        </row>
        <row r="188">
          <cell r="B188">
            <v>40603</v>
          </cell>
          <cell r="C188">
            <v>40603</v>
          </cell>
          <cell r="E188">
            <v>0.99</v>
          </cell>
          <cell r="F188" t="str">
            <v>GEL</v>
          </cell>
          <cell r="G188">
            <v>0.57000000000000006</v>
          </cell>
          <cell r="H188" t="str">
            <v>USD</v>
          </cell>
        </row>
        <row r="189">
          <cell r="B189">
            <v>40603</v>
          </cell>
          <cell r="C189">
            <v>40603</v>
          </cell>
          <cell r="E189">
            <v>13.92</v>
          </cell>
          <cell r="F189" t="str">
            <v>GEL</v>
          </cell>
          <cell r="G189">
            <v>8</v>
          </cell>
          <cell r="H189" t="str">
            <v>USD</v>
          </cell>
        </row>
        <row r="190">
          <cell r="B190">
            <v>40603</v>
          </cell>
          <cell r="C190">
            <v>40603</v>
          </cell>
          <cell r="E190">
            <v>2.33</v>
          </cell>
          <cell r="F190" t="str">
            <v>GEL</v>
          </cell>
          <cell r="G190">
            <v>1.34</v>
          </cell>
          <cell r="H190" t="str">
            <v>USD</v>
          </cell>
        </row>
        <row r="191">
          <cell r="B191">
            <v>40603</v>
          </cell>
          <cell r="C191">
            <v>40603</v>
          </cell>
          <cell r="E191">
            <v>3.48</v>
          </cell>
          <cell r="F191" t="str">
            <v>GEL</v>
          </cell>
          <cell r="G191">
            <v>2</v>
          </cell>
          <cell r="H191" t="str">
            <v>USD</v>
          </cell>
        </row>
        <row r="192">
          <cell r="B192">
            <v>40603</v>
          </cell>
          <cell r="C192">
            <v>40603</v>
          </cell>
          <cell r="E192">
            <v>1.74</v>
          </cell>
          <cell r="F192" t="str">
            <v>GEL</v>
          </cell>
          <cell r="G192">
            <v>1</v>
          </cell>
          <cell r="H192" t="str">
            <v>USD</v>
          </cell>
        </row>
        <row r="193">
          <cell r="B193">
            <v>40603</v>
          </cell>
          <cell r="C193">
            <v>40603</v>
          </cell>
          <cell r="E193">
            <v>0.19</v>
          </cell>
          <cell r="F193" t="str">
            <v>GEL</v>
          </cell>
          <cell r="G193">
            <v>0.11</v>
          </cell>
          <cell r="H193" t="str">
            <v>USD</v>
          </cell>
        </row>
        <row r="194">
          <cell r="B194">
            <v>40603</v>
          </cell>
          <cell r="C194">
            <v>40603</v>
          </cell>
          <cell r="E194">
            <v>12.19</v>
          </cell>
          <cell r="F194" t="str">
            <v>GEL</v>
          </cell>
          <cell r="G194">
            <v>7</v>
          </cell>
          <cell r="H194" t="str">
            <v>USD</v>
          </cell>
        </row>
        <row r="195">
          <cell r="B195">
            <v>40603</v>
          </cell>
          <cell r="C195">
            <v>40603</v>
          </cell>
          <cell r="E195">
            <v>6.2700000000000005</v>
          </cell>
          <cell r="F195" t="str">
            <v>GEL</v>
          </cell>
          <cell r="G195">
            <v>3.6</v>
          </cell>
          <cell r="H195" t="str">
            <v>USD</v>
          </cell>
        </row>
        <row r="196">
          <cell r="B196">
            <v>40603</v>
          </cell>
          <cell r="C196">
            <v>40603</v>
          </cell>
          <cell r="E196">
            <v>7.3100000000000005</v>
          </cell>
          <cell r="F196" t="str">
            <v>GEL</v>
          </cell>
          <cell r="G196">
            <v>4.2</v>
          </cell>
          <cell r="H196" t="str">
            <v>USD</v>
          </cell>
        </row>
        <row r="197">
          <cell r="B197">
            <v>40603</v>
          </cell>
          <cell r="C197">
            <v>40603</v>
          </cell>
          <cell r="E197">
            <v>1.04</v>
          </cell>
          <cell r="F197" t="str">
            <v>GEL</v>
          </cell>
          <cell r="G197">
            <v>0.6</v>
          </cell>
          <cell r="H197" t="str">
            <v>USD</v>
          </cell>
        </row>
        <row r="198">
          <cell r="B198">
            <v>40603</v>
          </cell>
          <cell r="C198">
            <v>40603</v>
          </cell>
          <cell r="E198">
            <v>0.70000000000000007</v>
          </cell>
          <cell r="F198" t="str">
            <v>GEL</v>
          </cell>
          <cell r="G198">
            <v>0.4</v>
          </cell>
          <cell r="H198" t="str">
            <v>USD</v>
          </cell>
        </row>
        <row r="199">
          <cell r="B199">
            <v>40603</v>
          </cell>
          <cell r="C199">
            <v>40603</v>
          </cell>
          <cell r="E199">
            <v>1.3900000000000001</v>
          </cell>
          <cell r="F199" t="str">
            <v>GEL</v>
          </cell>
          <cell r="G199">
            <v>0.8</v>
          </cell>
          <cell r="H199" t="str">
            <v>USD</v>
          </cell>
        </row>
        <row r="200">
          <cell r="B200">
            <v>40603</v>
          </cell>
          <cell r="C200">
            <v>40603</v>
          </cell>
          <cell r="E200">
            <v>2.79</v>
          </cell>
          <cell r="F200" t="str">
            <v>GEL</v>
          </cell>
          <cell r="G200">
            <v>1.6</v>
          </cell>
          <cell r="H200" t="str">
            <v>USD</v>
          </cell>
        </row>
        <row r="201">
          <cell r="B201">
            <v>40603</v>
          </cell>
          <cell r="C201">
            <v>40603</v>
          </cell>
          <cell r="E201">
            <v>0.99</v>
          </cell>
          <cell r="F201" t="str">
            <v>GEL</v>
          </cell>
          <cell r="G201">
            <v>0.57000000000000006</v>
          </cell>
          <cell r="H201" t="str">
            <v>USD</v>
          </cell>
        </row>
        <row r="202">
          <cell r="B202">
            <v>40603</v>
          </cell>
          <cell r="C202">
            <v>40603</v>
          </cell>
          <cell r="E202">
            <v>0.99</v>
          </cell>
          <cell r="F202" t="str">
            <v>GEL</v>
          </cell>
          <cell r="G202">
            <v>0.57000000000000006</v>
          </cell>
          <cell r="H202" t="str">
            <v>USD</v>
          </cell>
        </row>
        <row r="203">
          <cell r="B203">
            <v>40603</v>
          </cell>
          <cell r="C203">
            <v>40603</v>
          </cell>
          <cell r="E203">
            <v>15.31</v>
          </cell>
          <cell r="F203" t="str">
            <v>GEL</v>
          </cell>
          <cell r="G203">
            <v>8.8000000000000007</v>
          </cell>
          <cell r="H203" t="str">
            <v>USD</v>
          </cell>
        </row>
        <row r="204">
          <cell r="B204">
            <v>40603</v>
          </cell>
          <cell r="C204">
            <v>40603</v>
          </cell>
          <cell r="E204">
            <v>0.35000000000000003</v>
          </cell>
          <cell r="F204" t="str">
            <v>GEL</v>
          </cell>
          <cell r="G204">
            <v>0.2</v>
          </cell>
          <cell r="H204" t="str">
            <v>USD</v>
          </cell>
        </row>
        <row r="205">
          <cell r="B205">
            <v>40603</v>
          </cell>
          <cell r="C205">
            <v>40603</v>
          </cell>
          <cell r="E205">
            <v>8</v>
          </cell>
          <cell r="F205" t="str">
            <v>GEL</v>
          </cell>
          <cell r="G205">
            <v>4.6000000000000005</v>
          </cell>
          <cell r="H205" t="str">
            <v>USD</v>
          </cell>
        </row>
        <row r="206">
          <cell r="B206">
            <v>40603</v>
          </cell>
          <cell r="C206">
            <v>40603</v>
          </cell>
          <cell r="E206">
            <v>2.98</v>
          </cell>
          <cell r="F206" t="str">
            <v>GEL</v>
          </cell>
          <cell r="G206">
            <v>1.71</v>
          </cell>
          <cell r="H206" t="str">
            <v>USD</v>
          </cell>
        </row>
        <row r="207">
          <cell r="B207">
            <v>40603</v>
          </cell>
          <cell r="C207">
            <v>40603</v>
          </cell>
          <cell r="E207">
            <v>0.99</v>
          </cell>
          <cell r="F207" t="str">
            <v>GEL</v>
          </cell>
          <cell r="G207">
            <v>0.57000000000000006</v>
          </cell>
          <cell r="H207" t="str">
            <v>USD</v>
          </cell>
        </row>
        <row r="208">
          <cell r="B208">
            <v>40603</v>
          </cell>
          <cell r="C208">
            <v>40603</v>
          </cell>
          <cell r="E208">
            <v>1.74</v>
          </cell>
          <cell r="F208" t="str">
            <v>GEL</v>
          </cell>
          <cell r="G208">
            <v>1</v>
          </cell>
          <cell r="H208" t="str">
            <v>USD</v>
          </cell>
        </row>
        <row r="209">
          <cell r="B209">
            <v>40603</v>
          </cell>
          <cell r="C209">
            <v>40603</v>
          </cell>
          <cell r="E209">
            <v>1.04</v>
          </cell>
          <cell r="F209" t="str">
            <v>GEL</v>
          </cell>
          <cell r="G209">
            <v>0.6</v>
          </cell>
          <cell r="H209" t="str">
            <v>USD</v>
          </cell>
        </row>
        <row r="210">
          <cell r="B210">
            <v>40603</v>
          </cell>
          <cell r="C210">
            <v>40603</v>
          </cell>
          <cell r="E210">
            <v>11.44</v>
          </cell>
          <cell r="F210" t="str">
            <v>GEL</v>
          </cell>
          <cell r="G210">
            <v>6.57</v>
          </cell>
          <cell r="H210" t="str">
            <v>USD</v>
          </cell>
        </row>
        <row r="211">
          <cell r="B211">
            <v>40603</v>
          </cell>
          <cell r="C211">
            <v>40603</v>
          </cell>
          <cell r="E211">
            <v>6.28</v>
          </cell>
          <cell r="F211" t="str">
            <v>GEL</v>
          </cell>
          <cell r="G211">
            <v>3.6</v>
          </cell>
          <cell r="H211" t="str">
            <v>USD</v>
          </cell>
        </row>
        <row r="212">
          <cell r="B212">
            <v>40603</v>
          </cell>
          <cell r="C212">
            <v>40603</v>
          </cell>
          <cell r="E212">
            <v>0.35000000000000003</v>
          </cell>
          <cell r="F212" t="str">
            <v>GEL</v>
          </cell>
          <cell r="G212">
            <v>0.2</v>
          </cell>
          <cell r="H212" t="str">
            <v>USD</v>
          </cell>
        </row>
        <row r="213">
          <cell r="B213">
            <v>40603</v>
          </cell>
          <cell r="C213">
            <v>40603</v>
          </cell>
          <cell r="E213">
            <v>0.70000000000000007</v>
          </cell>
          <cell r="F213" t="str">
            <v>GEL</v>
          </cell>
          <cell r="G213">
            <v>0.4</v>
          </cell>
          <cell r="H213" t="str">
            <v>USD</v>
          </cell>
        </row>
        <row r="214">
          <cell r="B214">
            <v>40603</v>
          </cell>
          <cell r="C214">
            <v>40603</v>
          </cell>
          <cell r="E214">
            <v>0.19</v>
          </cell>
          <cell r="F214" t="str">
            <v>GEL</v>
          </cell>
          <cell r="G214">
            <v>0.11</v>
          </cell>
          <cell r="H214" t="str">
            <v>USD</v>
          </cell>
        </row>
        <row r="215">
          <cell r="B215">
            <v>40603</v>
          </cell>
          <cell r="C215">
            <v>40603</v>
          </cell>
          <cell r="E215">
            <v>0.35000000000000003</v>
          </cell>
          <cell r="F215" t="str">
            <v>GEL</v>
          </cell>
          <cell r="G215">
            <v>0.2</v>
          </cell>
          <cell r="H215" t="str">
            <v>USD</v>
          </cell>
        </row>
        <row r="216">
          <cell r="B216">
            <v>40603</v>
          </cell>
          <cell r="C216">
            <v>40603</v>
          </cell>
          <cell r="E216">
            <v>2.79</v>
          </cell>
          <cell r="F216" t="str">
            <v>GEL</v>
          </cell>
          <cell r="G216">
            <v>1.6</v>
          </cell>
          <cell r="H216" t="str">
            <v>USD</v>
          </cell>
        </row>
        <row r="217">
          <cell r="B217">
            <v>40603</v>
          </cell>
          <cell r="C217">
            <v>40603</v>
          </cell>
          <cell r="E217">
            <v>0.52</v>
          </cell>
          <cell r="F217" t="str">
            <v>GEL</v>
          </cell>
          <cell r="G217">
            <v>0.3</v>
          </cell>
          <cell r="H217" t="str">
            <v>USD</v>
          </cell>
        </row>
        <row r="218">
          <cell r="B218">
            <v>40603</v>
          </cell>
          <cell r="C218">
            <v>40603</v>
          </cell>
          <cell r="E218">
            <v>5.23</v>
          </cell>
          <cell r="F218" t="str">
            <v>GEL</v>
          </cell>
          <cell r="G218">
            <v>3</v>
          </cell>
          <cell r="H218" t="str">
            <v>USD</v>
          </cell>
        </row>
        <row r="219">
          <cell r="B219">
            <v>40603</v>
          </cell>
          <cell r="C219">
            <v>40603</v>
          </cell>
          <cell r="E219">
            <v>1.04</v>
          </cell>
          <cell r="F219" t="str">
            <v>GEL</v>
          </cell>
          <cell r="G219">
            <v>0.6</v>
          </cell>
          <cell r="H219" t="str">
            <v>USD</v>
          </cell>
        </row>
        <row r="220">
          <cell r="B220">
            <v>40603</v>
          </cell>
          <cell r="C220">
            <v>40603</v>
          </cell>
          <cell r="E220">
            <v>0.35000000000000003</v>
          </cell>
          <cell r="F220" t="str">
            <v>GEL</v>
          </cell>
          <cell r="G220">
            <v>0.2</v>
          </cell>
          <cell r="H220" t="str">
            <v>USD</v>
          </cell>
        </row>
        <row r="221">
          <cell r="B221">
            <v>40603</v>
          </cell>
          <cell r="C221">
            <v>40603</v>
          </cell>
          <cell r="E221">
            <v>2.79</v>
          </cell>
          <cell r="F221" t="str">
            <v>GEL</v>
          </cell>
          <cell r="G221">
            <v>1.6</v>
          </cell>
          <cell r="H221" t="str">
            <v>USD</v>
          </cell>
        </row>
        <row r="222">
          <cell r="B222">
            <v>40603</v>
          </cell>
          <cell r="C222">
            <v>40603</v>
          </cell>
          <cell r="E222">
            <v>2.79</v>
          </cell>
          <cell r="F222" t="str">
            <v>GEL</v>
          </cell>
          <cell r="G222">
            <v>1.6</v>
          </cell>
          <cell r="H222" t="str">
            <v>USD</v>
          </cell>
        </row>
        <row r="223">
          <cell r="B223">
            <v>40603</v>
          </cell>
          <cell r="C223">
            <v>40603</v>
          </cell>
          <cell r="E223">
            <v>0.35000000000000003</v>
          </cell>
          <cell r="F223" t="str">
            <v>GEL</v>
          </cell>
          <cell r="G223">
            <v>0.2</v>
          </cell>
          <cell r="H223" t="str">
            <v>USD</v>
          </cell>
        </row>
        <row r="224">
          <cell r="B224">
            <v>40603</v>
          </cell>
          <cell r="C224">
            <v>40603</v>
          </cell>
          <cell r="E224">
            <v>0.35000000000000003</v>
          </cell>
          <cell r="F224" t="str">
            <v>GEL</v>
          </cell>
          <cell r="G224">
            <v>0.2</v>
          </cell>
          <cell r="H224" t="str">
            <v>USD</v>
          </cell>
        </row>
        <row r="225">
          <cell r="B225">
            <v>40603</v>
          </cell>
          <cell r="C225">
            <v>40603</v>
          </cell>
          <cell r="E225">
            <v>0.35000000000000003</v>
          </cell>
          <cell r="F225" t="str">
            <v>GEL</v>
          </cell>
          <cell r="G225">
            <v>0.2</v>
          </cell>
          <cell r="H225" t="str">
            <v>USD</v>
          </cell>
        </row>
        <row r="226">
          <cell r="B226">
            <v>40603</v>
          </cell>
          <cell r="C226">
            <v>40603</v>
          </cell>
          <cell r="E226">
            <v>0.35000000000000003</v>
          </cell>
          <cell r="F226" t="str">
            <v>GEL</v>
          </cell>
          <cell r="G226">
            <v>0.2</v>
          </cell>
          <cell r="H226" t="str">
            <v>USD</v>
          </cell>
        </row>
        <row r="227">
          <cell r="B227">
            <v>40603</v>
          </cell>
          <cell r="C227">
            <v>40603</v>
          </cell>
          <cell r="E227">
            <v>1.04</v>
          </cell>
          <cell r="F227" t="str">
            <v>GEL</v>
          </cell>
          <cell r="G227">
            <v>0.6</v>
          </cell>
          <cell r="H227" t="str">
            <v>USD</v>
          </cell>
        </row>
        <row r="228">
          <cell r="B228">
            <v>40603</v>
          </cell>
          <cell r="C228">
            <v>40603</v>
          </cell>
          <cell r="E228">
            <v>0.35000000000000003</v>
          </cell>
          <cell r="F228" t="str">
            <v>GEL</v>
          </cell>
          <cell r="G228">
            <v>0.2</v>
          </cell>
          <cell r="H228" t="str">
            <v>USD</v>
          </cell>
        </row>
        <row r="229">
          <cell r="B229">
            <v>40603</v>
          </cell>
          <cell r="C229">
            <v>40603</v>
          </cell>
          <cell r="E229">
            <v>2.44</v>
          </cell>
          <cell r="F229" t="str">
            <v>GEL</v>
          </cell>
          <cell r="G229">
            <v>1.4000000000000001</v>
          </cell>
          <cell r="H229" t="str">
            <v>USD</v>
          </cell>
        </row>
        <row r="230">
          <cell r="B230">
            <v>40603</v>
          </cell>
          <cell r="C230">
            <v>40603</v>
          </cell>
          <cell r="E230">
            <v>0.35000000000000003</v>
          </cell>
          <cell r="F230" t="str">
            <v>GEL</v>
          </cell>
          <cell r="G230">
            <v>0.2</v>
          </cell>
          <cell r="H230" t="str">
            <v>USD</v>
          </cell>
        </row>
        <row r="231">
          <cell r="B231">
            <v>40603</v>
          </cell>
          <cell r="C231">
            <v>40603</v>
          </cell>
          <cell r="E231">
            <v>1.74</v>
          </cell>
          <cell r="F231" t="str">
            <v>GEL</v>
          </cell>
          <cell r="G231">
            <v>1</v>
          </cell>
          <cell r="H231" t="str">
            <v>USD</v>
          </cell>
        </row>
        <row r="232">
          <cell r="B232">
            <v>40603</v>
          </cell>
          <cell r="C232">
            <v>40603</v>
          </cell>
          <cell r="E232">
            <v>54.32</v>
          </cell>
          <cell r="F232" t="str">
            <v>GEL</v>
          </cell>
          <cell r="G232">
            <v>31.2</v>
          </cell>
          <cell r="H232" t="str">
            <v>USD</v>
          </cell>
        </row>
        <row r="233">
          <cell r="B233">
            <v>40603</v>
          </cell>
          <cell r="C233">
            <v>40603</v>
          </cell>
          <cell r="E233">
            <v>6.79</v>
          </cell>
          <cell r="F233" t="str">
            <v>GEL</v>
          </cell>
          <cell r="G233">
            <v>3.9</v>
          </cell>
          <cell r="H233" t="str">
            <v>USD</v>
          </cell>
        </row>
        <row r="234">
          <cell r="B234">
            <v>40603</v>
          </cell>
          <cell r="C234">
            <v>40603</v>
          </cell>
          <cell r="E234">
            <v>47.53</v>
          </cell>
          <cell r="F234" t="str">
            <v>GEL</v>
          </cell>
          <cell r="G234">
            <v>27.3</v>
          </cell>
          <cell r="H234" t="str">
            <v>USD</v>
          </cell>
        </row>
        <row r="235">
          <cell r="B235">
            <v>40603</v>
          </cell>
          <cell r="C235">
            <v>40603</v>
          </cell>
          <cell r="E235">
            <v>74.69</v>
          </cell>
          <cell r="F235" t="str">
            <v>GEL</v>
          </cell>
          <cell r="G235">
            <v>42.9</v>
          </cell>
          <cell r="H235" t="str">
            <v>USD</v>
          </cell>
        </row>
        <row r="236">
          <cell r="B236">
            <v>40603</v>
          </cell>
          <cell r="C236">
            <v>40603</v>
          </cell>
          <cell r="E236">
            <v>6.79</v>
          </cell>
          <cell r="F236" t="str">
            <v>GEL</v>
          </cell>
          <cell r="G236">
            <v>3.9</v>
          </cell>
          <cell r="H236" t="str">
            <v>USD</v>
          </cell>
        </row>
        <row r="237">
          <cell r="B237">
            <v>40603</v>
          </cell>
          <cell r="C237">
            <v>40603</v>
          </cell>
          <cell r="E237">
            <v>47.53</v>
          </cell>
          <cell r="F237" t="str">
            <v>GEL</v>
          </cell>
          <cell r="G237">
            <v>27.3</v>
          </cell>
          <cell r="H237" t="str">
            <v>USD</v>
          </cell>
        </row>
        <row r="238">
          <cell r="B238">
            <v>40603</v>
          </cell>
          <cell r="C238">
            <v>40603</v>
          </cell>
          <cell r="E238">
            <v>27.16</v>
          </cell>
          <cell r="F238" t="str">
            <v>GEL</v>
          </cell>
          <cell r="G238">
            <v>15.6</v>
          </cell>
          <cell r="H238" t="str">
            <v>USD</v>
          </cell>
        </row>
        <row r="239">
          <cell r="B239">
            <v>40603</v>
          </cell>
          <cell r="C239">
            <v>40603</v>
          </cell>
          <cell r="E239">
            <v>6.79</v>
          </cell>
          <cell r="F239" t="str">
            <v>GEL</v>
          </cell>
          <cell r="G239">
            <v>3.9</v>
          </cell>
          <cell r="H239" t="str">
            <v>USD</v>
          </cell>
        </row>
        <row r="240">
          <cell r="B240">
            <v>40603</v>
          </cell>
          <cell r="C240">
            <v>40603</v>
          </cell>
          <cell r="E240">
            <v>6.79</v>
          </cell>
          <cell r="F240" t="str">
            <v>GEL</v>
          </cell>
          <cell r="G240">
            <v>3.9</v>
          </cell>
          <cell r="H240" t="str">
            <v>USD</v>
          </cell>
        </row>
        <row r="241">
          <cell r="B241">
            <v>40603</v>
          </cell>
          <cell r="C241">
            <v>40603</v>
          </cell>
          <cell r="E241">
            <v>40.74</v>
          </cell>
          <cell r="F241" t="str">
            <v>GEL</v>
          </cell>
          <cell r="G241">
            <v>23.400000000000002</v>
          </cell>
          <cell r="H241" t="str">
            <v>USD</v>
          </cell>
        </row>
        <row r="242">
          <cell r="B242">
            <v>40603</v>
          </cell>
          <cell r="C242">
            <v>40603</v>
          </cell>
          <cell r="E242">
            <v>13.58</v>
          </cell>
          <cell r="F242" t="str">
            <v>GEL</v>
          </cell>
          <cell r="G242">
            <v>7.8</v>
          </cell>
          <cell r="H242" t="str">
            <v>USD</v>
          </cell>
        </row>
        <row r="243">
          <cell r="B243">
            <v>40603</v>
          </cell>
          <cell r="C243">
            <v>40603</v>
          </cell>
          <cell r="E243">
            <v>47.53</v>
          </cell>
          <cell r="F243" t="str">
            <v>GEL</v>
          </cell>
          <cell r="G243">
            <v>27.3</v>
          </cell>
          <cell r="H243" t="str">
            <v>USD</v>
          </cell>
        </row>
        <row r="244">
          <cell r="B244">
            <v>40603</v>
          </cell>
          <cell r="C244">
            <v>40603</v>
          </cell>
          <cell r="E244">
            <v>20.37</v>
          </cell>
          <cell r="F244" t="str">
            <v>GEL</v>
          </cell>
          <cell r="G244">
            <v>11.700000000000001</v>
          </cell>
          <cell r="H244" t="str">
            <v>USD</v>
          </cell>
        </row>
        <row r="245">
          <cell r="B245">
            <v>40603</v>
          </cell>
          <cell r="C245">
            <v>40603</v>
          </cell>
          <cell r="E245">
            <v>3.39</v>
          </cell>
          <cell r="F245" t="str">
            <v>GEL</v>
          </cell>
          <cell r="G245">
            <v>1.95</v>
          </cell>
          <cell r="H245" t="str">
            <v>USD</v>
          </cell>
        </row>
        <row r="246">
          <cell r="B246">
            <v>40603</v>
          </cell>
          <cell r="C246">
            <v>40603</v>
          </cell>
          <cell r="E246">
            <v>33.950000000000003</v>
          </cell>
          <cell r="F246" t="str">
            <v>GEL</v>
          </cell>
          <cell r="G246">
            <v>19.5</v>
          </cell>
          <cell r="H246" t="str">
            <v>USD</v>
          </cell>
        </row>
        <row r="247">
          <cell r="B247">
            <v>40603</v>
          </cell>
          <cell r="C247">
            <v>40603</v>
          </cell>
          <cell r="E247">
            <v>64.5</v>
          </cell>
          <cell r="F247" t="str">
            <v>GEL</v>
          </cell>
          <cell r="G247">
            <v>37.050000000000004</v>
          </cell>
          <cell r="H247" t="str">
            <v>USD</v>
          </cell>
        </row>
        <row r="248">
          <cell r="B248">
            <v>40603</v>
          </cell>
          <cell r="C248">
            <v>40603</v>
          </cell>
          <cell r="E248">
            <v>6.79</v>
          </cell>
          <cell r="F248" t="str">
            <v>GEL</v>
          </cell>
          <cell r="G248">
            <v>3.9</v>
          </cell>
          <cell r="H248" t="str">
            <v>USD</v>
          </cell>
        </row>
        <row r="249">
          <cell r="B249">
            <v>40603</v>
          </cell>
          <cell r="C249">
            <v>40603</v>
          </cell>
          <cell r="E249">
            <v>13.57</v>
          </cell>
          <cell r="F249" t="str">
            <v>GEL</v>
          </cell>
          <cell r="G249">
            <v>7.8</v>
          </cell>
          <cell r="H249" t="str">
            <v>USD</v>
          </cell>
        </row>
        <row r="250">
          <cell r="B250">
            <v>40603</v>
          </cell>
          <cell r="C250">
            <v>40603</v>
          </cell>
          <cell r="E250">
            <v>40.74</v>
          </cell>
          <cell r="F250" t="str">
            <v>GEL</v>
          </cell>
          <cell r="G250">
            <v>23.400000000000002</v>
          </cell>
          <cell r="H250" t="str">
            <v>USD</v>
          </cell>
        </row>
        <row r="251">
          <cell r="B251">
            <v>40603</v>
          </cell>
          <cell r="C251">
            <v>40603</v>
          </cell>
          <cell r="E251">
            <v>6.79</v>
          </cell>
          <cell r="F251" t="str">
            <v>GEL</v>
          </cell>
          <cell r="G251">
            <v>3.9</v>
          </cell>
          <cell r="H251" t="str">
            <v>USD</v>
          </cell>
        </row>
        <row r="252">
          <cell r="B252">
            <v>40603</v>
          </cell>
          <cell r="C252">
            <v>40603</v>
          </cell>
          <cell r="E252">
            <v>44.13</v>
          </cell>
          <cell r="F252" t="str">
            <v>GEL</v>
          </cell>
          <cell r="G252">
            <v>25.35</v>
          </cell>
          <cell r="H252" t="str">
            <v>USD</v>
          </cell>
        </row>
        <row r="253">
          <cell r="B253">
            <v>40603</v>
          </cell>
          <cell r="C253">
            <v>40603</v>
          </cell>
          <cell r="E253">
            <v>6.79</v>
          </cell>
          <cell r="F253" t="str">
            <v>GEL</v>
          </cell>
          <cell r="G253">
            <v>3.9</v>
          </cell>
          <cell r="H253" t="str">
            <v>USD</v>
          </cell>
        </row>
        <row r="254">
          <cell r="B254">
            <v>40603</v>
          </cell>
          <cell r="C254">
            <v>40603</v>
          </cell>
          <cell r="E254">
            <v>6.79</v>
          </cell>
          <cell r="F254" t="str">
            <v>GEL</v>
          </cell>
          <cell r="G254">
            <v>3.9</v>
          </cell>
          <cell r="H254" t="str">
            <v>USD</v>
          </cell>
        </row>
        <row r="255">
          <cell r="B255">
            <v>40603</v>
          </cell>
          <cell r="C255">
            <v>40603</v>
          </cell>
          <cell r="E255">
            <v>6.79</v>
          </cell>
          <cell r="F255" t="str">
            <v>GEL</v>
          </cell>
          <cell r="G255">
            <v>3.9</v>
          </cell>
          <cell r="H255" t="str">
            <v>USD</v>
          </cell>
        </row>
        <row r="256">
          <cell r="B256">
            <v>40603</v>
          </cell>
          <cell r="C256">
            <v>40603</v>
          </cell>
          <cell r="E256">
            <v>10.18</v>
          </cell>
          <cell r="F256" t="str">
            <v>GEL</v>
          </cell>
          <cell r="G256">
            <v>5.8500000000000005</v>
          </cell>
          <cell r="H256" t="str">
            <v>USD</v>
          </cell>
        </row>
        <row r="257">
          <cell r="B257">
            <v>40603</v>
          </cell>
          <cell r="C257">
            <v>40603</v>
          </cell>
          <cell r="E257">
            <v>54.32</v>
          </cell>
          <cell r="F257" t="str">
            <v>GEL</v>
          </cell>
          <cell r="G257">
            <v>31.2</v>
          </cell>
          <cell r="H257" t="str">
            <v>USD</v>
          </cell>
        </row>
        <row r="258">
          <cell r="B258">
            <v>40603</v>
          </cell>
          <cell r="C258">
            <v>40603</v>
          </cell>
          <cell r="E258">
            <v>27.16</v>
          </cell>
          <cell r="F258" t="str">
            <v>GEL</v>
          </cell>
          <cell r="G258">
            <v>15.6</v>
          </cell>
          <cell r="H258" t="str">
            <v>USD</v>
          </cell>
        </row>
        <row r="259">
          <cell r="B259">
            <v>40603</v>
          </cell>
          <cell r="C259">
            <v>40603</v>
          </cell>
          <cell r="E259">
            <v>27.16</v>
          </cell>
          <cell r="F259" t="str">
            <v>GEL</v>
          </cell>
          <cell r="G259">
            <v>15.6</v>
          </cell>
          <cell r="H259" t="str">
            <v>USD</v>
          </cell>
        </row>
        <row r="260">
          <cell r="B260">
            <v>40603</v>
          </cell>
          <cell r="C260">
            <v>40603</v>
          </cell>
          <cell r="E260">
            <v>47.53</v>
          </cell>
          <cell r="F260" t="str">
            <v>GEL</v>
          </cell>
          <cell r="G260">
            <v>27.3</v>
          </cell>
          <cell r="H260" t="str">
            <v>USD</v>
          </cell>
        </row>
        <row r="261">
          <cell r="B261">
            <v>40603</v>
          </cell>
          <cell r="C261">
            <v>40603</v>
          </cell>
          <cell r="E261">
            <v>20.37</v>
          </cell>
          <cell r="F261" t="str">
            <v>GEL</v>
          </cell>
          <cell r="G261">
            <v>11.700000000000001</v>
          </cell>
          <cell r="H261" t="str">
            <v>USD</v>
          </cell>
        </row>
        <row r="262">
          <cell r="B262">
            <v>40603</v>
          </cell>
          <cell r="C262">
            <v>40603</v>
          </cell>
          <cell r="E262">
            <v>33.950000000000003</v>
          </cell>
          <cell r="F262" t="str">
            <v>GEL</v>
          </cell>
          <cell r="G262">
            <v>19.5</v>
          </cell>
          <cell r="H262" t="str">
            <v>USD</v>
          </cell>
        </row>
        <row r="263">
          <cell r="B263">
            <v>40603</v>
          </cell>
          <cell r="C263">
            <v>40603</v>
          </cell>
          <cell r="E263">
            <v>6.79</v>
          </cell>
          <cell r="F263" t="str">
            <v>GEL</v>
          </cell>
          <cell r="G263">
            <v>3.9</v>
          </cell>
          <cell r="H263" t="str">
            <v>USD</v>
          </cell>
        </row>
        <row r="264">
          <cell r="B264">
            <v>40603</v>
          </cell>
          <cell r="C264">
            <v>40603</v>
          </cell>
          <cell r="E264">
            <v>27.16</v>
          </cell>
          <cell r="F264" t="str">
            <v>GEL</v>
          </cell>
          <cell r="G264">
            <v>15.6</v>
          </cell>
          <cell r="H264" t="str">
            <v>USD</v>
          </cell>
        </row>
        <row r="265">
          <cell r="B265">
            <v>40603</v>
          </cell>
          <cell r="C265">
            <v>40603</v>
          </cell>
          <cell r="E265">
            <v>6.79</v>
          </cell>
          <cell r="F265" t="str">
            <v>GEL</v>
          </cell>
          <cell r="G265">
            <v>3.9</v>
          </cell>
          <cell r="H265" t="str">
            <v>USD</v>
          </cell>
        </row>
        <row r="266">
          <cell r="B266">
            <v>40603</v>
          </cell>
          <cell r="C266">
            <v>40603</v>
          </cell>
          <cell r="E266">
            <v>108.64</v>
          </cell>
          <cell r="F266" t="str">
            <v>GEL</v>
          </cell>
          <cell r="G266">
            <v>62.4</v>
          </cell>
          <cell r="H266" t="str">
            <v>USD</v>
          </cell>
        </row>
        <row r="267">
          <cell r="B267">
            <v>40603</v>
          </cell>
          <cell r="C267">
            <v>40603</v>
          </cell>
          <cell r="E267">
            <v>37.340000000000003</v>
          </cell>
          <cell r="F267" t="str">
            <v>GEL</v>
          </cell>
          <cell r="G267">
            <v>21.45</v>
          </cell>
          <cell r="H267" t="str">
            <v>USD</v>
          </cell>
        </row>
        <row r="268">
          <cell r="B268">
            <v>40603</v>
          </cell>
          <cell r="C268">
            <v>40603</v>
          </cell>
          <cell r="E268">
            <v>13.57</v>
          </cell>
          <cell r="F268" t="str">
            <v>GEL</v>
          </cell>
          <cell r="G268">
            <v>7.8</v>
          </cell>
          <cell r="H268" t="str">
            <v>USD</v>
          </cell>
        </row>
        <row r="269">
          <cell r="B269">
            <v>40603</v>
          </cell>
          <cell r="C269">
            <v>40603</v>
          </cell>
          <cell r="E269">
            <v>6.79</v>
          </cell>
          <cell r="F269" t="str">
            <v>GEL</v>
          </cell>
          <cell r="G269">
            <v>3.9</v>
          </cell>
          <cell r="H269" t="str">
            <v>USD</v>
          </cell>
        </row>
        <row r="270">
          <cell r="B270">
            <v>40603</v>
          </cell>
          <cell r="C270">
            <v>40603</v>
          </cell>
          <cell r="E270">
            <v>10.18</v>
          </cell>
          <cell r="F270" t="str">
            <v>GEL</v>
          </cell>
          <cell r="G270">
            <v>5.8500000000000005</v>
          </cell>
          <cell r="H270" t="str">
            <v>USD</v>
          </cell>
        </row>
        <row r="271">
          <cell r="B271">
            <v>40603</v>
          </cell>
          <cell r="C271">
            <v>40603</v>
          </cell>
          <cell r="E271">
            <v>10.18</v>
          </cell>
          <cell r="F271" t="str">
            <v>GEL</v>
          </cell>
          <cell r="G271">
            <v>5.8500000000000005</v>
          </cell>
          <cell r="H271" t="str">
            <v>USD</v>
          </cell>
        </row>
        <row r="272">
          <cell r="B272">
            <v>40603</v>
          </cell>
          <cell r="C272">
            <v>40603</v>
          </cell>
          <cell r="E272">
            <v>3.39</v>
          </cell>
          <cell r="F272" t="str">
            <v>GEL</v>
          </cell>
          <cell r="G272">
            <v>1.95</v>
          </cell>
          <cell r="H272" t="str">
            <v>USD</v>
          </cell>
        </row>
        <row r="273">
          <cell r="B273">
            <v>40603</v>
          </cell>
          <cell r="C273">
            <v>40603</v>
          </cell>
          <cell r="E273">
            <v>16.96</v>
          </cell>
          <cell r="F273" t="str">
            <v>GEL</v>
          </cell>
          <cell r="G273">
            <v>9.75</v>
          </cell>
          <cell r="H273" t="str">
            <v>USD</v>
          </cell>
        </row>
        <row r="274">
          <cell r="B274">
            <v>40603</v>
          </cell>
          <cell r="C274">
            <v>40603</v>
          </cell>
          <cell r="E274">
            <v>20.37</v>
          </cell>
          <cell r="F274" t="str">
            <v>GEL</v>
          </cell>
          <cell r="G274">
            <v>11.700000000000001</v>
          </cell>
          <cell r="H274" t="str">
            <v>USD</v>
          </cell>
        </row>
        <row r="275">
          <cell r="B275">
            <v>40603</v>
          </cell>
          <cell r="C275">
            <v>40603</v>
          </cell>
          <cell r="E275">
            <v>20.37</v>
          </cell>
          <cell r="F275" t="str">
            <v>GEL</v>
          </cell>
          <cell r="G275">
            <v>11.700000000000001</v>
          </cell>
          <cell r="H275" t="str">
            <v>USD</v>
          </cell>
        </row>
        <row r="276">
          <cell r="B276">
            <v>40603</v>
          </cell>
          <cell r="C276">
            <v>40603</v>
          </cell>
          <cell r="E276">
            <v>6.79</v>
          </cell>
          <cell r="F276" t="str">
            <v>GEL</v>
          </cell>
          <cell r="G276">
            <v>3.9</v>
          </cell>
          <cell r="H276" t="str">
            <v>USD</v>
          </cell>
        </row>
        <row r="277">
          <cell r="B277">
            <v>40603</v>
          </cell>
          <cell r="C277">
            <v>40603</v>
          </cell>
          <cell r="E277">
            <v>6.79</v>
          </cell>
          <cell r="F277" t="str">
            <v>GEL</v>
          </cell>
          <cell r="G277">
            <v>3.9</v>
          </cell>
          <cell r="H277" t="str">
            <v>USD</v>
          </cell>
        </row>
        <row r="278">
          <cell r="B278">
            <v>40603</v>
          </cell>
          <cell r="C278">
            <v>40603</v>
          </cell>
          <cell r="E278">
            <v>13.58</v>
          </cell>
          <cell r="F278" t="str">
            <v>GEL</v>
          </cell>
          <cell r="G278">
            <v>7.8</v>
          </cell>
          <cell r="H278" t="str">
            <v>USD</v>
          </cell>
        </row>
        <row r="279">
          <cell r="B279">
            <v>40603</v>
          </cell>
          <cell r="C279">
            <v>40603</v>
          </cell>
          <cell r="E279">
            <v>9.51</v>
          </cell>
          <cell r="F279" t="str">
            <v>GEL</v>
          </cell>
          <cell r="G279">
            <v>5.46</v>
          </cell>
          <cell r="H279" t="str">
            <v>USD</v>
          </cell>
        </row>
        <row r="280">
          <cell r="B280">
            <v>40603</v>
          </cell>
          <cell r="C280">
            <v>40603</v>
          </cell>
          <cell r="E280">
            <v>6.79</v>
          </cell>
          <cell r="F280" t="str">
            <v>GEL</v>
          </cell>
          <cell r="G280">
            <v>3.9</v>
          </cell>
          <cell r="H280" t="str">
            <v>USD</v>
          </cell>
        </row>
        <row r="281">
          <cell r="B281">
            <v>40603</v>
          </cell>
          <cell r="C281">
            <v>40603</v>
          </cell>
          <cell r="E281">
            <v>3.39</v>
          </cell>
          <cell r="F281" t="str">
            <v>GEL</v>
          </cell>
          <cell r="G281">
            <v>1.95</v>
          </cell>
          <cell r="H281" t="str">
            <v>USD</v>
          </cell>
        </row>
        <row r="282">
          <cell r="B282">
            <v>40603</v>
          </cell>
          <cell r="C282">
            <v>40603</v>
          </cell>
          <cell r="E282">
            <v>4.07</v>
          </cell>
          <cell r="F282" t="str">
            <v>GEL</v>
          </cell>
          <cell r="G282">
            <v>2.34</v>
          </cell>
          <cell r="H282" t="str">
            <v>USD</v>
          </cell>
        </row>
        <row r="283">
          <cell r="B283">
            <v>40603</v>
          </cell>
          <cell r="C283">
            <v>40603</v>
          </cell>
          <cell r="E283">
            <v>33.950000000000003</v>
          </cell>
          <cell r="F283" t="str">
            <v>GEL</v>
          </cell>
          <cell r="G283">
            <v>19.5</v>
          </cell>
          <cell r="H283" t="str">
            <v>USD</v>
          </cell>
        </row>
        <row r="284">
          <cell r="B284">
            <v>40603</v>
          </cell>
          <cell r="C284">
            <v>40603</v>
          </cell>
          <cell r="E284">
            <v>10.18</v>
          </cell>
          <cell r="F284" t="str">
            <v>GEL</v>
          </cell>
          <cell r="G284">
            <v>5.8500000000000005</v>
          </cell>
          <cell r="H284" t="str">
            <v>USD</v>
          </cell>
        </row>
        <row r="285">
          <cell r="B285">
            <v>40603</v>
          </cell>
          <cell r="C285">
            <v>40603</v>
          </cell>
          <cell r="E285">
            <v>13.58</v>
          </cell>
          <cell r="F285" t="str">
            <v>GEL</v>
          </cell>
          <cell r="G285">
            <v>7.8</v>
          </cell>
          <cell r="H285" t="str">
            <v>USD</v>
          </cell>
        </row>
        <row r="286">
          <cell r="B286">
            <v>40603</v>
          </cell>
          <cell r="C286">
            <v>40603</v>
          </cell>
          <cell r="E286">
            <v>74.69</v>
          </cell>
          <cell r="F286" t="str">
            <v>GEL</v>
          </cell>
          <cell r="G286">
            <v>42.9</v>
          </cell>
          <cell r="H286" t="str">
            <v>USD</v>
          </cell>
        </row>
        <row r="287">
          <cell r="B287">
            <v>40603</v>
          </cell>
          <cell r="C287">
            <v>40603</v>
          </cell>
          <cell r="E287">
            <v>6.79</v>
          </cell>
          <cell r="F287" t="str">
            <v>GEL</v>
          </cell>
          <cell r="G287">
            <v>3.9</v>
          </cell>
          <cell r="H287" t="str">
            <v>USD</v>
          </cell>
        </row>
        <row r="288">
          <cell r="B288">
            <v>40603</v>
          </cell>
          <cell r="C288">
            <v>40603</v>
          </cell>
          <cell r="E288">
            <v>108.64</v>
          </cell>
          <cell r="F288" t="str">
            <v>GEL</v>
          </cell>
          <cell r="G288">
            <v>62.4</v>
          </cell>
          <cell r="H288" t="str">
            <v>USD</v>
          </cell>
        </row>
        <row r="289">
          <cell r="B289">
            <v>40603</v>
          </cell>
          <cell r="C289">
            <v>40603</v>
          </cell>
          <cell r="E289">
            <v>3.39</v>
          </cell>
          <cell r="F289" t="str">
            <v>GEL</v>
          </cell>
          <cell r="G289">
            <v>1.95</v>
          </cell>
          <cell r="H289" t="str">
            <v>USD</v>
          </cell>
        </row>
        <row r="290">
          <cell r="B290">
            <v>40603</v>
          </cell>
          <cell r="C290">
            <v>40603</v>
          </cell>
          <cell r="E290">
            <v>6.79</v>
          </cell>
          <cell r="F290" t="str">
            <v>GEL</v>
          </cell>
          <cell r="G290">
            <v>3.9</v>
          </cell>
          <cell r="H290" t="str">
            <v>USD</v>
          </cell>
        </row>
        <row r="291">
          <cell r="B291">
            <v>40603</v>
          </cell>
          <cell r="C291">
            <v>40603</v>
          </cell>
          <cell r="E291">
            <v>6.79</v>
          </cell>
          <cell r="F291" t="str">
            <v>GEL</v>
          </cell>
          <cell r="G291">
            <v>3.9</v>
          </cell>
          <cell r="H291" t="str">
            <v>USD</v>
          </cell>
        </row>
        <row r="292">
          <cell r="B292">
            <v>40603</v>
          </cell>
          <cell r="C292">
            <v>40603</v>
          </cell>
          <cell r="E292">
            <v>9.51</v>
          </cell>
          <cell r="F292" t="str">
            <v>GEL</v>
          </cell>
          <cell r="G292">
            <v>5.46</v>
          </cell>
          <cell r="H292" t="str">
            <v>USD</v>
          </cell>
        </row>
        <row r="293">
          <cell r="B293">
            <v>40603</v>
          </cell>
          <cell r="C293">
            <v>40603</v>
          </cell>
          <cell r="E293">
            <v>27.16</v>
          </cell>
          <cell r="F293" t="str">
            <v>GEL</v>
          </cell>
          <cell r="G293">
            <v>15.6</v>
          </cell>
          <cell r="H293" t="str">
            <v>USD</v>
          </cell>
        </row>
        <row r="294">
          <cell r="B294">
            <v>40603</v>
          </cell>
          <cell r="C294">
            <v>40603</v>
          </cell>
          <cell r="E294">
            <v>20.37</v>
          </cell>
          <cell r="F294" t="str">
            <v>GEL</v>
          </cell>
          <cell r="G294">
            <v>11.700000000000001</v>
          </cell>
          <cell r="H294" t="str">
            <v>USD</v>
          </cell>
        </row>
        <row r="295">
          <cell r="B295">
            <v>40603</v>
          </cell>
          <cell r="C295">
            <v>40603</v>
          </cell>
          <cell r="E295">
            <v>6.79</v>
          </cell>
          <cell r="F295" t="str">
            <v>GEL</v>
          </cell>
          <cell r="G295">
            <v>3.9</v>
          </cell>
          <cell r="H295" t="str">
            <v>USD</v>
          </cell>
        </row>
        <row r="296">
          <cell r="B296">
            <v>40603</v>
          </cell>
          <cell r="C296">
            <v>40603</v>
          </cell>
          <cell r="E296">
            <v>47.53</v>
          </cell>
          <cell r="F296" t="str">
            <v>GEL</v>
          </cell>
          <cell r="G296">
            <v>27.3</v>
          </cell>
          <cell r="H296" t="str">
            <v>USD</v>
          </cell>
        </row>
        <row r="297">
          <cell r="B297">
            <v>40603</v>
          </cell>
          <cell r="C297">
            <v>40603</v>
          </cell>
          <cell r="E297">
            <v>6.79</v>
          </cell>
          <cell r="F297" t="str">
            <v>GEL</v>
          </cell>
          <cell r="G297">
            <v>3.9</v>
          </cell>
          <cell r="H297" t="str">
            <v>USD</v>
          </cell>
        </row>
        <row r="298">
          <cell r="B298">
            <v>40603</v>
          </cell>
          <cell r="C298">
            <v>40603</v>
          </cell>
          <cell r="E298">
            <v>3.39</v>
          </cell>
          <cell r="F298" t="str">
            <v>GEL</v>
          </cell>
          <cell r="G298">
            <v>1.95</v>
          </cell>
          <cell r="H298" t="str">
            <v>USD</v>
          </cell>
        </row>
        <row r="299">
          <cell r="B299">
            <v>40603</v>
          </cell>
          <cell r="C299">
            <v>40603</v>
          </cell>
          <cell r="E299">
            <v>44.12</v>
          </cell>
          <cell r="F299" t="str">
            <v>GEL</v>
          </cell>
          <cell r="G299">
            <v>25.35</v>
          </cell>
          <cell r="H299" t="str">
            <v>USD</v>
          </cell>
        </row>
        <row r="300">
          <cell r="B300">
            <v>40603</v>
          </cell>
          <cell r="C300">
            <v>40603</v>
          </cell>
          <cell r="E300">
            <v>33.950000000000003</v>
          </cell>
          <cell r="F300" t="str">
            <v>GEL</v>
          </cell>
          <cell r="G300">
            <v>19.5</v>
          </cell>
          <cell r="H300" t="str">
            <v>USD</v>
          </cell>
        </row>
        <row r="301">
          <cell r="B301">
            <v>40603</v>
          </cell>
          <cell r="C301">
            <v>40603</v>
          </cell>
          <cell r="E301">
            <v>13.58</v>
          </cell>
          <cell r="F301" t="str">
            <v>GEL</v>
          </cell>
          <cell r="G301">
            <v>7.8</v>
          </cell>
          <cell r="H301" t="str">
            <v>USD</v>
          </cell>
        </row>
        <row r="302">
          <cell r="B302">
            <v>40603</v>
          </cell>
          <cell r="C302">
            <v>40603</v>
          </cell>
          <cell r="E302">
            <v>10.18</v>
          </cell>
          <cell r="F302" t="str">
            <v>GEL</v>
          </cell>
          <cell r="G302">
            <v>5.8500000000000005</v>
          </cell>
          <cell r="H302" t="str">
            <v>USD</v>
          </cell>
        </row>
        <row r="303">
          <cell r="B303">
            <v>40603</v>
          </cell>
          <cell r="C303">
            <v>40603</v>
          </cell>
          <cell r="E303">
            <v>2.72</v>
          </cell>
          <cell r="F303" t="str">
            <v>GEL</v>
          </cell>
          <cell r="G303">
            <v>1.56</v>
          </cell>
          <cell r="H303" t="str">
            <v>USD</v>
          </cell>
        </row>
        <row r="304">
          <cell r="B304">
            <v>40603</v>
          </cell>
          <cell r="C304">
            <v>40603</v>
          </cell>
          <cell r="E304">
            <v>27.150000000000002</v>
          </cell>
          <cell r="F304" t="str">
            <v>GEL</v>
          </cell>
          <cell r="G304">
            <v>15.6</v>
          </cell>
          <cell r="H304" t="str">
            <v>USD</v>
          </cell>
        </row>
        <row r="305">
          <cell r="B305">
            <v>40603</v>
          </cell>
          <cell r="C305">
            <v>40603</v>
          </cell>
          <cell r="E305">
            <v>3.39</v>
          </cell>
          <cell r="F305" t="str">
            <v>GEL</v>
          </cell>
          <cell r="G305">
            <v>1.95</v>
          </cell>
          <cell r="H305" t="str">
            <v>USD</v>
          </cell>
        </row>
        <row r="306">
          <cell r="B306">
            <v>40603</v>
          </cell>
          <cell r="C306">
            <v>40603</v>
          </cell>
          <cell r="E306">
            <v>6.79</v>
          </cell>
          <cell r="F306" t="str">
            <v>GEL</v>
          </cell>
          <cell r="G306">
            <v>3.9</v>
          </cell>
          <cell r="H306" t="str">
            <v>USD</v>
          </cell>
        </row>
        <row r="307">
          <cell r="B307">
            <v>40603</v>
          </cell>
          <cell r="C307">
            <v>40603</v>
          </cell>
          <cell r="E307">
            <v>6.79</v>
          </cell>
          <cell r="F307" t="str">
            <v>GEL</v>
          </cell>
          <cell r="G307">
            <v>3.9</v>
          </cell>
          <cell r="H307" t="str">
            <v>USD</v>
          </cell>
        </row>
        <row r="308">
          <cell r="B308">
            <v>40603</v>
          </cell>
          <cell r="C308">
            <v>40603</v>
          </cell>
          <cell r="E308">
            <v>3.39</v>
          </cell>
          <cell r="F308" t="str">
            <v>GEL</v>
          </cell>
          <cell r="G308">
            <v>1.95</v>
          </cell>
          <cell r="H308" t="str">
            <v>USD</v>
          </cell>
        </row>
        <row r="309">
          <cell r="B309">
            <v>40603</v>
          </cell>
          <cell r="C309">
            <v>40603</v>
          </cell>
          <cell r="E309">
            <v>6.79</v>
          </cell>
          <cell r="F309" t="str">
            <v>GEL</v>
          </cell>
          <cell r="G309">
            <v>3.9</v>
          </cell>
          <cell r="H309" t="str">
            <v>USD</v>
          </cell>
        </row>
        <row r="310">
          <cell r="B310">
            <v>40603</v>
          </cell>
          <cell r="C310">
            <v>40603</v>
          </cell>
          <cell r="E310">
            <v>67.900000000000006</v>
          </cell>
          <cell r="F310" t="str">
            <v>GEL</v>
          </cell>
          <cell r="G310">
            <v>39</v>
          </cell>
          <cell r="H310" t="str">
            <v>USD</v>
          </cell>
        </row>
        <row r="311">
          <cell r="B311">
            <v>40603</v>
          </cell>
          <cell r="C311">
            <v>40603</v>
          </cell>
          <cell r="E311">
            <v>13.58</v>
          </cell>
          <cell r="F311" t="str">
            <v>GEL</v>
          </cell>
          <cell r="G311">
            <v>7.8</v>
          </cell>
          <cell r="H311" t="str">
            <v>USD</v>
          </cell>
        </row>
        <row r="312">
          <cell r="B312">
            <v>40603</v>
          </cell>
          <cell r="C312">
            <v>40603</v>
          </cell>
          <cell r="E312">
            <v>6.79</v>
          </cell>
          <cell r="F312" t="str">
            <v>GEL</v>
          </cell>
          <cell r="G312">
            <v>3.9</v>
          </cell>
          <cell r="H312" t="str">
            <v>USD</v>
          </cell>
        </row>
        <row r="313">
          <cell r="B313">
            <v>40603</v>
          </cell>
          <cell r="C313">
            <v>40603</v>
          </cell>
          <cell r="E313">
            <v>13.58</v>
          </cell>
          <cell r="F313" t="str">
            <v>GEL</v>
          </cell>
          <cell r="G313">
            <v>7.8</v>
          </cell>
          <cell r="H313" t="str">
            <v>USD</v>
          </cell>
        </row>
        <row r="314">
          <cell r="B314">
            <v>40603</v>
          </cell>
          <cell r="C314">
            <v>40603</v>
          </cell>
          <cell r="E314">
            <v>20.37</v>
          </cell>
          <cell r="F314" t="str">
            <v>GEL</v>
          </cell>
          <cell r="G314">
            <v>11.700000000000001</v>
          </cell>
          <cell r="H314" t="str">
            <v>USD</v>
          </cell>
        </row>
        <row r="315">
          <cell r="B315">
            <v>40603</v>
          </cell>
          <cell r="C315">
            <v>40603</v>
          </cell>
          <cell r="E315">
            <v>10.18</v>
          </cell>
          <cell r="F315" t="str">
            <v>GEL</v>
          </cell>
          <cell r="G315">
            <v>5.8500000000000005</v>
          </cell>
          <cell r="H315" t="str">
            <v>USD</v>
          </cell>
        </row>
        <row r="316">
          <cell r="B316">
            <v>40603</v>
          </cell>
          <cell r="C316">
            <v>40603</v>
          </cell>
          <cell r="E316">
            <v>13.58</v>
          </cell>
          <cell r="F316" t="str">
            <v>GEL</v>
          </cell>
          <cell r="G316">
            <v>7.8</v>
          </cell>
          <cell r="H316" t="str">
            <v>USD</v>
          </cell>
        </row>
        <row r="317">
          <cell r="B317">
            <v>40603</v>
          </cell>
          <cell r="C317">
            <v>40603</v>
          </cell>
          <cell r="E317">
            <v>20.37</v>
          </cell>
          <cell r="F317" t="str">
            <v>GEL</v>
          </cell>
          <cell r="G317">
            <v>11.700000000000001</v>
          </cell>
          <cell r="H317" t="str">
            <v>USD</v>
          </cell>
        </row>
        <row r="318">
          <cell r="B318">
            <v>40603</v>
          </cell>
          <cell r="C318">
            <v>40603</v>
          </cell>
          <cell r="E318">
            <v>6.79</v>
          </cell>
          <cell r="F318" t="str">
            <v>GEL</v>
          </cell>
          <cell r="G318">
            <v>3.9</v>
          </cell>
          <cell r="H318" t="str">
            <v>USD</v>
          </cell>
        </row>
        <row r="319">
          <cell r="B319">
            <v>40603</v>
          </cell>
          <cell r="C319">
            <v>40603</v>
          </cell>
          <cell r="E319">
            <v>40.74</v>
          </cell>
          <cell r="F319" t="str">
            <v>GEL</v>
          </cell>
          <cell r="G319">
            <v>23.400000000000002</v>
          </cell>
          <cell r="H319" t="str">
            <v>USD</v>
          </cell>
        </row>
        <row r="320">
          <cell r="B320">
            <v>40603</v>
          </cell>
          <cell r="C320">
            <v>40603</v>
          </cell>
          <cell r="E320">
            <v>6.79</v>
          </cell>
          <cell r="F320" t="str">
            <v>GEL</v>
          </cell>
          <cell r="G320">
            <v>3.9</v>
          </cell>
          <cell r="H320" t="str">
            <v>USD</v>
          </cell>
        </row>
        <row r="321">
          <cell r="B321">
            <v>40603</v>
          </cell>
          <cell r="C321">
            <v>40603</v>
          </cell>
          <cell r="E321">
            <v>6.79</v>
          </cell>
          <cell r="F321" t="str">
            <v>GEL</v>
          </cell>
          <cell r="G321">
            <v>3.9</v>
          </cell>
          <cell r="H321" t="str">
            <v>USD</v>
          </cell>
        </row>
        <row r="322">
          <cell r="B322">
            <v>40603</v>
          </cell>
          <cell r="C322">
            <v>40603</v>
          </cell>
          <cell r="E322">
            <v>10.18</v>
          </cell>
          <cell r="F322" t="str">
            <v>GEL</v>
          </cell>
          <cell r="G322">
            <v>5.8500000000000005</v>
          </cell>
          <cell r="H322" t="str">
            <v>USD</v>
          </cell>
        </row>
        <row r="323">
          <cell r="B323">
            <v>40603</v>
          </cell>
          <cell r="C323">
            <v>40603</v>
          </cell>
          <cell r="E323">
            <v>3.39</v>
          </cell>
          <cell r="F323" t="str">
            <v>GEL</v>
          </cell>
          <cell r="G323">
            <v>1.95</v>
          </cell>
          <cell r="H323" t="str">
            <v>USD</v>
          </cell>
        </row>
        <row r="324">
          <cell r="B324">
            <v>40603</v>
          </cell>
          <cell r="C324">
            <v>40603</v>
          </cell>
          <cell r="E324">
            <v>6.79</v>
          </cell>
          <cell r="F324" t="str">
            <v>GEL</v>
          </cell>
          <cell r="G324">
            <v>3.9</v>
          </cell>
          <cell r="H324" t="str">
            <v>USD</v>
          </cell>
        </row>
        <row r="325">
          <cell r="B325">
            <v>40603</v>
          </cell>
          <cell r="C325">
            <v>40603</v>
          </cell>
          <cell r="E325">
            <v>13.58</v>
          </cell>
          <cell r="F325" t="str">
            <v>GEL</v>
          </cell>
          <cell r="G325">
            <v>7.8</v>
          </cell>
          <cell r="H325" t="str">
            <v>USD</v>
          </cell>
        </row>
        <row r="326">
          <cell r="B326">
            <v>40603</v>
          </cell>
          <cell r="C326">
            <v>40603</v>
          </cell>
          <cell r="E326">
            <v>6.79</v>
          </cell>
          <cell r="F326" t="str">
            <v>GEL</v>
          </cell>
          <cell r="G326">
            <v>3.9</v>
          </cell>
          <cell r="H326" t="str">
            <v>USD</v>
          </cell>
        </row>
        <row r="327">
          <cell r="B327">
            <v>40603</v>
          </cell>
          <cell r="C327">
            <v>40603</v>
          </cell>
          <cell r="E327">
            <v>47.53</v>
          </cell>
          <cell r="F327" t="str">
            <v>GEL</v>
          </cell>
          <cell r="G327">
            <v>27.3</v>
          </cell>
          <cell r="H327" t="str">
            <v>USD</v>
          </cell>
        </row>
        <row r="328">
          <cell r="B328">
            <v>40603</v>
          </cell>
          <cell r="C328">
            <v>40603</v>
          </cell>
          <cell r="E328">
            <v>3.39</v>
          </cell>
          <cell r="F328" t="str">
            <v>GEL</v>
          </cell>
          <cell r="G328">
            <v>1.95</v>
          </cell>
          <cell r="H328" t="str">
            <v>USD</v>
          </cell>
        </row>
        <row r="329">
          <cell r="B329">
            <v>40603</v>
          </cell>
          <cell r="C329">
            <v>40603</v>
          </cell>
          <cell r="E329">
            <v>6.79</v>
          </cell>
          <cell r="F329" t="str">
            <v>GEL</v>
          </cell>
          <cell r="G329">
            <v>3.9</v>
          </cell>
          <cell r="H329" t="str">
            <v>USD</v>
          </cell>
        </row>
        <row r="330">
          <cell r="B330">
            <v>40603</v>
          </cell>
          <cell r="C330">
            <v>40603</v>
          </cell>
          <cell r="E330">
            <v>54.32</v>
          </cell>
          <cell r="F330" t="str">
            <v>GEL</v>
          </cell>
          <cell r="G330">
            <v>31.2</v>
          </cell>
          <cell r="H330" t="str">
            <v>USD</v>
          </cell>
        </row>
        <row r="331">
          <cell r="B331">
            <v>40603</v>
          </cell>
          <cell r="C331">
            <v>40603</v>
          </cell>
          <cell r="E331">
            <v>6.79</v>
          </cell>
          <cell r="F331" t="str">
            <v>GEL</v>
          </cell>
          <cell r="G331">
            <v>3.9</v>
          </cell>
          <cell r="H331" t="str">
            <v>USD</v>
          </cell>
        </row>
        <row r="332">
          <cell r="B332">
            <v>40603</v>
          </cell>
          <cell r="C332">
            <v>40603</v>
          </cell>
          <cell r="E332">
            <v>3.39</v>
          </cell>
          <cell r="F332" t="str">
            <v>GEL</v>
          </cell>
          <cell r="G332">
            <v>1.95</v>
          </cell>
          <cell r="H332" t="str">
            <v>USD</v>
          </cell>
        </row>
        <row r="333">
          <cell r="B333">
            <v>40603</v>
          </cell>
          <cell r="C333">
            <v>40603</v>
          </cell>
          <cell r="E333">
            <v>33.950000000000003</v>
          </cell>
          <cell r="F333" t="str">
            <v>GEL</v>
          </cell>
          <cell r="G333">
            <v>19.5</v>
          </cell>
          <cell r="H333" t="str">
            <v>USD</v>
          </cell>
        </row>
        <row r="334">
          <cell r="B334">
            <v>40603</v>
          </cell>
          <cell r="C334">
            <v>40603</v>
          </cell>
          <cell r="E334">
            <v>6.79</v>
          </cell>
          <cell r="F334" t="str">
            <v>GEL</v>
          </cell>
          <cell r="G334">
            <v>3.9</v>
          </cell>
          <cell r="H334" t="str">
            <v>USD</v>
          </cell>
        </row>
        <row r="335">
          <cell r="B335">
            <v>40603</v>
          </cell>
          <cell r="C335">
            <v>40603</v>
          </cell>
          <cell r="E335">
            <v>3.39</v>
          </cell>
          <cell r="F335" t="str">
            <v>GEL</v>
          </cell>
          <cell r="G335">
            <v>1.95</v>
          </cell>
          <cell r="H335" t="str">
            <v>USD</v>
          </cell>
        </row>
        <row r="336">
          <cell r="B336">
            <v>40603</v>
          </cell>
          <cell r="C336">
            <v>40603</v>
          </cell>
          <cell r="E336">
            <v>6.79</v>
          </cell>
          <cell r="F336" t="str">
            <v>GEL</v>
          </cell>
          <cell r="G336">
            <v>3.9</v>
          </cell>
          <cell r="H336" t="str">
            <v>USD</v>
          </cell>
        </row>
        <row r="337">
          <cell r="B337">
            <v>40603</v>
          </cell>
          <cell r="C337">
            <v>40603</v>
          </cell>
          <cell r="E337">
            <v>20.37</v>
          </cell>
          <cell r="F337" t="str">
            <v>GEL</v>
          </cell>
          <cell r="G337">
            <v>11.700000000000001</v>
          </cell>
          <cell r="H337" t="str">
            <v>USD</v>
          </cell>
        </row>
        <row r="338">
          <cell r="B338">
            <v>40603</v>
          </cell>
          <cell r="C338">
            <v>40603</v>
          </cell>
          <cell r="E338">
            <v>3.39</v>
          </cell>
          <cell r="F338" t="str">
            <v>GEL</v>
          </cell>
          <cell r="G338">
            <v>1.95</v>
          </cell>
          <cell r="H338" t="str">
            <v>USD</v>
          </cell>
        </row>
        <row r="339">
          <cell r="B339">
            <v>40603</v>
          </cell>
          <cell r="C339">
            <v>40603</v>
          </cell>
          <cell r="E339">
            <v>40.74</v>
          </cell>
          <cell r="F339" t="str">
            <v>GEL</v>
          </cell>
          <cell r="G339">
            <v>23.400000000000002</v>
          </cell>
          <cell r="H339" t="str">
            <v>USD</v>
          </cell>
        </row>
        <row r="340">
          <cell r="B340">
            <v>40603</v>
          </cell>
          <cell r="C340">
            <v>40603</v>
          </cell>
          <cell r="E340">
            <v>27.16</v>
          </cell>
          <cell r="F340" t="str">
            <v>GEL</v>
          </cell>
          <cell r="G340">
            <v>15.6</v>
          </cell>
          <cell r="H340" t="str">
            <v>USD</v>
          </cell>
        </row>
        <row r="341">
          <cell r="B341">
            <v>40603</v>
          </cell>
          <cell r="C341">
            <v>40603</v>
          </cell>
          <cell r="E341">
            <v>632.46</v>
          </cell>
          <cell r="F341" t="str">
            <v>USD</v>
          </cell>
          <cell r="G341">
            <v>1101.1100000000001</v>
          </cell>
          <cell r="H341" t="str">
            <v>GEL</v>
          </cell>
        </row>
        <row r="342">
          <cell r="B342">
            <v>40603</v>
          </cell>
          <cell r="C342">
            <v>40603</v>
          </cell>
          <cell r="E342">
            <v>6.79</v>
          </cell>
          <cell r="F342" t="str">
            <v>GEL</v>
          </cell>
          <cell r="G342">
            <v>3.9</v>
          </cell>
          <cell r="H342" t="str">
            <v>USD</v>
          </cell>
        </row>
        <row r="343">
          <cell r="B343">
            <v>40603</v>
          </cell>
          <cell r="C343">
            <v>40603</v>
          </cell>
          <cell r="E343">
            <v>9.51</v>
          </cell>
          <cell r="F343" t="str">
            <v>GEL</v>
          </cell>
          <cell r="G343">
            <v>5.46</v>
          </cell>
          <cell r="H343" t="str">
            <v>USD</v>
          </cell>
        </row>
        <row r="344">
          <cell r="B344">
            <v>40603</v>
          </cell>
          <cell r="C344">
            <v>40603</v>
          </cell>
          <cell r="E344">
            <v>13.58</v>
          </cell>
          <cell r="F344" t="str">
            <v>GEL</v>
          </cell>
          <cell r="G344">
            <v>7.8</v>
          </cell>
          <cell r="H344" t="str">
            <v>USD</v>
          </cell>
        </row>
        <row r="345">
          <cell r="B345">
            <v>40603</v>
          </cell>
          <cell r="C345">
            <v>40603</v>
          </cell>
          <cell r="E345">
            <v>13.58</v>
          </cell>
          <cell r="F345" t="str">
            <v>GEL</v>
          </cell>
          <cell r="G345">
            <v>7.8</v>
          </cell>
          <cell r="H345" t="str">
            <v>USD</v>
          </cell>
        </row>
        <row r="346">
          <cell r="B346">
            <v>40603</v>
          </cell>
          <cell r="C346">
            <v>40603</v>
          </cell>
          <cell r="E346">
            <v>6.79</v>
          </cell>
          <cell r="F346" t="str">
            <v>GEL</v>
          </cell>
          <cell r="G346">
            <v>3.9</v>
          </cell>
          <cell r="H346" t="str">
            <v>USD</v>
          </cell>
        </row>
        <row r="347">
          <cell r="B347">
            <v>40603</v>
          </cell>
          <cell r="C347">
            <v>40603</v>
          </cell>
          <cell r="E347">
            <v>13.58</v>
          </cell>
          <cell r="F347" t="str">
            <v>GEL</v>
          </cell>
          <cell r="G347">
            <v>7.8</v>
          </cell>
          <cell r="H347" t="str">
            <v>USD</v>
          </cell>
        </row>
        <row r="348">
          <cell r="B348">
            <v>40603</v>
          </cell>
          <cell r="C348">
            <v>40603</v>
          </cell>
          <cell r="E348">
            <v>6.79</v>
          </cell>
          <cell r="F348" t="str">
            <v>GEL</v>
          </cell>
          <cell r="G348">
            <v>3.9</v>
          </cell>
          <cell r="H348" t="str">
            <v>USD</v>
          </cell>
        </row>
        <row r="349">
          <cell r="B349">
            <v>40603</v>
          </cell>
          <cell r="C349">
            <v>40603</v>
          </cell>
          <cell r="E349">
            <v>6.79</v>
          </cell>
          <cell r="F349" t="str">
            <v>GEL</v>
          </cell>
          <cell r="G349">
            <v>3.9</v>
          </cell>
          <cell r="H349" t="str">
            <v>USD</v>
          </cell>
        </row>
        <row r="350">
          <cell r="B350">
            <v>40603</v>
          </cell>
          <cell r="C350">
            <v>40603</v>
          </cell>
          <cell r="E350">
            <v>6.79</v>
          </cell>
          <cell r="F350" t="str">
            <v>GEL</v>
          </cell>
          <cell r="G350">
            <v>3.9</v>
          </cell>
          <cell r="H350" t="str">
            <v>USD</v>
          </cell>
        </row>
        <row r="351">
          <cell r="B351">
            <v>40603</v>
          </cell>
          <cell r="C351">
            <v>40603</v>
          </cell>
          <cell r="E351">
            <v>5.43</v>
          </cell>
          <cell r="F351" t="str">
            <v>GEL</v>
          </cell>
          <cell r="G351">
            <v>3.12</v>
          </cell>
          <cell r="H351" t="str">
            <v>USD</v>
          </cell>
        </row>
        <row r="352">
          <cell r="B352">
            <v>40603</v>
          </cell>
          <cell r="C352">
            <v>40603</v>
          </cell>
          <cell r="E352">
            <v>10.18</v>
          </cell>
          <cell r="F352" t="str">
            <v>GEL</v>
          </cell>
          <cell r="G352">
            <v>5.8500000000000005</v>
          </cell>
          <cell r="H352" t="str">
            <v>USD</v>
          </cell>
        </row>
        <row r="353">
          <cell r="B353">
            <v>40603</v>
          </cell>
          <cell r="C353">
            <v>40603</v>
          </cell>
          <cell r="E353">
            <v>54.32</v>
          </cell>
          <cell r="F353" t="str">
            <v>GEL</v>
          </cell>
          <cell r="G353">
            <v>31.2</v>
          </cell>
          <cell r="H353" t="str">
            <v>USD</v>
          </cell>
        </row>
        <row r="354">
          <cell r="B354">
            <v>40603</v>
          </cell>
          <cell r="C354">
            <v>40603</v>
          </cell>
          <cell r="E354">
            <v>47.53</v>
          </cell>
          <cell r="F354" t="str">
            <v>GEL</v>
          </cell>
          <cell r="G354">
            <v>27.3</v>
          </cell>
          <cell r="H354" t="str">
            <v>USD</v>
          </cell>
        </row>
        <row r="355">
          <cell r="B355">
            <v>40603</v>
          </cell>
          <cell r="C355">
            <v>40603</v>
          </cell>
          <cell r="E355">
            <v>6.79</v>
          </cell>
          <cell r="F355" t="str">
            <v>GEL</v>
          </cell>
          <cell r="G355">
            <v>3.9</v>
          </cell>
          <cell r="H355" t="str">
            <v>USD</v>
          </cell>
        </row>
        <row r="356">
          <cell r="B356">
            <v>40603</v>
          </cell>
          <cell r="C356">
            <v>40603</v>
          </cell>
          <cell r="E356">
            <v>6.79</v>
          </cell>
          <cell r="F356" t="str">
            <v>GEL</v>
          </cell>
          <cell r="G356">
            <v>3.9</v>
          </cell>
          <cell r="H356" t="str">
            <v>USD</v>
          </cell>
        </row>
        <row r="357">
          <cell r="B357">
            <v>40603</v>
          </cell>
          <cell r="C357">
            <v>40603</v>
          </cell>
          <cell r="E357">
            <v>20.37</v>
          </cell>
          <cell r="F357" t="str">
            <v>GEL</v>
          </cell>
          <cell r="G357">
            <v>11.700000000000001</v>
          </cell>
          <cell r="H357" t="str">
            <v>USD</v>
          </cell>
        </row>
        <row r="358">
          <cell r="B358">
            <v>40603</v>
          </cell>
          <cell r="C358">
            <v>40603</v>
          </cell>
          <cell r="E358">
            <v>53146.130000000005</v>
          </cell>
          <cell r="F358" t="str">
            <v>GEL</v>
          </cell>
          <cell r="G358">
            <v>30929.97</v>
          </cell>
          <cell r="H358" t="str">
            <v>USD</v>
          </cell>
        </row>
        <row r="359">
          <cell r="B359">
            <v>40603</v>
          </cell>
          <cell r="C359">
            <v>40603</v>
          </cell>
          <cell r="E359">
            <v>4092.84</v>
          </cell>
          <cell r="F359" t="str">
            <v>GEL</v>
          </cell>
          <cell r="G359">
            <v>1752.06</v>
          </cell>
          <cell r="H359" t="str">
            <v>EUR</v>
          </cell>
        </row>
        <row r="360">
          <cell r="B360">
            <v>40603</v>
          </cell>
          <cell r="C360">
            <v>40603</v>
          </cell>
          <cell r="E360">
            <v>53.47</v>
          </cell>
          <cell r="F360" t="str">
            <v>USD</v>
          </cell>
          <cell r="G360">
            <v>94.24</v>
          </cell>
          <cell r="H360" t="str">
            <v>GEL</v>
          </cell>
        </row>
        <row r="361">
          <cell r="B361">
            <v>40603</v>
          </cell>
          <cell r="C361">
            <v>40603</v>
          </cell>
          <cell r="E361">
            <v>2.66</v>
          </cell>
          <cell r="F361" t="str">
            <v>GEL</v>
          </cell>
          <cell r="G361">
            <v>1.53</v>
          </cell>
          <cell r="H361" t="str">
            <v>USD</v>
          </cell>
        </row>
        <row r="362">
          <cell r="B362">
            <v>40603</v>
          </cell>
          <cell r="C362">
            <v>40603</v>
          </cell>
          <cell r="E362">
            <v>90.12</v>
          </cell>
          <cell r="F362" t="str">
            <v>GEL</v>
          </cell>
          <cell r="G362">
            <v>51.76</v>
          </cell>
          <cell r="H362" t="str">
            <v>USD</v>
          </cell>
        </row>
        <row r="363">
          <cell r="B363">
            <v>40603</v>
          </cell>
          <cell r="C363">
            <v>40604</v>
          </cell>
          <cell r="E363">
            <v>669240</v>
          </cell>
          <cell r="F363" t="str">
            <v>GEL</v>
          </cell>
          <cell r="G363">
            <v>390000</v>
          </cell>
          <cell r="H363" t="str">
            <v>USD</v>
          </cell>
        </row>
        <row r="364">
          <cell r="B364">
            <v>40603</v>
          </cell>
          <cell r="C364">
            <v>40603</v>
          </cell>
          <cell r="E364">
            <v>122.23</v>
          </cell>
          <cell r="F364" t="str">
            <v>USD</v>
          </cell>
          <cell r="G364">
            <v>212.8</v>
          </cell>
          <cell r="H364" t="str">
            <v>GEL</v>
          </cell>
        </row>
        <row r="365">
          <cell r="B365">
            <v>40603</v>
          </cell>
          <cell r="C365">
            <v>40604</v>
          </cell>
          <cell r="E365">
            <v>250000</v>
          </cell>
          <cell r="F365" t="str">
            <v>USD</v>
          </cell>
          <cell r="G365">
            <v>429500</v>
          </cell>
          <cell r="H365" t="str">
            <v>GEL</v>
          </cell>
        </row>
        <row r="366">
          <cell r="B366">
            <v>40603</v>
          </cell>
          <cell r="C366">
            <v>40603</v>
          </cell>
          <cell r="E366">
            <v>8.11</v>
          </cell>
          <cell r="F366" t="str">
            <v>GEL</v>
          </cell>
          <cell r="G366">
            <v>4.66</v>
          </cell>
          <cell r="H366" t="str">
            <v>USD</v>
          </cell>
        </row>
        <row r="367">
          <cell r="B367">
            <v>40603</v>
          </cell>
          <cell r="C367">
            <v>40603</v>
          </cell>
          <cell r="E367">
            <v>5.22</v>
          </cell>
          <cell r="F367" t="str">
            <v>GEL</v>
          </cell>
          <cell r="G367">
            <v>3</v>
          </cell>
          <cell r="H367" t="str">
            <v>USD</v>
          </cell>
        </row>
        <row r="368">
          <cell r="B368">
            <v>40603</v>
          </cell>
          <cell r="C368">
            <v>40603</v>
          </cell>
          <cell r="E368">
            <v>5.22</v>
          </cell>
          <cell r="F368" t="str">
            <v>GEL</v>
          </cell>
          <cell r="G368">
            <v>3</v>
          </cell>
          <cell r="H368" t="str">
            <v>USD</v>
          </cell>
        </row>
        <row r="369">
          <cell r="B369">
            <v>40603</v>
          </cell>
          <cell r="C369">
            <v>40603</v>
          </cell>
          <cell r="E369">
            <v>0.87</v>
          </cell>
          <cell r="F369" t="str">
            <v>GEL</v>
          </cell>
          <cell r="G369">
            <v>0.5</v>
          </cell>
          <cell r="H369" t="str">
            <v>USD</v>
          </cell>
        </row>
        <row r="370">
          <cell r="B370">
            <v>40603</v>
          </cell>
          <cell r="C370">
            <v>40603</v>
          </cell>
          <cell r="E370">
            <v>2.1800000000000002</v>
          </cell>
          <cell r="F370" t="str">
            <v>GEL</v>
          </cell>
          <cell r="G370">
            <v>1.25</v>
          </cell>
          <cell r="H370" t="str">
            <v>USD</v>
          </cell>
        </row>
        <row r="371">
          <cell r="B371">
            <v>40603</v>
          </cell>
          <cell r="C371">
            <v>40603</v>
          </cell>
          <cell r="E371">
            <v>1.74</v>
          </cell>
          <cell r="F371" t="str">
            <v>GEL</v>
          </cell>
          <cell r="G371">
            <v>1</v>
          </cell>
          <cell r="H371" t="str">
            <v>USD</v>
          </cell>
        </row>
        <row r="372">
          <cell r="B372">
            <v>40603</v>
          </cell>
          <cell r="C372">
            <v>40603</v>
          </cell>
          <cell r="E372">
            <v>2.61</v>
          </cell>
          <cell r="F372" t="str">
            <v>GEL</v>
          </cell>
          <cell r="G372">
            <v>1.5</v>
          </cell>
          <cell r="H372" t="str">
            <v>USD</v>
          </cell>
        </row>
        <row r="373">
          <cell r="B373">
            <v>40603</v>
          </cell>
          <cell r="C373">
            <v>40603</v>
          </cell>
          <cell r="E373">
            <v>3.48</v>
          </cell>
          <cell r="F373" t="str">
            <v>GEL</v>
          </cell>
          <cell r="G373">
            <v>2</v>
          </cell>
          <cell r="H373" t="str">
            <v>USD</v>
          </cell>
        </row>
        <row r="374">
          <cell r="B374">
            <v>40603</v>
          </cell>
          <cell r="C374">
            <v>40603</v>
          </cell>
          <cell r="E374">
            <v>258</v>
          </cell>
          <cell r="F374" t="str">
            <v>GEL</v>
          </cell>
          <cell r="G374">
            <v>150.16</v>
          </cell>
          <cell r="H374" t="str">
            <v>USD</v>
          </cell>
        </row>
        <row r="375">
          <cell r="B375">
            <v>40603</v>
          </cell>
          <cell r="C375">
            <v>40603</v>
          </cell>
          <cell r="E375">
            <v>68972</v>
          </cell>
          <cell r="F375" t="str">
            <v>USD</v>
          </cell>
          <cell r="G375">
            <v>50000</v>
          </cell>
          <cell r="H375" t="str">
            <v>EUR</v>
          </cell>
        </row>
        <row r="376">
          <cell r="B376">
            <v>40603</v>
          </cell>
          <cell r="C376">
            <v>40603</v>
          </cell>
          <cell r="E376">
            <v>50000</v>
          </cell>
          <cell r="F376" t="str">
            <v>EUR</v>
          </cell>
          <cell r="G376">
            <v>69203</v>
          </cell>
          <cell r="H376" t="str">
            <v>USD</v>
          </cell>
        </row>
        <row r="377">
          <cell r="B377">
            <v>40603</v>
          </cell>
          <cell r="C377">
            <v>40603</v>
          </cell>
          <cell r="E377">
            <v>68972</v>
          </cell>
          <cell r="F377" t="str">
            <v>USD</v>
          </cell>
          <cell r="G377">
            <v>50000</v>
          </cell>
          <cell r="H377" t="str">
            <v>EUR</v>
          </cell>
        </row>
        <row r="378">
          <cell r="B378">
            <v>40603</v>
          </cell>
          <cell r="C378">
            <v>40603</v>
          </cell>
          <cell r="E378">
            <v>50000</v>
          </cell>
          <cell r="F378" t="str">
            <v>EUR</v>
          </cell>
          <cell r="G378">
            <v>69196</v>
          </cell>
          <cell r="H378" t="str">
            <v>USD</v>
          </cell>
        </row>
        <row r="379">
          <cell r="B379">
            <v>40603</v>
          </cell>
          <cell r="C379">
            <v>40603</v>
          </cell>
          <cell r="E379">
            <v>32640.400000000001</v>
          </cell>
          <cell r="F379" t="str">
            <v>USD</v>
          </cell>
          <cell r="G379">
            <v>20000</v>
          </cell>
          <cell r="H379" t="str">
            <v>GBP</v>
          </cell>
        </row>
        <row r="380">
          <cell r="B380">
            <v>40603</v>
          </cell>
          <cell r="C380">
            <v>40603</v>
          </cell>
          <cell r="E380">
            <v>20000</v>
          </cell>
          <cell r="F380" t="str">
            <v>GBP</v>
          </cell>
          <cell r="G380">
            <v>32584.399999999998</v>
          </cell>
          <cell r="H380" t="str">
            <v>USD</v>
          </cell>
        </row>
        <row r="381">
          <cell r="B381">
            <v>40603</v>
          </cell>
          <cell r="C381">
            <v>40603</v>
          </cell>
          <cell r="E381">
            <v>16266.9</v>
          </cell>
          <cell r="F381" t="str">
            <v>USD</v>
          </cell>
          <cell r="G381">
            <v>10000</v>
          </cell>
          <cell r="H381" t="str">
            <v>GBP</v>
          </cell>
        </row>
        <row r="382">
          <cell r="B382">
            <v>40603</v>
          </cell>
          <cell r="C382">
            <v>40603</v>
          </cell>
          <cell r="E382">
            <v>138082</v>
          </cell>
          <cell r="F382" t="str">
            <v>USD</v>
          </cell>
          <cell r="G382">
            <v>100000</v>
          </cell>
          <cell r="H382" t="str">
            <v>EUR</v>
          </cell>
        </row>
        <row r="383">
          <cell r="B383">
            <v>40603</v>
          </cell>
          <cell r="C383">
            <v>40603</v>
          </cell>
          <cell r="E383">
            <v>1105704</v>
          </cell>
          <cell r="F383" t="str">
            <v>USD</v>
          </cell>
          <cell r="G383">
            <v>800000</v>
          </cell>
          <cell r="H383" t="str">
            <v>EUR</v>
          </cell>
        </row>
        <row r="384">
          <cell r="B384">
            <v>40603</v>
          </cell>
          <cell r="C384">
            <v>40603</v>
          </cell>
          <cell r="E384">
            <v>69155</v>
          </cell>
          <cell r="F384" t="str">
            <v>USD</v>
          </cell>
          <cell r="G384">
            <v>50000</v>
          </cell>
          <cell r="H384" t="str">
            <v>EUR</v>
          </cell>
        </row>
        <row r="385">
          <cell r="B385">
            <v>40603</v>
          </cell>
          <cell r="C385">
            <v>40603</v>
          </cell>
          <cell r="E385">
            <v>97921.2</v>
          </cell>
          <cell r="F385" t="str">
            <v>USD</v>
          </cell>
          <cell r="G385">
            <v>60000</v>
          </cell>
          <cell r="H385" t="str">
            <v>GBP</v>
          </cell>
        </row>
        <row r="386">
          <cell r="C386">
            <v>40603</v>
          </cell>
          <cell r="E386">
            <v>159821.72999999998</v>
          </cell>
          <cell r="F386" t="str">
            <v>GEL</v>
          </cell>
        </row>
        <row r="387">
          <cell r="C387">
            <v>40603</v>
          </cell>
          <cell r="G387">
            <v>112216.7899999998</v>
          </cell>
          <cell r="H387" t="str">
            <v>GEL</v>
          </cell>
        </row>
        <row r="388">
          <cell r="C388">
            <v>40603</v>
          </cell>
          <cell r="E388">
            <v>1152506.2899999991</v>
          </cell>
          <cell r="F388" t="str">
            <v>GEL</v>
          </cell>
        </row>
        <row r="389">
          <cell r="C389">
            <v>40603</v>
          </cell>
          <cell r="G389">
            <v>1133679.8000000045</v>
          </cell>
          <cell r="H389" t="str">
            <v>GEL</v>
          </cell>
        </row>
        <row r="390">
          <cell r="B390">
            <v>40603</v>
          </cell>
          <cell r="C390">
            <v>40603</v>
          </cell>
          <cell r="E390">
            <v>287.79000000000002</v>
          </cell>
          <cell r="F390" t="str">
            <v>GEL</v>
          </cell>
          <cell r="G390">
            <v>119.6</v>
          </cell>
          <cell r="H390" t="str">
            <v>EUR</v>
          </cell>
        </row>
        <row r="391">
          <cell r="B391">
            <v>40603</v>
          </cell>
          <cell r="C391">
            <v>40603</v>
          </cell>
          <cell r="E391">
            <v>325.66000000000003</v>
          </cell>
          <cell r="F391" t="str">
            <v>GEL</v>
          </cell>
          <cell r="G391">
            <v>135.31</v>
          </cell>
          <cell r="H391" t="str">
            <v>EUR</v>
          </cell>
        </row>
        <row r="392">
          <cell r="B392">
            <v>40603</v>
          </cell>
          <cell r="C392">
            <v>40603</v>
          </cell>
          <cell r="E392">
            <v>4761.21</v>
          </cell>
          <cell r="F392" t="str">
            <v>GEL</v>
          </cell>
          <cell r="G392">
            <v>2734.09</v>
          </cell>
          <cell r="H392" t="str">
            <v>USD</v>
          </cell>
        </row>
        <row r="393">
          <cell r="B393">
            <v>40603</v>
          </cell>
          <cell r="C393">
            <v>40603</v>
          </cell>
          <cell r="E393">
            <v>13348.4</v>
          </cell>
          <cell r="F393" t="str">
            <v>GEL</v>
          </cell>
          <cell r="G393">
            <v>7667.09</v>
          </cell>
          <cell r="H393" t="str">
            <v>USD</v>
          </cell>
        </row>
        <row r="394">
          <cell r="B394">
            <v>40603</v>
          </cell>
          <cell r="C394">
            <v>40603</v>
          </cell>
          <cell r="E394">
            <v>135710.79</v>
          </cell>
          <cell r="F394" t="str">
            <v>USD</v>
          </cell>
          <cell r="G394">
            <v>236272.48539000002</v>
          </cell>
          <cell r="H394" t="str">
            <v>GEL</v>
          </cell>
        </row>
        <row r="395">
          <cell r="B395">
            <v>40603</v>
          </cell>
          <cell r="C395">
            <v>40603</v>
          </cell>
          <cell r="E395">
            <v>7844.1462879999999</v>
          </cell>
          <cell r="F395" t="str">
            <v>GEL</v>
          </cell>
          <cell r="G395">
            <v>3259.16</v>
          </cell>
          <cell r="H395" t="str">
            <v>EUR</v>
          </cell>
        </row>
        <row r="396">
          <cell r="B396">
            <v>40603</v>
          </cell>
          <cell r="C396">
            <v>40603</v>
          </cell>
          <cell r="E396">
            <v>29.386389000000001</v>
          </cell>
          <cell r="F396" t="str">
            <v>GEL</v>
          </cell>
          <cell r="G396">
            <v>10.41</v>
          </cell>
          <cell r="H396" t="str">
            <v>GBP</v>
          </cell>
        </row>
        <row r="397">
          <cell r="B397">
            <v>40603</v>
          </cell>
          <cell r="C397">
            <v>40603</v>
          </cell>
          <cell r="E397">
            <v>208.49791500000001</v>
          </cell>
          <cell r="F397" t="str">
            <v>GEL</v>
          </cell>
          <cell r="G397">
            <v>111.11</v>
          </cell>
          <cell r="H397" t="str">
            <v>CHF</v>
          </cell>
        </row>
        <row r="398">
          <cell r="B398">
            <v>40603</v>
          </cell>
          <cell r="C398">
            <v>40603</v>
          </cell>
          <cell r="E398">
            <v>467.18985199999997</v>
          </cell>
          <cell r="F398" t="str">
            <v>GEL</v>
          </cell>
          <cell r="G398">
            <v>973.15</v>
          </cell>
          <cell r="H398" t="str">
            <v>ILS</v>
          </cell>
        </row>
        <row r="399">
          <cell r="B399">
            <v>40603</v>
          </cell>
          <cell r="C399">
            <v>40603</v>
          </cell>
          <cell r="E399">
            <v>146.868876</v>
          </cell>
          <cell r="F399" t="str">
            <v>GEL</v>
          </cell>
          <cell r="G399">
            <v>66.989999999999995</v>
          </cell>
          <cell r="H399" t="str">
            <v>AZN</v>
          </cell>
        </row>
        <row r="400">
          <cell r="B400">
            <v>40604</v>
          </cell>
          <cell r="C400">
            <v>40604</v>
          </cell>
          <cell r="E400">
            <v>25.98</v>
          </cell>
          <cell r="F400" t="str">
            <v>GEL</v>
          </cell>
          <cell r="G400">
            <v>10.84</v>
          </cell>
          <cell r="H400" t="str">
            <v>EUR</v>
          </cell>
        </row>
        <row r="401">
          <cell r="B401">
            <v>40604</v>
          </cell>
          <cell r="C401">
            <v>40604</v>
          </cell>
          <cell r="E401">
            <v>851.45</v>
          </cell>
          <cell r="F401" t="str">
            <v>GEL</v>
          </cell>
          <cell r="G401">
            <v>491.71000000000004</v>
          </cell>
          <cell r="H401" t="str">
            <v>USD</v>
          </cell>
        </row>
        <row r="402">
          <cell r="B402">
            <v>40604</v>
          </cell>
          <cell r="C402">
            <v>40604</v>
          </cell>
          <cell r="E402">
            <v>21.740000000000002</v>
          </cell>
          <cell r="F402" t="str">
            <v>GEL</v>
          </cell>
          <cell r="G402">
            <v>9.07</v>
          </cell>
          <cell r="H402" t="str">
            <v>EUR</v>
          </cell>
        </row>
        <row r="403">
          <cell r="B403">
            <v>40604</v>
          </cell>
          <cell r="C403">
            <v>40604</v>
          </cell>
          <cell r="E403">
            <v>60.35</v>
          </cell>
          <cell r="F403" t="str">
            <v>GEL</v>
          </cell>
          <cell r="G403">
            <v>34.85</v>
          </cell>
          <cell r="H403" t="str">
            <v>USD</v>
          </cell>
        </row>
        <row r="404">
          <cell r="B404">
            <v>40604</v>
          </cell>
          <cell r="C404">
            <v>40604</v>
          </cell>
          <cell r="E404">
            <v>22</v>
          </cell>
          <cell r="F404" t="str">
            <v>GBP</v>
          </cell>
          <cell r="G404">
            <v>61.82</v>
          </cell>
          <cell r="H404" t="str">
            <v>GEL</v>
          </cell>
        </row>
        <row r="405">
          <cell r="B405">
            <v>40604</v>
          </cell>
          <cell r="C405">
            <v>40604</v>
          </cell>
          <cell r="E405">
            <v>35</v>
          </cell>
          <cell r="F405" t="str">
            <v>USD</v>
          </cell>
          <cell r="G405">
            <v>60.61</v>
          </cell>
          <cell r="H405" t="str">
            <v>GEL</v>
          </cell>
        </row>
        <row r="406">
          <cell r="B406">
            <v>40604</v>
          </cell>
          <cell r="C406">
            <v>40604</v>
          </cell>
          <cell r="E406">
            <v>24.62</v>
          </cell>
          <cell r="F406" t="str">
            <v>AUD</v>
          </cell>
          <cell r="G406">
            <v>43.45</v>
          </cell>
          <cell r="H406" t="str">
            <v>GEL</v>
          </cell>
        </row>
        <row r="407">
          <cell r="B407">
            <v>40604</v>
          </cell>
          <cell r="C407">
            <v>40604</v>
          </cell>
          <cell r="E407">
            <v>125</v>
          </cell>
          <cell r="F407" t="str">
            <v>ILS</v>
          </cell>
          <cell r="G407">
            <v>59.88</v>
          </cell>
          <cell r="H407" t="str">
            <v>GEL</v>
          </cell>
        </row>
        <row r="408">
          <cell r="B408">
            <v>40604</v>
          </cell>
          <cell r="C408">
            <v>40604</v>
          </cell>
          <cell r="E408">
            <v>0.47000000000000003</v>
          </cell>
          <cell r="F408" t="str">
            <v>GEL</v>
          </cell>
          <cell r="G408">
            <v>0.27</v>
          </cell>
          <cell r="H408" t="str">
            <v>USD</v>
          </cell>
        </row>
        <row r="409">
          <cell r="B409">
            <v>40604</v>
          </cell>
          <cell r="C409">
            <v>40604</v>
          </cell>
          <cell r="E409">
            <v>820.34</v>
          </cell>
          <cell r="F409" t="str">
            <v>GEL</v>
          </cell>
          <cell r="G409">
            <v>342.22</v>
          </cell>
          <cell r="H409" t="str">
            <v>EUR</v>
          </cell>
        </row>
        <row r="410">
          <cell r="B410">
            <v>40604</v>
          </cell>
          <cell r="C410">
            <v>40604</v>
          </cell>
          <cell r="E410">
            <v>841.98</v>
          </cell>
          <cell r="F410" t="str">
            <v>EUR</v>
          </cell>
          <cell r="G410">
            <v>2018.31</v>
          </cell>
          <cell r="H410" t="str">
            <v>GEL</v>
          </cell>
        </row>
        <row r="411">
          <cell r="B411">
            <v>40604</v>
          </cell>
          <cell r="C411">
            <v>40604</v>
          </cell>
          <cell r="E411">
            <v>26</v>
          </cell>
          <cell r="F411" t="str">
            <v>EUR</v>
          </cell>
          <cell r="G411">
            <v>62.32</v>
          </cell>
          <cell r="H411" t="str">
            <v>GEL</v>
          </cell>
        </row>
        <row r="412">
          <cell r="B412">
            <v>40604</v>
          </cell>
          <cell r="C412">
            <v>40604</v>
          </cell>
          <cell r="E412">
            <v>150</v>
          </cell>
          <cell r="F412" t="str">
            <v>USD</v>
          </cell>
          <cell r="G412">
            <v>259.74</v>
          </cell>
          <cell r="H412" t="str">
            <v>GEL</v>
          </cell>
        </row>
        <row r="413">
          <cell r="B413">
            <v>40604</v>
          </cell>
          <cell r="C413">
            <v>40604</v>
          </cell>
          <cell r="E413">
            <v>21.37</v>
          </cell>
          <cell r="F413" t="str">
            <v>GEL</v>
          </cell>
          <cell r="G413">
            <v>12.34</v>
          </cell>
          <cell r="H413" t="str">
            <v>USD</v>
          </cell>
        </row>
        <row r="414">
          <cell r="B414">
            <v>40604</v>
          </cell>
          <cell r="C414">
            <v>40604</v>
          </cell>
          <cell r="E414">
            <v>49.06</v>
          </cell>
          <cell r="F414" t="str">
            <v>GEL</v>
          </cell>
          <cell r="G414">
            <v>28.330000000000002</v>
          </cell>
          <cell r="H414" t="str">
            <v>USD</v>
          </cell>
        </row>
        <row r="415">
          <cell r="B415">
            <v>40604</v>
          </cell>
          <cell r="C415">
            <v>40604</v>
          </cell>
          <cell r="E415">
            <v>168.83</v>
          </cell>
          <cell r="F415" t="str">
            <v>GEL</v>
          </cell>
          <cell r="G415">
            <v>97.5</v>
          </cell>
          <cell r="H415" t="str">
            <v>USD</v>
          </cell>
        </row>
        <row r="416">
          <cell r="B416">
            <v>40604</v>
          </cell>
          <cell r="C416">
            <v>40604</v>
          </cell>
          <cell r="E416">
            <v>1010.2</v>
          </cell>
          <cell r="F416" t="str">
            <v>GEL</v>
          </cell>
          <cell r="G416">
            <v>421.43</v>
          </cell>
          <cell r="H416" t="str">
            <v>EUR</v>
          </cell>
        </row>
        <row r="417">
          <cell r="B417">
            <v>40604</v>
          </cell>
          <cell r="C417">
            <v>40604</v>
          </cell>
          <cell r="E417">
            <v>869.18000000000006</v>
          </cell>
          <cell r="F417" t="str">
            <v>GEL</v>
          </cell>
          <cell r="G417">
            <v>501.95</v>
          </cell>
          <cell r="H417" t="str">
            <v>USD</v>
          </cell>
        </row>
        <row r="418">
          <cell r="B418">
            <v>40604</v>
          </cell>
          <cell r="C418">
            <v>40604</v>
          </cell>
          <cell r="E418">
            <v>3</v>
          </cell>
          <cell r="F418" t="str">
            <v>USD</v>
          </cell>
          <cell r="G418">
            <v>5.19</v>
          </cell>
          <cell r="H418" t="str">
            <v>GEL</v>
          </cell>
        </row>
        <row r="419">
          <cell r="B419">
            <v>40604</v>
          </cell>
          <cell r="C419">
            <v>40604</v>
          </cell>
          <cell r="E419">
            <v>662.63</v>
          </cell>
          <cell r="F419" t="str">
            <v>GEL</v>
          </cell>
          <cell r="G419">
            <v>75000</v>
          </cell>
          <cell r="H419" t="str">
            <v>HUF</v>
          </cell>
        </row>
        <row r="420">
          <cell r="B420">
            <v>40604</v>
          </cell>
          <cell r="C420">
            <v>40604</v>
          </cell>
          <cell r="E420">
            <v>1100</v>
          </cell>
          <cell r="F420" t="str">
            <v>HUF</v>
          </cell>
          <cell r="G420">
            <v>9.7200000000000006</v>
          </cell>
          <cell r="H420" t="str">
            <v>GEL</v>
          </cell>
        </row>
        <row r="421">
          <cell r="B421">
            <v>40604</v>
          </cell>
          <cell r="C421">
            <v>40604</v>
          </cell>
          <cell r="E421">
            <v>276.59000000000003</v>
          </cell>
          <cell r="F421" t="str">
            <v>USD</v>
          </cell>
          <cell r="G421">
            <v>478.94</v>
          </cell>
          <cell r="H421" t="str">
            <v>GEL</v>
          </cell>
        </row>
        <row r="422">
          <cell r="B422">
            <v>40604</v>
          </cell>
          <cell r="C422">
            <v>40604</v>
          </cell>
          <cell r="E422">
            <v>25.55</v>
          </cell>
          <cell r="F422" t="str">
            <v>USD</v>
          </cell>
          <cell r="G422">
            <v>44.24</v>
          </cell>
          <cell r="H422" t="str">
            <v>GEL</v>
          </cell>
        </row>
        <row r="423">
          <cell r="B423">
            <v>40604</v>
          </cell>
          <cell r="C423">
            <v>40604</v>
          </cell>
          <cell r="E423">
            <v>30.43</v>
          </cell>
          <cell r="F423" t="str">
            <v>USD</v>
          </cell>
          <cell r="G423">
            <v>52.69</v>
          </cell>
          <cell r="H423" t="str">
            <v>GEL</v>
          </cell>
        </row>
        <row r="424">
          <cell r="B424">
            <v>40604</v>
          </cell>
          <cell r="C424">
            <v>40604</v>
          </cell>
          <cell r="E424">
            <v>266.98</v>
          </cell>
          <cell r="F424" t="str">
            <v>EUR</v>
          </cell>
          <cell r="G424">
            <v>639.98</v>
          </cell>
          <cell r="H424" t="str">
            <v>GEL</v>
          </cell>
        </row>
        <row r="425">
          <cell r="B425">
            <v>40604</v>
          </cell>
          <cell r="C425">
            <v>40604</v>
          </cell>
          <cell r="E425">
            <v>243</v>
          </cell>
          <cell r="F425" t="str">
            <v>EUR</v>
          </cell>
          <cell r="G425">
            <v>582.5</v>
          </cell>
          <cell r="H425" t="str">
            <v>GEL</v>
          </cell>
        </row>
        <row r="426">
          <cell r="B426">
            <v>40604</v>
          </cell>
          <cell r="C426">
            <v>40604</v>
          </cell>
          <cell r="E426">
            <v>24</v>
          </cell>
          <cell r="F426" t="str">
            <v>EUR</v>
          </cell>
          <cell r="G426">
            <v>57.53</v>
          </cell>
          <cell r="H426" t="str">
            <v>GEL</v>
          </cell>
        </row>
        <row r="427">
          <cell r="B427">
            <v>40604</v>
          </cell>
          <cell r="C427">
            <v>40606</v>
          </cell>
          <cell r="E427">
            <v>174565.77</v>
          </cell>
          <cell r="F427" t="str">
            <v>USD</v>
          </cell>
          <cell r="G427">
            <v>5000000</v>
          </cell>
          <cell r="H427" t="str">
            <v>RUR</v>
          </cell>
        </row>
        <row r="428">
          <cell r="B428">
            <v>40604</v>
          </cell>
          <cell r="C428">
            <v>40604</v>
          </cell>
          <cell r="E428">
            <v>75802.37</v>
          </cell>
          <cell r="F428" t="str">
            <v>EUR</v>
          </cell>
          <cell r="G428">
            <v>181705.86000000002</v>
          </cell>
          <cell r="H428" t="str">
            <v>GEL</v>
          </cell>
        </row>
        <row r="429">
          <cell r="B429">
            <v>40604</v>
          </cell>
          <cell r="C429">
            <v>40604</v>
          </cell>
          <cell r="E429">
            <v>20000</v>
          </cell>
          <cell r="F429" t="str">
            <v>GBP</v>
          </cell>
          <cell r="G429">
            <v>32423</v>
          </cell>
          <cell r="H429" t="str">
            <v>USD</v>
          </cell>
        </row>
        <row r="430">
          <cell r="B430">
            <v>40604</v>
          </cell>
          <cell r="C430">
            <v>40604</v>
          </cell>
          <cell r="E430">
            <v>383.5</v>
          </cell>
          <cell r="F430" t="str">
            <v>GBP</v>
          </cell>
          <cell r="G430">
            <v>1082.43</v>
          </cell>
          <cell r="H430" t="str">
            <v>GEL</v>
          </cell>
        </row>
        <row r="431">
          <cell r="B431">
            <v>40604</v>
          </cell>
          <cell r="C431">
            <v>40604</v>
          </cell>
          <cell r="E431">
            <v>2000</v>
          </cell>
          <cell r="F431" t="str">
            <v>GEL</v>
          </cell>
          <cell r="G431">
            <v>1160.77</v>
          </cell>
          <cell r="H431" t="str">
            <v>USD</v>
          </cell>
        </row>
        <row r="432">
          <cell r="B432">
            <v>40604</v>
          </cell>
          <cell r="C432">
            <v>40604</v>
          </cell>
          <cell r="E432">
            <v>96746.880000000005</v>
          </cell>
          <cell r="F432" t="str">
            <v>GEL</v>
          </cell>
          <cell r="G432">
            <v>55898.9</v>
          </cell>
          <cell r="H432" t="str">
            <v>USD</v>
          </cell>
        </row>
        <row r="433">
          <cell r="B433">
            <v>40604</v>
          </cell>
          <cell r="C433">
            <v>40604</v>
          </cell>
          <cell r="E433">
            <v>123430.04000000001</v>
          </cell>
          <cell r="F433" t="str">
            <v>GEL</v>
          </cell>
          <cell r="G433">
            <v>70766.09</v>
          </cell>
          <cell r="H433" t="str">
            <v>USD</v>
          </cell>
        </row>
        <row r="434">
          <cell r="B434">
            <v>40604</v>
          </cell>
          <cell r="C434">
            <v>40604</v>
          </cell>
          <cell r="E434">
            <v>43670.720000000001</v>
          </cell>
          <cell r="F434" t="str">
            <v>GEL</v>
          </cell>
          <cell r="G434">
            <v>24841.279999999999</v>
          </cell>
          <cell r="H434" t="str">
            <v>USD</v>
          </cell>
        </row>
        <row r="435">
          <cell r="B435">
            <v>40604</v>
          </cell>
          <cell r="C435">
            <v>40604</v>
          </cell>
          <cell r="E435">
            <v>200000</v>
          </cell>
          <cell r="F435" t="str">
            <v>USD</v>
          </cell>
          <cell r="G435">
            <v>347200</v>
          </cell>
          <cell r="H435" t="str">
            <v>GEL</v>
          </cell>
        </row>
        <row r="436">
          <cell r="B436">
            <v>40604</v>
          </cell>
          <cell r="C436">
            <v>40604</v>
          </cell>
          <cell r="E436">
            <v>7597.1100000000006</v>
          </cell>
          <cell r="F436" t="str">
            <v>USD</v>
          </cell>
          <cell r="G436">
            <v>13155.16</v>
          </cell>
          <cell r="H436" t="str">
            <v>GEL</v>
          </cell>
        </row>
        <row r="437">
          <cell r="B437">
            <v>40604</v>
          </cell>
          <cell r="C437">
            <v>40606</v>
          </cell>
          <cell r="E437">
            <v>20625</v>
          </cell>
          <cell r="F437" t="str">
            <v>USD</v>
          </cell>
          <cell r="G437">
            <v>15000</v>
          </cell>
          <cell r="H437" t="str">
            <v>EUR</v>
          </cell>
        </row>
        <row r="438">
          <cell r="B438">
            <v>40604</v>
          </cell>
          <cell r="C438">
            <v>40604</v>
          </cell>
          <cell r="E438">
            <v>1038.96</v>
          </cell>
          <cell r="F438" t="str">
            <v>GEL</v>
          </cell>
          <cell r="G438">
            <v>600</v>
          </cell>
          <cell r="H438" t="str">
            <v>USD</v>
          </cell>
        </row>
        <row r="439">
          <cell r="B439">
            <v>40604</v>
          </cell>
          <cell r="C439">
            <v>40604</v>
          </cell>
          <cell r="E439">
            <v>690400</v>
          </cell>
          <cell r="F439" t="str">
            <v>GEL</v>
          </cell>
          <cell r="G439">
            <v>400000</v>
          </cell>
          <cell r="H439" t="str">
            <v>USD</v>
          </cell>
        </row>
        <row r="440">
          <cell r="B440">
            <v>40604</v>
          </cell>
          <cell r="C440">
            <v>40604</v>
          </cell>
          <cell r="E440">
            <v>0.21</v>
          </cell>
          <cell r="F440" t="str">
            <v>GEL</v>
          </cell>
          <cell r="G440">
            <v>0.12</v>
          </cell>
          <cell r="H440" t="str">
            <v>USD</v>
          </cell>
        </row>
        <row r="441">
          <cell r="B441">
            <v>40604</v>
          </cell>
          <cell r="C441">
            <v>40604</v>
          </cell>
          <cell r="E441">
            <v>2.77</v>
          </cell>
          <cell r="F441" t="str">
            <v>GEL</v>
          </cell>
          <cell r="G441">
            <v>1.6</v>
          </cell>
          <cell r="H441" t="str">
            <v>USD</v>
          </cell>
        </row>
        <row r="442">
          <cell r="B442">
            <v>40604</v>
          </cell>
          <cell r="C442">
            <v>40604</v>
          </cell>
          <cell r="E442">
            <v>2.42</v>
          </cell>
          <cell r="F442" t="str">
            <v>GEL</v>
          </cell>
          <cell r="G442">
            <v>1.4000000000000001</v>
          </cell>
          <cell r="H442" t="str">
            <v>USD</v>
          </cell>
        </row>
        <row r="443">
          <cell r="B443">
            <v>40604</v>
          </cell>
          <cell r="C443">
            <v>40604</v>
          </cell>
          <cell r="E443">
            <v>2.77</v>
          </cell>
          <cell r="F443" t="str">
            <v>GEL</v>
          </cell>
          <cell r="G443">
            <v>1.6</v>
          </cell>
          <cell r="H443" t="str">
            <v>USD</v>
          </cell>
        </row>
        <row r="444">
          <cell r="B444">
            <v>40604</v>
          </cell>
          <cell r="C444">
            <v>40604</v>
          </cell>
          <cell r="E444">
            <v>1.73</v>
          </cell>
          <cell r="F444" t="str">
            <v>GEL</v>
          </cell>
          <cell r="G444">
            <v>1</v>
          </cell>
          <cell r="H444" t="str">
            <v>USD</v>
          </cell>
        </row>
        <row r="445">
          <cell r="B445">
            <v>40604</v>
          </cell>
          <cell r="C445">
            <v>40604</v>
          </cell>
          <cell r="E445">
            <v>0.35000000000000003</v>
          </cell>
          <cell r="F445" t="str">
            <v>GEL</v>
          </cell>
          <cell r="G445">
            <v>0.2</v>
          </cell>
          <cell r="H445" t="str">
            <v>USD</v>
          </cell>
        </row>
        <row r="446">
          <cell r="B446">
            <v>40604</v>
          </cell>
          <cell r="C446">
            <v>40604</v>
          </cell>
          <cell r="E446">
            <v>2.77</v>
          </cell>
          <cell r="F446" t="str">
            <v>GEL</v>
          </cell>
          <cell r="G446">
            <v>1.6</v>
          </cell>
          <cell r="H446" t="str">
            <v>USD</v>
          </cell>
        </row>
        <row r="447">
          <cell r="B447">
            <v>40604</v>
          </cell>
          <cell r="C447">
            <v>40604</v>
          </cell>
          <cell r="E447">
            <v>2.08</v>
          </cell>
          <cell r="F447" t="str">
            <v>GEL</v>
          </cell>
          <cell r="G447">
            <v>1.2</v>
          </cell>
          <cell r="H447" t="str">
            <v>USD</v>
          </cell>
        </row>
        <row r="448">
          <cell r="B448">
            <v>40604</v>
          </cell>
          <cell r="C448">
            <v>40604</v>
          </cell>
          <cell r="E448">
            <v>0.35000000000000003</v>
          </cell>
          <cell r="F448" t="str">
            <v>GEL</v>
          </cell>
          <cell r="G448">
            <v>0.2</v>
          </cell>
          <cell r="H448" t="str">
            <v>USD</v>
          </cell>
        </row>
        <row r="449">
          <cell r="B449">
            <v>40604</v>
          </cell>
          <cell r="C449">
            <v>40604</v>
          </cell>
          <cell r="E449">
            <v>2.77</v>
          </cell>
          <cell r="F449" t="str">
            <v>GEL</v>
          </cell>
          <cell r="G449">
            <v>1.6</v>
          </cell>
          <cell r="H449" t="str">
            <v>USD</v>
          </cell>
        </row>
        <row r="450">
          <cell r="B450">
            <v>40604</v>
          </cell>
          <cell r="C450">
            <v>40604</v>
          </cell>
          <cell r="E450">
            <v>1.73</v>
          </cell>
          <cell r="F450" t="str">
            <v>GEL</v>
          </cell>
          <cell r="G450">
            <v>1</v>
          </cell>
          <cell r="H450" t="str">
            <v>USD</v>
          </cell>
        </row>
        <row r="451">
          <cell r="B451">
            <v>40604</v>
          </cell>
          <cell r="C451">
            <v>40604</v>
          </cell>
          <cell r="E451">
            <v>0.28000000000000003</v>
          </cell>
          <cell r="F451" t="str">
            <v>GEL</v>
          </cell>
          <cell r="G451">
            <v>0.16</v>
          </cell>
          <cell r="H451" t="str">
            <v>USD</v>
          </cell>
        </row>
        <row r="452">
          <cell r="B452">
            <v>40604</v>
          </cell>
          <cell r="C452">
            <v>40604</v>
          </cell>
          <cell r="E452">
            <v>1.04</v>
          </cell>
          <cell r="F452" t="str">
            <v>GEL</v>
          </cell>
          <cell r="G452">
            <v>0.6</v>
          </cell>
          <cell r="H452" t="str">
            <v>USD</v>
          </cell>
        </row>
        <row r="453">
          <cell r="B453">
            <v>40604</v>
          </cell>
          <cell r="C453">
            <v>40604</v>
          </cell>
          <cell r="E453">
            <v>1.73</v>
          </cell>
          <cell r="F453" t="str">
            <v>GEL</v>
          </cell>
          <cell r="G453">
            <v>1</v>
          </cell>
          <cell r="H453" t="str">
            <v>USD</v>
          </cell>
        </row>
        <row r="454">
          <cell r="B454">
            <v>40604</v>
          </cell>
          <cell r="C454">
            <v>40604</v>
          </cell>
          <cell r="E454">
            <v>1.73</v>
          </cell>
          <cell r="F454" t="str">
            <v>GEL</v>
          </cell>
          <cell r="G454">
            <v>1</v>
          </cell>
          <cell r="H454" t="str">
            <v>USD</v>
          </cell>
        </row>
        <row r="455">
          <cell r="B455">
            <v>40604</v>
          </cell>
          <cell r="C455">
            <v>40604</v>
          </cell>
          <cell r="E455">
            <v>2.77</v>
          </cell>
          <cell r="F455" t="str">
            <v>GEL</v>
          </cell>
          <cell r="G455">
            <v>1.6</v>
          </cell>
          <cell r="H455" t="str">
            <v>USD</v>
          </cell>
        </row>
        <row r="456">
          <cell r="B456">
            <v>40604</v>
          </cell>
          <cell r="C456">
            <v>40604</v>
          </cell>
          <cell r="E456">
            <v>2.42</v>
          </cell>
          <cell r="F456" t="str">
            <v>GEL</v>
          </cell>
          <cell r="G456">
            <v>1.4000000000000001</v>
          </cell>
          <cell r="H456" t="str">
            <v>USD</v>
          </cell>
        </row>
        <row r="457">
          <cell r="B457">
            <v>40604</v>
          </cell>
          <cell r="C457">
            <v>40604</v>
          </cell>
          <cell r="E457">
            <v>0.35000000000000003</v>
          </cell>
          <cell r="F457" t="str">
            <v>GEL</v>
          </cell>
          <cell r="G457">
            <v>0.2</v>
          </cell>
          <cell r="H457" t="str">
            <v>USD</v>
          </cell>
        </row>
        <row r="458">
          <cell r="B458">
            <v>40604</v>
          </cell>
          <cell r="C458">
            <v>40604</v>
          </cell>
          <cell r="E458">
            <v>0.69000000000000006</v>
          </cell>
          <cell r="F458" t="str">
            <v>GEL</v>
          </cell>
          <cell r="G458">
            <v>0.4</v>
          </cell>
          <cell r="H458" t="str">
            <v>USD</v>
          </cell>
        </row>
        <row r="459">
          <cell r="B459">
            <v>40604</v>
          </cell>
          <cell r="C459">
            <v>40604</v>
          </cell>
          <cell r="E459">
            <v>0.69000000000000006</v>
          </cell>
          <cell r="F459" t="str">
            <v>GEL</v>
          </cell>
          <cell r="G459">
            <v>0.4</v>
          </cell>
          <cell r="H459" t="str">
            <v>USD</v>
          </cell>
        </row>
        <row r="460">
          <cell r="B460">
            <v>40604</v>
          </cell>
          <cell r="C460">
            <v>40604</v>
          </cell>
          <cell r="E460">
            <v>19601.5</v>
          </cell>
          <cell r="F460" t="str">
            <v>USD</v>
          </cell>
          <cell r="G460">
            <v>33941.96</v>
          </cell>
          <cell r="H460" t="str">
            <v>GEL</v>
          </cell>
        </row>
        <row r="461">
          <cell r="B461">
            <v>40604</v>
          </cell>
          <cell r="C461">
            <v>40604</v>
          </cell>
          <cell r="E461">
            <v>164</v>
          </cell>
          <cell r="F461" t="str">
            <v>USD</v>
          </cell>
          <cell r="G461">
            <v>283.98</v>
          </cell>
          <cell r="H461" t="str">
            <v>GEL</v>
          </cell>
        </row>
        <row r="462">
          <cell r="B462">
            <v>40604</v>
          </cell>
          <cell r="C462">
            <v>40604</v>
          </cell>
          <cell r="E462">
            <v>408.35</v>
          </cell>
          <cell r="F462" t="str">
            <v>USD</v>
          </cell>
          <cell r="G462">
            <v>707.1</v>
          </cell>
          <cell r="H462" t="str">
            <v>GEL</v>
          </cell>
        </row>
        <row r="463">
          <cell r="B463">
            <v>40604</v>
          </cell>
          <cell r="C463">
            <v>40604</v>
          </cell>
          <cell r="E463">
            <v>913.65</v>
          </cell>
          <cell r="F463" t="str">
            <v>USD</v>
          </cell>
          <cell r="G463">
            <v>1582.08</v>
          </cell>
          <cell r="H463" t="str">
            <v>GEL</v>
          </cell>
        </row>
        <row r="464">
          <cell r="B464">
            <v>40604</v>
          </cell>
          <cell r="C464">
            <v>40604</v>
          </cell>
          <cell r="E464">
            <v>3.25</v>
          </cell>
          <cell r="F464" t="str">
            <v>USD</v>
          </cell>
          <cell r="G464">
            <v>5.63</v>
          </cell>
          <cell r="H464" t="str">
            <v>GEL</v>
          </cell>
        </row>
        <row r="465">
          <cell r="B465">
            <v>40604</v>
          </cell>
          <cell r="C465">
            <v>40604</v>
          </cell>
          <cell r="E465">
            <v>876.95</v>
          </cell>
          <cell r="F465" t="str">
            <v>USD</v>
          </cell>
          <cell r="G465">
            <v>1518.53</v>
          </cell>
          <cell r="H465" t="str">
            <v>GEL</v>
          </cell>
        </row>
        <row r="466">
          <cell r="B466">
            <v>40604</v>
          </cell>
          <cell r="C466">
            <v>40604</v>
          </cell>
          <cell r="E466">
            <v>203.71</v>
          </cell>
          <cell r="F466" t="str">
            <v>USD</v>
          </cell>
          <cell r="G466">
            <v>352.74</v>
          </cell>
          <cell r="H466" t="str">
            <v>GEL</v>
          </cell>
        </row>
        <row r="467">
          <cell r="B467">
            <v>40604</v>
          </cell>
          <cell r="C467">
            <v>40604</v>
          </cell>
          <cell r="E467">
            <v>62.58</v>
          </cell>
          <cell r="F467" t="str">
            <v>USD</v>
          </cell>
          <cell r="G467">
            <v>108.36</v>
          </cell>
          <cell r="H467" t="str">
            <v>GEL</v>
          </cell>
        </row>
        <row r="468">
          <cell r="B468">
            <v>40604</v>
          </cell>
          <cell r="C468">
            <v>40604</v>
          </cell>
          <cell r="E468">
            <v>0.35000000000000003</v>
          </cell>
          <cell r="F468" t="str">
            <v>GEL</v>
          </cell>
          <cell r="G468">
            <v>0.2</v>
          </cell>
          <cell r="H468" t="str">
            <v>USD</v>
          </cell>
        </row>
        <row r="469">
          <cell r="B469">
            <v>40604</v>
          </cell>
          <cell r="C469">
            <v>40604</v>
          </cell>
          <cell r="E469">
            <v>33.770000000000003</v>
          </cell>
          <cell r="F469" t="str">
            <v>GEL</v>
          </cell>
          <cell r="G469">
            <v>19.5</v>
          </cell>
          <cell r="H469" t="str">
            <v>USD</v>
          </cell>
        </row>
        <row r="470">
          <cell r="B470">
            <v>40604</v>
          </cell>
          <cell r="C470">
            <v>40604</v>
          </cell>
          <cell r="E470">
            <v>13.51</v>
          </cell>
          <cell r="F470" t="str">
            <v>GEL</v>
          </cell>
          <cell r="G470">
            <v>7.8</v>
          </cell>
          <cell r="H470" t="str">
            <v>USD</v>
          </cell>
        </row>
        <row r="471">
          <cell r="B471">
            <v>40604</v>
          </cell>
          <cell r="C471">
            <v>40604</v>
          </cell>
          <cell r="E471">
            <v>13.51</v>
          </cell>
          <cell r="F471" t="str">
            <v>GEL</v>
          </cell>
          <cell r="G471">
            <v>7.8</v>
          </cell>
          <cell r="H471" t="str">
            <v>USD</v>
          </cell>
        </row>
        <row r="472">
          <cell r="B472">
            <v>40604</v>
          </cell>
          <cell r="C472">
            <v>40604</v>
          </cell>
          <cell r="E472">
            <v>6.75</v>
          </cell>
          <cell r="F472" t="str">
            <v>GEL</v>
          </cell>
          <cell r="G472">
            <v>3.9</v>
          </cell>
          <cell r="H472" t="str">
            <v>USD</v>
          </cell>
        </row>
        <row r="473">
          <cell r="B473">
            <v>40604</v>
          </cell>
          <cell r="C473">
            <v>40604</v>
          </cell>
          <cell r="E473">
            <v>87.79</v>
          </cell>
          <cell r="F473" t="str">
            <v>GEL</v>
          </cell>
          <cell r="G473">
            <v>50.7</v>
          </cell>
          <cell r="H473" t="str">
            <v>USD</v>
          </cell>
        </row>
        <row r="474">
          <cell r="B474">
            <v>40604</v>
          </cell>
          <cell r="C474">
            <v>40604</v>
          </cell>
          <cell r="E474">
            <v>54.02</v>
          </cell>
          <cell r="F474" t="str">
            <v>GEL</v>
          </cell>
          <cell r="G474">
            <v>31.2</v>
          </cell>
          <cell r="H474" t="str">
            <v>USD</v>
          </cell>
        </row>
        <row r="475">
          <cell r="B475">
            <v>40604</v>
          </cell>
          <cell r="C475">
            <v>40604</v>
          </cell>
          <cell r="E475">
            <v>27.01</v>
          </cell>
          <cell r="F475" t="str">
            <v>GEL</v>
          </cell>
          <cell r="G475">
            <v>15.6</v>
          </cell>
          <cell r="H475" t="str">
            <v>USD</v>
          </cell>
        </row>
        <row r="476">
          <cell r="B476">
            <v>40604</v>
          </cell>
          <cell r="C476">
            <v>40604</v>
          </cell>
          <cell r="E476">
            <v>20.260000000000002</v>
          </cell>
          <cell r="F476" t="str">
            <v>GEL</v>
          </cell>
          <cell r="G476">
            <v>11.700000000000001</v>
          </cell>
          <cell r="H476" t="str">
            <v>USD</v>
          </cell>
        </row>
        <row r="477">
          <cell r="B477">
            <v>40604</v>
          </cell>
          <cell r="C477">
            <v>40604</v>
          </cell>
          <cell r="E477">
            <v>13.5</v>
          </cell>
          <cell r="F477" t="str">
            <v>GEL</v>
          </cell>
          <cell r="G477">
            <v>7.8</v>
          </cell>
          <cell r="H477" t="str">
            <v>USD</v>
          </cell>
        </row>
        <row r="478">
          <cell r="B478">
            <v>40604</v>
          </cell>
          <cell r="C478">
            <v>40604</v>
          </cell>
          <cell r="E478">
            <v>47.28</v>
          </cell>
          <cell r="F478" t="str">
            <v>GEL</v>
          </cell>
          <cell r="G478">
            <v>27.3</v>
          </cell>
          <cell r="H478" t="str">
            <v>USD</v>
          </cell>
        </row>
        <row r="479">
          <cell r="B479">
            <v>40604</v>
          </cell>
          <cell r="C479">
            <v>40604</v>
          </cell>
          <cell r="E479">
            <v>3.38</v>
          </cell>
          <cell r="F479" t="str">
            <v>GEL</v>
          </cell>
          <cell r="G479">
            <v>1.95</v>
          </cell>
          <cell r="H479" t="str">
            <v>USD</v>
          </cell>
        </row>
        <row r="480">
          <cell r="B480">
            <v>40604</v>
          </cell>
          <cell r="C480">
            <v>40604</v>
          </cell>
          <cell r="E480">
            <v>3.38</v>
          </cell>
          <cell r="F480" t="str">
            <v>GEL</v>
          </cell>
          <cell r="G480">
            <v>1.95</v>
          </cell>
          <cell r="H480" t="str">
            <v>USD</v>
          </cell>
        </row>
        <row r="481">
          <cell r="B481">
            <v>40604</v>
          </cell>
          <cell r="C481">
            <v>40604</v>
          </cell>
          <cell r="E481">
            <v>20.260000000000002</v>
          </cell>
          <cell r="F481" t="str">
            <v>GEL</v>
          </cell>
          <cell r="G481">
            <v>11.700000000000001</v>
          </cell>
          <cell r="H481" t="str">
            <v>USD</v>
          </cell>
        </row>
        <row r="482">
          <cell r="B482">
            <v>40604</v>
          </cell>
          <cell r="C482">
            <v>40604</v>
          </cell>
          <cell r="E482">
            <v>30.39</v>
          </cell>
          <cell r="F482" t="str">
            <v>GEL</v>
          </cell>
          <cell r="G482">
            <v>17.55</v>
          </cell>
          <cell r="H482" t="str">
            <v>USD</v>
          </cell>
        </row>
        <row r="483">
          <cell r="B483">
            <v>40604</v>
          </cell>
          <cell r="C483">
            <v>40604</v>
          </cell>
          <cell r="E483">
            <v>6.75</v>
          </cell>
          <cell r="F483" t="str">
            <v>GEL</v>
          </cell>
          <cell r="G483">
            <v>3.9</v>
          </cell>
          <cell r="H483" t="str">
            <v>USD</v>
          </cell>
        </row>
        <row r="484">
          <cell r="B484">
            <v>40604</v>
          </cell>
          <cell r="C484">
            <v>40604</v>
          </cell>
          <cell r="E484">
            <v>40.51</v>
          </cell>
          <cell r="F484" t="str">
            <v>GEL</v>
          </cell>
          <cell r="G484">
            <v>23.400000000000002</v>
          </cell>
          <cell r="H484" t="str">
            <v>USD</v>
          </cell>
        </row>
        <row r="485">
          <cell r="B485">
            <v>40604</v>
          </cell>
          <cell r="C485">
            <v>40604</v>
          </cell>
          <cell r="E485">
            <v>6.75</v>
          </cell>
          <cell r="F485" t="str">
            <v>GEL</v>
          </cell>
          <cell r="G485">
            <v>3.9</v>
          </cell>
          <cell r="H485" t="str">
            <v>USD</v>
          </cell>
        </row>
        <row r="486">
          <cell r="B486">
            <v>40604</v>
          </cell>
          <cell r="C486">
            <v>40604</v>
          </cell>
          <cell r="E486">
            <v>6.75</v>
          </cell>
          <cell r="F486" t="str">
            <v>GEL</v>
          </cell>
          <cell r="G486">
            <v>3.9</v>
          </cell>
          <cell r="H486" t="str">
            <v>USD</v>
          </cell>
        </row>
        <row r="487">
          <cell r="B487">
            <v>40604</v>
          </cell>
          <cell r="C487">
            <v>40604</v>
          </cell>
          <cell r="E487">
            <v>3.38</v>
          </cell>
          <cell r="F487" t="str">
            <v>GEL</v>
          </cell>
          <cell r="G487">
            <v>1.95</v>
          </cell>
          <cell r="H487" t="str">
            <v>USD</v>
          </cell>
        </row>
        <row r="488">
          <cell r="B488">
            <v>40604</v>
          </cell>
          <cell r="C488">
            <v>40604</v>
          </cell>
          <cell r="E488">
            <v>5.6000000000000005</v>
          </cell>
          <cell r="F488" t="str">
            <v>EUR</v>
          </cell>
          <cell r="G488">
            <v>13.42</v>
          </cell>
          <cell r="H488" t="str">
            <v>GEL</v>
          </cell>
        </row>
        <row r="489">
          <cell r="B489">
            <v>40604</v>
          </cell>
          <cell r="C489">
            <v>40604</v>
          </cell>
          <cell r="E489">
            <v>13.51</v>
          </cell>
          <cell r="F489" t="str">
            <v>GEL</v>
          </cell>
          <cell r="G489">
            <v>7.8</v>
          </cell>
          <cell r="H489" t="str">
            <v>USD</v>
          </cell>
        </row>
        <row r="490">
          <cell r="B490">
            <v>40604</v>
          </cell>
          <cell r="C490">
            <v>40604</v>
          </cell>
          <cell r="E490">
            <v>27.02</v>
          </cell>
          <cell r="F490" t="str">
            <v>GEL</v>
          </cell>
          <cell r="G490">
            <v>15.6</v>
          </cell>
          <cell r="H490" t="str">
            <v>USD</v>
          </cell>
        </row>
        <row r="491">
          <cell r="B491">
            <v>40604</v>
          </cell>
          <cell r="C491">
            <v>40604</v>
          </cell>
          <cell r="E491">
            <v>74.290000000000006</v>
          </cell>
          <cell r="F491" t="str">
            <v>GEL</v>
          </cell>
          <cell r="G491">
            <v>42.9</v>
          </cell>
          <cell r="H491" t="str">
            <v>USD</v>
          </cell>
        </row>
        <row r="492">
          <cell r="B492">
            <v>40604</v>
          </cell>
          <cell r="C492">
            <v>40604</v>
          </cell>
          <cell r="E492">
            <v>3.38</v>
          </cell>
          <cell r="F492" t="str">
            <v>GEL</v>
          </cell>
          <cell r="G492">
            <v>1.95</v>
          </cell>
          <cell r="H492" t="str">
            <v>USD</v>
          </cell>
        </row>
        <row r="493">
          <cell r="B493">
            <v>40604</v>
          </cell>
          <cell r="C493">
            <v>40604</v>
          </cell>
          <cell r="E493">
            <v>6.75</v>
          </cell>
          <cell r="F493" t="str">
            <v>GEL</v>
          </cell>
          <cell r="G493">
            <v>3.9</v>
          </cell>
          <cell r="H493" t="str">
            <v>USD</v>
          </cell>
        </row>
        <row r="494">
          <cell r="B494">
            <v>40604</v>
          </cell>
          <cell r="C494">
            <v>40604</v>
          </cell>
          <cell r="E494">
            <v>6.75</v>
          </cell>
          <cell r="F494" t="str">
            <v>GEL</v>
          </cell>
          <cell r="G494">
            <v>3.9</v>
          </cell>
          <cell r="H494" t="str">
            <v>USD</v>
          </cell>
        </row>
        <row r="495">
          <cell r="B495">
            <v>40604</v>
          </cell>
          <cell r="C495">
            <v>40604</v>
          </cell>
          <cell r="E495">
            <v>13.5</v>
          </cell>
          <cell r="F495" t="str">
            <v>GEL</v>
          </cell>
          <cell r="G495">
            <v>7.8</v>
          </cell>
          <cell r="H495" t="str">
            <v>USD</v>
          </cell>
        </row>
        <row r="496">
          <cell r="B496">
            <v>40604</v>
          </cell>
          <cell r="C496">
            <v>40604</v>
          </cell>
          <cell r="E496">
            <v>6.75</v>
          </cell>
          <cell r="F496" t="str">
            <v>GEL</v>
          </cell>
          <cell r="G496">
            <v>3.9</v>
          </cell>
          <cell r="H496" t="str">
            <v>USD</v>
          </cell>
        </row>
        <row r="497">
          <cell r="B497">
            <v>40604</v>
          </cell>
          <cell r="C497">
            <v>40604</v>
          </cell>
          <cell r="E497">
            <v>13.5</v>
          </cell>
          <cell r="F497" t="str">
            <v>GEL</v>
          </cell>
          <cell r="G497">
            <v>7.8</v>
          </cell>
          <cell r="H497" t="str">
            <v>USD</v>
          </cell>
        </row>
        <row r="498">
          <cell r="B498">
            <v>40604</v>
          </cell>
          <cell r="C498">
            <v>40604</v>
          </cell>
          <cell r="E498">
            <v>6.75</v>
          </cell>
          <cell r="F498" t="str">
            <v>GEL</v>
          </cell>
          <cell r="G498">
            <v>3.9</v>
          </cell>
          <cell r="H498" t="str">
            <v>USD</v>
          </cell>
        </row>
        <row r="499">
          <cell r="B499">
            <v>40604</v>
          </cell>
          <cell r="C499">
            <v>40604</v>
          </cell>
          <cell r="E499">
            <v>33.770000000000003</v>
          </cell>
          <cell r="F499" t="str">
            <v>GEL</v>
          </cell>
          <cell r="G499">
            <v>19.5</v>
          </cell>
          <cell r="H499" t="str">
            <v>USD</v>
          </cell>
        </row>
        <row r="500">
          <cell r="B500">
            <v>40604</v>
          </cell>
          <cell r="C500">
            <v>40604</v>
          </cell>
          <cell r="E500">
            <v>10.130000000000001</v>
          </cell>
          <cell r="F500" t="str">
            <v>GEL</v>
          </cell>
          <cell r="G500">
            <v>5.8500000000000005</v>
          </cell>
          <cell r="H500" t="str">
            <v>USD</v>
          </cell>
        </row>
        <row r="501">
          <cell r="B501">
            <v>40604</v>
          </cell>
          <cell r="C501">
            <v>40604</v>
          </cell>
          <cell r="E501">
            <v>6.75</v>
          </cell>
          <cell r="F501" t="str">
            <v>GEL</v>
          </cell>
          <cell r="G501">
            <v>3.9</v>
          </cell>
          <cell r="H501" t="str">
            <v>USD</v>
          </cell>
        </row>
        <row r="502">
          <cell r="B502">
            <v>40604</v>
          </cell>
          <cell r="C502">
            <v>40604</v>
          </cell>
          <cell r="E502">
            <v>54.03</v>
          </cell>
          <cell r="F502" t="str">
            <v>GEL</v>
          </cell>
          <cell r="G502">
            <v>31.2</v>
          </cell>
          <cell r="H502" t="str">
            <v>USD</v>
          </cell>
        </row>
        <row r="503">
          <cell r="B503">
            <v>40604</v>
          </cell>
          <cell r="C503">
            <v>40604</v>
          </cell>
          <cell r="E503">
            <v>13.5</v>
          </cell>
          <cell r="F503" t="str">
            <v>GEL</v>
          </cell>
          <cell r="G503">
            <v>7.8</v>
          </cell>
          <cell r="H503" t="str">
            <v>USD</v>
          </cell>
        </row>
        <row r="504">
          <cell r="B504">
            <v>40604</v>
          </cell>
          <cell r="C504">
            <v>40604</v>
          </cell>
          <cell r="E504">
            <v>6.75</v>
          </cell>
          <cell r="F504" t="str">
            <v>GEL</v>
          </cell>
          <cell r="G504">
            <v>3.9</v>
          </cell>
          <cell r="H504" t="str">
            <v>USD</v>
          </cell>
        </row>
        <row r="505">
          <cell r="B505">
            <v>40604</v>
          </cell>
          <cell r="C505">
            <v>40604</v>
          </cell>
          <cell r="E505">
            <v>30.39</v>
          </cell>
          <cell r="F505" t="str">
            <v>GEL</v>
          </cell>
          <cell r="G505">
            <v>17.55</v>
          </cell>
          <cell r="H505" t="str">
            <v>USD</v>
          </cell>
        </row>
        <row r="506">
          <cell r="B506">
            <v>40604</v>
          </cell>
          <cell r="C506">
            <v>40604</v>
          </cell>
          <cell r="E506">
            <v>33.76</v>
          </cell>
          <cell r="F506" t="str">
            <v>GEL</v>
          </cell>
          <cell r="G506">
            <v>19.5</v>
          </cell>
          <cell r="H506" t="str">
            <v>USD</v>
          </cell>
        </row>
        <row r="507">
          <cell r="B507">
            <v>40604</v>
          </cell>
          <cell r="C507">
            <v>40604</v>
          </cell>
          <cell r="E507">
            <v>40.520000000000003</v>
          </cell>
          <cell r="F507" t="str">
            <v>GEL</v>
          </cell>
          <cell r="G507">
            <v>23.400000000000002</v>
          </cell>
          <cell r="H507" t="str">
            <v>USD</v>
          </cell>
        </row>
        <row r="508">
          <cell r="B508">
            <v>40604</v>
          </cell>
          <cell r="C508">
            <v>40604</v>
          </cell>
          <cell r="E508">
            <v>6.75</v>
          </cell>
          <cell r="F508" t="str">
            <v>GEL</v>
          </cell>
          <cell r="G508">
            <v>3.9</v>
          </cell>
          <cell r="H508" t="str">
            <v>USD</v>
          </cell>
        </row>
        <row r="509">
          <cell r="B509">
            <v>40604</v>
          </cell>
          <cell r="C509">
            <v>40604</v>
          </cell>
          <cell r="E509">
            <v>10.130000000000001</v>
          </cell>
          <cell r="F509" t="str">
            <v>GEL</v>
          </cell>
          <cell r="G509">
            <v>5.8500000000000005</v>
          </cell>
          <cell r="H509" t="str">
            <v>USD</v>
          </cell>
        </row>
        <row r="510">
          <cell r="B510">
            <v>40604</v>
          </cell>
          <cell r="C510">
            <v>40604</v>
          </cell>
          <cell r="E510">
            <v>22.96</v>
          </cell>
          <cell r="F510" t="str">
            <v>GEL</v>
          </cell>
          <cell r="G510">
            <v>13.26</v>
          </cell>
          <cell r="H510" t="str">
            <v>USD</v>
          </cell>
        </row>
        <row r="511">
          <cell r="B511">
            <v>40604</v>
          </cell>
          <cell r="C511">
            <v>40604</v>
          </cell>
          <cell r="E511">
            <v>6.75</v>
          </cell>
          <cell r="F511" t="str">
            <v>GEL</v>
          </cell>
          <cell r="G511">
            <v>3.9</v>
          </cell>
          <cell r="H511" t="str">
            <v>USD</v>
          </cell>
        </row>
        <row r="512">
          <cell r="B512">
            <v>40604</v>
          </cell>
          <cell r="C512">
            <v>40604</v>
          </cell>
          <cell r="E512">
            <v>3.38</v>
          </cell>
          <cell r="F512" t="str">
            <v>GEL</v>
          </cell>
          <cell r="G512">
            <v>1.95</v>
          </cell>
          <cell r="H512" t="str">
            <v>USD</v>
          </cell>
        </row>
        <row r="513">
          <cell r="B513">
            <v>40604</v>
          </cell>
          <cell r="C513">
            <v>40604</v>
          </cell>
          <cell r="E513">
            <v>6.75</v>
          </cell>
          <cell r="F513" t="str">
            <v>GEL</v>
          </cell>
          <cell r="G513">
            <v>3.9</v>
          </cell>
          <cell r="H513" t="str">
            <v>USD</v>
          </cell>
        </row>
        <row r="514">
          <cell r="B514">
            <v>40604</v>
          </cell>
          <cell r="C514">
            <v>40604</v>
          </cell>
          <cell r="E514">
            <v>6.75</v>
          </cell>
          <cell r="F514" t="str">
            <v>GEL</v>
          </cell>
          <cell r="G514">
            <v>3.9</v>
          </cell>
          <cell r="H514" t="str">
            <v>USD</v>
          </cell>
        </row>
        <row r="515">
          <cell r="B515">
            <v>40604</v>
          </cell>
          <cell r="C515">
            <v>40604</v>
          </cell>
          <cell r="E515">
            <v>6.75</v>
          </cell>
          <cell r="F515" t="str">
            <v>GEL</v>
          </cell>
          <cell r="G515">
            <v>3.9</v>
          </cell>
          <cell r="H515" t="str">
            <v>USD</v>
          </cell>
        </row>
        <row r="516">
          <cell r="B516">
            <v>40604</v>
          </cell>
          <cell r="C516">
            <v>40604</v>
          </cell>
          <cell r="E516">
            <v>13.51</v>
          </cell>
          <cell r="F516" t="str">
            <v>GEL</v>
          </cell>
          <cell r="G516">
            <v>7.8</v>
          </cell>
          <cell r="H516" t="str">
            <v>USD</v>
          </cell>
        </row>
        <row r="517">
          <cell r="B517">
            <v>40604</v>
          </cell>
          <cell r="C517">
            <v>40604</v>
          </cell>
          <cell r="E517">
            <v>9.4500000000000011</v>
          </cell>
          <cell r="F517" t="str">
            <v>GEL</v>
          </cell>
          <cell r="G517">
            <v>5.46</v>
          </cell>
          <cell r="H517" t="str">
            <v>USD</v>
          </cell>
        </row>
        <row r="518">
          <cell r="B518">
            <v>40604</v>
          </cell>
          <cell r="C518">
            <v>40604</v>
          </cell>
          <cell r="E518">
            <v>6.75</v>
          </cell>
          <cell r="F518" t="str">
            <v>GEL</v>
          </cell>
          <cell r="G518">
            <v>3.9</v>
          </cell>
          <cell r="H518" t="str">
            <v>USD</v>
          </cell>
        </row>
        <row r="519">
          <cell r="B519">
            <v>40604</v>
          </cell>
          <cell r="C519">
            <v>40604</v>
          </cell>
          <cell r="E519">
            <v>13.51</v>
          </cell>
          <cell r="F519" t="str">
            <v>GEL</v>
          </cell>
          <cell r="G519">
            <v>7.8</v>
          </cell>
          <cell r="H519" t="str">
            <v>USD</v>
          </cell>
        </row>
        <row r="520">
          <cell r="B520">
            <v>40604</v>
          </cell>
          <cell r="C520">
            <v>40604</v>
          </cell>
          <cell r="E520">
            <v>27.01</v>
          </cell>
          <cell r="F520" t="str">
            <v>GEL</v>
          </cell>
          <cell r="G520">
            <v>15.6</v>
          </cell>
          <cell r="H520" t="str">
            <v>USD</v>
          </cell>
        </row>
        <row r="521">
          <cell r="B521">
            <v>40604</v>
          </cell>
          <cell r="C521">
            <v>40604</v>
          </cell>
          <cell r="E521">
            <v>3.38</v>
          </cell>
          <cell r="F521" t="str">
            <v>GEL</v>
          </cell>
          <cell r="G521">
            <v>1.95</v>
          </cell>
          <cell r="H521" t="str">
            <v>USD</v>
          </cell>
        </row>
        <row r="522">
          <cell r="B522">
            <v>40604</v>
          </cell>
          <cell r="C522">
            <v>40604</v>
          </cell>
          <cell r="E522">
            <v>20.260000000000002</v>
          </cell>
          <cell r="F522" t="str">
            <v>GEL</v>
          </cell>
          <cell r="G522">
            <v>11.700000000000001</v>
          </cell>
          <cell r="H522" t="str">
            <v>USD</v>
          </cell>
        </row>
        <row r="523">
          <cell r="B523">
            <v>40604</v>
          </cell>
          <cell r="C523">
            <v>40604</v>
          </cell>
          <cell r="E523">
            <v>33.770000000000003</v>
          </cell>
          <cell r="F523" t="str">
            <v>GEL</v>
          </cell>
          <cell r="G523">
            <v>19.5</v>
          </cell>
          <cell r="H523" t="str">
            <v>USD</v>
          </cell>
        </row>
        <row r="524">
          <cell r="B524">
            <v>40604</v>
          </cell>
          <cell r="C524">
            <v>40604</v>
          </cell>
          <cell r="E524">
            <v>6.75</v>
          </cell>
          <cell r="F524" t="str">
            <v>GEL</v>
          </cell>
          <cell r="G524">
            <v>3.9</v>
          </cell>
          <cell r="H524" t="str">
            <v>USD</v>
          </cell>
        </row>
        <row r="525">
          <cell r="B525">
            <v>40604</v>
          </cell>
          <cell r="C525">
            <v>40604</v>
          </cell>
          <cell r="E525">
            <v>10.130000000000001</v>
          </cell>
          <cell r="F525" t="str">
            <v>GEL</v>
          </cell>
          <cell r="G525">
            <v>5.8500000000000005</v>
          </cell>
          <cell r="H525" t="str">
            <v>USD</v>
          </cell>
        </row>
        <row r="526">
          <cell r="B526">
            <v>40604</v>
          </cell>
          <cell r="C526">
            <v>40604</v>
          </cell>
          <cell r="E526">
            <v>6.75</v>
          </cell>
          <cell r="F526" t="str">
            <v>GEL</v>
          </cell>
          <cell r="G526">
            <v>3.9</v>
          </cell>
          <cell r="H526" t="str">
            <v>USD</v>
          </cell>
        </row>
        <row r="527">
          <cell r="B527">
            <v>40604</v>
          </cell>
          <cell r="C527">
            <v>40604</v>
          </cell>
          <cell r="E527">
            <v>5.4</v>
          </cell>
          <cell r="F527" t="str">
            <v>GEL</v>
          </cell>
          <cell r="G527">
            <v>3.12</v>
          </cell>
          <cell r="H527" t="str">
            <v>USD</v>
          </cell>
        </row>
        <row r="528">
          <cell r="B528">
            <v>40604</v>
          </cell>
          <cell r="C528">
            <v>40604</v>
          </cell>
          <cell r="E528">
            <v>5.4</v>
          </cell>
          <cell r="F528" t="str">
            <v>GEL</v>
          </cell>
          <cell r="G528">
            <v>3.12</v>
          </cell>
          <cell r="H528" t="str">
            <v>USD</v>
          </cell>
        </row>
        <row r="529">
          <cell r="B529">
            <v>40604</v>
          </cell>
          <cell r="C529">
            <v>40606</v>
          </cell>
          <cell r="E529">
            <v>39440.770000000004</v>
          </cell>
          <cell r="F529" t="str">
            <v>GEL</v>
          </cell>
          <cell r="G529">
            <v>22810</v>
          </cell>
          <cell r="H529" t="str">
            <v>USD</v>
          </cell>
        </row>
        <row r="530">
          <cell r="B530">
            <v>40604</v>
          </cell>
          <cell r="C530">
            <v>40606</v>
          </cell>
          <cell r="E530">
            <v>12.76</v>
          </cell>
          <cell r="F530" t="str">
            <v>EUR</v>
          </cell>
          <cell r="G530">
            <v>30.53</v>
          </cell>
          <cell r="H530" t="str">
            <v>GEL</v>
          </cell>
        </row>
        <row r="531">
          <cell r="B531">
            <v>40604</v>
          </cell>
          <cell r="C531">
            <v>40604</v>
          </cell>
          <cell r="E531">
            <v>60.78</v>
          </cell>
          <cell r="F531" t="str">
            <v>GEL</v>
          </cell>
          <cell r="G531">
            <v>35.1</v>
          </cell>
          <cell r="H531" t="str">
            <v>USD</v>
          </cell>
        </row>
        <row r="532">
          <cell r="B532">
            <v>40604</v>
          </cell>
          <cell r="C532">
            <v>40604</v>
          </cell>
          <cell r="E532">
            <v>13.51</v>
          </cell>
          <cell r="F532" t="str">
            <v>GEL</v>
          </cell>
          <cell r="G532">
            <v>7.8</v>
          </cell>
          <cell r="H532" t="str">
            <v>USD</v>
          </cell>
        </row>
        <row r="533">
          <cell r="B533">
            <v>40604</v>
          </cell>
          <cell r="C533">
            <v>40604</v>
          </cell>
          <cell r="E533">
            <v>20.260000000000002</v>
          </cell>
          <cell r="F533" t="str">
            <v>GEL</v>
          </cell>
          <cell r="G533">
            <v>11.700000000000001</v>
          </cell>
          <cell r="H533" t="str">
            <v>USD</v>
          </cell>
        </row>
        <row r="534">
          <cell r="B534">
            <v>40604</v>
          </cell>
          <cell r="C534">
            <v>40604</v>
          </cell>
          <cell r="E534">
            <v>10.130000000000001</v>
          </cell>
          <cell r="F534" t="str">
            <v>GEL</v>
          </cell>
          <cell r="G534">
            <v>5.8500000000000005</v>
          </cell>
          <cell r="H534" t="str">
            <v>USD</v>
          </cell>
        </row>
        <row r="535">
          <cell r="B535">
            <v>40604</v>
          </cell>
          <cell r="C535">
            <v>40604</v>
          </cell>
          <cell r="E535">
            <v>6.75</v>
          </cell>
          <cell r="F535" t="str">
            <v>GEL</v>
          </cell>
          <cell r="G535">
            <v>3.9</v>
          </cell>
          <cell r="H535" t="str">
            <v>USD</v>
          </cell>
        </row>
        <row r="536">
          <cell r="B536">
            <v>40604</v>
          </cell>
          <cell r="C536">
            <v>40604</v>
          </cell>
          <cell r="E536">
            <v>13.51</v>
          </cell>
          <cell r="F536" t="str">
            <v>GEL</v>
          </cell>
          <cell r="G536">
            <v>7.8</v>
          </cell>
          <cell r="H536" t="str">
            <v>USD</v>
          </cell>
        </row>
        <row r="537">
          <cell r="B537">
            <v>40604</v>
          </cell>
          <cell r="C537">
            <v>40604</v>
          </cell>
          <cell r="E537">
            <v>40.51</v>
          </cell>
          <cell r="F537" t="str">
            <v>GEL</v>
          </cell>
          <cell r="G537">
            <v>23.400000000000002</v>
          </cell>
          <cell r="H537" t="str">
            <v>USD</v>
          </cell>
        </row>
        <row r="538">
          <cell r="B538">
            <v>40604</v>
          </cell>
          <cell r="C538">
            <v>40604</v>
          </cell>
          <cell r="E538">
            <v>6.75</v>
          </cell>
          <cell r="F538" t="str">
            <v>GEL</v>
          </cell>
          <cell r="G538">
            <v>3.9</v>
          </cell>
          <cell r="H538" t="str">
            <v>USD</v>
          </cell>
        </row>
        <row r="539">
          <cell r="B539">
            <v>40604</v>
          </cell>
          <cell r="C539">
            <v>40604</v>
          </cell>
          <cell r="E539">
            <v>64.16</v>
          </cell>
          <cell r="F539" t="str">
            <v>GEL</v>
          </cell>
          <cell r="G539">
            <v>37.050000000000004</v>
          </cell>
          <cell r="H539" t="str">
            <v>USD</v>
          </cell>
        </row>
        <row r="540">
          <cell r="B540">
            <v>40604</v>
          </cell>
          <cell r="C540">
            <v>40604</v>
          </cell>
          <cell r="E540">
            <v>6.75</v>
          </cell>
          <cell r="F540" t="str">
            <v>GEL</v>
          </cell>
          <cell r="G540">
            <v>3.9</v>
          </cell>
          <cell r="H540" t="str">
            <v>USD</v>
          </cell>
        </row>
        <row r="541">
          <cell r="B541">
            <v>40604</v>
          </cell>
          <cell r="C541">
            <v>40604</v>
          </cell>
          <cell r="E541">
            <v>2.7</v>
          </cell>
          <cell r="F541" t="str">
            <v>GEL</v>
          </cell>
          <cell r="G541">
            <v>1.56</v>
          </cell>
          <cell r="H541" t="str">
            <v>USD</v>
          </cell>
        </row>
        <row r="542">
          <cell r="B542">
            <v>40604</v>
          </cell>
          <cell r="C542">
            <v>40604</v>
          </cell>
          <cell r="E542">
            <v>10.130000000000001</v>
          </cell>
          <cell r="F542" t="str">
            <v>GEL</v>
          </cell>
          <cell r="G542">
            <v>5.8500000000000005</v>
          </cell>
          <cell r="H542" t="str">
            <v>USD</v>
          </cell>
        </row>
        <row r="543">
          <cell r="B543">
            <v>40604</v>
          </cell>
          <cell r="C543">
            <v>40604</v>
          </cell>
          <cell r="E543">
            <v>27</v>
          </cell>
          <cell r="F543" t="str">
            <v>GEL</v>
          </cell>
          <cell r="G543">
            <v>15.6</v>
          </cell>
          <cell r="H543" t="str">
            <v>USD</v>
          </cell>
        </row>
        <row r="544">
          <cell r="B544">
            <v>40604</v>
          </cell>
          <cell r="C544">
            <v>40604</v>
          </cell>
          <cell r="E544">
            <v>6.75</v>
          </cell>
          <cell r="F544" t="str">
            <v>GEL</v>
          </cell>
          <cell r="G544">
            <v>3.9</v>
          </cell>
          <cell r="H544" t="str">
            <v>USD</v>
          </cell>
        </row>
        <row r="545">
          <cell r="B545">
            <v>40604</v>
          </cell>
          <cell r="C545">
            <v>40604</v>
          </cell>
          <cell r="E545">
            <v>6.76</v>
          </cell>
          <cell r="F545" t="str">
            <v>GEL</v>
          </cell>
          <cell r="G545">
            <v>3.9</v>
          </cell>
          <cell r="H545" t="str">
            <v>USD</v>
          </cell>
        </row>
        <row r="546">
          <cell r="B546">
            <v>40604</v>
          </cell>
          <cell r="C546">
            <v>40604</v>
          </cell>
          <cell r="E546">
            <v>2.7</v>
          </cell>
          <cell r="F546" t="str">
            <v>GEL</v>
          </cell>
          <cell r="G546">
            <v>1.56</v>
          </cell>
          <cell r="H546" t="str">
            <v>USD</v>
          </cell>
        </row>
        <row r="547">
          <cell r="B547">
            <v>40604</v>
          </cell>
          <cell r="C547">
            <v>40604</v>
          </cell>
          <cell r="E547">
            <v>3.38</v>
          </cell>
          <cell r="F547" t="str">
            <v>GEL</v>
          </cell>
          <cell r="G547">
            <v>1.95</v>
          </cell>
          <cell r="H547" t="str">
            <v>USD</v>
          </cell>
        </row>
        <row r="548">
          <cell r="B548">
            <v>40604</v>
          </cell>
          <cell r="C548">
            <v>40604</v>
          </cell>
          <cell r="E548">
            <v>54.03</v>
          </cell>
          <cell r="F548" t="str">
            <v>GEL</v>
          </cell>
          <cell r="G548">
            <v>31.2</v>
          </cell>
          <cell r="H548" t="str">
            <v>USD</v>
          </cell>
        </row>
        <row r="549">
          <cell r="B549">
            <v>40604</v>
          </cell>
          <cell r="C549">
            <v>40604</v>
          </cell>
          <cell r="E549">
            <v>6.75</v>
          </cell>
          <cell r="F549" t="str">
            <v>GEL</v>
          </cell>
          <cell r="G549">
            <v>3.9</v>
          </cell>
          <cell r="H549" t="str">
            <v>USD</v>
          </cell>
        </row>
        <row r="550">
          <cell r="B550">
            <v>40604</v>
          </cell>
          <cell r="C550">
            <v>40604</v>
          </cell>
          <cell r="E550">
            <v>3.38</v>
          </cell>
          <cell r="F550" t="str">
            <v>GEL</v>
          </cell>
          <cell r="G550">
            <v>1.95</v>
          </cell>
          <cell r="H550" t="str">
            <v>USD</v>
          </cell>
        </row>
        <row r="551">
          <cell r="B551">
            <v>40604</v>
          </cell>
          <cell r="C551">
            <v>40606</v>
          </cell>
          <cell r="E551">
            <v>3076923.08</v>
          </cell>
          <cell r="F551" t="str">
            <v>USD</v>
          </cell>
          <cell r="G551">
            <v>5316923.08</v>
          </cell>
          <cell r="H551" t="str">
            <v>GEL</v>
          </cell>
        </row>
        <row r="552">
          <cell r="B552">
            <v>40604</v>
          </cell>
          <cell r="C552">
            <v>40604</v>
          </cell>
          <cell r="E552">
            <v>3436000</v>
          </cell>
          <cell r="F552" t="str">
            <v>GEL</v>
          </cell>
          <cell r="G552">
            <v>2000000</v>
          </cell>
          <cell r="H552" t="str">
            <v>USD</v>
          </cell>
        </row>
        <row r="553">
          <cell r="B553">
            <v>40604</v>
          </cell>
          <cell r="C553">
            <v>40604</v>
          </cell>
          <cell r="E553">
            <v>6.75</v>
          </cell>
          <cell r="F553" t="str">
            <v>GEL</v>
          </cell>
          <cell r="G553">
            <v>3.9</v>
          </cell>
          <cell r="H553" t="str">
            <v>USD</v>
          </cell>
        </row>
        <row r="554">
          <cell r="B554">
            <v>40604</v>
          </cell>
          <cell r="C554">
            <v>40604</v>
          </cell>
          <cell r="E554">
            <v>6.75</v>
          </cell>
          <cell r="F554" t="str">
            <v>GEL</v>
          </cell>
          <cell r="G554">
            <v>3.9</v>
          </cell>
          <cell r="H554" t="str">
            <v>USD</v>
          </cell>
        </row>
        <row r="555">
          <cell r="B555">
            <v>40604</v>
          </cell>
          <cell r="C555">
            <v>40604</v>
          </cell>
          <cell r="E555">
            <v>6.75</v>
          </cell>
          <cell r="F555" t="str">
            <v>GEL</v>
          </cell>
          <cell r="G555">
            <v>3.9</v>
          </cell>
          <cell r="H555" t="str">
            <v>USD</v>
          </cell>
        </row>
        <row r="556">
          <cell r="B556">
            <v>40604</v>
          </cell>
          <cell r="C556">
            <v>40604</v>
          </cell>
          <cell r="E556">
            <v>13.51</v>
          </cell>
          <cell r="F556" t="str">
            <v>GEL</v>
          </cell>
          <cell r="G556">
            <v>7.8</v>
          </cell>
          <cell r="H556" t="str">
            <v>USD</v>
          </cell>
        </row>
        <row r="557">
          <cell r="B557">
            <v>40604</v>
          </cell>
          <cell r="C557">
            <v>40604</v>
          </cell>
          <cell r="E557">
            <v>40.520000000000003</v>
          </cell>
          <cell r="F557" t="str">
            <v>GEL</v>
          </cell>
          <cell r="G557">
            <v>23.400000000000002</v>
          </cell>
          <cell r="H557" t="str">
            <v>USD</v>
          </cell>
        </row>
        <row r="558">
          <cell r="B558">
            <v>40604</v>
          </cell>
          <cell r="C558">
            <v>40604</v>
          </cell>
          <cell r="E558">
            <v>6.75</v>
          </cell>
          <cell r="F558" t="str">
            <v>GEL</v>
          </cell>
          <cell r="G558">
            <v>3.9</v>
          </cell>
          <cell r="H558" t="str">
            <v>USD</v>
          </cell>
        </row>
        <row r="559">
          <cell r="B559">
            <v>40604</v>
          </cell>
          <cell r="C559">
            <v>40604</v>
          </cell>
          <cell r="E559">
            <v>10.130000000000001</v>
          </cell>
          <cell r="F559" t="str">
            <v>GEL</v>
          </cell>
          <cell r="G559">
            <v>5.8500000000000005</v>
          </cell>
          <cell r="H559" t="str">
            <v>USD</v>
          </cell>
        </row>
        <row r="560">
          <cell r="B560">
            <v>40604</v>
          </cell>
          <cell r="C560">
            <v>40604</v>
          </cell>
          <cell r="E560">
            <v>33.770000000000003</v>
          </cell>
          <cell r="F560" t="str">
            <v>GEL</v>
          </cell>
          <cell r="G560">
            <v>19.5</v>
          </cell>
          <cell r="H560" t="str">
            <v>USD</v>
          </cell>
        </row>
        <row r="561">
          <cell r="B561">
            <v>40604</v>
          </cell>
          <cell r="C561">
            <v>40604</v>
          </cell>
          <cell r="E561">
            <v>10.130000000000001</v>
          </cell>
          <cell r="F561" t="str">
            <v>GEL</v>
          </cell>
          <cell r="G561">
            <v>5.8500000000000005</v>
          </cell>
          <cell r="H561" t="str">
            <v>USD</v>
          </cell>
        </row>
        <row r="562">
          <cell r="B562">
            <v>40604</v>
          </cell>
          <cell r="C562">
            <v>40604</v>
          </cell>
          <cell r="E562">
            <v>6.75</v>
          </cell>
          <cell r="F562" t="str">
            <v>GEL</v>
          </cell>
          <cell r="G562">
            <v>3.9</v>
          </cell>
          <cell r="H562" t="str">
            <v>USD</v>
          </cell>
        </row>
        <row r="563">
          <cell r="B563">
            <v>40604</v>
          </cell>
          <cell r="C563">
            <v>40604</v>
          </cell>
          <cell r="E563">
            <v>10.130000000000001</v>
          </cell>
          <cell r="F563" t="str">
            <v>GEL</v>
          </cell>
          <cell r="G563">
            <v>5.8500000000000005</v>
          </cell>
          <cell r="H563" t="str">
            <v>USD</v>
          </cell>
        </row>
        <row r="564">
          <cell r="B564">
            <v>40604</v>
          </cell>
          <cell r="C564">
            <v>40604</v>
          </cell>
          <cell r="E564">
            <v>6.75</v>
          </cell>
          <cell r="F564" t="str">
            <v>GEL</v>
          </cell>
          <cell r="G564">
            <v>3.9</v>
          </cell>
          <cell r="H564" t="str">
            <v>USD</v>
          </cell>
        </row>
        <row r="565">
          <cell r="B565">
            <v>40604</v>
          </cell>
          <cell r="C565">
            <v>40604</v>
          </cell>
          <cell r="E565">
            <v>6.75</v>
          </cell>
          <cell r="F565" t="str">
            <v>GEL</v>
          </cell>
          <cell r="G565">
            <v>3.9</v>
          </cell>
          <cell r="H565" t="str">
            <v>USD</v>
          </cell>
        </row>
        <row r="566">
          <cell r="B566">
            <v>40604</v>
          </cell>
          <cell r="C566">
            <v>40604</v>
          </cell>
          <cell r="E566">
            <v>3.38</v>
          </cell>
          <cell r="F566" t="str">
            <v>GEL</v>
          </cell>
          <cell r="G566">
            <v>1.95</v>
          </cell>
          <cell r="H566" t="str">
            <v>USD</v>
          </cell>
        </row>
        <row r="567">
          <cell r="B567">
            <v>40604</v>
          </cell>
          <cell r="C567">
            <v>40604</v>
          </cell>
          <cell r="E567">
            <v>6.75</v>
          </cell>
          <cell r="F567" t="str">
            <v>GEL</v>
          </cell>
          <cell r="G567">
            <v>3.9</v>
          </cell>
          <cell r="H567" t="str">
            <v>USD</v>
          </cell>
        </row>
        <row r="568">
          <cell r="B568">
            <v>40604</v>
          </cell>
          <cell r="C568">
            <v>40604</v>
          </cell>
          <cell r="E568">
            <v>3.38</v>
          </cell>
          <cell r="F568" t="str">
            <v>GEL</v>
          </cell>
          <cell r="G568">
            <v>1.95</v>
          </cell>
          <cell r="H568" t="str">
            <v>USD</v>
          </cell>
        </row>
        <row r="569">
          <cell r="B569">
            <v>40604</v>
          </cell>
          <cell r="C569">
            <v>40604</v>
          </cell>
          <cell r="E569">
            <v>6.75</v>
          </cell>
          <cell r="F569" t="str">
            <v>GEL</v>
          </cell>
          <cell r="G569">
            <v>3.9</v>
          </cell>
          <cell r="H569" t="str">
            <v>USD</v>
          </cell>
        </row>
        <row r="570">
          <cell r="B570">
            <v>40604</v>
          </cell>
          <cell r="C570">
            <v>40604</v>
          </cell>
          <cell r="E570">
            <v>3.38</v>
          </cell>
          <cell r="F570" t="str">
            <v>GEL</v>
          </cell>
          <cell r="G570">
            <v>1.95</v>
          </cell>
          <cell r="H570" t="str">
            <v>USD</v>
          </cell>
        </row>
        <row r="571">
          <cell r="B571">
            <v>40604</v>
          </cell>
          <cell r="C571">
            <v>40604</v>
          </cell>
          <cell r="E571">
            <v>13.51</v>
          </cell>
          <cell r="F571" t="str">
            <v>GEL</v>
          </cell>
          <cell r="G571">
            <v>7.8</v>
          </cell>
          <cell r="H571" t="str">
            <v>USD</v>
          </cell>
        </row>
        <row r="572">
          <cell r="B572">
            <v>40604</v>
          </cell>
          <cell r="C572">
            <v>40604</v>
          </cell>
          <cell r="E572">
            <v>20.260000000000002</v>
          </cell>
          <cell r="F572" t="str">
            <v>GEL</v>
          </cell>
          <cell r="G572">
            <v>11.700000000000001</v>
          </cell>
          <cell r="H572" t="str">
            <v>USD</v>
          </cell>
        </row>
        <row r="573">
          <cell r="B573">
            <v>40604</v>
          </cell>
          <cell r="C573">
            <v>40604</v>
          </cell>
          <cell r="E573">
            <v>180000</v>
          </cell>
          <cell r="F573" t="str">
            <v>USD</v>
          </cell>
          <cell r="G573">
            <v>316224</v>
          </cell>
          <cell r="H573" t="str">
            <v>GEL</v>
          </cell>
        </row>
        <row r="574">
          <cell r="B574">
            <v>40604</v>
          </cell>
          <cell r="C574">
            <v>40604</v>
          </cell>
          <cell r="E574">
            <v>198000</v>
          </cell>
          <cell r="F574" t="str">
            <v>EUR</v>
          </cell>
          <cell r="G574">
            <v>273401.17</v>
          </cell>
          <cell r="H574" t="str">
            <v>USD</v>
          </cell>
        </row>
        <row r="575">
          <cell r="B575">
            <v>40604</v>
          </cell>
          <cell r="C575">
            <v>40604</v>
          </cell>
          <cell r="E575">
            <v>500000</v>
          </cell>
          <cell r="F575" t="str">
            <v>USD</v>
          </cell>
          <cell r="G575">
            <v>860000</v>
          </cell>
          <cell r="H575" t="str">
            <v>GEL</v>
          </cell>
        </row>
        <row r="576">
          <cell r="B576">
            <v>40604</v>
          </cell>
          <cell r="C576">
            <v>40604</v>
          </cell>
          <cell r="E576">
            <v>27.02</v>
          </cell>
          <cell r="F576" t="str">
            <v>GEL</v>
          </cell>
          <cell r="G576">
            <v>15.6</v>
          </cell>
          <cell r="H576" t="str">
            <v>USD</v>
          </cell>
        </row>
        <row r="577">
          <cell r="B577">
            <v>40604</v>
          </cell>
          <cell r="C577">
            <v>40604</v>
          </cell>
          <cell r="E577">
            <v>33.770000000000003</v>
          </cell>
          <cell r="F577" t="str">
            <v>GEL</v>
          </cell>
          <cell r="G577">
            <v>19.5</v>
          </cell>
          <cell r="H577" t="str">
            <v>USD</v>
          </cell>
        </row>
        <row r="578">
          <cell r="B578">
            <v>40604</v>
          </cell>
          <cell r="C578">
            <v>40604</v>
          </cell>
          <cell r="E578">
            <v>10.130000000000001</v>
          </cell>
          <cell r="F578" t="str">
            <v>GEL</v>
          </cell>
          <cell r="G578">
            <v>5.8500000000000005</v>
          </cell>
          <cell r="H578" t="str">
            <v>USD</v>
          </cell>
        </row>
        <row r="579">
          <cell r="B579">
            <v>40604</v>
          </cell>
          <cell r="C579">
            <v>40604</v>
          </cell>
          <cell r="E579">
            <v>6.75</v>
          </cell>
          <cell r="F579" t="str">
            <v>GEL</v>
          </cell>
          <cell r="G579">
            <v>3.9</v>
          </cell>
          <cell r="H579" t="str">
            <v>USD</v>
          </cell>
        </row>
        <row r="580">
          <cell r="B580">
            <v>40604</v>
          </cell>
          <cell r="C580">
            <v>40604</v>
          </cell>
          <cell r="E580">
            <v>6.75</v>
          </cell>
          <cell r="F580" t="str">
            <v>GEL</v>
          </cell>
          <cell r="G580">
            <v>3.9</v>
          </cell>
          <cell r="H580" t="str">
            <v>USD</v>
          </cell>
        </row>
        <row r="581">
          <cell r="B581">
            <v>40604</v>
          </cell>
          <cell r="C581">
            <v>40604</v>
          </cell>
          <cell r="E581">
            <v>16.21</v>
          </cell>
          <cell r="F581" t="str">
            <v>GEL</v>
          </cell>
          <cell r="G581">
            <v>9.36</v>
          </cell>
          <cell r="H581" t="str">
            <v>USD</v>
          </cell>
        </row>
        <row r="582">
          <cell r="B582">
            <v>40604</v>
          </cell>
          <cell r="C582">
            <v>40604</v>
          </cell>
          <cell r="E582">
            <v>6.75</v>
          </cell>
          <cell r="F582" t="str">
            <v>GEL</v>
          </cell>
          <cell r="G582">
            <v>3.9</v>
          </cell>
          <cell r="H582" t="str">
            <v>USD</v>
          </cell>
        </row>
        <row r="583">
          <cell r="B583">
            <v>40604</v>
          </cell>
          <cell r="C583">
            <v>40604</v>
          </cell>
          <cell r="E583">
            <v>3.38</v>
          </cell>
          <cell r="F583" t="str">
            <v>GEL</v>
          </cell>
          <cell r="G583">
            <v>1.95</v>
          </cell>
          <cell r="H583" t="str">
            <v>USD</v>
          </cell>
        </row>
        <row r="584">
          <cell r="B584">
            <v>40604</v>
          </cell>
          <cell r="C584">
            <v>40604</v>
          </cell>
          <cell r="E584">
            <v>40.520000000000003</v>
          </cell>
          <cell r="F584" t="str">
            <v>GEL</v>
          </cell>
          <cell r="G584">
            <v>23.400000000000002</v>
          </cell>
          <cell r="H584" t="str">
            <v>USD</v>
          </cell>
        </row>
        <row r="585">
          <cell r="B585">
            <v>40604</v>
          </cell>
          <cell r="C585">
            <v>40604</v>
          </cell>
          <cell r="E585">
            <v>6.75</v>
          </cell>
          <cell r="F585" t="str">
            <v>GEL</v>
          </cell>
          <cell r="G585">
            <v>3.9</v>
          </cell>
          <cell r="H585" t="str">
            <v>USD</v>
          </cell>
        </row>
        <row r="586">
          <cell r="B586">
            <v>40604</v>
          </cell>
          <cell r="C586">
            <v>40604</v>
          </cell>
          <cell r="E586">
            <v>6.75</v>
          </cell>
          <cell r="F586" t="str">
            <v>GEL</v>
          </cell>
          <cell r="G586">
            <v>3.9</v>
          </cell>
          <cell r="H586" t="str">
            <v>USD</v>
          </cell>
        </row>
        <row r="587">
          <cell r="B587">
            <v>40604</v>
          </cell>
          <cell r="C587">
            <v>40604</v>
          </cell>
          <cell r="E587">
            <v>13.51</v>
          </cell>
          <cell r="F587" t="str">
            <v>GEL</v>
          </cell>
          <cell r="G587">
            <v>7.8</v>
          </cell>
          <cell r="H587" t="str">
            <v>USD</v>
          </cell>
        </row>
        <row r="588">
          <cell r="B588">
            <v>40604</v>
          </cell>
          <cell r="C588">
            <v>40604</v>
          </cell>
          <cell r="E588">
            <v>20.260000000000002</v>
          </cell>
          <cell r="F588" t="str">
            <v>GEL</v>
          </cell>
          <cell r="G588">
            <v>11.700000000000001</v>
          </cell>
          <cell r="H588" t="str">
            <v>USD</v>
          </cell>
        </row>
        <row r="589">
          <cell r="B589">
            <v>40604</v>
          </cell>
          <cell r="C589">
            <v>40604</v>
          </cell>
          <cell r="E589">
            <v>135.07</v>
          </cell>
          <cell r="F589" t="str">
            <v>GEL</v>
          </cell>
          <cell r="G589">
            <v>78</v>
          </cell>
          <cell r="H589" t="str">
            <v>USD</v>
          </cell>
        </row>
        <row r="590">
          <cell r="B590">
            <v>40604</v>
          </cell>
          <cell r="C590">
            <v>40604</v>
          </cell>
          <cell r="E590">
            <v>74.290000000000006</v>
          </cell>
          <cell r="F590" t="str">
            <v>GEL</v>
          </cell>
          <cell r="G590">
            <v>42.9</v>
          </cell>
          <cell r="H590" t="str">
            <v>USD</v>
          </cell>
        </row>
        <row r="591">
          <cell r="B591">
            <v>40604</v>
          </cell>
          <cell r="C591">
            <v>40604</v>
          </cell>
          <cell r="E591">
            <v>3.0300000000000002</v>
          </cell>
          <cell r="F591" t="str">
            <v>GEL</v>
          </cell>
          <cell r="G591">
            <v>1.75</v>
          </cell>
          <cell r="H591" t="str">
            <v>USD</v>
          </cell>
        </row>
        <row r="592">
          <cell r="B592">
            <v>40604</v>
          </cell>
          <cell r="C592">
            <v>40604</v>
          </cell>
          <cell r="E592">
            <v>41927.72</v>
          </cell>
          <cell r="F592" t="str">
            <v>GEL</v>
          </cell>
          <cell r="G592">
            <v>24637.09</v>
          </cell>
          <cell r="H592" t="str">
            <v>USD</v>
          </cell>
        </row>
        <row r="593">
          <cell r="B593">
            <v>40604</v>
          </cell>
          <cell r="C593">
            <v>40604</v>
          </cell>
          <cell r="E593">
            <v>1486.8700000000001</v>
          </cell>
          <cell r="F593" t="str">
            <v>GEL</v>
          </cell>
          <cell r="G593">
            <v>643.35</v>
          </cell>
          <cell r="H593" t="str">
            <v>EUR</v>
          </cell>
        </row>
        <row r="594">
          <cell r="B594">
            <v>40604</v>
          </cell>
          <cell r="C594">
            <v>40604</v>
          </cell>
          <cell r="E594">
            <v>117.45</v>
          </cell>
          <cell r="F594" t="str">
            <v>GEL</v>
          </cell>
          <cell r="G594">
            <v>67.83</v>
          </cell>
          <cell r="H594" t="str">
            <v>USD</v>
          </cell>
        </row>
        <row r="595">
          <cell r="B595">
            <v>40604</v>
          </cell>
          <cell r="C595">
            <v>40604</v>
          </cell>
          <cell r="E595">
            <v>81.61</v>
          </cell>
          <cell r="F595" t="str">
            <v>GEL</v>
          </cell>
          <cell r="G595">
            <v>47.13</v>
          </cell>
          <cell r="H595" t="str">
            <v>USD</v>
          </cell>
        </row>
        <row r="596">
          <cell r="B596">
            <v>40604</v>
          </cell>
          <cell r="C596">
            <v>40604</v>
          </cell>
          <cell r="E596">
            <v>51.550000000000004</v>
          </cell>
          <cell r="F596" t="str">
            <v>GEL</v>
          </cell>
          <cell r="G596">
            <v>29.77</v>
          </cell>
          <cell r="H596" t="str">
            <v>USD</v>
          </cell>
        </row>
        <row r="597">
          <cell r="B597">
            <v>40604</v>
          </cell>
          <cell r="C597">
            <v>40604</v>
          </cell>
          <cell r="E597">
            <v>636.93000000000006</v>
          </cell>
          <cell r="F597" t="str">
            <v>GEL</v>
          </cell>
          <cell r="G597">
            <v>367.83</v>
          </cell>
          <cell r="H597" t="str">
            <v>USD</v>
          </cell>
        </row>
        <row r="598">
          <cell r="B598">
            <v>40604</v>
          </cell>
          <cell r="C598">
            <v>40604</v>
          </cell>
          <cell r="E598">
            <v>194.67000000000002</v>
          </cell>
          <cell r="F598" t="str">
            <v>GEL</v>
          </cell>
          <cell r="G598">
            <v>112.42</v>
          </cell>
          <cell r="H598" t="str">
            <v>USD</v>
          </cell>
        </row>
        <row r="599">
          <cell r="B599">
            <v>40604</v>
          </cell>
          <cell r="C599">
            <v>40604</v>
          </cell>
          <cell r="E599">
            <v>408.2</v>
          </cell>
          <cell r="F599" t="str">
            <v>EUR</v>
          </cell>
          <cell r="G599">
            <v>978.5</v>
          </cell>
          <cell r="H599" t="str">
            <v>GEL</v>
          </cell>
        </row>
        <row r="600">
          <cell r="B600">
            <v>40604</v>
          </cell>
          <cell r="C600">
            <v>40604</v>
          </cell>
          <cell r="E600">
            <v>17.82</v>
          </cell>
          <cell r="F600" t="str">
            <v>GEL</v>
          </cell>
          <cell r="G600">
            <v>10.290000000000001</v>
          </cell>
          <cell r="H600" t="str">
            <v>USD</v>
          </cell>
        </row>
        <row r="601">
          <cell r="B601">
            <v>40604</v>
          </cell>
          <cell r="C601">
            <v>40604</v>
          </cell>
          <cell r="E601">
            <v>120057</v>
          </cell>
          <cell r="F601" t="str">
            <v>ILS</v>
          </cell>
          <cell r="G601">
            <v>57507.3</v>
          </cell>
          <cell r="H601" t="str">
            <v>GEL</v>
          </cell>
        </row>
        <row r="602">
          <cell r="B602">
            <v>40604</v>
          </cell>
          <cell r="C602">
            <v>40604</v>
          </cell>
          <cell r="E602">
            <v>57040</v>
          </cell>
          <cell r="F602" t="str">
            <v>USD</v>
          </cell>
          <cell r="G602">
            <v>98770.46</v>
          </cell>
          <cell r="H602" t="str">
            <v>GEL</v>
          </cell>
        </row>
        <row r="603">
          <cell r="B603">
            <v>40604</v>
          </cell>
          <cell r="C603">
            <v>40604</v>
          </cell>
          <cell r="E603">
            <v>1000</v>
          </cell>
          <cell r="F603" t="str">
            <v>USD</v>
          </cell>
          <cell r="G603">
            <v>1731.6000000000001</v>
          </cell>
          <cell r="H603" t="str">
            <v>GEL</v>
          </cell>
        </row>
        <row r="604">
          <cell r="B604">
            <v>40604</v>
          </cell>
          <cell r="C604">
            <v>40604</v>
          </cell>
          <cell r="E604">
            <v>13997.04</v>
          </cell>
          <cell r="F604" t="str">
            <v>EUR</v>
          </cell>
          <cell r="G604">
            <v>19371.900000000001</v>
          </cell>
          <cell r="H604" t="str">
            <v>USD</v>
          </cell>
        </row>
        <row r="605">
          <cell r="B605">
            <v>40604</v>
          </cell>
          <cell r="C605">
            <v>40604</v>
          </cell>
          <cell r="E605">
            <v>1228.52</v>
          </cell>
          <cell r="F605" t="str">
            <v>EUR</v>
          </cell>
          <cell r="G605">
            <v>2944.89</v>
          </cell>
          <cell r="H605" t="str">
            <v>GEL</v>
          </cell>
        </row>
        <row r="606">
          <cell r="B606">
            <v>40604</v>
          </cell>
          <cell r="C606">
            <v>40604</v>
          </cell>
          <cell r="E606">
            <v>457.78000000000003</v>
          </cell>
          <cell r="F606" t="str">
            <v>EUR</v>
          </cell>
          <cell r="G606">
            <v>1097.3399999999999</v>
          </cell>
          <cell r="H606" t="str">
            <v>GEL</v>
          </cell>
        </row>
        <row r="607">
          <cell r="B607">
            <v>40604</v>
          </cell>
          <cell r="C607">
            <v>40604</v>
          </cell>
          <cell r="E607">
            <v>4093.2200000000003</v>
          </cell>
          <cell r="F607" t="str">
            <v>USD</v>
          </cell>
          <cell r="G607">
            <v>7087.82</v>
          </cell>
          <cell r="H607" t="str">
            <v>GEL</v>
          </cell>
        </row>
        <row r="608">
          <cell r="B608">
            <v>40604</v>
          </cell>
          <cell r="C608">
            <v>40604</v>
          </cell>
          <cell r="E608">
            <v>27776.71</v>
          </cell>
          <cell r="F608" t="str">
            <v>ILS</v>
          </cell>
          <cell r="G608">
            <v>13193.94</v>
          </cell>
          <cell r="H608" t="str">
            <v>GEL</v>
          </cell>
        </row>
        <row r="609">
          <cell r="B609">
            <v>40604</v>
          </cell>
          <cell r="C609">
            <v>40604</v>
          </cell>
          <cell r="E609">
            <v>1435139</v>
          </cell>
          <cell r="F609" t="str">
            <v>HUF</v>
          </cell>
          <cell r="G609">
            <v>12629.220000000001</v>
          </cell>
          <cell r="H609" t="str">
            <v>GEL</v>
          </cell>
        </row>
        <row r="610">
          <cell r="B610">
            <v>40604</v>
          </cell>
          <cell r="C610">
            <v>40604</v>
          </cell>
          <cell r="E610">
            <v>452.27</v>
          </cell>
          <cell r="F610" t="str">
            <v>GEL</v>
          </cell>
          <cell r="G610">
            <v>793450</v>
          </cell>
          <cell r="H610" t="str">
            <v>BYR</v>
          </cell>
        </row>
        <row r="611">
          <cell r="B611">
            <v>40604</v>
          </cell>
          <cell r="C611">
            <v>40604</v>
          </cell>
          <cell r="E611">
            <v>1214.95</v>
          </cell>
          <cell r="F611" t="str">
            <v>GEL</v>
          </cell>
          <cell r="G611">
            <v>258500</v>
          </cell>
          <cell r="H611" t="str">
            <v>AMD</v>
          </cell>
        </row>
        <row r="612">
          <cell r="B612">
            <v>40604</v>
          </cell>
          <cell r="C612">
            <v>40604</v>
          </cell>
          <cell r="E612">
            <v>400000</v>
          </cell>
          <cell r="F612" t="str">
            <v>RUR</v>
          </cell>
          <cell r="G612">
            <v>14046.51</v>
          </cell>
          <cell r="H612" t="str">
            <v>USD</v>
          </cell>
        </row>
        <row r="613">
          <cell r="B613">
            <v>40604</v>
          </cell>
          <cell r="C613">
            <v>40604</v>
          </cell>
          <cell r="E613">
            <v>326162.8</v>
          </cell>
          <cell r="F613" t="str">
            <v>USD</v>
          </cell>
          <cell r="G613">
            <v>200000</v>
          </cell>
          <cell r="H613" t="str">
            <v>GBP</v>
          </cell>
        </row>
        <row r="614">
          <cell r="B614">
            <v>40604</v>
          </cell>
          <cell r="C614">
            <v>40604</v>
          </cell>
          <cell r="E614">
            <v>1041000</v>
          </cell>
          <cell r="F614" t="str">
            <v>EUR</v>
          </cell>
          <cell r="G614">
            <v>1437427.37</v>
          </cell>
          <cell r="H614" t="str">
            <v>USD</v>
          </cell>
        </row>
        <row r="615">
          <cell r="B615">
            <v>40604</v>
          </cell>
          <cell r="C615">
            <v>40604</v>
          </cell>
          <cell r="E615">
            <v>1000000</v>
          </cell>
          <cell r="F615" t="str">
            <v>USD</v>
          </cell>
          <cell r="G615">
            <v>1720000</v>
          </cell>
          <cell r="H615" t="str">
            <v>GEL</v>
          </cell>
        </row>
        <row r="616">
          <cell r="B616">
            <v>40604</v>
          </cell>
          <cell r="C616">
            <v>40604</v>
          </cell>
          <cell r="E616">
            <v>138.47</v>
          </cell>
          <cell r="F616" t="str">
            <v>USD</v>
          </cell>
          <cell r="G616">
            <v>239.77</v>
          </cell>
          <cell r="H616" t="str">
            <v>GEL</v>
          </cell>
        </row>
        <row r="617">
          <cell r="B617">
            <v>40604</v>
          </cell>
          <cell r="C617">
            <v>40604</v>
          </cell>
          <cell r="E617">
            <v>32.090000000000003</v>
          </cell>
          <cell r="F617" t="str">
            <v>EUR</v>
          </cell>
          <cell r="G617">
            <v>76.92</v>
          </cell>
          <cell r="H617" t="str">
            <v>GEL</v>
          </cell>
        </row>
        <row r="618">
          <cell r="B618">
            <v>40604</v>
          </cell>
          <cell r="C618">
            <v>40604</v>
          </cell>
          <cell r="E618">
            <v>19.25</v>
          </cell>
          <cell r="F618" t="str">
            <v>USD</v>
          </cell>
          <cell r="G618">
            <v>33.33</v>
          </cell>
          <cell r="H618" t="str">
            <v>GEL</v>
          </cell>
        </row>
        <row r="619">
          <cell r="B619">
            <v>40604</v>
          </cell>
          <cell r="C619">
            <v>40604</v>
          </cell>
          <cell r="E619">
            <v>146.65</v>
          </cell>
          <cell r="F619" t="str">
            <v>USD</v>
          </cell>
          <cell r="G619">
            <v>253.93</v>
          </cell>
          <cell r="H619" t="str">
            <v>GEL</v>
          </cell>
        </row>
        <row r="620">
          <cell r="B620">
            <v>40604</v>
          </cell>
          <cell r="C620">
            <v>40604</v>
          </cell>
          <cell r="E620">
            <v>710.16</v>
          </cell>
          <cell r="F620" t="str">
            <v>USD</v>
          </cell>
          <cell r="G620">
            <v>1229.71</v>
          </cell>
          <cell r="H620" t="str">
            <v>GEL</v>
          </cell>
        </row>
        <row r="621">
          <cell r="B621">
            <v>40604</v>
          </cell>
          <cell r="C621">
            <v>40604</v>
          </cell>
          <cell r="E621">
            <v>484.73</v>
          </cell>
          <cell r="F621" t="str">
            <v>USD</v>
          </cell>
          <cell r="G621">
            <v>839.36</v>
          </cell>
          <cell r="H621" t="str">
            <v>GEL</v>
          </cell>
        </row>
        <row r="622">
          <cell r="B622">
            <v>40604</v>
          </cell>
          <cell r="C622">
            <v>40604</v>
          </cell>
          <cell r="E622">
            <v>7.8</v>
          </cell>
          <cell r="F622" t="str">
            <v>GEL</v>
          </cell>
          <cell r="G622">
            <v>4.5</v>
          </cell>
          <cell r="H622" t="str">
            <v>USD</v>
          </cell>
        </row>
        <row r="623">
          <cell r="B623">
            <v>40604</v>
          </cell>
          <cell r="C623">
            <v>40604</v>
          </cell>
          <cell r="E623">
            <v>610.49</v>
          </cell>
          <cell r="F623" t="str">
            <v>USD</v>
          </cell>
          <cell r="G623">
            <v>1057.1200000000001</v>
          </cell>
          <cell r="H623" t="str">
            <v>GEL</v>
          </cell>
        </row>
        <row r="624">
          <cell r="B624">
            <v>40604</v>
          </cell>
          <cell r="C624">
            <v>40604</v>
          </cell>
          <cell r="E624">
            <v>853.19</v>
          </cell>
          <cell r="F624" t="str">
            <v>GEL</v>
          </cell>
          <cell r="G624">
            <v>492.72</v>
          </cell>
          <cell r="H624" t="str">
            <v>USD</v>
          </cell>
        </row>
        <row r="625">
          <cell r="B625">
            <v>40604</v>
          </cell>
          <cell r="C625">
            <v>40604</v>
          </cell>
          <cell r="E625">
            <v>673.99</v>
          </cell>
          <cell r="F625" t="str">
            <v>USD</v>
          </cell>
          <cell r="G625">
            <v>1167.08</v>
          </cell>
          <cell r="H625" t="str">
            <v>GEL</v>
          </cell>
        </row>
        <row r="626">
          <cell r="B626">
            <v>40604</v>
          </cell>
          <cell r="C626">
            <v>40609</v>
          </cell>
          <cell r="E626">
            <v>50000</v>
          </cell>
          <cell r="F626" t="str">
            <v>EUR</v>
          </cell>
          <cell r="G626">
            <v>69400</v>
          </cell>
          <cell r="H626" t="str">
            <v>USD</v>
          </cell>
        </row>
        <row r="627">
          <cell r="B627">
            <v>40604</v>
          </cell>
          <cell r="C627">
            <v>40609</v>
          </cell>
          <cell r="E627">
            <v>50000</v>
          </cell>
          <cell r="F627" t="str">
            <v>EUR</v>
          </cell>
          <cell r="G627">
            <v>69450</v>
          </cell>
          <cell r="H627" t="str">
            <v>USD</v>
          </cell>
        </row>
        <row r="628">
          <cell r="B628">
            <v>40604</v>
          </cell>
          <cell r="C628">
            <v>40604</v>
          </cell>
          <cell r="E628">
            <v>12.82</v>
          </cell>
          <cell r="F628" t="str">
            <v>GEL</v>
          </cell>
          <cell r="G628">
            <v>7.41</v>
          </cell>
          <cell r="H628" t="str">
            <v>USD</v>
          </cell>
        </row>
        <row r="629">
          <cell r="B629">
            <v>40604</v>
          </cell>
          <cell r="C629">
            <v>40604</v>
          </cell>
          <cell r="E629">
            <v>1.73</v>
          </cell>
          <cell r="F629" t="str">
            <v>GEL</v>
          </cell>
          <cell r="G629">
            <v>1</v>
          </cell>
          <cell r="H629" t="str">
            <v>USD</v>
          </cell>
        </row>
        <row r="630">
          <cell r="B630">
            <v>40604</v>
          </cell>
          <cell r="C630">
            <v>40604</v>
          </cell>
          <cell r="E630">
            <v>4.33</v>
          </cell>
          <cell r="F630" t="str">
            <v>GEL</v>
          </cell>
          <cell r="G630">
            <v>2.5</v>
          </cell>
          <cell r="H630" t="str">
            <v>USD</v>
          </cell>
        </row>
        <row r="631">
          <cell r="B631">
            <v>40604</v>
          </cell>
          <cell r="C631">
            <v>40604</v>
          </cell>
          <cell r="E631">
            <v>8.66</v>
          </cell>
          <cell r="F631" t="str">
            <v>GEL</v>
          </cell>
          <cell r="G631">
            <v>5</v>
          </cell>
          <cell r="H631" t="str">
            <v>USD</v>
          </cell>
        </row>
        <row r="632">
          <cell r="B632">
            <v>40604</v>
          </cell>
          <cell r="C632">
            <v>40604</v>
          </cell>
          <cell r="E632">
            <v>6.0600000000000005</v>
          </cell>
          <cell r="F632" t="str">
            <v>GEL</v>
          </cell>
          <cell r="G632">
            <v>3.5</v>
          </cell>
          <cell r="H632" t="str">
            <v>USD</v>
          </cell>
        </row>
        <row r="633">
          <cell r="B633">
            <v>40604</v>
          </cell>
          <cell r="C633">
            <v>40604</v>
          </cell>
          <cell r="E633">
            <v>6.93</v>
          </cell>
          <cell r="F633" t="str">
            <v>GEL</v>
          </cell>
          <cell r="G633">
            <v>4</v>
          </cell>
          <cell r="H633" t="str">
            <v>USD</v>
          </cell>
        </row>
        <row r="634">
          <cell r="B634">
            <v>40604</v>
          </cell>
          <cell r="C634">
            <v>40604</v>
          </cell>
          <cell r="E634">
            <v>308.5</v>
          </cell>
          <cell r="F634" t="str">
            <v>GEL</v>
          </cell>
          <cell r="G634">
            <v>181.38</v>
          </cell>
          <cell r="H634" t="str">
            <v>USD</v>
          </cell>
        </row>
        <row r="635">
          <cell r="B635">
            <v>40604</v>
          </cell>
          <cell r="C635">
            <v>40604</v>
          </cell>
          <cell r="E635">
            <v>3590</v>
          </cell>
          <cell r="F635" t="str">
            <v>USD</v>
          </cell>
          <cell r="G635">
            <v>6294.08</v>
          </cell>
          <cell r="H635" t="str">
            <v>GEL</v>
          </cell>
        </row>
        <row r="636">
          <cell r="B636">
            <v>40604</v>
          </cell>
          <cell r="C636">
            <v>40604</v>
          </cell>
          <cell r="E636">
            <v>6.75</v>
          </cell>
          <cell r="F636" t="str">
            <v>GEL</v>
          </cell>
          <cell r="G636">
            <v>3.9</v>
          </cell>
          <cell r="H636" t="str">
            <v>USD</v>
          </cell>
        </row>
        <row r="637">
          <cell r="B637">
            <v>40604</v>
          </cell>
          <cell r="C637">
            <v>40604</v>
          </cell>
          <cell r="E637">
            <v>33.770000000000003</v>
          </cell>
          <cell r="F637" t="str">
            <v>GEL</v>
          </cell>
          <cell r="G637">
            <v>19.5</v>
          </cell>
          <cell r="H637" t="str">
            <v>USD</v>
          </cell>
        </row>
        <row r="638">
          <cell r="B638">
            <v>40604</v>
          </cell>
          <cell r="C638">
            <v>40604</v>
          </cell>
          <cell r="E638">
            <v>6.75</v>
          </cell>
          <cell r="F638" t="str">
            <v>GEL</v>
          </cell>
          <cell r="G638">
            <v>3.9</v>
          </cell>
          <cell r="H638" t="str">
            <v>USD</v>
          </cell>
        </row>
        <row r="639">
          <cell r="B639">
            <v>40604</v>
          </cell>
          <cell r="C639">
            <v>40604</v>
          </cell>
          <cell r="E639">
            <v>43.89</v>
          </cell>
          <cell r="F639" t="str">
            <v>GEL</v>
          </cell>
          <cell r="G639">
            <v>25.35</v>
          </cell>
          <cell r="H639" t="str">
            <v>USD</v>
          </cell>
        </row>
        <row r="640">
          <cell r="B640">
            <v>40604</v>
          </cell>
          <cell r="C640">
            <v>40604</v>
          </cell>
          <cell r="E640">
            <v>2.77</v>
          </cell>
          <cell r="F640" t="str">
            <v>GEL</v>
          </cell>
          <cell r="G640">
            <v>1.6</v>
          </cell>
          <cell r="H640" t="str">
            <v>USD</v>
          </cell>
        </row>
        <row r="641">
          <cell r="B641">
            <v>40604</v>
          </cell>
          <cell r="C641">
            <v>40604</v>
          </cell>
          <cell r="E641">
            <v>1.73</v>
          </cell>
          <cell r="F641" t="str">
            <v>GEL</v>
          </cell>
          <cell r="G641">
            <v>1</v>
          </cell>
          <cell r="H641" t="str">
            <v>USD</v>
          </cell>
        </row>
        <row r="642">
          <cell r="B642">
            <v>40604</v>
          </cell>
          <cell r="C642">
            <v>40604</v>
          </cell>
          <cell r="E642">
            <v>0.69000000000000006</v>
          </cell>
          <cell r="F642" t="str">
            <v>GEL</v>
          </cell>
          <cell r="G642">
            <v>0.4</v>
          </cell>
          <cell r="H642" t="str">
            <v>USD</v>
          </cell>
        </row>
        <row r="643">
          <cell r="B643">
            <v>40604</v>
          </cell>
          <cell r="C643">
            <v>40604</v>
          </cell>
          <cell r="E643">
            <v>4.16</v>
          </cell>
          <cell r="F643" t="str">
            <v>GEL</v>
          </cell>
          <cell r="G643">
            <v>2.4</v>
          </cell>
          <cell r="H643" t="str">
            <v>USD</v>
          </cell>
        </row>
        <row r="644">
          <cell r="B644">
            <v>40604</v>
          </cell>
          <cell r="C644">
            <v>40604</v>
          </cell>
          <cell r="E644">
            <v>11.08</v>
          </cell>
          <cell r="F644" t="str">
            <v>GEL</v>
          </cell>
          <cell r="G644">
            <v>6.4</v>
          </cell>
          <cell r="H644" t="str">
            <v>USD</v>
          </cell>
        </row>
        <row r="645">
          <cell r="B645">
            <v>40604</v>
          </cell>
          <cell r="C645">
            <v>40604</v>
          </cell>
          <cell r="E645">
            <v>1.04</v>
          </cell>
          <cell r="F645" t="str">
            <v>GEL</v>
          </cell>
          <cell r="G645">
            <v>0.6</v>
          </cell>
          <cell r="H645" t="str">
            <v>USD</v>
          </cell>
        </row>
        <row r="646">
          <cell r="B646">
            <v>40604</v>
          </cell>
          <cell r="C646">
            <v>40604</v>
          </cell>
          <cell r="E646">
            <v>3.43</v>
          </cell>
          <cell r="F646" t="str">
            <v>GEL</v>
          </cell>
          <cell r="G646">
            <v>1.98</v>
          </cell>
          <cell r="H646" t="str">
            <v>USD</v>
          </cell>
        </row>
        <row r="647">
          <cell r="B647">
            <v>40604</v>
          </cell>
          <cell r="C647">
            <v>40604</v>
          </cell>
          <cell r="E647">
            <v>2.08</v>
          </cell>
          <cell r="F647" t="str">
            <v>GEL</v>
          </cell>
          <cell r="G647">
            <v>1.2</v>
          </cell>
          <cell r="H647" t="str">
            <v>USD</v>
          </cell>
        </row>
        <row r="648">
          <cell r="B648">
            <v>40604</v>
          </cell>
          <cell r="C648">
            <v>40604</v>
          </cell>
          <cell r="E648">
            <v>1</v>
          </cell>
          <cell r="F648" t="str">
            <v>GEL</v>
          </cell>
          <cell r="G648">
            <v>0.57999999999999996</v>
          </cell>
          <cell r="H648" t="str">
            <v>USD</v>
          </cell>
        </row>
        <row r="649">
          <cell r="B649">
            <v>40604</v>
          </cell>
          <cell r="C649">
            <v>40604</v>
          </cell>
          <cell r="E649">
            <v>1</v>
          </cell>
          <cell r="F649" t="str">
            <v>GEL</v>
          </cell>
          <cell r="G649">
            <v>0.57999999999999996</v>
          </cell>
          <cell r="H649" t="str">
            <v>USD</v>
          </cell>
        </row>
        <row r="650">
          <cell r="B650">
            <v>40604</v>
          </cell>
          <cell r="C650">
            <v>40604</v>
          </cell>
          <cell r="E650">
            <v>13.85</v>
          </cell>
          <cell r="F650" t="str">
            <v>GEL</v>
          </cell>
          <cell r="G650">
            <v>8</v>
          </cell>
          <cell r="H650" t="str">
            <v>USD</v>
          </cell>
        </row>
        <row r="651">
          <cell r="B651">
            <v>40604</v>
          </cell>
          <cell r="C651">
            <v>40604</v>
          </cell>
          <cell r="E651">
            <v>2.4300000000000002</v>
          </cell>
          <cell r="F651" t="str">
            <v>GEL</v>
          </cell>
          <cell r="G651">
            <v>1.4000000000000001</v>
          </cell>
          <cell r="H651" t="str">
            <v>USD</v>
          </cell>
        </row>
        <row r="652">
          <cell r="B652">
            <v>40604</v>
          </cell>
          <cell r="C652">
            <v>40604</v>
          </cell>
          <cell r="E652">
            <v>1.3900000000000001</v>
          </cell>
          <cell r="F652" t="str">
            <v>GEL</v>
          </cell>
          <cell r="G652">
            <v>0.8</v>
          </cell>
          <cell r="H652" t="str">
            <v>USD</v>
          </cell>
        </row>
        <row r="653">
          <cell r="B653">
            <v>40604</v>
          </cell>
          <cell r="C653">
            <v>40604</v>
          </cell>
          <cell r="E653">
            <v>0.35000000000000003</v>
          </cell>
          <cell r="F653" t="str">
            <v>GEL</v>
          </cell>
          <cell r="G653">
            <v>0.2</v>
          </cell>
          <cell r="H653" t="str">
            <v>USD</v>
          </cell>
        </row>
        <row r="654">
          <cell r="B654">
            <v>40604</v>
          </cell>
          <cell r="C654">
            <v>40604</v>
          </cell>
          <cell r="E654">
            <v>0.21</v>
          </cell>
          <cell r="F654" t="str">
            <v>GEL</v>
          </cell>
          <cell r="G654">
            <v>0.12</v>
          </cell>
          <cell r="H654" t="str">
            <v>USD</v>
          </cell>
        </row>
        <row r="655">
          <cell r="B655">
            <v>40604</v>
          </cell>
          <cell r="C655">
            <v>40604</v>
          </cell>
          <cell r="E655">
            <v>0.35000000000000003</v>
          </cell>
          <cell r="F655" t="str">
            <v>GEL</v>
          </cell>
          <cell r="G655">
            <v>0.2</v>
          </cell>
          <cell r="H655" t="str">
            <v>USD</v>
          </cell>
        </row>
        <row r="656">
          <cell r="B656">
            <v>40604</v>
          </cell>
          <cell r="C656">
            <v>40604</v>
          </cell>
          <cell r="E656">
            <v>3.13</v>
          </cell>
          <cell r="F656" t="str">
            <v>GEL</v>
          </cell>
          <cell r="G656">
            <v>1.8</v>
          </cell>
          <cell r="H656" t="str">
            <v>USD</v>
          </cell>
        </row>
        <row r="657">
          <cell r="B657">
            <v>40604</v>
          </cell>
          <cell r="C657">
            <v>40604</v>
          </cell>
          <cell r="E657">
            <v>1</v>
          </cell>
          <cell r="F657" t="str">
            <v>GEL</v>
          </cell>
          <cell r="G657">
            <v>0.57999999999999996</v>
          </cell>
          <cell r="H657" t="str">
            <v>USD</v>
          </cell>
        </row>
        <row r="658">
          <cell r="B658">
            <v>40604</v>
          </cell>
          <cell r="C658">
            <v>40604</v>
          </cell>
          <cell r="E658">
            <v>4.08</v>
          </cell>
          <cell r="F658" t="str">
            <v>GEL</v>
          </cell>
          <cell r="G658">
            <v>2.36</v>
          </cell>
          <cell r="H658" t="str">
            <v>USD</v>
          </cell>
        </row>
        <row r="659">
          <cell r="B659">
            <v>40604</v>
          </cell>
          <cell r="C659">
            <v>40604</v>
          </cell>
          <cell r="E659">
            <v>0.35000000000000003</v>
          </cell>
          <cell r="F659" t="str">
            <v>GEL</v>
          </cell>
          <cell r="G659">
            <v>0.2</v>
          </cell>
          <cell r="H659" t="str">
            <v>USD</v>
          </cell>
        </row>
        <row r="660">
          <cell r="B660">
            <v>40604</v>
          </cell>
          <cell r="C660">
            <v>40604</v>
          </cell>
          <cell r="E660">
            <v>2.74</v>
          </cell>
          <cell r="F660" t="str">
            <v>GEL</v>
          </cell>
          <cell r="G660">
            <v>1.58</v>
          </cell>
          <cell r="H660" t="str">
            <v>USD</v>
          </cell>
        </row>
        <row r="661">
          <cell r="B661">
            <v>40604</v>
          </cell>
          <cell r="C661">
            <v>40604</v>
          </cell>
          <cell r="E661">
            <v>0.35000000000000003</v>
          </cell>
          <cell r="F661" t="str">
            <v>GEL</v>
          </cell>
          <cell r="G661">
            <v>0.2</v>
          </cell>
          <cell r="H661" t="str">
            <v>USD</v>
          </cell>
        </row>
        <row r="662">
          <cell r="B662">
            <v>40604</v>
          </cell>
          <cell r="C662">
            <v>40604</v>
          </cell>
          <cell r="E662">
            <v>0.35000000000000003</v>
          </cell>
          <cell r="F662" t="str">
            <v>GEL</v>
          </cell>
          <cell r="G662">
            <v>0.2</v>
          </cell>
          <cell r="H662" t="str">
            <v>USD</v>
          </cell>
        </row>
        <row r="663">
          <cell r="B663">
            <v>40604</v>
          </cell>
          <cell r="C663">
            <v>40604</v>
          </cell>
          <cell r="E663">
            <v>1.73</v>
          </cell>
          <cell r="F663" t="str">
            <v>GEL</v>
          </cell>
          <cell r="G663">
            <v>1</v>
          </cell>
          <cell r="H663" t="str">
            <v>USD</v>
          </cell>
        </row>
        <row r="664">
          <cell r="B664">
            <v>40604</v>
          </cell>
          <cell r="C664">
            <v>40604</v>
          </cell>
          <cell r="E664">
            <v>2.04</v>
          </cell>
          <cell r="F664" t="str">
            <v>GEL</v>
          </cell>
          <cell r="G664">
            <v>1.18</v>
          </cell>
          <cell r="H664" t="str">
            <v>USD</v>
          </cell>
        </row>
        <row r="665">
          <cell r="B665">
            <v>40604</v>
          </cell>
          <cell r="C665">
            <v>40604</v>
          </cell>
          <cell r="E665">
            <v>1.3900000000000001</v>
          </cell>
          <cell r="F665" t="str">
            <v>GEL</v>
          </cell>
          <cell r="G665">
            <v>0.8</v>
          </cell>
          <cell r="H665" t="str">
            <v>USD</v>
          </cell>
        </row>
        <row r="666">
          <cell r="B666">
            <v>40604</v>
          </cell>
          <cell r="C666">
            <v>40604</v>
          </cell>
          <cell r="E666">
            <v>0.69000000000000006</v>
          </cell>
          <cell r="F666" t="str">
            <v>GEL</v>
          </cell>
          <cell r="G666">
            <v>0.4</v>
          </cell>
          <cell r="H666" t="str">
            <v>USD</v>
          </cell>
        </row>
        <row r="667">
          <cell r="B667">
            <v>40604</v>
          </cell>
          <cell r="C667">
            <v>40604</v>
          </cell>
          <cell r="E667">
            <v>0.69000000000000006</v>
          </cell>
          <cell r="F667" t="str">
            <v>GEL</v>
          </cell>
          <cell r="G667">
            <v>0.4</v>
          </cell>
          <cell r="H667" t="str">
            <v>USD</v>
          </cell>
        </row>
        <row r="668">
          <cell r="B668">
            <v>40604</v>
          </cell>
          <cell r="C668">
            <v>40604</v>
          </cell>
          <cell r="E668">
            <v>3.81</v>
          </cell>
          <cell r="F668" t="str">
            <v>GEL</v>
          </cell>
          <cell r="G668">
            <v>2.2000000000000002</v>
          </cell>
          <cell r="H668" t="str">
            <v>USD</v>
          </cell>
        </row>
        <row r="669">
          <cell r="B669">
            <v>40604</v>
          </cell>
          <cell r="C669">
            <v>40604</v>
          </cell>
          <cell r="E669">
            <v>2.77</v>
          </cell>
          <cell r="F669" t="str">
            <v>GEL</v>
          </cell>
          <cell r="G669">
            <v>1.6</v>
          </cell>
          <cell r="H669" t="str">
            <v>USD</v>
          </cell>
        </row>
        <row r="670">
          <cell r="B670">
            <v>40604</v>
          </cell>
          <cell r="C670">
            <v>40604</v>
          </cell>
          <cell r="E670">
            <v>2.08</v>
          </cell>
          <cell r="F670" t="str">
            <v>GEL</v>
          </cell>
          <cell r="G670">
            <v>1.2</v>
          </cell>
          <cell r="H670" t="str">
            <v>USD</v>
          </cell>
        </row>
        <row r="671">
          <cell r="B671">
            <v>40604</v>
          </cell>
          <cell r="C671">
            <v>40604</v>
          </cell>
          <cell r="E671">
            <v>1.3900000000000001</v>
          </cell>
          <cell r="F671" t="str">
            <v>GEL</v>
          </cell>
          <cell r="G671">
            <v>0.8</v>
          </cell>
          <cell r="H671" t="str">
            <v>USD</v>
          </cell>
        </row>
        <row r="672">
          <cell r="B672">
            <v>40604</v>
          </cell>
          <cell r="C672">
            <v>40604</v>
          </cell>
          <cell r="E672">
            <v>2.21</v>
          </cell>
          <cell r="F672" t="str">
            <v>GEL</v>
          </cell>
          <cell r="G672">
            <v>1.28</v>
          </cell>
          <cell r="H672" t="str">
            <v>USD</v>
          </cell>
        </row>
        <row r="673">
          <cell r="B673">
            <v>40604</v>
          </cell>
          <cell r="C673">
            <v>40604</v>
          </cell>
          <cell r="E673">
            <v>1.73</v>
          </cell>
          <cell r="F673" t="str">
            <v>GEL</v>
          </cell>
          <cell r="G673">
            <v>1</v>
          </cell>
          <cell r="H673" t="str">
            <v>USD</v>
          </cell>
        </row>
        <row r="674">
          <cell r="B674">
            <v>40604</v>
          </cell>
          <cell r="C674">
            <v>40604</v>
          </cell>
          <cell r="E674">
            <v>0.21</v>
          </cell>
          <cell r="F674" t="str">
            <v>GEL</v>
          </cell>
          <cell r="G674">
            <v>0.12</v>
          </cell>
          <cell r="H674" t="str">
            <v>USD</v>
          </cell>
        </row>
        <row r="675">
          <cell r="B675">
            <v>40604</v>
          </cell>
          <cell r="C675">
            <v>40604</v>
          </cell>
          <cell r="E675">
            <v>0.21</v>
          </cell>
          <cell r="F675" t="str">
            <v>GEL</v>
          </cell>
          <cell r="G675">
            <v>0.12</v>
          </cell>
          <cell r="H675" t="str">
            <v>USD</v>
          </cell>
        </row>
        <row r="676">
          <cell r="B676">
            <v>40604</v>
          </cell>
          <cell r="C676">
            <v>40604</v>
          </cell>
          <cell r="E676">
            <v>1.3900000000000001</v>
          </cell>
          <cell r="F676" t="str">
            <v>GEL</v>
          </cell>
          <cell r="G676">
            <v>0.8</v>
          </cell>
          <cell r="H676" t="str">
            <v>USD</v>
          </cell>
        </row>
        <row r="677">
          <cell r="B677">
            <v>40604</v>
          </cell>
          <cell r="C677">
            <v>40604</v>
          </cell>
          <cell r="E677">
            <v>5.55</v>
          </cell>
          <cell r="F677" t="str">
            <v>GEL</v>
          </cell>
          <cell r="G677">
            <v>3.2</v>
          </cell>
          <cell r="H677" t="str">
            <v>USD</v>
          </cell>
        </row>
        <row r="678">
          <cell r="B678">
            <v>40604</v>
          </cell>
          <cell r="C678">
            <v>40604</v>
          </cell>
          <cell r="E678">
            <v>10.74</v>
          </cell>
          <cell r="F678" t="str">
            <v>GEL</v>
          </cell>
          <cell r="G678">
            <v>6.2</v>
          </cell>
          <cell r="H678" t="str">
            <v>USD</v>
          </cell>
        </row>
        <row r="679">
          <cell r="B679">
            <v>40604</v>
          </cell>
          <cell r="C679">
            <v>40604</v>
          </cell>
          <cell r="E679">
            <v>0.35000000000000003</v>
          </cell>
          <cell r="F679" t="str">
            <v>GEL</v>
          </cell>
          <cell r="G679">
            <v>0.2</v>
          </cell>
          <cell r="H679" t="str">
            <v>USD</v>
          </cell>
        </row>
        <row r="680">
          <cell r="B680">
            <v>40604</v>
          </cell>
          <cell r="C680">
            <v>40604</v>
          </cell>
          <cell r="E680">
            <v>10.4</v>
          </cell>
          <cell r="F680" t="str">
            <v>GEL</v>
          </cell>
          <cell r="G680">
            <v>6</v>
          </cell>
          <cell r="H680" t="str">
            <v>USD</v>
          </cell>
        </row>
        <row r="681">
          <cell r="B681">
            <v>40604</v>
          </cell>
          <cell r="C681">
            <v>40604</v>
          </cell>
          <cell r="E681">
            <v>1.73</v>
          </cell>
          <cell r="F681" t="str">
            <v>GEL</v>
          </cell>
          <cell r="G681">
            <v>1</v>
          </cell>
          <cell r="H681" t="str">
            <v>USD</v>
          </cell>
        </row>
        <row r="682">
          <cell r="B682">
            <v>40604</v>
          </cell>
          <cell r="C682">
            <v>40604</v>
          </cell>
          <cell r="E682">
            <v>7.11</v>
          </cell>
          <cell r="F682" t="str">
            <v>GEL</v>
          </cell>
          <cell r="G682">
            <v>4.0999999999999996</v>
          </cell>
          <cell r="H682" t="str">
            <v>USD</v>
          </cell>
        </row>
        <row r="683">
          <cell r="B683">
            <v>40604</v>
          </cell>
          <cell r="C683">
            <v>40604</v>
          </cell>
          <cell r="E683">
            <v>3.46</v>
          </cell>
          <cell r="F683" t="str">
            <v>GEL</v>
          </cell>
          <cell r="G683">
            <v>2</v>
          </cell>
          <cell r="H683" t="str">
            <v>USD</v>
          </cell>
        </row>
        <row r="684">
          <cell r="B684">
            <v>40604</v>
          </cell>
          <cell r="C684">
            <v>40604</v>
          </cell>
          <cell r="E684">
            <v>2.73</v>
          </cell>
          <cell r="F684" t="str">
            <v>GEL</v>
          </cell>
          <cell r="G684">
            <v>1.58</v>
          </cell>
          <cell r="H684" t="str">
            <v>USD</v>
          </cell>
        </row>
        <row r="685">
          <cell r="B685">
            <v>40604</v>
          </cell>
          <cell r="C685">
            <v>40604</v>
          </cell>
          <cell r="E685">
            <v>1</v>
          </cell>
          <cell r="F685" t="str">
            <v>GEL</v>
          </cell>
          <cell r="G685">
            <v>0.57999999999999996</v>
          </cell>
          <cell r="H685" t="str">
            <v>USD</v>
          </cell>
        </row>
        <row r="686">
          <cell r="B686">
            <v>40604</v>
          </cell>
          <cell r="C686">
            <v>40604</v>
          </cell>
          <cell r="E686">
            <v>1.3900000000000001</v>
          </cell>
          <cell r="F686" t="str">
            <v>GEL</v>
          </cell>
          <cell r="G686">
            <v>0.8</v>
          </cell>
          <cell r="H686" t="str">
            <v>USD</v>
          </cell>
        </row>
        <row r="687">
          <cell r="B687">
            <v>40604</v>
          </cell>
          <cell r="C687">
            <v>40604</v>
          </cell>
          <cell r="E687">
            <v>6.93</v>
          </cell>
          <cell r="F687" t="str">
            <v>GEL</v>
          </cell>
          <cell r="G687">
            <v>4</v>
          </cell>
          <cell r="H687" t="str">
            <v>USD</v>
          </cell>
        </row>
        <row r="688">
          <cell r="B688">
            <v>40604</v>
          </cell>
          <cell r="C688">
            <v>40604</v>
          </cell>
          <cell r="E688">
            <v>5.8500000000000005</v>
          </cell>
          <cell r="F688" t="str">
            <v>GEL</v>
          </cell>
          <cell r="G688">
            <v>3.38</v>
          </cell>
          <cell r="H688" t="str">
            <v>USD</v>
          </cell>
        </row>
        <row r="689">
          <cell r="B689">
            <v>40604</v>
          </cell>
          <cell r="C689">
            <v>40604</v>
          </cell>
          <cell r="E689">
            <v>1</v>
          </cell>
          <cell r="F689" t="str">
            <v>GEL</v>
          </cell>
          <cell r="G689">
            <v>0.57999999999999996</v>
          </cell>
          <cell r="H689" t="str">
            <v>USD</v>
          </cell>
        </row>
        <row r="690">
          <cell r="B690">
            <v>40604</v>
          </cell>
          <cell r="C690">
            <v>40604</v>
          </cell>
          <cell r="E690">
            <v>1</v>
          </cell>
          <cell r="F690" t="str">
            <v>GEL</v>
          </cell>
          <cell r="G690">
            <v>0.57999999999999996</v>
          </cell>
          <cell r="H690" t="str">
            <v>USD</v>
          </cell>
        </row>
        <row r="691">
          <cell r="B691">
            <v>40604</v>
          </cell>
          <cell r="C691">
            <v>40604</v>
          </cell>
          <cell r="E691">
            <v>3.46</v>
          </cell>
          <cell r="F691" t="str">
            <v>GEL</v>
          </cell>
          <cell r="G691">
            <v>2</v>
          </cell>
          <cell r="H691" t="str">
            <v>USD</v>
          </cell>
        </row>
        <row r="692">
          <cell r="B692">
            <v>40604</v>
          </cell>
          <cell r="C692">
            <v>40604</v>
          </cell>
          <cell r="E692">
            <v>4.5</v>
          </cell>
          <cell r="F692" t="str">
            <v>GEL</v>
          </cell>
          <cell r="G692">
            <v>2.6</v>
          </cell>
          <cell r="H692" t="str">
            <v>USD</v>
          </cell>
        </row>
        <row r="693">
          <cell r="B693">
            <v>40604</v>
          </cell>
          <cell r="C693">
            <v>40604</v>
          </cell>
          <cell r="E693">
            <v>0.21</v>
          </cell>
          <cell r="F693" t="str">
            <v>GEL</v>
          </cell>
          <cell r="G693">
            <v>0.12</v>
          </cell>
          <cell r="H693" t="str">
            <v>USD</v>
          </cell>
        </row>
        <row r="694">
          <cell r="B694">
            <v>40604</v>
          </cell>
          <cell r="C694">
            <v>40604</v>
          </cell>
          <cell r="E694">
            <v>1</v>
          </cell>
          <cell r="F694" t="str">
            <v>GEL</v>
          </cell>
          <cell r="G694">
            <v>0.57999999999999996</v>
          </cell>
          <cell r="H694" t="str">
            <v>USD</v>
          </cell>
        </row>
        <row r="695">
          <cell r="B695">
            <v>40604</v>
          </cell>
          <cell r="C695">
            <v>40604</v>
          </cell>
          <cell r="E695">
            <v>3.73</v>
          </cell>
          <cell r="F695" t="str">
            <v>GEL</v>
          </cell>
          <cell r="G695">
            <v>2.16</v>
          </cell>
          <cell r="H695" t="str">
            <v>USD</v>
          </cell>
        </row>
        <row r="696">
          <cell r="B696">
            <v>40604</v>
          </cell>
          <cell r="C696">
            <v>40604</v>
          </cell>
          <cell r="E696">
            <v>0.42</v>
          </cell>
          <cell r="F696" t="str">
            <v>GEL</v>
          </cell>
          <cell r="G696">
            <v>0.24</v>
          </cell>
          <cell r="H696" t="str">
            <v>USD</v>
          </cell>
        </row>
        <row r="697">
          <cell r="B697">
            <v>40604</v>
          </cell>
          <cell r="C697">
            <v>40604</v>
          </cell>
          <cell r="E697">
            <v>2.63</v>
          </cell>
          <cell r="F697" t="str">
            <v>GEL</v>
          </cell>
          <cell r="G697">
            <v>1.52</v>
          </cell>
          <cell r="H697" t="str">
            <v>USD</v>
          </cell>
        </row>
        <row r="698">
          <cell r="B698">
            <v>40604</v>
          </cell>
          <cell r="C698">
            <v>40604</v>
          </cell>
          <cell r="E698">
            <v>2.08</v>
          </cell>
          <cell r="F698" t="str">
            <v>GEL</v>
          </cell>
          <cell r="G698">
            <v>1.2</v>
          </cell>
          <cell r="H698" t="str">
            <v>USD</v>
          </cell>
        </row>
        <row r="699">
          <cell r="B699">
            <v>40604</v>
          </cell>
          <cell r="C699">
            <v>40604</v>
          </cell>
          <cell r="E699">
            <v>1.6300000000000001</v>
          </cell>
          <cell r="F699" t="str">
            <v>GEL</v>
          </cell>
          <cell r="G699">
            <v>0.94000000000000006</v>
          </cell>
          <cell r="H699" t="str">
            <v>USD</v>
          </cell>
        </row>
        <row r="700">
          <cell r="B700">
            <v>40604</v>
          </cell>
          <cell r="C700">
            <v>40604</v>
          </cell>
          <cell r="E700">
            <v>2.08</v>
          </cell>
          <cell r="F700" t="str">
            <v>GEL</v>
          </cell>
          <cell r="G700">
            <v>1.2</v>
          </cell>
          <cell r="H700" t="str">
            <v>USD</v>
          </cell>
        </row>
        <row r="701">
          <cell r="B701">
            <v>40604</v>
          </cell>
          <cell r="C701">
            <v>40604</v>
          </cell>
          <cell r="E701">
            <v>1.3900000000000001</v>
          </cell>
          <cell r="F701" t="str">
            <v>GEL</v>
          </cell>
          <cell r="G701">
            <v>0.8</v>
          </cell>
          <cell r="H701" t="str">
            <v>USD</v>
          </cell>
        </row>
        <row r="702">
          <cell r="B702">
            <v>40604</v>
          </cell>
          <cell r="C702">
            <v>40604</v>
          </cell>
          <cell r="E702">
            <v>2.77</v>
          </cell>
          <cell r="F702" t="str">
            <v>GEL</v>
          </cell>
          <cell r="G702">
            <v>1.6</v>
          </cell>
          <cell r="H702" t="str">
            <v>USD</v>
          </cell>
        </row>
        <row r="703">
          <cell r="B703">
            <v>40604</v>
          </cell>
          <cell r="C703">
            <v>40604</v>
          </cell>
          <cell r="E703">
            <v>0.69000000000000006</v>
          </cell>
          <cell r="F703" t="str">
            <v>GEL</v>
          </cell>
          <cell r="G703">
            <v>0.4</v>
          </cell>
          <cell r="H703" t="str">
            <v>USD</v>
          </cell>
        </row>
        <row r="704">
          <cell r="B704">
            <v>40604</v>
          </cell>
          <cell r="C704">
            <v>40604</v>
          </cell>
          <cell r="E704">
            <v>0.69000000000000006</v>
          </cell>
          <cell r="F704" t="str">
            <v>GEL</v>
          </cell>
          <cell r="G704">
            <v>0.4</v>
          </cell>
          <cell r="H704" t="str">
            <v>USD</v>
          </cell>
        </row>
        <row r="705">
          <cell r="B705">
            <v>40604</v>
          </cell>
          <cell r="C705">
            <v>40604</v>
          </cell>
          <cell r="E705">
            <v>0.35000000000000003</v>
          </cell>
          <cell r="F705" t="str">
            <v>GEL</v>
          </cell>
          <cell r="G705">
            <v>0.2</v>
          </cell>
          <cell r="H705" t="str">
            <v>USD</v>
          </cell>
        </row>
        <row r="706">
          <cell r="B706">
            <v>40604</v>
          </cell>
          <cell r="C706">
            <v>40604</v>
          </cell>
          <cell r="E706">
            <v>0.70000000000000007</v>
          </cell>
          <cell r="F706" t="str">
            <v>GEL</v>
          </cell>
          <cell r="G706">
            <v>0.4</v>
          </cell>
          <cell r="H706" t="str">
            <v>USD</v>
          </cell>
        </row>
        <row r="707">
          <cell r="B707">
            <v>40604</v>
          </cell>
          <cell r="C707">
            <v>40604</v>
          </cell>
          <cell r="E707">
            <v>0.21</v>
          </cell>
          <cell r="F707" t="str">
            <v>GEL</v>
          </cell>
          <cell r="G707">
            <v>0.12</v>
          </cell>
          <cell r="H707" t="str">
            <v>USD</v>
          </cell>
        </row>
        <row r="708">
          <cell r="B708">
            <v>40604</v>
          </cell>
          <cell r="C708">
            <v>40604</v>
          </cell>
          <cell r="E708">
            <v>6.93</v>
          </cell>
          <cell r="F708" t="str">
            <v>GEL</v>
          </cell>
          <cell r="G708">
            <v>4</v>
          </cell>
          <cell r="H708" t="str">
            <v>USD</v>
          </cell>
        </row>
        <row r="709">
          <cell r="B709">
            <v>40604</v>
          </cell>
          <cell r="C709">
            <v>40604</v>
          </cell>
          <cell r="E709">
            <v>0.69000000000000006</v>
          </cell>
          <cell r="F709" t="str">
            <v>GEL</v>
          </cell>
          <cell r="G709">
            <v>0.4</v>
          </cell>
          <cell r="H709" t="str">
            <v>USD</v>
          </cell>
        </row>
        <row r="710">
          <cell r="B710">
            <v>40604</v>
          </cell>
          <cell r="C710">
            <v>40604</v>
          </cell>
          <cell r="E710">
            <v>5.19</v>
          </cell>
          <cell r="F710" t="str">
            <v>GEL</v>
          </cell>
          <cell r="G710">
            <v>3</v>
          </cell>
          <cell r="H710" t="str">
            <v>USD</v>
          </cell>
        </row>
        <row r="711">
          <cell r="B711">
            <v>40604</v>
          </cell>
          <cell r="C711">
            <v>40604</v>
          </cell>
          <cell r="E711">
            <v>1.3900000000000001</v>
          </cell>
          <cell r="F711" t="str">
            <v>GEL</v>
          </cell>
          <cell r="G711">
            <v>0.8</v>
          </cell>
          <cell r="H711" t="str">
            <v>USD</v>
          </cell>
        </row>
        <row r="712">
          <cell r="B712">
            <v>40604</v>
          </cell>
          <cell r="C712">
            <v>40604</v>
          </cell>
          <cell r="E712">
            <v>0.21</v>
          </cell>
          <cell r="F712" t="str">
            <v>GEL</v>
          </cell>
          <cell r="G712">
            <v>0.12</v>
          </cell>
          <cell r="H712" t="str">
            <v>USD</v>
          </cell>
        </row>
        <row r="713">
          <cell r="B713">
            <v>40604</v>
          </cell>
          <cell r="C713">
            <v>40604</v>
          </cell>
          <cell r="E713">
            <v>1.3800000000000001</v>
          </cell>
          <cell r="F713" t="str">
            <v>GEL</v>
          </cell>
          <cell r="G713">
            <v>0.8</v>
          </cell>
          <cell r="H713" t="str">
            <v>USD</v>
          </cell>
        </row>
        <row r="714">
          <cell r="B714">
            <v>40604</v>
          </cell>
          <cell r="C714">
            <v>40604</v>
          </cell>
          <cell r="E714">
            <v>2.77</v>
          </cell>
          <cell r="F714" t="str">
            <v>GEL</v>
          </cell>
          <cell r="G714">
            <v>1.6</v>
          </cell>
          <cell r="H714" t="str">
            <v>USD</v>
          </cell>
        </row>
        <row r="715">
          <cell r="B715">
            <v>40604</v>
          </cell>
          <cell r="C715">
            <v>40604</v>
          </cell>
          <cell r="E715">
            <v>0.21</v>
          </cell>
          <cell r="F715" t="str">
            <v>GEL</v>
          </cell>
          <cell r="G715">
            <v>0.12</v>
          </cell>
          <cell r="H715" t="str">
            <v>USD</v>
          </cell>
        </row>
        <row r="716">
          <cell r="B716">
            <v>40604</v>
          </cell>
          <cell r="C716">
            <v>40604</v>
          </cell>
          <cell r="E716">
            <v>2.7800000000000002</v>
          </cell>
          <cell r="F716" t="str">
            <v>GEL</v>
          </cell>
          <cell r="G716">
            <v>1.6</v>
          </cell>
          <cell r="H716" t="str">
            <v>USD</v>
          </cell>
        </row>
        <row r="717">
          <cell r="B717">
            <v>40604</v>
          </cell>
          <cell r="C717">
            <v>40604</v>
          </cell>
          <cell r="E717">
            <v>1</v>
          </cell>
          <cell r="F717" t="str">
            <v>GEL</v>
          </cell>
          <cell r="G717">
            <v>0.57999999999999996</v>
          </cell>
          <cell r="H717" t="str">
            <v>USD</v>
          </cell>
        </row>
        <row r="718">
          <cell r="B718">
            <v>40604</v>
          </cell>
          <cell r="C718">
            <v>40604</v>
          </cell>
          <cell r="E718">
            <v>0.69000000000000006</v>
          </cell>
          <cell r="F718" t="str">
            <v>GEL</v>
          </cell>
          <cell r="G718">
            <v>0.4</v>
          </cell>
          <cell r="H718" t="str">
            <v>USD</v>
          </cell>
        </row>
        <row r="719">
          <cell r="B719">
            <v>40604</v>
          </cell>
          <cell r="C719">
            <v>40604</v>
          </cell>
          <cell r="E719">
            <v>0.35000000000000003</v>
          </cell>
          <cell r="F719" t="str">
            <v>GEL</v>
          </cell>
          <cell r="G719">
            <v>0.2</v>
          </cell>
          <cell r="H719" t="str">
            <v>USD</v>
          </cell>
        </row>
        <row r="720">
          <cell r="B720">
            <v>40604</v>
          </cell>
          <cell r="C720">
            <v>40604</v>
          </cell>
          <cell r="E720">
            <v>0.35000000000000003</v>
          </cell>
          <cell r="F720" t="str">
            <v>GEL</v>
          </cell>
          <cell r="G720">
            <v>0.2</v>
          </cell>
          <cell r="H720" t="str">
            <v>USD</v>
          </cell>
        </row>
        <row r="721">
          <cell r="B721">
            <v>40604</v>
          </cell>
          <cell r="C721">
            <v>40604</v>
          </cell>
          <cell r="E721">
            <v>60000</v>
          </cell>
          <cell r="F721" t="str">
            <v>GBP</v>
          </cell>
          <cell r="G721">
            <v>97428</v>
          </cell>
          <cell r="H721" t="str">
            <v>USD</v>
          </cell>
        </row>
        <row r="722">
          <cell r="B722">
            <v>40604</v>
          </cell>
          <cell r="C722">
            <v>40604</v>
          </cell>
          <cell r="E722">
            <v>10000</v>
          </cell>
          <cell r="F722" t="str">
            <v>GBP</v>
          </cell>
          <cell r="G722">
            <v>16238</v>
          </cell>
          <cell r="H722" t="str">
            <v>USD</v>
          </cell>
        </row>
        <row r="723">
          <cell r="B723">
            <v>40604</v>
          </cell>
          <cell r="C723">
            <v>40604</v>
          </cell>
          <cell r="E723">
            <v>100000</v>
          </cell>
          <cell r="F723" t="str">
            <v>EUR</v>
          </cell>
          <cell r="G723">
            <v>137877</v>
          </cell>
          <cell r="H723" t="str">
            <v>USD</v>
          </cell>
        </row>
        <row r="724">
          <cell r="B724">
            <v>40604</v>
          </cell>
          <cell r="C724">
            <v>40604</v>
          </cell>
          <cell r="E724">
            <v>100000</v>
          </cell>
          <cell r="F724" t="str">
            <v>EUR</v>
          </cell>
          <cell r="G724">
            <v>137877</v>
          </cell>
          <cell r="H724" t="str">
            <v>USD</v>
          </cell>
        </row>
        <row r="725">
          <cell r="B725">
            <v>40604</v>
          </cell>
          <cell r="C725">
            <v>40604</v>
          </cell>
          <cell r="E725">
            <v>30000</v>
          </cell>
          <cell r="F725" t="str">
            <v>EUR</v>
          </cell>
          <cell r="G725">
            <v>41524.800000000003</v>
          </cell>
          <cell r="H725" t="str">
            <v>USD</v>
          </cell>
        </row>
        <row r="726">
          <cell r="B726">
            <v>40604</v>
          </cell>
          <cell r="C726">
            <v>40604</v>
          </cell>
          <cell r="E726">
            <v>32470.799999999999</v>
          </cell>
          <cell r="F726" t="str">
            <v>USD</v>
          </cell>
          <cell r="G726">
            <v>20000</v>
          </cell>
          <cell r="H726" t="str">
            <v>GBP</v>
          </cell>
        </row>
        <row r="727">
          <cell r="B727">
            <v>40604</v>
          </cell>
          <cell r="C727">
            <v>40604</v>
          </cell>
          <cell r="E727">
            <v>20000</v>
          </cell>
          <cell r="F727" t="str">
            <v>GBP</v>
          </cell>
          <cell r="G727">
            <v>32476</v>
          </cell>
          <cell r="H727" t="str">
            <v>USD</v>
          </cell>
        </row>
        <row r="728">
          <cell r="B728">
            <v>40604</v>
          </cell>
          <cell r="C728">
            <v>40604</v>
          </cell>
          <cell r="E728">
            <v>110000</v>
          </cell>
          <cell r="F728" t="str">
            <v>GBP</v>
          </cell>
          <cell r="G728">
            <v>178618</v>
          </cell>
          <cell r="H728" t="str">
            <v>USD</v>
          </cell>
        </row>
        <row r="729">
          <cell r="B729">
            <v>40604</v>
          </cell>
          <cell r="C729">
            <v>40604</v>
          </cell>
          <cell r="E729">
            <v>275500</v>
          </cell>
          <cell r="F729" t="str">
            <v>USD</v>
          </cell>
          <cell r="G729">
            <v>200000</v>
          </cell>
          <cell r="H729" t="str">
            <v>EUR</v>
          </cell>
        </row>
        <row r="730">
          <cell r="B730">
            <v>40604</v>
          </cell>
          <cell r="C730">
            <v>40604</v>
          </cell>
          <cell r="E730">
            <v>68850.5</v>
          </cell>
          <cell r="F730" t="str">
            <v>USD</v>
          </cell>
          <cell r="G730">
            <v>50000</v>
          </cell>
          <cell r="H730" t="str">
            <v>EUR</v>
          </cell>
        </row>
        <row r="731">
          <cell r="B731">
            <v>40604</v>
          </cell>
          <cell r="C731">
            <v>40604</v>
          </cell>
          <cell r="E731">
            <v>1106080</v>
          </cell>
          <cell r="F731" t="str">
            <v>USD</v>
          </cell>
          <cell r="G731">
            <v>800000</v>
          </cell>
          <cell r="H731" t="str">
            <v>EUR</v>
          </cell>
        </row>
        <row r="732">
          <cell r="B732">
            <v>40604</v>
          </cell>
          <cell r="C732">
            <v>40604</v>
          </cell>
          <cell r="E732">
            <v>345472.5</v>
          </cell>
          <cell r="F732" t="str">
            <v>USD</v>
          </cell>
          <cell r="G732">
            <v>250000</v>
          </cell>
          <cell r="H732" t="str">
            <v>EUR</v>
          </cell>
        </row>
        <row r="733">
          <cell r="B733">
            <v>40604</v>
          </cell>
          <cell r="C733">
            <v>40604</v>
          </cell>
          <cell r="E733">
            <v>69128.5</v>
          </cell>
          <cell r="F733" t="str">
            <v>USD</v>
          </cell>
          <cell r="G733">
            <v>50000</v>
          </cell>
          <cell r="H733" t="str">
            <v>EUR</v>
          </cell>
        </row>
        <row r="734">
          <cell r="B734">
            <v>40604</v>
          </cell>
          <cell r="C734">
            <v>40604</v>
          </cell>
          <cell r="E734">
            <v>207805.5</v>
          </cell>
          <cell r="F734" t="str">
            <v>USD</v>
          </cell>
          <cell r="G734">
            <v>150000</v>
          </cell>
          <cell r="H734" t="str">
            <v>EUR</v>
          </cell>
        </row>
        <row r="735">
          <cell r="B735">
            <v>40604</v>
          </cell>
          <cell r="C735">
            <v>40604</v>
          </cell>
          <cell r="E735">
            <v>41560.5</v>
          </cell>
          <cell r="F735" t="str">
            <v>USD</v>
          </cell>
          <cell r="G735">
            <v>30000</v>
          </cell>
          <cell r="H735" t="str">
            <v>EUR</v>
          </cell>
        </row>
        <row r="736">
          <cell r="B736">
            <v>40604</v>
          </cell>
          <cell r="C736">
            <v>40604</v>
          </cell>
          <cell r="E736">
            <v>69388</v>
          </cell>
          <cell r="F736" t="str">
            <v>USD</v>
          </cell>
          <cell r="G736">
            <v>50000</v>
          </cell>
          <cell r="H736" t="str">
            <v>EUR</v>
          </cell>
        </row>
        <row r="737">
          <cell r="B737">
            <v>40604</v>
          </cell>
          <cell r="C737">
            <v>40604</v>
          </cell>
          <cell r="E737">
            <v>69438</v>
          </cell>
          <cell r="F737" t="str">
            <v>USD</v>
          </cell>
          <cell r="G737">
            <v>50000</v>
          </cell>
          <cell r="H737" t="str">
            <v>EUR</v>
          </cell>
        </row>
        <row r="738">
          <cell r="C738">
            <v>40604</v>
          </cell>
          <cell r="E738">
            <v>49498.589999999851</v>
          </cell>
          <cell r="F738" t="str">
            <v>GEL</v>
          </cell>
        </row>
        <row r="739">
          <cell r="C739">
            <v>40604</v>
          </cell>
          <cell r="G739">
            <v>42204.260000000242</v>
          </cell>
          <cell r="H739" t="str">
            <v>GEL</v>
          </cell>
        </row>
        <row r="740">
          <cell r="C740">
            <v>40604</v>
          </cell>
          <cell r="E740">
            <v>494921.25</v>
          </cell>
          <cell r="F740" t="str">
            <v>GEL</v>
          </cell>
        </row>
        <row r="741">
          <cell r="C741">
            <v>40604</v>
          </cell>
          <cell r="G741">
            <v>708268.62999999523</v>
          </cell>
          <cell r="H741" t="str">
            <v>GEL</v>
          </cell>
        </row>
        <row r="742">
          <cell r="B742">
            <v>40604</v>
          </cell>
          <cell r="C742">
            <v>40604</v>
          </cell>
          <cell r="E742">
            <v>276.66000000000003</v>
          </cell>
          <cell r="F742" t="str">
            <v>GEL</v>
          </cell>
          <cell r="G742">
            <v>115.52</v>
          </cell>
          <cell r="H742" t="str">
            <v>EUR</v>
          </cell>
        </row>
        <row r="743">
          <cell r="B743">
            <v>40604</v>
          </cell>
          <cell r="C743">
            <v>40604</v>
          </cell>
          <cell r="E743">
            <v>195.53</v>
          </cell>
          <cell r="F743" t="str">
            <v>GEL</v>
          </cell>
          <cell r="G743">
            <v>81.569999999999993</v>
          </cell>
          <cell r="H743" t="str">
            <v>EUR</v>
          </cell>
        </row>
        <row r="744">
          <cell r="B744">
            <v>40604</v>
          </cell>
          <cell r="C744">
            <v>40604</v>
          </cell>
          <cell r="E744">
            <v>3540.59</v>
          </cell>
          <cell r="F744" t="str">
            <v>GEL</v>
          </cell>
          <cell r="G744">
            <v>2044.92</v>
          </cell>
          <cell r="H744" t="str">
            <v>USD</v>
          </cell>
        </row>
        <row r="745">
          <cell r="B745">
            <v>40604</v>
          </cell>
          <cell r="C745">
            <v>40604</v>
          </cell>
          <cell r="E745">
            <v>7428.85</v>
          </cell>
          <cell r="F745" t="str">
            <v>GEL</v>
          </cell>
          <cell r="G745">
            <v>4290.16</v>
          </cell>
          <cell r="H745" t="str">
            <v>USD</v>
          </cell>
        </row>
        <row r="746">
          <cell r="B746">
            <v>40604</v>
          </cell>
          <cell r="C746">
            <v>40604</v>
          </cell>
          <cell r="E746">
            <v>136806.14000000001</v>
          </cell>
          <cell r="F746" t="str">
            <v>USD</v>
          </cell>
          <cell r="G746">
            <v>236893.51202400003</v>
          </cell>
          <cell r="H746" t="str">
            <v>GEL</v>
          </cell>
        </row>
        <row r="747">
          <cell r="B747">
            <v>40604</v>
          </cell>
          <cell r="C747">
            <v>40604</v>
          </cell>
          <cell r="E747">
            <v>5627.2401920000002</v>
          </cell>
          <cell r="F747" t="str">
            <v>GEL</v>
          </cell>
          <cell r="G747">
            <v>2347.52</v>
          </cell>
          <cell r="H747" t="str">
            <v>EUR</v>
          </cell>
        </row>
        <row r="748">
          <cell r="B748">
            <v>40604</v>
          </cell>
          <cell r="C748">
            <v>40604</v>
          </cell>
          <cell r="E748">
            <v>29.382224999999998</v>
          </cell>
          <cell r="F748" t="str">
            <v>GEL</v>
          </cell>
          <cell r="G748">
            <v>10.41</v>
          </cell>
          <cell r="H748" t="str">
            <v>GBP</v>
          </cell>
        </row>
        <row r="749">
          <cell r="B749">
            <v>40604</v>
          </cell>
          <cell r="C749">
            <v>40604</v>
          </cell>
          <cell r="E749">
            <v>51.723582000000007</v>
          </cell>
          <cell r="F749" t="str">
            <v>GEL</v>
          </cell>
          <cell r="G749">
            <v>27.78</v>
          </cell>
          <cell r="H749" t="str">
            <v>CHF</v>
          </cell>
        </row>
        <row r="750">
          <cell r="B750">
            <v>40604</v>
          </cell>
          <cell r="C750">
            <v>40604</v>
          </cell>
          <cell r="E750">
            <v>466.13884999999999</v>
          </cell>
          <cell r="F750" t="str">
            <v>GEL</v>
          </cell>
          <cell r="G750">
            <v>973.15</v>
          </cell>
          <cell r="H750" t="str">
            <v>ILS</v>
          </cell>
        </row>
        <row r="751">
          <cell r="B751">
            <v>40604</v>
          </cell>
          <cell r="C751">
            <v>40604</v>
          </cell>
          <cell r="E751">
            <v>146.09007800000001</v>
          </cell>
          <cell r="F751" t="str">
            <v>GEL</v>
          </cell>
          <cell r="G751">
            <v>66.98</v>
          </cell>
          <cell r="H751" t="str">
            <v>AZN</v>
          </cell>
        </row>
        <row r="752">
          <cell r="B752">
            <v>40606</v>
          </cell>
          <cell r="C752">
            <v>40609</v>
          </cell>
          <cell r="E752">
            <v>139650</v>
          </cell>
          <cell r="F752" t="str">
            <v>USD</v>
          </cell>
          <cell r="G752">
            <v>100000</v>
          </cell>
          <cell r="H752" t="str">
            <v>EUR</v>
          </cell>
        </row>
        <row r="753">
          <cell r="B753">
            <v>40606</v>
          </cell>
          <cell r="C753">
            <v>40606</v>
          </cell>
          <cell r="E753">
            <v>2019.46</v>
          </cell>
          <cell r="F753" t="str">
            <v>USD</v>
          </cell>
          <cell r="G753">
            <v>3491.84</v>
          </cell>
          <cell r="H753" t="str">
            <v>GEL</v>
          </cell>
        </row>
        <row r="754">
          <cell r="B754">
            <v>40606</v>
          </cell>
          <cell r="C754">
            <v>40612</v>
          </cell>
          <cell r="E754">
            <v>15409.59</v>
          </cell>
          <cell r="F754" t="str">
            <v>USD</v>
          </cell>
          <cell r="G754">
            <v>3000000</v>
          </cell>
          <cell r="H754" t="str">
            <v>HUF</v>
          </cell>
        </row>
        <row r="755">
          <cell r="B755">
            <v>40606</v>
          </cell>
          <cell r="C755">
            <v>40606</v>
          </cell>
          <cell r="E755">
            <v>2000</v>
          </cell>
          <cell r="F755" t="str">
            <v>GEL</v>
          </cell>
          <cell r="G755">
            <v>1168.57</v>
          </cell>
          <cell r="H755" t="str">
            <v>USD</v>
          </cell>
        </row>
        <row r="756">
          <cell r="B756">
            <v>40606</v>
          </cell>
          <cell r="C756">
            <v>40609</v>
          </cell>
          <cell r="E756">
            <v>540000000</v>
          </cell>
          <cell r="F756" t="str">
            <v>HUF</v>
          </cell>
          <cell r="G756">
            <v>2764976.96</v>
          </cell>
          <cell r="H756" t="str">
            <v>USD</v>
          </cell>
        </row>
        <row r="757">
          <cell r="B757">
            <v>40606</v>
          </cell>
          <cell r="C757">
            <v>40638</v>
          </cell>
          <cell r="E757">
            <v>2753135.52</v>
          </cell>
          <cell r="F757" t="str">
            <v>USD</v>
          </cell>
          <cell r="G757">
            <v>540000000</v>
          </cell>
          <cell r="H757" t="str">
            <v>HUF</v>
          </cell>
        </row>
        <row r="758">
          <cell r="B758">
            <v>40606</v>
          </cell>
          <cell r="C758">
            <v>40606</v>
          </cell>
          <cell r="E758">
            <v>7.5</v>
          </cell>
          <cell r="F758" t="str">
            <v>USD</v>
          </cell>
          <cell r="G758">
            <v>12.97</v>
          </cell>
          <cell r="H758" t="str">
            <v>GEL</v>
          </cell>
        </row>
        <row r="759">
          <cell r="B759">
            <v>40606</v>
          </cell>
          <cell r="C759">
            <v>40606</v>
          </cell>
          <cell r="E759">
            <v>0.81</v>
          </cell>
          <cell r="F759" t="str">
            <v>GEL</v>
          </cell>
          <cell r="G759">
            <v>0.47000000000000003</v>
          </cell>
          <cell r="H759" t="str">
            <v>USD</v>
          </cell>
        </row>
        <row r="760">
          <cell r="B760">
            <v>40606</v>
          </cell>
          <cell r="C760">
            <v>40606</v>
          </cell>
          <cell r="E760">
            <v>199000</v>
          </cell>
          <cell r="F760" t="str">
            <v>EUR</v>
          </cell>
          <cell r="G760">
            <v>277674.45</v>
          </cell>
          <cell r="H760" t="str">
            <v>USD</v>
          </cell>
        </row>
        <row r="761">
          <cell r="B761">
            <v>40606</v>
          </cell>
          <cell r="C761">
            <v>40606</v>
          </cell>
          <cell r="E761">
            <v>1000000</v>
          </cell>
          <cell r="F761" t="str">
            <v>RUR</v>
          </cell>
          <cell r="G761">
            <v>35523.26</v>
          </cell>
          <cell r="H761" t="str">
            <v>USD</v>
          </cell>
        </row>
        <row r="762">
          <cell r="B762">
            <v>40606</v>
          </cell>
          <cell r="C762">
            <v>40606</v>
          </cell>
          <cell r="E762">
            <v>141000</v>
          </cell>
          <cell r="F762" t="str">
            <v>EUR</v>
          </cell>
          <cell r="G762">
            <v>196744.21</v>
          </cell>
          <cell r="H762" t="str">
            <v>USD</v>
          </cell>
        </row>
        <row r="763">
          <cell r="B763">
            <v>40606</v>
          </cell>
          <cell r="C763">
            <v>40606</v>
          </cell>
          <cell r="E763">
            <v>181000</v>
          </cell>
          <cell r="F763" t="str">
            <v>USD</v>
          </cell>
          <cell r="G763">
            <v>317980.79999999999</v>
          </cell>
          <cell r="H763" t="str">
            <v>GEL</v>
          </cell>
        </row>
        <row r="764">
          <cell r="B764">
            <v>40606</v>
          </cell>
          <cell r="C764">
            <v>40606</v>
          </cell>
          <cell r="E764">
            <v>574.18000000000006</v>
          </cell>
          <cell r="F764" t="str">
            <v>GEL</v>
          </cell>
          <cell r="G764">
            <v>240</v>
          </cell>
          <cell r="H764" t="str">
            <v>EUR</v>
          </cell>
        </row>
        <row r="765">
          <cell r="B765">
            <v>40606</v>
          </cell>
          <cell r="C765">
            <v>40606</v>
          </cell>
          <cell r="E765">
            <v>117.58</v>
          </cell>
          <cell r="F765" t="str">
            <v>GEL</v>
          </cell>
          <cell r="G765">
            <v>68</v>
          </cell>
          <cell r="H765" t="str">
            <v>USD</v>
          </cell>
        </row>
        <row r="766">
          <cell r="B766">
            <v>40606</v>
          </cell>
          <cell r="C766">
            <v>40606</v>
          </cell>
          <cell r="E766">
            <v>348768.38</v>
          </cell>
          <cell r="F766" t="str">
            <v>GEL</v>
          </cell>
          <cell r="G766">
            <v>201344.77000000002</v>
          </cell>
          <cell r="H766" t="str">
            <v>USD</v>
          </cell>
        </row>
        <row r="767">
          <cell r="B767">
            <v>40606</v>
          </cell>
          <cell r="C767">
            <v>40606</v>
          </cell>
          <cell r="E767">
            <v>97245.41</v>
          </cell>
          <cell r="F767" t="str">
            <v>GEL</v>
          </cell>
          <cell r="G767">
            <v>56198.44</v>
          </cell>
          <cell r="H767" t="str">
            <v>USD</v>
          </cell>
        </row>
        <row r="768">
          <cell r="B768">
            <v>40606</v>
          </cell>
          <cell r="C768">
            <v>40606</v>
          </cell>
          <cell r="E768">
            <v>129126.23</v>
          </cell>
          <cell r="F768" t="str">
            <v>GEL</v>
          </cell>
          <cell r="G768">
            <v>75355.570000000007</v>
          </cell>
          <cell r="H768" t="str">
            <v>USD</v>
          </cell>
        </row>
        <row r="769">
          <cell r="B769">
            <v>40606</v>
          </cell>
          <cell r="C769">
            <v>40606</v>
          </cell>
          <cell r="E769">
            <v>9922.84</v>
          </cell>
          <cell r="F769" t="str">
            <v>GEL</v>
          </cell>
          <cell r="G769">
            <v>5686.34</v>
          </cell>
          <cell r="H769" t="str">
            <v>USD</v>
          </cell>
        </row>
        <row r="770">
          <cell r="B770">
            <v>40606</v>
          </cell>
          <cell r="C770">
            <v>40606</v>
          </cell>
          <cell r="E770">
            <v>293.95</v>
          </cell>
          <cell r="F770" t="str">
            <v>GEL</v>
          </cell>
          <cell r="G770">
            <v>170</v>
          </cell>
          <cell r="H770" t="str">
            <v>USD</v>
          </cell>
        </row>
        <row r="771">
          <cell r="B771">
            <v>40606</v>
          </cell>
          <cell r="C771">
            <v>40606</v>
          </cell>
          <cell r="E771">
            <v>761.67</v>
          </cell>
          <cell r="F771" t="str">
            <v>USD</v>
          </cell>
          <cell r="G771">
            <v>1317</v>
          </cell>
          <cell r="H771" t="str">
            <v>GEL</v>
          </cell>
        </row>
        <row r="772">
          <cell r="B772">
            <v>40606</v>
          </cell>
          <cell r="C772">
            <v>40606</v>
          </cell>
          <cell r="E772">
            <v>500</v>
          </cell>
          <cell r="F772" t="str">
            <v>EUR</v>
          </cell>
          <cell r="G772">
            <v>1196.2</v>
          </cell>
          <cell r="H772" t="str">
            <v>GEL</v>
          </cell>
        </row>
        <row r="773">
          <cell r="B773">
            <v>40606</v>
          </cell>
          <cell r="C773">
            <v>40606</v>
          </cell>
          <cell r="E773">
            <v>3259.86</v>
          </cell>
          <cell r="F773" t="str">
            <v>EUR</v>
          </cell>
          <cell r="G773">
            <v>7798.89</v>
          </cell>
          <cell r="H773" t="str">
            <v>GEL</v>
          </cell>
        </row>
        <row r="774">
          <cell r="B774">
            <v>40606</v>
          </cell>
          <cell r="C774">
            <v>40609</v>
          </cell>
          <cell r="E774">
            <v>710652.16</v>
          </cell>
          <cell r="F774" t="str">
            <v>GEL</v>
          </cell>
          <cell r="G774">
            <v>413290</v>
          </cell>
          <cell r="H774" t="str">
            <v>USD</v>
          </cell>
        </row>
        <row r="775">
          <cell r="B775">
            <v>40606</v>
          </cell>
          <cell r="C775">
            <v>40609</v>
          </cell>
          <cell r="E775">
            <v>55465.89</v>
          </cell>
          <cell r="F775" t="str">
            <v>GEL</v>
          </cell>
          <cell r="G775">
            <v>23100.2</v>
          </cell>
          <cell r="H775" t="str">
            <v>EUR</v>
          </cell>
        </row>
        <row r="776">
          <cell r="B776">
            <v>40606</v>
          </cell>
          <cell r="C776">
            <v>40606</v>
          </cell>
          <cell r="E776">
            <v>850000</v>
          </cell>
          <cell r="F776" t="str">
            <v>USD</v>
          </cell>
          <cell r="G776">
            <v>1465400</v>
          </cell>
          <cell r="H776" t="str">
            <v>GEL</v>
          </cell>
        </row>
        <row r="777">
          <cell r="B777">
            <v>40606</v>
          </cell>
          <cell r="C777">
            <v>40609</v>
          </cell>
          <cell r="E777">
            <v>3491210</v>
          </cell>
          <cell r="F777" t="str">
            <v>USD</v>
          </cell>
          <cell r="G777">
            <v>2500000</v>
          </cell>
          <cell r="H777" t="str">
            <v>EUR</v>
          </cell>
        </row>
        <row r="778">
          <cell r="B778">
            <v>40606</v>
          </cell>
          <cell r="C778">
            <v>40606</v>
          </cell>
          <cell r="E778">
            <v>859500</v>
          </cell>
          <cell r="F778" t="str">
            <v>GEL</v>
          </cell>
          <cell r="G778">
            <v>500000</v>
          </cell>
          <cell r="H778" t="str">
            <v>USD</v>
          </cell>
        </row>
        <row r="779">
          <cell r="B779">
            <v>40606</v>
          </cell>
          <cell r="C779">
            <v>40606</v>
          </cell>
          <cell r="E779">
            <v>1656</v>
          </cell>
          <cell r="F779" t="str">
            <v>RUR</v>
          </cell>
          <cell r="G779">
            <v>100.02</v>
          </cell>
          <cell r="H779" t="str">
            <v>GEL</v>
          </cell>
        </row>
        <row r="780">
          <cell r="B780">
            <v>40606</v>
          </cell>
          <cell r="C780">
            <v>40606</v>
          </cell>
          <cell r="E780">
            <v>3.98</v>
          </cell>
          <cell r="F780" t="str">
            <v>GEL</v>
          </cell>
          <cell r="G780">
            <v>65.820000000000007</v>
          </cell>
          <cell r="H780" t="str">
            <v>RUR</v>
          </cell>
        </row>
        <row r="781">
          <cell r="B781">
            <v>40606</v>
          </cell>
          <cell r="C781">
            <v>40606</v>
          </cell>
          <cell r="E781">
            <v>740.62</v>
          </cell>
          <cell r="F781" t="str">
            <v>EUR</v>
          </cell>
          <cell r="G781">
            <v>1771.8600000000001</v>
          </cell>
          <cell r="H781" t="str">
            <v>GEL</v>
          </cell>
        </row>
        <row r="782">
          <cell r="B782">
            <v>40606</v>
          </cell>
          <cell r="C782">
            <v>40606</v>
          </cell>
          <cell r="E782">
            <v>248.19</v>
          </cell>
          <cell r="F782" t="str">
            <v>USD</v>
          </cell>
          <cell r="G782">
            <v>429.15000000000003</v>
          </cell>
          <cell r="H782" t="str">
            <v>GEL</v>
          </cell>
        </row>
        <row r="783">
          <cell r="B783">
            <v>40606</v>
          </cell>
          <cell r="C783">
            <v>40606</v>
          </cell>
          <cell r="E783">
            <v>429750</v>
          </cell>
          <cell r="F783" t="str">
            <v>GEL</v>
          </cell>
          <cell r="G783">
            <v>250000</v>
          </cell>
          <cell r="H783" t="str">
            <v>USD</v>
          </cell>
        </row>
        <row r="784">
          <cell r="B784">
            <v>40606</v>
          </cell>
          <cell r="C784">
            <v>40606</v>
          </cell>
          <cell r="E784">
            <v>666.88</v>
          </cell>
          <cell r="F784" t="str">
            <v>GEL</v>
          </cell>
          <cell r="G784">
            <v>278.75</v>
          </cell>
          <cell r="H784" t="str">
            <v>EUR</v>
          </cell>
        </row>
        <row r="785">
          <cell r="B785">
            <v>40606</v>
          </cell>
          <cell r="C785">
            <v>40606</v>
          </cell>
          <cell r="E785">
            <v>395.94</v>
          </cell>
          <cell r="F785" t="str">
            <v>USD</v>
          </cell>
          <cell r="G785">
            <v>684.62</v>
          </cell>
          <cell r="H785" t="str">
            <v>GEL</v>
          </cell>
        </row>
        <row r="786">
          <cell r="B786">
            <v>40606</v>
          </cell>
          <cell r="C786">
            <v>40612</v>
          </cell>
          <cell r="E786">
            <v>4000000</v>
          </cell>
          <cell r="F786" t="str">
            <v>RUR</v>
          </cell>
          <cell r="G786">
            <v>101548.62</v>
          </cell>
          <cell r="H786" t="str">
            <v>EUR</v>
          </cell>
        </row>
        <row r="787">
          <cell r="B787">
            <v>40606</v>
          </cell>
          <cell r="C787">
            <v>40609</v>
          </cell>
          <cell r="E787">
            <v>141843.97</v>
          </cell>
          <cell r="F787" t="str">
            <v>USD</v>
          </cell>
          <cell r="G787">
            <v>4000000</v>
          </cell>
          <cell r="H787" t="str">
            <v>RUR</v>
          </cell>
        </row>
        <row r="788">
          <cell r="B788">
            <v>40606</v>
          </cell>
          <cell r="C788">
            <v>40606</v>
          </cell>
          <cell r="E788">
            <v>200000</v>
          </cell>
          <cell r="F788" t="str">
            <v>USD</v>
          </cell>
          <cell r="G788">
            <v>344200</v>
          </cell>
          <cell r="H788" t="str">
            <v>GEL</v>
          </cell>
        </row>
        <row r="789">
          <cell r="B789">
            <v>40606</v>
          </cell>
          <cell r="C789">
            <v>40606</v>
          </cell>
          <cell r="E789">
            <v>127.29</v>
          </cell>
          <cell r="F789" t="str">
            <v>GEL</v>
          </cell>
          <cell r="G789">
            <v>3309</v>
          </cell>
          <cell r="H789" t="str">
            <v>INR</v>
          </cell>
        </row>
        <row r="790">
          <cell r="B790">
            <v>40606</v>
          </cell>
          <cell r="C790">
            <v>40606</v>
          </cell>
          <cell r="E790">
            <v>12</v>
          </cell>
          <cell r="F790" t="str">
            <v>USD</v>
          </cell>
          <cell r="G790">
            <v>20.75</v>
          </cell>
          <cell r="H790" t="str">
            <v>GEL</v>
          </cell>
        </row>
        <row r="791">
          <cell r="B791">
            <v>40606</v>
          </cell>
          <cell r="C791">
            <v>40606</v>
          </cell>
          <cell r="E791">
            <v>5</v>
          </cell>
          <cell r="F791" t="str">
            <v>USD</v>
          </cell>
          <cell r="G791">
            <v>8.65</v>
          </cell>
          <cell r="H791" t="str">
            <v>GEL</v>
          </cell>
        </row>
        <row r="792">
          <cell r="B792">
            <v>40606</v>
          </cell>
          <cell r="C792">
            <v>40606</v>
          </cell>
          <cell r="E792">
            <v>10.32</v>
          </cell>
          <cell r="F792" t="str">
            <v>GEL</v>
          </cell>
          <cell r="G792">
            <v>5.97</v>
          </cell>
          <cell r="H792" t="str">
            <v>USD</v>
          </cell>
        </row>
        <row r="793">
          <cell r="B793">
            <v>40606</v>
          </cell>
          <cell r="C793">
            <v>40606</v>
          </cell>
          <cell r="E793">
            <v>3</v>
          </cell>
          <cell r="F793" t="str">
            <v>USD</v>
          </cell>
          <cell r="G793">
            <v>5.19</v>
          </cell>
          <cell r="H793" t="str">
            <v>GEL</v>
          </cell>
        </row>
        <row r="794">
          <cell r="B794">
            <v>40606</v>
          </cell>
          <cell r="C794">
            <v>40606</v>
          </cell>
          <cell r="E794">
            <v>3</v>
          </cell>
          <cell r="F794" t="str">
            <v>USD</v>
          </cell>
          <cell r="G794">
            <v>5.19</v>
          </cell>
          <cell r="H794" t="str">
            <v>GEL</v>
          </cell>
        </row>
        <row r="795">
          <cell r="B795">
            <v>40606</v>
          </cell>
          <cell r="C795">
            <v>40606</v>
          </cell>
          <cell r="E795">
            <v>12</v>
          </cell>
          <cell r="F795" t="str">
            <v>USD</v>
          </cell>
          <cell r="G795">
            <v>20.75</v>
          </cell>
          <cell r="H795" t="str">
            <v>GEL</v>
          </cell>
        </row>
        <row r="796">
          <cell r="B796">
            <v>40606</v>
          </cell>
          <cell r="C796">
            <v>40606</v>
          </cell>
          <cell r="E796">
            <v>2500</v>
          </cell>
          <cell r="F796" t="str">
            <v>JPY</v>
          </cell>
          <cell r="G796">
            <v>52.75</v>
          </cell>
          <cell r="H796" t="str">
            <v>GEL</v>
          </cell>
        </row>
        <row r="797">
          <cell r="B797">
            <v>40606</v>
          </cell>
          <cell r="C797">
            <v>40606</v>
          </cell>
          <cell r="E797">
            <v>859750</v>
          </cell>
          <cell r="F797" t="str">
            <v>GEL</v>
          </cell>
          <cell r="G797">
            <v>500000</v>
          </cell>
          <cell r="H797" t="str">
            <v>USD</v>
          </cell>
        </row>
        <row r="798">
          <cell r="B798">
            <v>40606</v>
          </cell>
          <cell r="C798">
            <v>40606</v>
          </cell>
          <cell r="E798">
            <v>0.69000000000000006</v>
          </cell>
          <cell r="F798" t="str">
            <v>GEL</v>
          </cell>
          <cell r="G798">
            <v>0.4</v>
          </cell>
          <cell r="H798" t="str">
            <v>USD</v>
          </cell>
        </row>
        <row r="799">
          <cell r="B799">
            <v>40606</v>
          </cell>
          <cell r="C799">
            <v>40606</v>
          </cell>
          <cell r="E799">
            <v>0.35000000000000003</v>
          </cell>
          <cell r="F799" t="str">
            <v>GEL</v>
          </cell>
          <cell r="G799">
            <v>0.2</v>
          </cell>
          <cell r="H799" t="str">
            <v>USD</v>
          </cell>
        </row>
        <row r="800">
          <cell r="B800">
            <v>40606</v>
          </cell>
          <cell r="C800">
            <v>40606</v>
          </cell>
          <cell r="E800">
            <v>1.73</v>
          </cell>
          <cell r="F800" t="str">
            <v>GEL</v>
          </cell>
          <cell r="G800">
            <v>1</v>
          </cell>
          <cell r="H800" t="str">
            <v>USD</v>
          </cell>
        </row>
        <row r="801">
          <cell r="B801">
            <v>40606</v>
          </cell>
          <cell r="C801">
            <v>40606</v>
          </cell>
          <cell r="E801">
            <v>0.35000000000000003</v>
          </cell>
          <cell r="F801" t="str">
            <v>GEL</v>
          </cell>
          <cell r="G801">
            <v>0.2</v>
          </cell>
          <cell r="H801" t="str">
            <v>USD</v>
          </cell>
        </row>
        <row r="802">
          <cell r="B802">
            <v>40606</v>
          </cell>
          <cell r="C802">
            <v>40606</v>
          </cell>
          <cell r="E802">
            <v>7.91</v>
          </cell>
          <cell r="F802" t="str">
            <v>GEL</v>
          </cell>
          <cell r="G802">
            <v>4.58</v>
          </cell>
          <cell r="H802" t="str">
            <v>USD</v>
          </cell>
        </row>
        <row r="803">
          <cell r="B803">
            <v>40606</v>
          </cell>
          <cell r="C803">
            <v>40606</v>
          </cell>
          <cell r="E803">
            <v>1.04</v>
          </cell>
          <cell r="F803" t="str">
            <v>GEL</v>
          </cell>
          <cell r="G803">
            <v>0.6</v>
          </cell>
          <cell r="H803" t="str">
            <v>USD</v>
          </cell>
        </row>
        <row r="804">
          <cell r="B804">
            <v>40606</v>
          </cell>
          <cell r="C804">
            <v>40606</v>
          </cell>
          <cell r="E804">
            <v>0.52</v>
          </cell>
          <cell r="F804" t="str">
            <v>GEL</v>
          </cell>
          <cell r="G804">
            <v>0.3</v>
          </cell>
          <cell r="H804" t="str">
            <v>USD</v>
          </cell>
        </row>
        <row r="805">
          <cell r="B805">
            <v>40606</v>
          </cell>
          <cell r="C805">
            <v>40606</v>
          </cell>
          <cell r="E805">
            <v>0.21</v>
          </cell>
          <cell r="F805" t="str">
            <v>GEL</v>
          </cell>
          <cell r="G805">
            <v>0.12</v>
          </cell>
          <cell r="H805" t="str">
            <v>USD</v>
          </cell>
        </row>
        <row r="806">
          <cell r="B806">
            <v>40606</v>
          </cell>
          <cell r="C806">
            <v>40606</v>
          </cell>
          <cell r="E806">
            <v>0.35000000000000003</v>
          </cell>
          <cell r="F806" t="str">
            <v>GEL</v>
          </cell>
          <cell r="G806">
            <v>0.2</v>
          </cell>
          <cell r="H806" t="str">
            <v>USD</v>
          </cell>
        </row>
        <row r="807">
          <cell r="B807">
            <v>40606</v>
          </cell>
          <cell r="C807">
            <v>40606</v>
          </cell>
          <cell r="E807">
            <v>0.35000000000000003</v>
          </cell>
          <cell r="F807" t="str">
            <v>GEL</v>
          </cell>
          <cell r="G807">
            <v>0.2</v>
          </cell>
          <cell r="H807" t="str">
            <v>USD</v>
          </cell>
        </row>
        <row r="808">
          <cell r="B808">
            <v>40606</v>
          </cell>
          <cell r="C808">
            <v>40606</v>
          </cell>
          <cell r="E808">
            <v>2.94</v>
          </cell>
          <cell r="F808" t="str">
            <v>GEL</v>
          </cell>
          <cell r="G808">
            <v>1.7</v>
          </cell>
          <cell r="H808" t="str">
            <v>USD</v>
          </cell>
        </row>
        <row r="809">
          <cell r="B809">
            <v>40606</v>
          </cell>
          <cell r="C809">
            <v>40606</v>
          </cell>
          <cell r="E809">
            <v>6.23</v>
          </cell>
          <cell r="F809" t="str">
            <v>GEL</v>
          </cell>
          <cell r="G809">
            <v>3.6</v>
          </cell>
          <cell r="H809" t="str">
            <v>USD</v>
          </cell>
        </row>
        <row r="810">
          <cell r="B810">
            <v>40606</v>
          </cell>
          <cell r="C810">
            <v>40606</v>
          </cell>
          <cell r="E810">
            <v>1</v>
          </cell>
          <cell r="F810" t="str">
            <v>GEL</v>
          </cell>
          <cell r="G810">
            <v>0.57999999999999996</v>
          </cell>
          <cell r="H810" t="str">
            <v>USD</v>
          </cell>
        </row>
        <row r="811">
          <cell r="B811">
            <v>40606</v>
          </cell>
          <cell r="C811">
            <v>40606</v>
          </cell>
          <cell r="E811">
            <v>1.3800000000000001</v>
          </cell>
          <cell r="F811" t="str">
            <v>GEL</v>
          </cell>
          <cell r="G811">
            <v>0.8</v>
          </cell>
          <cell r="H811" t="str">
            <v>USD</v>
          </cell>
        </row>
        <row r="812">
          <cell r="B812">
            <v>40606</v>
          </cell>
          <cell r="C812">
            <v>40606</v>
          </cell>
          <cell r="E812">
            <v>0.69000000000000006</v>
          </cell>
          <cell r="F812" t="str">
            <v>GEL</v>
          </cell>
          <cell r="G812">
            <v>0.4</v>
          </cell>
          <cell r="H812" t="str">
            <v>USD</v>
          </cell>
        </row>
        <row r="813">
          <cell r="B813">
            <v>40606</v>
          </cell>
          <cell r="C813">
            <v>40606</v>
          </cell>
          <cell r="E813">
            <v>0.35000000000000003</v>
          </cell>
          <cell r="F813" t="str">
            <v>GEL</v>
          </cell>
          <cell r="G813">
            <v>0.2</v>
          </cell>
          <cell r="H813" t="str">
            <v>USD</v>
          </cell>
        </row>
        <row r="814">
          <cell r="B814">
            <v>40606</v>
          </cell>
          <cell r="C814">
            <v>40606</v>
          </cell>
          <cell r="E814">
            <v>2.77</v>
          </cell>
          <cell r="F814" t="str">
            <v>GEL</v>
          </cell>
          <cell r="G814">
            <v>1.6</v>
          </cell>
          <cell r="H814" t="str">
            <v>USD</v>
          </cell>
        </row>
        <row r="815">
          <cell r="B815">
            <v>40606</v>
          </cell>
          <cell r="C815">
            <v>40606</v>
          </cell>
          <cell r="E815">
            <v>0.35000000000000003</v>
          </cell>
          <cell r="F815" t="str">
            <v>GEL</v>
          </cell>
          <cell r="G815">
            <v>0.2</v>
          </cell>
          <cell r="H815" t="str">
            <v>USD</v>
          </cell>
        </row>
        <row r="816">
          <cell r="B816">
            <v>40606</v>
          </cell>
          <cell r="C816">
            <v>40606</v>
          </cell>
          <cell r="E816">
            <v>2.77</v>
          </cell>
          <cell r="F816" t="str">
            <v>GEL</v>
          </cell>
          <cell r="G816">
            <v>1.6</v>
          </cell>
          <cell r="H816" t="str">
            <v>USD</v>
          </cell>
        </row>
        <row r="817">
          <cell r="B817">
            <v>40606</v>
          </cell>
          <cell r="C817">
            <v>40606</v>
          </cell>
          <cell r="E817">
            <v>0.35000000000000003</v>
          </cell>
          <cell r="F817" t="str">
            <v>GEL</v>
          </cell>
          <cell r="G817">
            <v>0.2</v>
          </cell>
          <cell r="H817" t="str">
            <v>USD</v>
          </cell>
        </row>
        <row r="818">
          <cell r="B818">
            <v>40606</v>
          </cell>
          <cell r="C818">
            <v>40606</v>
          </cell>
          <cell r="E818">
            <v>2.77</v>
          </cell>
          <cell r="F818" t="str">
            <v>GEL</v>
          </cell>
          <cell r="G818">
            <v>1.6</v>
          </cell>
          <cell r="H818" t="str">
            <v>USD</v>
          </cell>
        </row>
        <row r="819">
          <cell r="B819">
            <v>40606</v>
          </cell>
          <cell r="C819">
            <v>40606</v>
          </cell>
          <cell r="E819">
            <v>2.77</v>
          </cell>
          <cell r="F819" t="str">
            <v>GEL</v>
          </cell>
          <cell r="G819">
            <v>1.6</v>
          </cell>
          <cell r="H819" t="str">
            <v>USD</v>
          </cell>
        </row>
        <row r="820">
          <cell r="B820">
            <v>40606</v>
          </cell>
          <cell r="C820">
            <v>40606</v>
          </cell>
          <cell r="E820">
            <v>1.3800000000000001</v>
          </cell>
          <cell r="F820" t="str">
            <v>GEL</v>
          </cell>
          <cell r="G820">
            <v>0.8</v>
          </cell>
          <cell r="H820" t="str">
            <v>USD</v>
          </cell>
        </row>
        <row r="821">
          <cell r="B821">
            <v>40606</v>
          </cell>
          <cell r="C821">
            <v>40606</v>
          </cell>
          <cell r="E821">
            <v>2.77</v>
          </cell>
          <cell r="F821" t="str">
            <v>GEL</v>
          </cell>
          <cell r="G821">
            <v>1.6</v>
          </cell>
          <cell r="H821" t="str">
            <v>USD</v>
          </cell>
        </row>
        <row r="822">
          <cell r="B822">
            <v>40606</v>
          </cell>
          <cell r="C822">
            <v>40606</v>
          </cell>
          <cell r="E822">
            <v>2.4300000000000002</v>
          </cell>
          <cell r="F822" t="str">
            <v>GEL</v>
          </cell>
          <cell r="G822">
            <v>1.4000000000000001</v>
          </cell>
          <cell r="H822" t="str">
            <v>USD</v>
          </cell>
        </row>
        <row r="823">
          <cell r="B823">
            <v>40606</v>
          </cell>
          <cell r="C823">
            <v>40606</v>
          </cell>
          <cell r="E823">
            <v>4.45</v>
          </cell>
          <cell r="F823" t="str">
            <v>GEL</v>
          </cell>
          <cell r="G823">
            <v>2.58</v>
          </cell>
          <cell r="H823" t="str">
            <v>USD</v>
          </cell>
        </row>
        <row r="824">
          <cell r="B824">
            <v>40606</v>
          </cell>
          <cell r="C824">
            <v>40606</v>
          </cell>
          <cell r="E824">
            <v>1.9000000000000001</v>
          </cell>
          <cell r="F824" t="str">
            <v>GEL</v>
          </cell>
          <cell r="G824">
            <v>1.1000000000000001</v>
          </cell>
          <cell r="H824" t="str">
            <v>USD</v>
          </cell>
        </row>
        <row r="825">
          <cell r="B825">
            <v>40606</v>
          </cell>
          <cell r="C825">
            <v>40606</v>
          </cell>
          <cell r="E825">
            <v>2.38</v>
          </cell>
          <cell r="F825" t="str">
            <v>GEL</v>
          </cell>
          <cell r="G825">
            <v>1.3800000000000001</v>
          </cell>
          <cell r="H825" t="str">
            <v>USD</v>
          </cell>
        </row>
        <row r="826">
          <cell r="B826">
            <v>40606</v>
          </cell>
          <cell r="C826">
            <v>40606</v>
          </cell>
          <cell r="E826">
            <v>1.3900000000000001</v>
          </cell>
          <cell r="F826" t="str">
            <v>GEL</v>
          </cell>
          <cell r="G826">
            <v>0.8</v>
          </cell>
          <cell r="H826" t="str">
            <v>USD</v>
          </cell>
        </row>
        <row r="827">
          <cell r="B827">
            <v>40606</v>
          </cell>
          <cell r="C827">
            <v>40606</v>
          </cell>
          <cell r="E827">
            <v>1.04</v>
          </cell>
          <cell r="F827" t="str">
            <v>GEL</v>
          </cell>
          <cell r="G827">
            <v>0.6</v>
          </cell>
          <cell r="H827" t="str">
            <v>USD</v>
          </cell>
        </row>
        <row r="828">
          <cell r="B828">
            <v>40606</v>
          </cell>
          <cell r="C828">
            <v>40606</v>
          </cell>
          <cell r="E828">
            <v>1.21</v>
          </cell>
          <cell r="F828" t="str">
            <v>GEL</v>
          </cell>
          <cell r="G828">
            <v>0.70000000000000007</v>
          </cell>
          <cell r="H828" t="str">
            <v>USD</v>
          </cell>
        </row>
        <row r="829">
          <cell r="B829">
            <v>40606</v>
          </cell>
          <cell r="C829">
            <v>40606</v>
          </cell>
          <cell r="E829">
            <v>1</v>
          </cell>
          <cell r="F829" t="str">
            <v>GEL</v>
          </cell>
          <cell r="G829">
            <v>0.57999999999999996</v>
          </cell>
          <cell r="H829" t="str">
            <v>USD</v>
          </cell>
        </row>
        <row r="830">
          <cell r="B830">
            <v>40606</v>
          </cell>
          <cell r="C830">
            <v>40606</v>
          </cell>
          <cell r="E830">
            <v>0.52</v>
          </cell>
          <cell r="F830" t="str">
            <v>GEL</v>
          </cell>
          <cell r="G830">
            <v>0.3</v>
          </cell>
          <cell r="H830" t="str">
            <v>USD</v>
          </cell>
        </row>
        <row r="831">
          <cell r="B831">
            <v>40606</v>
          </cell>
          <cell r="C831">
            <v>40606</v>
          </cell>
          <cell r="E831">
            <v>1.73</v>
          </cell>
          <cell r="F831" t="str">
            <v>GEL</v>
          </cell>
          <cell r="G831">
            <v>1</v>
          </cell>
          <cell r="H831" t="str">
            <v>USD</v>
          </cell>
        </row>
        <row r="832">
          <cell r="B832">
            <v>40606</v>
          </cell>
          <cell r="C832">
            <v>40606</v>
          </cell>
          <cell r="E832">
            <v>1.04</v>
          </cell>
          <cell r="F832" t="str">
            <v>GEL</v>
          </cell>
          <cell r="G832">
            <v>0.6</v>
          </cell>
          <cell r="H832" t="str">
            <v>USD</v>
          </cell>
        </row>
        <row r="833">
          <cell r="B833">
            <v>40606</v>
          </cell>
          <cell r="C833">
            <v>40606</v>
          </cell>
          <cell r="E833">
            <v>4.9800000000000004</v>
          </cell>
          <cell r="F833" t="str">
            <v>GEL</v>
          </cell>
          <cell r="G833">
            <v>2.88</v>
          </cell>
          <cell r="H833" t="str">
            <v>USD</v>
          </cell>
        </row>
        <row r="834">
          <cell r="B834">
            <v>40606</v>
          </cell>
          <cell r="C834">
            <v>40606</v>
          </cell>
          <cell r="E834">
            <v>2.77</v>
          </cell>
          <cell r="F834" t="str">
            <v>GEL</v>
          </cell>
          <cell r="G834">
            <v>1.6</v>
          </cell>
          <cell r="H834" t="str">
            <v>USD</v>
          </cell>
        </row>
        <row r="835">
          <cell r="B835">
            <v>40606</v>
          </cell>
          <cell r="C835">
            <v>40606</v>
          </cell>
          <cell r="E835">
            <v>6.92</v>
          </cell>
          <cell r="F835" t="str">
            <v>GEL</v>
          </cell>
          <cell r="G835">
            <v>4</v>
          </cell>
          <cell r="H835" t="str">
            <v>USD</v>
          </cell>
        </row>
        <row r="836">
          <cell r="B836">
            <v>40606</v>
          </cell>
          <cell r="C836">
            <v>40606</v>
          </cell>
          <cell r="E836">
            <v>1.04</v>
          </cell>
          <cell r="F836" t="str">
            <v>GEL</v>
          </cell>
          <cell r="G836">
            <v>0.6</v>
          </cell>
          <cell r="H836" t="str">
            <v>USD</v>
          </cell>
        </row>
        <row r="837">
          <cell r="B837">
            <v>40606</v>
          </cell>
          <cell r="C837">
            <v>40606</v>
          </cell>
          <cell r="E837">
            <v>3.8000000000000003</v>
          </cell>
          <cell r="F837" t="str">
            <v>GEL</v>
          </cell>
          <cell r="G837">
            <v>2.2000000000000002</v>
          </cell>
          <cell r="H837" t="str">
            <v>USD</v>
          </cell>
        </row>
        <row r="838">
          <cell r="B838">
            <v>40606</v>
          </cell>
          <cell r="C838">
            <v>40606</v>
          </cell>
          <cell r="E838">
            <v>0.69000000000000006</v>
          </cell>
          <cell r="F838" t="str">
            <v>GEL</v>
          </cell>
          <cell r="G838">
            <v>0.4</v>
          </cell>
          <cell r="H838" t="str">
            <v>USD</v>
          </cell>
        </row>
        <row r="839">
          <cell r="B839">
            <v>40606</v>
          </cell>
          <cell r="C839">
            <v>40606</v>
          </cell>
          <cell r="E839">
            <v>4.67</v>
          </cell>
          <cell r="F839" t="str">
            <v>GEL</v>
          </cell>
          <cell r="G839">
            <v>2.7</v>
          </cell>
          <cell r="H839" t="str">
            <v>USD</v>
          </cell>
        </row>
        <row r="840">
          <cell r="B840">
            <v>40606</v>
          </cell>
          <cell r="C840">
            <v>40606</v>
          </cell>
          <cell r="E840">
            <v>1</v>
          </cell>
          <cell r="F840" t="str">
            <v>GEL</v>
          </cell>
          <cell r="G840">
            <v>0.57999999999999996</v>
          </cell>
          <cell r="H840" t="str">
            <v>USD</v>
          </cell>
        </row>
        <row r="841">
          <cell r="B841">
            <v>40606</v>
          </cell>
          <cell r="C841">
            <v>40606</v>
          </cell>
          <cell r="E841">
            <v>0.35000000000000003</v>
          </cell>
          <cell r="F841" t="str">
            <v>GEL</v>
          </cell>
          <cell r="G841">
            <v>0.2</v>
          </cell>
          <cell r="H841" t="str">
            <v>USD</v>
          </cell>
        </row>
        <row r="842">
          <cell r="B842">
            <v>40606</v>
          </cell>
          <cell r="C842">
            <v>40606</v>
          </cell>
          <cell r="E842">
            <v>1</v>
          </cell>
          <cell r="F842" t="str">
            <v>GEL</v>
          </cell>
          <cell r="G842">
            <v>0.57999999999999996</v>
          </cell>
          <cell r="H842" t="str">
            <v>USD</v>
          </cell>
        </row>
        <row r="843">
          <cell r="B843">
            <v>40606</v>
          </cell>
          <cell r="C843">
            <v>40606</v>
          </cell>
          <cell r="E843">
            <v>1.77</v>
          </cell>
          <cell r="F843" t="str">
            <v>GEL</v>
          </cell>
          <cell r="G843">
            <v>1.02</v>
          </cell>
          <cell r="H843" t="str">
            <v>USD</v>
          </cell>
        </row>
        <row r="844">
          <cell r="B844">
            <v>40606</v>
          </cell>
          <cell r="C844">
            <v>40606</v>
          </cell>
          <cell r="E844">
            <v>1.73</v>
          </cell>
          <cell r="F844" t="str">
            <v>GEL</v>
          </cell>
          <cell r="G844">
            <v>1</v>
          </cell>
          <cell r="H844" t="str">
            <v>USD</v>
          </cell>
        </row>
        <row r="845">
          <cell r="B845">
            <v>40606</v>
          </cell>
          <cell r="C845">
            <v>40606</v>
          </cell>
          <cell r="E845">
            <v>1.73</v>
          </cell>
          <cell r="F845" t="str">
            <v>GEL</v>
          </cell>
          <cell r="G845">
            <v>1</v>
          </cell>
          <cell r="H845" t="str">
            <v>USD</v>
          </cell>
        </row>
        <row r="846">
          <cell r="B846">
            <v>40606</v>
          </cell>
          <cell r="C846">
            <v>40606</v>
          </cell>
          <cell r="E846">
            <v>1.3800000000000001</v>
          </cell>
          <cell r="F846" t="str">
            <v>GEL</v>
          </cell>
          <cell r="G846">
            <v>0.8</v>
          </cell>
          <cell r="H846" t="str">
            <v>USD</v>
          </cell>
        </row>
        <row r="847">
          <cell r="B847">
            <v>40606</v>
          </cell>
          <cell r="C847">
            <v>40606</v>
          </cell>
          <cell r="E847">
            <v>2.77</v>
          </cell>
          <cell r="F847" t="str">
            <v>GEL</v>
          </cell>
          <cell r="G847">
            <v>1.6</v>
          </cell>
          <cell r="H847" t="str">
            <v>USD</v>
          </cell>
        </row>
        <row r="848">
          <cell r="B848">
            <v>40606</v>
          </cell>
          <cell r="C848">
            <v>40606</v>
          </cell>
          <cell r="E848">
            <v>2.4300000000000002</v>
          </cell>
          <cell r="F848" t="str">
            <v>GEL</v>
          </cell>
          <cell r="G848">
            <v>1.4000000000000001</v>
          </cell>
          <cell r="H848" t="str">
            <v>USD</v>
          </cell>
        </row>
        <row r="849">
          <cell r="B849">
            <v>40606</v>
          </cell>
          <cell r="C849">
            <v>40606</v>
          </cell>
          <cell r="E849">
            <v>1.73</v>
          </cell>
          <cell r="F849" t="str">
            <v>GEL</v>
          </cell>
          <cell r="G849">
            <v>1</v>
          </cell>
          <cell r="H849" t="str">
            <v>USD</v>
          </cell>
        </row>
        <row r="850">
          <cell r="B850">
            <v>40606</v>
          </cell>
          <cell r="C850">
            <v>40606</v>
          </cell>
          <cell r="E850">
            <v>2.59</v>
          </cell>
          <cell r="F850" t="str">
            <v>GEL</v>
          </cell>
          <cell r="G850">
            <v>1.5</v>
          </cell>
          <cell r="H850" t="str">
            <v>USD</v>
          </cell>
        </row>
        <row r="851">
          <cell r="B851">
            <v>40606</v>
          </cell>
          <cell r="C851">
            <v>40606</v>
          </cell>
          <cell r="E851">
            <v>0.69000000000000006</v>
          </cell>
          <cell r="F851" t="str">
            <v>GEL</v>
          </cell>
          <cell r="G851">
            <v>0.4</v>
          </cell>
          <cell r="H851" t="str">
            <v>USD</v>
          </cell>
        </row>
        <row r="852">
          <cell r="B852">
            <v>40606</v>
          </cell>
          <cell r="C852">
            <v>40606</v>
          </cell>
          <cell r="E852">
            <v>2.42</v>
          </cell>
          <cell r="F852" t="str">
            <v>GEL</v>
          </cell>
          <cell r="G852">
            <v>1.4000000000000001</v>
          </cell>
          <cell r="H852" t="str">
            <v>USD</v>
          </cell>
        </row>
        <row r="853">
          <cell r="B853">
            <v>40606</v>
          </cell>
          <cell r="C853">
            <v>40606</v>
          </cell>
          <cell r="E853">
            <v>1.3800000000000001</v>
          </cell>
          <cell r="F853" t="str">
            <v>GEL</v>
          </cell>
          <cell r="G853">
            <v>0.8</v>
          </cell>
          <cell r="H853" t="str">
            <v>USD</v>
          </cell>
        </row>
        <row r="854">
          <cell r="B854">
            <v>40606</v>
          </cell>
          <cell r="C854">
            <v>40606</v>
          </cell>
          <cell r="E854">
            <v>2</v>
          </cell>
          <cell r="F854" t="str">
            <v>GEL</v>
          </cell>
          <cell r="G854">
            <v>1.1599999999999999</v>
          </cell>
          <cell r="H854" t="str">
            <v>USD</v>
          </cell>
        </row>
        <row r="855">
          <cell r="B855">
            <v>40606</v>
          </cell>
          <cell r="C855">
            <v>40606</v>
          </cell>
          <cell r="E855">
            <v>10.029999999999999</v>
          </cell>
          <cell r="F855" t="str">
            <v>GEL</v>
          </cell>
          <cell r="G855">
            <v>5.8</v>
          </cell>
          <cell r="H855" t="str">
            <v>USD</v>
          </cell>
        </row>
        <row r="856">
          <cell r="B856">
            <v>40606</v>
          </cell>
          <cell r="C856">
            <v>40606</v>
          </cell>
          <cell r="E856">
            <v>13.83</v>
          </cell>
          <cell r="F856" t="str">
            <v>GEL</v>
          </cell>
          <cell r="G856">
            <v>8</v>
          </cell>
          <cell r="H856" t="str">
            <v>USD</v>
          </cell>
        </row>
        <row r="857">
          <cell r="B857">
            <v>40606</v>
          </cell>
          <cell r="C857">
            <v>40606</v>
          </cell>
          <cell r="E857">
            <v>2.42</v>
          </cell>
          <cell r="F857" t="str">
            <v>GEL</v>
          </cell>
          <cell r="G857">
            <v>1.4000000000000001</v>
          </cell>
          <cell r="H857" t="str">
            <v>USD</v>
          </cell>
        </row>
        <row r="858">
          <cell r="B858">
            <v>40606</v>
          </cell>
          <cell r="C858">
            <v>40606</v>
          </cell>
          <cell r="E858">
            <v>7.58</v>
          </cell>
          <cell r="F858" t="str">
            <v>GEL</v>
          </cell>
          <cell r="G858">
            <v>4.38</v>
          </cell>
          <cell r="H858" t="str">
            <v>USD</v>
          </cell>
        </row>
        <row r="859">
          <cell r="B859">
            <v>40606</v>
          </cell>
          <cell r="C859">
            <v>40606</v>
          </cell>
          <cell r="E859">
            <v>3.46</v>
          </cell>
          <cell r="F859" t="str">
            <v>GEL</v>
          </cell>
          <cell r="G859">
            <v>2</v>
          </cell>
          <cell r="H859" t="str">
            <v>USD</v>
          </cell>
        </row>
        <row r="860">
          <cell r="B860">
            <v>40606</v>
          </cell>
          <cell r="C860">
            <v>40606</v>
          </cell>
          <cell r="E860">
            <v>1</v>
          </cell>
          <cell r="F860" t="str">
            <v>GEL</v>
          </cell>
          <cell r="G860">
            <v>0.57999999999999996</v>
          </cell>
          <cell r="H860" t="str">
            <v>USD</v>
          </cell>
        </row>
        <row r="861">
          <cell r="B861">
            <v>40606</v>
          </cell>
          <cell r="C861">
            <v>40606</v>
          </cell>
          <cell r="E861">
            <v>0.35000000000000003</v>
          </cell>
          <cell r="F861" t="str">
            <v>GEL</v>
          </cell>
          <cell r="G861">
            <v>0.2</v>
          </cell>
          <cell r="H861" t="str">
            <v>USD</v>
          </cell>
        </row>
        <row r="862">
          <cell r="B862">
            <v>40606</v>
          </cell>
          <cell r="C862">
            <v>40606</v>
          </cell>
          <cell r="E862">
            <v>1.73</v>
          </cell>
          <cell r="F862" t="str">
            <v>GEL</v>
          </cell>
          <cell r="G862">
            <v>1</v>
          </cell>
          <cell r="H862" t="str">
            <v>USD</v>
          </cell>
        </row>
        <row r="863">
          <cell r="B863">
            <v>40606</v>
          </cell>
          <cell r="C863">
            <v>40606</v>
          </cell>
          <cell r="E863">
            <v>2.0699999999999998</v>
          </cell>
          <cell r="F863" t="str">
            <v>GEL</v>
          </cell>
          <cell r="G863">
            <v>1.2</v>
          </cell>
          <cell r="H863" t="str">
            <v>USD</v>
          </cell>
        </row>
        <row r="864">
          <cell r="B864">
            <v>40606</v>
          </cell>
          <cell r="C864">
            <v>40606</v>
          </cell>
          <cell r="E864">
            <v>0.21</v>
          </cell>
          <cell r="F864" t="str">
            <v>GEL</v>
          </cell>
          <cell r="G864">
            <v>0.12</v>
          </cell>
          <cell r="H864" t="str">
            <v>USD</v>
          </cell>
        </row>
        <row r="865">
          <cell r="B865">
            <v>40606</v>
          </cell>
          <cell r="C865">
            <v>40606</v>
          </cell>
          <cell r="E865">
            <v>2.77</v>
          </cell>
          <cell r="F865" t="str">
            <v>GEL</v>
          </cell>
          <cell r="G865">
            <v>1.6</v>
          </cell>
          <cell r="H865" t="str">
            <v>USD</v>
          </cell>
        </row>
        <row r="866">
          <cell r="B866">
            <v>40606</v>
          </cell>
          <cell r="C866">
            <v>40606</v>
          </cell>
          <cell r="E866">
            <v>0.35000000000000003</v>
          </cell>
          <cell r="F866" t="str">
            <v>GEL</v>
          </cell>
          <cell r="G866">
            <v>0.2</v>
          </cell>
          <cell r="H866" t="str">
            <v>USD</v>
          </cell>
        </row>
        <row r="867">
          <cell r="B867">
            <v>40606</v>
          </cell>
          <cell r="C867">
            <v>40606</v>
          </cell>
          <cell r="E867">
            <v>0.21</v>
          </cell>
          <cell r="F867" t="str">
            <v>GEL</v>
          </cell>
          <cell r="G867">
            <v>0.12</v>
          </cell>
          <cell r="H867" t="str">
            <v>USD</v>
          </cell>
        </row>
        <row r="868">
          <cell r="B868">
            <v>40606</v>
          </cell>
          <cell r="C868">
            <v>40606</v>
          </cell>
          <cell r="E868">
            <v>7.61</v>
          </cell>
          <cell r="F868" t="str">
            <v>GEL</v>
          </cell>
          <cell r="G868">
            <v>4.4000000000000004</v>
          </cell>
          <cell r="H868" t="str">
            <v>USD</v>
          </cell>
        </row>
        <row r="869">
          <cell r="B869">
            <v>40606</v>
          </cell>
          <cell r="C869">
            <v>40606</v>
          </cell>
          <cell r="E869">
            <v>1.04</v>
          </cell>
          <cell r="F869" t="str">
            <v>GEL</v>
          </cell>
          <cell r="G869">
            <v>0.6</v>
          </cell>
          <cell r="H869" t="str">
            <v>USD</v>
          </cell>
        </row>
        <row r="870">
          <cell r="B870">
            <v>40606</v>
          </cell>
          <cell r="C870">
            <v>40606</v>
          </cell>
          <cell r="E870">
            <v>1</v>
          </cell>
          <cell r="F870" t="str">
            <v>GEL</v>
          </cell>
          <cell r="G870">
            <v>0.57999999999999996</v>
          </cell>
          <cell r="H870" t="str">
            <v>USD</v>
          </cell>
        </row>
        <row r="871">
          <cell r="B871">
            <v>40606</v>
          </cell>
          <cell r="C871">
            <v>40606</v>
          </cell>
          <cell r="E871">
            <v>1.3800000000000001</v>
          </cell>
          <cell r="F871" t="str">
            <v>GEL</v>
          </cell>
          <cell r="G871">
            <v>0.8</v>
          </cell>
          <cell r="H871" t="str">
            <v>USD</v>
          </cell>
        </row>
        <row r="872">
          <cell r="B872">
            <v>40606</v>
          </cell>
          <cell r="C872">
            <v>40606</v>
          </cell>
          <cell r="E872">
            <v>2.77</v>
          </cell>
          <cell r="F872" t="str">
            <v>GEL</v>
          </cell>
          <cell r="G872">
            <v>1.6</v>
          </cell>
          <cell r="H872" t="str">
            <v>USD</v>
          </cell>
        </row>
        <row r="873">
          <cell r="B873">
            <v>40606</v>
          </cell>
          <cell r="C873">
            <v>40606</v>
          </cell>
          <cell r="E873">
            <v>0.35000000000000003</v>
          </cell>
          <cell r="F873" t="str">
            <v>GEL</v>
          </cell>
          <cell r="G873">
            <v>0.2</v>
          </cell>
          <cell r="H873" t="str">
            <v>USD</v>
          </cell>
        </row>
        <row r="874">
          <cell r="B874">
            <v>40606</v>
          </cell>
          <cell r="C874">
            <v>40606</v>
          </cell>
          <cell r="E874">
            <v>1</v>
          </cell>
          <cell r="F874" t="str">
            <v>GEL</v>
          </cell>
          <cell r="G874">
            <v>0.57999999999999996</v>
          </cell>
          <cell r="H874" t="str">
            <v>USD</v>
          </cell>
        </row>
        <row r="875">
          <cell r="B875">
            <v>40606</v>
          </cell>
          <cell r="C875">
            <v>40606</v>
          </cell>
          <cell r="E875">
            <v>0.69000000000000006</v>
          </cell>
          <cell r="F875" t="str">
            <v>GEL</v>
          </cell>
          <cell r="G875">
            <v>0.4</v>
          </cell>
          <cell r="H875" t="str">
            <v>USD</v>
          </cell>
        </row>
        <row r="876">
          <cell r="B876">
            <v>40606</v>
          </cell>
          <cell r="C876">
            <v>40606</v>
          </cell>
          <cell r="E876">
            <v>1.3800000000000001</v>
          </cell>
          <cell r="F876" t="str">
            <v>GEL</v>
          </cell>
          <cell r="G876">
            <v>0.8</v>
          </cell>
          <cell r="H876" t="str">
            <v>USD</v>
          </cell>
        </row>
        <row r="877">
          <cell r="B877">
            <v>40606</v>
          </cell>
          <cell r="C877">
            <v>40606</v>
          </cell>
          <cell r="E877">
            <v>1.73</v>
          </cell>
          <cell r="F877" t="str">
            <v>GEL</v>
          </cell>
          <cell r="G877">
            <v>1</v>
          </cell>
          <cell r="H877" t="str">
            <v>USD</v>
          </cell>
        </row>
        <row r="878">
          <cell r="B878">
            <v>40606</v>
          </cell>
          <cell r="C878">
            <v>40612</v>
          </cell>
          <cell r="E878">
            <v>69840</v>
          </cell>
          <cell r="F878" t="str">
            <v>USD</v>
          </cell>
          <cell r="G878">
            <v>50000</v>
          </cell>
          <cell r="H878" t="str">
            <v>EUR</v>
          </cell>
        </row>
        <row r="879">
          <cell r="B879">
            <v>40606</v>
          </cell>
          <cell r="C879">
            <v>40606</v>
          </cell>
          <cell r="E879">
            <v>1100000</v>
          </cell>
          <cell r="F879" t="str">
            <v>RUR</v>
          </cell>
          <cell r="G879">
            <v>39034.32</v>
          </cell>
          <cell r="H879" t="str">
            <v>USD</v>
          </cell>
        </row>
        <row r="880">
          <cell r="B880">
            <v>40606</v>
          </cell>
          <cell r="C880">
            <v>40606</v>
          </cell>
          <cell r="E880">
            <v>40000</v>
          </cell>
          <cell r="F880" t="str">
            <v>GBP</v>
          </cell>
          <cell r="G880">
            <v>65154.16</v>
          </cell>
          <cell r="H880" t="str">
            <v>USD</v>
          </cell>
        </row>
        <row r="881">
          <cell r="B881">
            <v>40606</v>
          </cell>
          <cell r="C881">
            <v>40606</v>
          </cell>
          <cell r="E881">
            <v>37696.35</v>
          </cell>
          <cell r="F881" t="str">
            <v>USD</v>
          </cell>
          <cell r="G881">
            <v>27000</v>
          </cell>
          <cell r="H881" t="str">
            <v>EUR</v>
          </cell>
        </row>
        <row r="882">
          <cell r="B882">
            <v>40606</v>
          </cell>
          <cell r="C882">
            <v>40606</v>
          </cell>
          <cell r="E882">
            <v>859500</v>
          </cell>
          <cell r="F882" t="str">
            <v>GEL</v>
          </cell>
          <cell r="G882">
            <v>500000</v>
          </cell>
          <cell r="H882" t="str">
            <v>USD</v>
          </cell>
        </row>
        <row r="883">
          <cell r="B883">
            <v>40606</v>
          </cell>
          <cell r="C883">
            <v>40606</v>
          </cell>
          <cell r="E883">
            <v>1455.82</v>
          </cell>
          <cell r="F883" t="str">
            <v>EUR</v>
          </cell>
          <cell r="G883">
            <v>2041.06</v>
          </cell>
          <cell r="H883" t="str">
            <v>USD</v>
          </cell>
        </row>
        <row r="884">
          <cell r="B884">
            <v>40606</v>
          </cell>
          <cell r="C884">
            <v>40606</v>
          </cell>
          <cell r="E884">
            <v>64.099999999999994</v>
          </cell>
          <cell r="F884" t="str">
            <v>EUR</v>
          </cell>
          <cell r="G884">
            <v>153.35</v>
          </cell>
          <cell r="H884" t="str">
            <v>GEL</v>
          </cell>
        </row>
        <row r="885">
          <cell r="B885">
            <v>40606</v>
          </cell>
          <cell r="C885">
            <v>40606</v>
          </cell>
          <cell r="E885">
            <v>1</v>
          </cell>
          <cell r="F885" t="str">
            <v>GEL</v>
          </cell>
          <cell r="G885">
            <v>0.57999999999999996</v>
          </cell>
          <cell r="H885" t="str">
            <v>USD</v>
          </cell>
        </row>
        <row r="886">
          <cell r="B886">
            <v>40606</v>
          </cell>
          <cell r="C886">
            <v>40606</v>
          </cell>
          <cell r="E886">
            <v>6.57</v>
          </cell>
          <cell r="F886" t="str">
            <v>GEL</v>
          </cell>
          <cell r="G886">
            <v>3.8000000000000003</v>
          </cell>
          <cell r="H886" t="str">
            <v>USD</v>
          </cell>
        </row>
        <row r="887">
          <cell r="B887">
            <v>40606</v>
          </cell>
          <cell r="C887">
            <v>40606</v>
          </cell>
          <cell r="E887">
            <v>1</v>
          </cell>
          <cell r="F887" t="str">
            <v>GEL</v>
          </cell>
          <cell r="G887">
            <v>0.57999999999999996</v>
          </cell>
          <cell r="H887" t="str">
            <v>USD</v>
          </cell>
        </row>
        <row r="888">
          <cell r="B888">
            <v>40606</v>
          </cell>
          <cell r="C888">
            <v>40606</v>
          </cell>
          <cell r="E888">
            <v>7.92</v>
          </cell>
          <cell r="F888" t="str">
            <v>GEL</v>
          </cell>
          <cell r="G888">
            <v>4.58</v>
          </cell>
          <cell r="H888" t="str">
            <v>USD</v>
          </cell>
        </row>
        <row r="889">
          <cell r="B889">
            <v>40606</v>
          </cell>
          <cell r="C889">
            <v>40606</v>
          </cell>
          <cell r="E889">
            <v>1</v>
          </cell>
          <cell r="F889" t="str">
            <v>GEL</v>
          </cell>
          <cell r="G889">
            <v>0.57999999999999996</v>
          </cell>
          <cell r="H889" t="str">
            <v>USD</v>
          </cell>
        </row>
        <row r="890">
          <cell r="B890">
            <v>40606</v>
          </cell>
          <cell r="C890">
            <v>40606</v>
          </cell>
          <cell r="E890">
            <v>0.9</v>
          </cell>
          <cell r="F890" t="str">
            <v>GEL</v>
          </cell>
          <cell r="G890">
            <v>0.52</v>
          </cell>
          <cell r="H890" t="str">
            <v>USD</v>
          </cell>
        </row>
        <row r="891">
          <cell r="B891">
            <v>40606</v>
          </cell>
          <cell r="C891">
            <v>40606</v>
          </cell>
          <cell r="E891">
            <v>0.35000000000000003</v>
          </cell>
          <cell r="F891" t="str">
            <v>GEL</v>
          </cell>
          <cell r="G891">
            <v>0.2</v>
          </cell>
          <cell r="H891" t="str">
            <v>USD</v>
          </cell>
        </row>
        <row r="892">
          <cell r="B892">
            <v>40606</v>
          </cell>
          <cell r="C892">
            <v>40606</v>
          </cell>
          <cell r="E892">
            <v>1.69</v>
          </cell>
          <cell r="F892" t="str">
            <v>GEL</v>
          </cell>
          <cell r="G892">
            <v>0.98</v>
          </cell>
          <cell r="H892" t="str">
            <v>USD</v>
          </cell>
        </row>
        <row r="893">
          <cell r="B893">
            <v>40606</v>
          </cell>
          <cell r="C893">
            <v>40606</v>
          </cell>
          <cell r="E893">
            <v>2.0699999999999998</v>
          </cell>
          <cell r="F893" t="str">
            <v>GEL</v>
          </cell>
          <cell r="G893">
            <v>1.2</v>
          </cell>
          <cell r="H893" t="str">
            <v>USD</v>
          </cell>
        </row>
        <row r="894">
          <cell r="B894">
            <v>40606</v>
          </cell>
          <cell r="C894">
            <v>40606</v>
          </cell>
          <cell r="E894">
            <v>2.0699999999999998</v>
          </cell>
          <cell r="F894" t="str">
            <v>GEL</v>
          </cell>
          <cell r="G894">
            <v>1.2</v>
          </cell>
          <cell r="H894" t="str">
            <v>USD</v>
          </cell>
        </row>
        <row r="895">
          <cell r="B895">
            <v>40606</v>
          </cell>
          <cell r="C895">
            <v>40606</v>
          </cell>
          <cell r="E895">
            <v>1.3800000000000001</v>
          </cell>
          <cell r="F895" t="str">
            <v>GEL</v>
          </cell>
          <cell r="G895">
            <v>0.8</v>
          </cell>
          <cell r="H895" t="str">
            <v>USD</v>
          </cell>
        </row>
        <row r="896">
          <cell r="B896">
            <v>40606</v>
          </cell>
          <cell r="C896">
            <v>40606</v>
          </cell>
          <cell r="E896">
            <v>0.69000000000000006</v>
          </cell>
          <cell r="F896" t="str">
            <v>GEL</v>
          </cell>
          <cell r="G896">
            <v>0.4</v>
          </cell>
          <cell r="H896" t="str">
            <v>USD</v>
          </cell>
        </row>
        <row r="897">
          <cell r="B897">
            <v>40606</v>
          </cell>
          <cell r="C897">
            <v>40606</v>
          </cell>
          <cell r="E897">
            <v>1</v>
          </cell>
          <cell r="F897" t="str">
            <v>GEL</v>
          </cell>
          <cell r="G897">
            <v>0.57999999999999996</v>
          </cell>
          <cell r="H897" t="str">
            <v>USD</v>
          </cell>
        </row>
        <row r="898">
          <cell r="B898">
            <v>40606</v>
          </cell>
          <cell r="C898">
            <v>40606</v>
          </cell>
          <cell r="E898">
            <v>1.04</v>
          </cell>
          <cell r="F898" t="str">
            <v>GEL</v>
          </cell>
          <cell r="G898">
            <v>0.6</v>
          </cell>
          <cell r="H898" t="str">
            <v>USD</v>
          </cell>
        </row>
        <row r="899">
          <cell r="B899">
            <v>40606</v>
          </cell>
          <cell r="C899">
            <v>40606</v>
          </cell>
          <cell r="E899">
            <v>16.600000000000001</v>
          </cell>
          <cell r="F899" t="str">
            <v>GEL</v>
          </cell>
          <cell r="G899">
            <v>9.6</v>
          </cell>
          <cell r="H899" t="str">
            <v>USD</v>
          </cell>
        </row>
        <row r="900">
          <cell r="B900">
            <v>40606</v>
          </cell>
          <cell r="C900">
            <v>40606</v>
          </cell>
          <cell r="E900">
            <v>1.04</v>
          </cell>
          <cell r="F900" t="str">
            <v>GEL</v>
          </cell>
          <cell r="G900">
            <v>0.6</v>
          </cell>
          <cell r="H900" t="str">
            <v>USD</v>
          </cell>
        </row>
        <row r="901">
          <cell r="B901">
            <v>40606</v>
          </cell>
          <cell r="C901">
            <v>40606</v>
          </cell>
          <cell r="E901">
            <v>0.21</v>
          </cell>
          <cell r="F901" t="str">
            <v>GEL</v>
          </cell>
          <cell r="G901">
            <v>0.12</v>
          </cell>
          <cell r="H901" t="str">
            <v>USD</v>
          </cell>
        </row>
        <row r="902">
          <cell r="B902">
            <v>40606</v>
          </cell>
          <cell r="C902">
            <v>40606</v>
          </cell>
          <cell r="E902">
            <v>0.69000000000000006</v>
          </cell>
          <cell r="F902" t="str">
            <v>GEL</v>
          </cell>
          <cell r="G902">
            <v>0.4</v>
          </cell>
          <cell r="H902" t="str">
            <v>USD</v>
          </cell>
        </row>
        <row r="903">
          <cell r="B903">
            <v>40606</v>
          </cell>
          <cell r="C903">
            <v>40606</v>
          </cell>
          <cell r="E903">
            <v>1</v>
          </cell>
          <cell r="F903" t="str">
            <v>GEL</v>
          </cell>
          <cell r="G903">
            <v>0.57999999999999996</v>
          </cell>
          <cell r="H903" t="str">
            <v>USD</v>
          </cell>
        </row>
        <row r="904">
          <cell r="B904">
            <v>40606</v>
          </cell>
          <cell r="C904">
            <v>40606</v>
          </cell>
          <cell r="E904">
            <v>1.04</v>
          </cell>
          <cell r="F904" t="str">
            <v>GEL</v>
          </cell>
          <cell r="G904">
            <v>0.6</v>
          </cell>
          <cell r="H904" t="str">
            <v>USD</v>
          </cell>
        </row>
        <row r="905">
          <cell r="B905">
            <v>40606</v>
          </cell>
          <cell r="C905">
            <v>40606</v>
          </cell>
          <cell r="E905">
            <v>340.09000000000003</v>
          </cell>
          <cell r="F905" t="str">
            <v>USD</v>
          </cell>
          <cell r="G905">
            <v>588.05000000000007</v>
          </cell>
          <cell r="H905" t="str">
            <v>GEL</v>
          </cell>
        </row>
        <row r="906">
          <cell r="B906">
            <v>40606</v>
          </cell>
          <cell r="C906">
            <v>40606</v>
          </cell>
          <cell r="E906">
            <v>1.3800000000000001</v>
          </cell>
          <cell r="F906" t="str">
            <v>GEL</v>
          </cell>
          <cell r="G906">
            <v>0.8</v>
          </cell>
          <cell r="H906" t="str">
            <v>USD</v>
          </cell>
        </row>
        <row r="907">
          <cell r="B907">
            <v>40606</v>
          </cell>
          <cell r="C907">
            <v>40606</v>
          </cell>
          <cell r="E907">
            <v>0.70000000000000007</v>
          </cell>
          <cell r="F907" t="str">
            <v>GEL</v>
          </cell>
          <cell r="G907">
            <v>0.4</v>
          </cell>
          <cell r="H907" t="str">
            <v>USD</v>
          </cell>
        </row>
        <row r="908">
          <cell r="B908">
            <v>40606</v>
          </cell>
          <cell r="C908">
            <v>40606</v>
          </cell>
          <cell r="E908">
            <v>1</v>
          </cell>
          <cell r="F908" t="str">
            <v>GEL</v>
          </cell>
          <cell r="G908">
            <v>0.57999999999999996</v>
          </cell>
          <cell r="H908" t="str">
            <v>USD</v>
          </cell>
        </row>
        <row r="909">
          <cell r="B909">
            <v>40606</v>
          </cell>
          <cell r="C909">
            <v>40606</v>
          </cell>
          <cell r="E909">
            <v>1.04</v>
          </cell>
          <cell r="F909" t="str">
            <v>GEL</v>
          </cell>
          <cell r="G909">
            <v>0.6</v>
          </cell>
          <cell r="H909" t="str">
            <v>USD</v>
          </cell>
        </row>
        <row r="910">
          <cell r="B910">
            <v>40606</v>
          </cell>
          <cell r="C910">
            <v>40606</v>
          </cell>
          <cell r="E910">
            <v>0.69000000000000006</v>
          </cell>
          <cell r="F910" t="str">
            <v>GEL</v>
          </cell>
          <cell r="G910">
            <v>0.4</v>
          </cell>
          <cell r="H910" t="str">
            <v>USD</v>
          </cell>
        </row>
        <row r="911">
          <cell r="B911">
            <v>40606</v>
          </cell>
          <cell r="C911">
            <v>40606</v>
          </cell>
          <cell r="E911">
            <v>3.11</v>
          </cell>
          <cell r="F911" t="str">
            <v>GEL</v>
          </cell>
          <cell r="G911">
            <v>1.8</v>
          </cell>
          <cell r="H911" t="str">
            <v>USD</v>
          </cell>
        </row>
        <row r="912">
          <cell r="B912">
            <v>40606</v>
          </cell>
          <cell r="C912">
            <v>40606</v>
          </cell>
          <cell r="E912">
            <v>1.04</v>
          </cell>
          <cell r="F912" t="str">
            <v>GEL</v>
          </cell>
          <cell r="G912">
            <v>0.6</v>
          </cell>
          <cell r="H912" t="str">
            <v>USD</v>
          </cell>
        </row>
        <row r="913">
          <cell r="B913">
            <v>40606</v>
          </cell>
          <cell r="C913">
            <v>40606</v>
          </cell>
          <cell r="E913">
            <v>3.12</v>
          </cell>
          <cell r="F913" t="str">
            <v>GEL</v>
          </cell>
          <cell r="G913">
            <v>1.8</v>
          </cell>
          <cell r="H913" t="str">
            <v>USD</v>
          </cell>
        </row>
        <row r="914">
          <cell r="B914">
            <v>40606</v>
          </cell>
          <cell r="C914">
            <v>40606</v>
          </cell>
          <cell r="E914">
            <v>0.69000000000000006</v>
          </cell>
          <cell r="F914" t="str">
            <v>GEL</v>
          </cell>
          <cell r="G914">
            <v>0.4</v>
          </cell>
          <cell r="H914" t="str">
            <v>USD</v>
          </cell>
        </row>
        <row r="915">
          <cell r="B915">
            <v>40606</v>
          </cell>
          <cell r="C915">
            <v>40606</v>
          </cell>
          <cell r="E915">
            <v>0.35000000000000003</v>
          </cell>
          <cell r="F915" t="str">
            <v>GEL</v>
          </cell>
          <cell r="G915">
            <v>0.2</v>
          </cell>
          <cell r="H915" t="str">
            <v>USD</v>
          </cell>
        </row>
        <row r="916">
          <cell r="B916">
            <v>40606</v>
          </cell>
          <cell r="C916">
            <v>40606</v>
          </cell>
          <cell r="E916">
            <v>1.3800000000000001</v>
          </cell>
          <cell r="F916" t="str">
            <v>GEL</v>
          </cell>
          <cell r="G916">
            <v>0.8</v>
          </cell>
          <cell r="H916" t="str">
            <v>USD</v>
          </cell>
        </row>
        <row r="917">
          <cell r="B917">
            <v>40606</v>
          </cell>
          <cell r="C917">
            <v>40606</v>
          </cell>
          <cell r="E917">
            <v>1.04</v>
          </cell>
          <cell r="F917" t="str">
            <v>GEL</v>
          </cell>
          <cell r="G917">
            <v>0.6</v>
          </cell>
          <cell r="H917" t="str">
            <v>USD</v>
          </cell>
        </row>
        <row r="918">
          <cell r="B918">
            <v>40606</v>
          </cell>
          <cell r="C918">
            <v>40606</v>
          </cell>
          <cell r="E918">
            <v>0.35000000000000003</v>
          </cell>
          <cell r="F918" t="str">
            <v>GEL</v>
          </cell>
          <cell r="G918">
            <v>0.2</v>
          </cell>
          <cell r="H918" t="str">
            <v>USD</v>
          </cell>
        </row>
        <row r="919">
          <cell r="B919">
            <v>40606</v>
          </cell>
          <cell r="C919">
            <v>40606</v>
          </cell>
          <cell r="E919">
            <v>1.04</v>
          </cell>
          <cell r="F919" t="str">
            <v>GEL</v>
          </cell>
          <cell r="G919">
            <v>0.6</v>
          </cell>
          <cell r="H919" t="str">
            <v>USD</v>
          </cell>
        </row>
        <row r="920">
          <cell r="B920">
            <v>40606</v>
          </cell>
          <cell r="C920">
            <v>40606</v>
          </cell>
          <cell r="E920">
            <v>2.77</v>
          </cell>
          <cell r="F920" t="str">
            <v>GEL</v>
          </cell>
          <cell r="G920">
            <v>1.6</v>
          </cell>
          <cell r="H920" t="str">
            <v>USD</v>
          </cell>
        </row>
        <row r="921">
          <cell r="B921">
            <v>40606</v>
          </cell>
          <cell r="C921">
            <v>40606</v>
          </cell>
          <cell r="E921">
            <v>1.04</v>
          </cell>
          <cell r="F921" t="str">
            <v>GEL</v>
          </cell>
          <cell r="G921">
            <v>0.6</v>
          </cell>
          <cell r="H921" t="str">
            <v>USD</v>
          </cell>
        </row>
        <row r="922">
          <cell r="B922">
            <v>40606</v>
          </cell>
          <cell r="C922">
            <v>40606</v>
          </cell>
          <cell r="E922">
            <v>1.73</v>
          </cell>
          <cell r="F922" t="str">
            <v>GEL</v>
          </cell>
          <cell r="G922">
            <v>1</v>
          </cell>
          <cell r="H922" t="str">
            <v>USD</v>
          </cell>
        </row>
        <row r="923">
          <cell r="B923">
            <v>40606</v>
          </cell>
          <cell r="C923">
            <v>40606</v>
          </cell>
          <cell r="E923">
            <v>3.46</v>
          </cell>
          <cell r="F923" t="str">
            <v>GEL</v>
          </cell>
          <cell r="G923">
            <v>2</v>
          </cell>
          <cell r="H923" t="str">
            <v>USD</v>
          </cell>
        </row>
        <row r="924">
          <cell r="B924">
            <v>40606</v>
          </cell>
          <cell r="C924">
            <v>40606</v>
          </cell>
          <cell r="E924">
            <v>1.04</v>
          </cell>
          <cell r="F924" t="str">
            <v>GEL</v>
          </cell>
          <cell r="G924">
            <v>0.6</v>
          </cell>
          <cell r="H924" t="str">
            <v>USD</v>
          </cell>
        </row>
        <row r="925">
          <cell r="B925">
            <v>40606</v>
          </cell>
          <cell r="C925">
            <v>40606</v>
          </cell>
          <cell r="E925">
            <v>0.35000000000000003</v>
          </cell>
          <cell r="F925" t="str">
            <v>GEL</v>
          </cell>
          <cell r="G925">
            <v>0.2</v>
          </cell>
          <cell r="H925" t="str">
            <v>USD</v>
          </cell>
        </row>
        <row r="926">
          <cell r="B926">
            <v>40606</v>
          </cell>
          <cell r="C926">
            <v>40606</v>
          </cell>
          <cell r="E926">
            <v>1.04</v>
          </cell>
          <cell r="F926" t="str">
            <v>GEL</v>
          </cell>
          <cell r="G926">
            <v>0.6</v>
          </cell>
          <cell r="H926" t="str">
            <v>USD</v>
          </cell>
        </row>
        <row r="927">
          <cell r="B927">
            <v>40606</v>
          </cell>
          <cell r="C927">
            <v>40606</v>
          </cell>
          <cell r="E927">
            <v>0.52</v>
          </cell>
          <cell r="F927" t="str">
            <v>GEL</v>
          </cell>
          <cell r="G927">
            <v>0.3</v>
          </cell>
          <cell r="H927" t="str">
            <v>USD</v>
          </cell>
        </row>
        <row r="928">
          <cell r="B928">
            <v>40606</v>
          </cell>
          <cell r="C928">
            <v>40606</v>
          </cell>
          <cell r="E928">
            <v>1.73</v>
          </cell>
          <cell r="F928" t="str">
            <v>GEL</v>
          </cell>
          <cell r="G928">
            <v>1</v>
          </cell>
          <cell r="H928" t="str">
            <v>USD</v>
          </cell>
        </row>
        <row r="929">
          <cell r="B929">
            <v>40606</v>
          </cell>
          <cell r="C929">
            <v>40606</v>
          </cell>
          <cell r="E929">
            <v>2.77</v>
          </cell>
          <cell r="F929" t="str">
            <v>GEL</v>
          </cell>
          <cell r="G929">
            <v>1.6</v>
          </cell>
          <cell r="H929" t="str">
            <v>USD</v>
          </cell>
        </row>
        <row r="930">
          <cell r="B930">
            <v>40606</v>
          </cell>
          <cell r="C930">
            <v>40606</v>
          </cell>
          <cell r="E930">
            <v>0.69000000000000006</v>
          </cell>
          <cell r="F930" t="str">
            <v>GEL</v>
          </cell>
          <cell r="G930">
            <v>0.4</v>
          </cell>
          <cell r="H930" t="str">
            <v>USD</v>
          </cell>
        </row>
        <row r="931">
          <cell r="B931">
            <v>40606</v>
          </cell>
          <cell r="C931">
            <v>40606</v>
          </cell>
          <cell r="E931">
            <v>1.73</v>
          </cell>
          <cell r="F931" t="str">
            <v>GEL</v>
          </cell>
          <cell r="G931">
            <v>1</v>
          </cell>
          <cell r="H931" t="str">
            <v>USD</v>
          </cell>
        </row>
        <row r="932">
          <cell r="B932">
            <v>40606</v>
          </cell>
          <cell r="C932">
            <v>40606</v>
          </cell>
          <cell r="E932">
            <v>0.35000000000000003</v>
          </cell>
          <cell r="F932" t="str">
            <v>GEL</v>
          </cell>
          <cell r="G932">
            <v>0.2</v>
          </cell>
          <cell r="H932" t="str">
            <v>USD</v>
          </cell>
        </row>
        <row r="933">
          <cell r="B933">
            <v>40606</v>
          </cell>
          <cell r="C933">
            <v>40606</v>
          </cell>
          <cell r="E933">
            <v>1.04</v>
          </cell>
          <cell r="F933" t="str">
            <v>GEL</v>
          </cell>
          <cell r="G933">
            <v>0.6</v>
          </cell>
          <cell r="H933" t="str">
            <v>USD</v>
          </cell>
        </row>
        <row r="934">
          <cell r="B934">
            <v>40606</v>
          </cell>
          <cell r="C934">
            <v>40606</v>
          </cell>
          <cell r="E934">
            <v>2.77</v>
          </cell>
          <cell r="F934" t="str">
            <v>GEL</v>
          </cell>
          <cell r="G934">
            <v>1.6</v>
          </cell>
          <cell r="H934" t="str">
            <v>USD</v>
          </cell>
        </row>
        <row r="935">
          <cell r="B935">
            <v>40606</v>
          </cell>
          <cell r="C935">
            <v>40606</v>
          </cell>
          <cell r="E935">
            <v>2.94</v>
          </cell>
          <cell r="F935" t="str">
            <v>GEL</v>
          </cell>
          <cell r="G935">
            <v>1.7</v>
          </cell>
          <cell r="H935" t="str">
            <v>USD</v>
          </cell>
        </row>
        <row r="936">
          <cell r="B936">
            <v>40606</v>
          </cell>
          <cell r="C936">
            <v>40606</v>
          </cell>
          <cell r="E936">
            <v>1.04</v>
          </cell>
          <cell r="F936" t="str">
            <v>GEL</v>
          </cell>
          <cell r="G936">
            <v>0.6</v>
          </cell>
          <cell r="H936" t="str">
            <v>USD</v>
          </cell>
        </row>
        <row r="937">
          <cell r="B937">
            <v>40606</v>
          </cell>
          <cell r="C937">
            <v>40606</v>
          </cell>
          <cell r="E937">
            <v>0.21</v>
          </cell>
          <cell r="F937" t="str">
            <v>GEL</v>
          </cell>
          <cell r="G937">
            <v>0.12</v>
          </cell>
          <cell r="H937" t="str">
            <v>USD</v>
          </cell>
        </row>
        <row r="938">
          <cell r="B938">
            <v>40606</v>
          </cell>
          <cell r="C938">
            <v>40606</v>
          </cell>
          <cell r="E938">
            <v>0.21</v>
          </cell>
          <cell r="F938" t="str">
            <v>GEL</v>
          </cell>
          <cell r="G938">
            <v>0.12</v>
          </cell>
          <cell r="H938" t="str">
            <v>USD</v>
          </cell>
        </row>
        <row r="939">
          <cell r="B939">
            <v>40606</v>
          </cell>
          <cell r="C939">
            <v>40606</v>
          </cell>
          <cell r="E939">
            <v>2.77</v>
          </cell>
          <cell r="F939" t="str">
            <v>GEL</v>
          </cell>
          <cell r="G939">
            <v>1.6</v>
          </cell>
          <cell r="H939" t="str">
            <v>USD</v>
          </cell>
        </row>
        <row r="940">
          <cell r="B940">
            <v>40606</v>
          </cell>
          <cell r="C940">
            <v>40606</v>
          </cell>
          <cell r="E940">
            <v>3.46</v>
          </cell>
          <cell r="F940" t="str">
            <v>GEL</v>
          </cell>
          <cell r="G940">
            <v>2</v>
          </cell>
          <cell r="H940" t="str">
            <v>USD</v>
          </cell>
        </row>
        <row r="941">
          <cell r="B941">
            <v>40606</v>
          </cell>
          <cell r="C941">
            <v>40606</v>
          </cell>
          <cell r="E941">
            <v>0.35000000000000003</v>
          </cell>
          <cell r="F941" t="str">
            <v>GEL</v>
          </cell>
          <cell r="G941">
            <v>0.2</v>
          </cell>
          <cell r="H941" t="str">
            <v>USD</v>
          </cell>
        </row>
        <row r="942">
          <cell r="B942">
            <v>40606</v>
          </cell>
          <cell r="C942">
            <v>40606</v>
          </cell>
          <cell r="E942">
            <v>1.3800000000000001</v>
          </cell>
          <cell r="F942" t="str">
            <v>GEL</v>
          </cell>
          <cell r="G942">
            <v>0.8</v>
          </cell>
          <cell r="H942" t="str">
            <v>USD</v>
          </cell>
        </row>
        <row r="943">
          <cell r="B943">
            <v>40606</v>
          </cell>
          <cell r="C943">
            <v>40606</v>
          </cell>
          <cell r="E943">
            <v>0.35000000000000003</v>
          </cell>
          <cell r="F943" t="str">
            <v>GEL</v>
          </cell>
          <cell r="G943">
            <v>0.2</v>
          </cell>
          <cell r="H943" t="str">
            <v>USD</v>
          </cell>
        </row>
        <row r="944">
          <cell r="B944">
            <v>40606</v>
          </cell>
          <cell r="C944">
            <v>40606</v>
          </cell>
          <cell r="E944">
            <v>2.08</v>
          </cell>
          <cell r="F944" t="str">
            <v>GEL</v>
          </cell>
          <cell r="G944">
            <v>1.2</v>
          </cell>
          <cell r="H944" t="str">
            <v>USD</v>
          </cell>
        </row>
        <row r="945">
          <cell r="B945">
            <v>40606</v>
          </cell>
          <cell r="C945">
            <v>40606</v>
          </cell>
          <cell r="E945">
            <v>1.73</v>
          </cell>
          <cell r="F945" t="str">
            <v>GEL</v>
          </cell>
          <cell r="G945">
            <v>1</v>
          </cell>
          <cell r="H945" t="str">
            <v>USD</v>
          </cell>
        </row>
        <row r="946">
          <cell r="B946">
            <v>40606</v>
          </cell>
          <cell r="C946">
            <v>40606</v>
          </cell>
          <cell r="E946">
            <v>2.77</v>
          </cell>
          <cell r="F946" t="str">
            <v>GEL</v>
          </cell>
          <cell r="G946">
            <v>1.6</v>
          </cell>
          <cell r="H946" t="str">
            <v>USD</v>
          </cell>
        </row>
        <row r="947">
          <cell r="B947">
            <v>40606</v>
          </cell>
          <cell r="C947">
            <v>40606</v>
          </cell>
          <cell r="E947">
            <v>1.04</v>
          </cell>
          <cell r="F947" t="str">
            <v>GEL</v>
          </cell>
          <cell r="G947">
            <v>0.6</v>
          </cell>
          <cell r="H947" t="str">
            <v>USD</v>
          </cell>
        </row>
        <row r="948">
          <cell r="B948">
            <v>40606</v>
          </cell>
          <cell r="C948">
            <v>40606</v>
          </cell>
          <cell r="E948">
            <v>1.3800000000000001</v>
          </cell>
          <cell r="F948" t="str">
            <v>GEL</v>
          </cell>
          <cell r="G948">
            <v>0.8</v>
          </cell>
          <cell r="H948" t="str">
            <v>USD</v>
          </cell>
        </row>
        <row r="949">
          <cell r="B949">
            <v>40606</v>
          </cell>
          <cell r="C949">
            <v>40606</v>
          </cell>
          <cell r="E949">
            <v>2.42</v>
          </cell>
          <cell r="F949" t="str">
            <v>GEL</v>
          </cell>
          <cell r="G949">
            <v>1.4000000000000001</v>
          </cell>
          <cell r="H949" t="str">
            <v>USD</v>
          </cell>
        </row>
        <row r="950">
          <cell r="B950">
            <v>40606</v>
          </cell>
          <cell r="C950">
            <v>40606</v>
          </cell>
          <cell r="E950">
            <v>1.59</v>
          </cell>
          <cell r="F950" t="str">
            <v>GEL</v>
          </cell>
          <cell r="G950">
            <v>0.92</v>
          </cell>
          <cell r="H950" t="str">
            <v>USD</v>
          </cell>
        </row>
        <row r="951">
          <cell r="B951">
            <v>40606</v>
          </cell>
          <cell r="C951">
            <v>40606</v>
          </cell>
          <cell r="E951">
            <v>0.69000000000000006</v>
          </cell>
          <cell r="F951" t="str">
            <v>GEL</v>
          </cell>
          <cell r="G951">
            <v>0.4</v>
          </cell>
          <cell r="H951" t="str">
            <v>USD</v>
          </cell>
        </row>
        <row r="952">
          <cell r="B952">
            <v>40606</v>
          </cell>
          <cell r="C952">
            <v>40606</v>
          </cell>
          <cell r="E952">
            <v>1.04</v>
          </cell>
          <cell r="F952" t="str">
            <v>GEL</v>
          </cell>
          <cell r="G952">
            <v>0.6</v>
          </cell>
          <cell r="H952" t="str">
            <v>USD</v>
          </cell>
        </row>
        <row r="953">
          <cell r="B953">
            <v>40606</v>
          </cell>
          <cell r="C953">
            <v>40606</v>
          </cell>
          <cell r="E953">
            <v>2.77</v>
          </cell>
          <cell r="F953" t="str">
            <v>GEL</v>
          </cell>
          <cell r="G953">
            <v>1.6</v>
          </cell>
          <cell r="H953" t="str">
            <v>USD</v>
          </cell>
        </row>
        <row r="954">
          <cell r="B954">
            <v>40606</v>
          </cell>
          <cell r="C954">
            <v>40606</v>
          </cell>
          <cell r="E954">
            <v>0.35000000000000003</v>
          </cell>
          <cell r="F954" t="str">
            <v>GEL</v>
          </cell>
          <cell r="G954">
            <v>0.2</v>
          </cell>
          <cell r="H954" t="str">
            <v>USD</v>
          </cell>
        </row>
        <row r="955">
          <cell r="B955">
            <v>40606</v>
          </cell>
          <cell r="C955">
            <v>40606</v>
          </cell>
          <cell r="E955">
            <v>0.52</v>
          </cell>
          <cell r="F955" t="str">
            <v>GEL</v>
          </cell>
          <cell r="G955">
            <v>0.3</v>
          </cell>
          <cell r="H955" t="str">
            <v>USD</v>
          </cell>
        </row>
        <row r="956">
          <cell r="B956">
            <v>40606</v>
          </cell>
          <cell r="C956">
            <v>40606</v>
          </cell>
          <cell r="E956">
            <v>0.35000000000000003</v>
          </cell>
          <cell r="F956" t="str">
            <v>GEL</v>
          </cell>
          <cell r="G956">
            <v>0.2</v>
          </cell>
          <cell r="H956" t="str">
            <v>USD</v>
          </cell>
        </row>
        <row r="957">
          <cell r="B957">
            <v>40606</v>
          </cell>
          <cell r="C957">
            <v>40606</v>
          </cell>
          <cell r="E957">
            <v>2.77</v>
          </cell>
          <cell r="F957" t="str">
            <v>GEL</v>
          </cell>
          <cell r="G957">
            <v>1.6</v>
          </cell>
          <cell r="H957" t="str">
            <v>USD</v>
          </cell>
        </row>
        <row r="958">
          <cell r="B958">
            <v>40606</v>
          </cell>
          <cell r="C958">
            <v>40606</v>
          </cell>
          <cell r="E958">
            <v>2.77</v>
          </cell>
          <cell r="F958" t="str">
            <v>GEL</v>
          </cell>
          <cell r="G958">
            <v>1.6</v>
          </cell>
          <cell r="H958" t="str">
            <v>USD</v>
          </cell>
        </row>
        <row r="959">
          <cell r="B959">
            <v>40606</v>
          </cell>
          <cell r="C959">
            <v>40606</v>
          </cell>
          <cell r="E959">
            <v>6.74</v>
          </cell>
          <cell r="F959" t="str">
            <v>GEL</v>
          </cell>
          <cell r="G959">
            <v>3.9</v>
          </cell>
          <cell r="H959" t="str">
            <v>USD</v>
          </cell>
        </row>
        <row r="960">
          <cell r="B960">
            <v>40606</v>
          </cell>
          <cell r="C960">
            <v>40606</v>
          </cell>
          <cell r="E960">
            <v>6.74</v>
          </cell>
          <cell r="F960" t="str">
            <v>GEL</v>
          </cell>
          <cell r="G960">
            <v>3.9</v>
          </cell>
          <cell r="H960" t="str">
            <v>USD</v>
          </cell>
        </row>
        <row r="961">
          <cell r="B961">
            <v>40606</v>
          </cell>
          <cell r="C961">
            <v>40606</v>
          </cell>
          <cell r="E961">
            <v>33.71</v>
          </cell>
          <cell r="F961" t="str">
            <v>GEL</v>
          </cell>
          <cell r="G961">
            <v>19.5</v>
          </cell>
          <cell r="H961" t="str">
            <v>USD</v>
          </cell>
        </row>
        <row r="962">
          <cell r="B962">
            <v>40606</v>
          </cell>
          <cell r="C962">
            <v>40606</v>
          </cell>
          <cell r="E962">
            <v>6.74</v>
          </cell>
          <cell r="F962" t="str">
            <v>GEL</v>
          </cell>
          <cell r="G962">
            <v>3.9</v>
          </cell>
          <cell r="H962" t="str">
            <v>USD</v>
          </cell>
        </row>
        <row r="963">
          <cell r="B963">
            <v>40606</v>
          </cell>
          <cell r="C963">
            <v>40606</v>
          </cell>
          <cell r="E963">
            <v>6.74</v>
          </cell>
          <cell r="F963" t="str">
            <v>GEL</v>
          </cell>
          <cell r="G963">
            <v>3.9</v>
          </cell>
          <cell r="H963" t="str">
            <v>USD</v>
          </cell>
        </row>
        <row r="964">
          <cell r="B964">
            <v>40606</v>
          </cell>
          <cell r="C964">
            <v>40606</v>
          </cell>
          <cell r="E964">
            <v>6.74</v>
          </cell>
          <cell r="F964" t="str">
            <v>GEL</v>
          </cell>
          <cell r="G964">
            <v>3.9</v>
          </cell>
          <cell r="H964" t="str">
            <v>USD</v>
          </cell>
        </row>
        <row r="965">
          <cell r="B965">
            <v>40606</v>
          </cell>
          <cell r="C965">
            <v>40606</v>
          </cell>
          <cell r="E965">
            <v>6.74</v>
          </cell>
          <cell r="F965" t="str">
            <v>GEL</v>
          </cell>
          <cell r="G965">
            <v>3.9</v>
          </cell>
          <cell r="H965" t="str">
            <v>USD</v>
          </cell>
        </row>
        <row r="966">
          <cell r="B966">
            <v>40606</v>
          </cell>
          <cell r="C966">
            <v>40606</v>
          </cell>
          <cell r="E966">
            <v>234.9</v>
          </cell>
          <cell r="F966" t="str">
            <v>USD</v>
          </cell>
          <cell r="G966">
            <v>406.16</v>
          </cell>
          <cell r="H966" t="str">
            <v>GEL</v>
          </cell>
        </row>
        <row r="967">
          <cell r="B967">
            <v>40606</v>
          </cell>
          <cell r="C967">
            <v>40606</v>
          </cell>
          <cell r="E967">
            <v>1313.78</v>
          </cell>
          <cell r="F967" t="str">
            <v>USD</v>
          </cell>
          <cell r="G967">
            <v>2271.65</v>
          </cell>
          <cell r="H967" t="str">
            <v>GEL</v>
          </cell>
        </row>
        <row r="968">
          <cell r="B968">
            <v>40606</v>
          </cell>
          <cell r="C968">
            <v>40606</v>
          </cell>
          <cell r="E968">
            <v>148.34</v>
          </cell>
          <cell r="F968" t="str">
            <v>EUR</v>
          </cell>
          <cell r="G968">
            <v>354.88</v>
          </cell>
          <cell r="H968" t="str">
            <v>GEL</v>
          </cell>
        </row>
        <row r="969">
          <cell r="B969">
            <v>40606</v>
          </cell>
          <cell r="C969">
            <v>40606</v>
          </cell>
          <cell r="E969">
            <v>444.83</v>
          </cell>
          <cell r="F969" t="str">
            <v>USD</v>
          </cell>
          <cell r="G969">
            <v>769.15</v>
          </cell>
          <cell r="H969" t="str">
            <v>GEL</v>
          </cell>
        </row>
        <row r="970">
          <cell r="B970">
            <v>40606</v>
          </cell>
          <cell r="C970">
            <v>40606</v>
          </cell>
          <cell r="E970">
            <v>8.25</v>
          </cell>
          <cell r="F970" t="str">
            <v>USD</v>
          </cell>
          <cell r="G970">
            <v>14.26</v>
          </cell>
          <cell r="H970" t="str">
            <v>GEL</v>
          </cell>
        </row>
        <row r="971">
          <cell r="B971">
            <v>40606</v>
          </cell>
          <cell r="C971">
            <v>40606</v>
          </cell>
          <cell r="E971">
            <v>2005.5800000000002</v>
          </cell>
          <cell r="F971" t="str">
            <v>GEL</v>
          </cell>
          <cell r="G971">
            <v>1159.9000000000001</v>
          </cell>
          <cell r="H971" t="str">
            <v>USD</v>
          </cell>
        </row>
        <row r="972">
          <cell r="B972">
            <v>40606</v>
          </cell>
          <cell r="C972">
            <v>40606</v>
          </cell>
          <cell r="E972">
            <v>1933.96</v>
          </cell>
          <cell r="F972" t="str">
            <v>USD</v>
          </cell>
          <cell r="G972">
            <v>3344.01</v>
          </cell>
          <cell r="H972" t="str">
            <v>GEL</v>
          </cell>
        </row>
        <row r="973">
          <cell r="B973">
            <v>40606</v>
          </cell>
          <cell r="C973">
            <v>40606</v>
          </cell>
          <cell r="E973">
            <v>7.78</v>
          </cell>
          <cell r="F973" t="str">
            <v>GEL</v>
          </cell>
          <cell r="G973">
            <v>4.5</v>
          </cell>
          <cell r="H973" t="str">
            <v>USD</v>
          </cell>
        </row>
        <row r="974">
          <cell r="B974">
            <v>40606</v>
          </cell>
          <cell r="C974">
            <v>40606</v>
          </cell>
          <cell r="E974">
            <v>110.62</v>
          </cell>
          <cell r="F974" t="str">
            <v>USD</v>
          </cell>
          <cell r="G974">
            <v>191.27</v>
          </cell>
          <cell r="H974" t="str">
            <v>GEL</v>
          </cell>
        </row>
        <row r="975">
          <cell r="B975">
            <v>40606</v>
          </cell>
          <cell r="C975">
            <v>40606</v>
          </cell>
          <cell r="E975">
            <v>882.33</v>
          </cell>
          <cell r="F975" t="str">
            <v>GEL</v>
          </cell>
          <cell r="G975">
            <v>510.28000000000003</v>
          </cell>
          <cell r="H975" t="str">
            <v>USD</v>
          </cell>
        </row>
        <row r="976">
          <cell r="B976">
            <v>40606</v>
          </cell>
          <cell r="C976">
            <v>40606</v>
          </cell>
          <cell r="E976">
            <v>486.22</v>
          </cell>
          <cell r="F976" t="str">
            <v>USD</v>
          </cell>
          <cell r="G976">
            <v>840.72</v>
          </cell>
          <cell r="H976" t="str">
            <v>GEL</v>
          </cell>
        </row>
        <row r="977">
          <cell r="B977">
            <v>40606</v>
          </cell>
          <cell r="C977">
            <v>40606</v>
          </cell>
          <cell r="E977">
            <v>385.59000000000003</v>
          </cell>
          <cell r="F977" t="str">
            <v>USD</v>
          </cell>
          <cell r="G977">
            <v>666.72</v>
          </cell>
          <cell r="H977" t="str">
            <v>GEL</v>
          </cell>
        </row>
        <row r="978">
          <cell r="B978">
            <v>40606</v>
          </cell>
          <cell r="C978">
            <v>40606</v>
          </cell>
          <cell r="E978">
            <v>20.22</v>
          </cell>
          <cell r="F978" t="str">
            <v>GEL</v>
          </cell>
          <cell r="G978">
            <v>11.700000000000001</v>
          </cell>
          <cell r="H978" t="str">
            <v>USD</v>
          </cell>
        </row>
        <row r="979">
          <cell r="B979">
            <v>40606</v>
          </cell>
          <cell r="C979">
            <v>40606</v>
          </cell>
          <cell r="E979">
            <v>6.74</v>
          </cell>
          <cell r="F979" t="str">
            <v>GEL</v>
          </cell>
          <cell r="G979">
            <v>3.9</v>
          </cell>
          <cell r="H979" t="str">
            <v>USD</v>
          </cell>
        </row>
        <row r="980">
          <cell r="B980">
            <v>40606</v>
          </cell>
          <cell r="C980">
            <v>40606</v>
          </cell>
          <cell r="E980">
            <v>6.74</v>
          </cell>
          <cell r="F980" t="str">
            <v>GEL</v>
          </cell>
          <cell r="G980">
            <v>3.9</v>
          </cell>
          <cell r="H980" t="str">
            <v>USD</v>
          </cell>
        </row>
        <row r="981">
          <cell r="B981">
            <v>40606</v>
          </cell>
          <cell r="C981">
            <v>40606</v>
          </cell>
          <cell r="E981">
            <v>13.49</v>
          </cell>
          <cell r="F981" t="str">
            <v>GEL</v>
          </cell>
          <cell r="G981">
            <v>7.8</v>
          </cell>
          <cell r="H981" t="str">
            <v>USD</v>
          </cell>
        </row>
        <row r="982">
          <cell r="B982">
            <v>40606</v>
          </cell>
          <cell r="C982">
            <v>40606</v>
          </cell>
          <cell r="E982">
            <v>20.22</v>
          </cell>
          <cell r="F982" t="str">
            <v>GEL</v>
          </cell>
          <cell r="G982">
            <v>11.700000000000001</v>
          </cell>
          <cell r="H982" t="str">
            <v>USD</v>
          </cell>
        </row>
        <row r="983">
          <cell r="B983">
            <v>40606</v>
          </cell>
          <cell r="C983">
            <v>40606</v>
          </cell>
          <cell r="E983">
            <v>67.430000000000007</v>
          </cell>
          <cell r="F983" t="str">
            <v>GEL</v>
          </cell>
          <cell r="G983">
            <v>39</v>
          </cell>
          <cell r="H983" t="str">
            <v>USD</v>
          </cell>
        </row>
        <row r="984">
          <cell r="B984">
            <v>40606</v>
          </cell>
          <cell r="C984">
            <v>40606</v>
          </cell>
          <cell r="E984">
            <v>60.69</v>
          </cell>
          <cell r="F984" t="str">
            <v>GEL</v>
          </cell>
          <cell r="G984">
            <v>35.1</v>
          </cell>
          <cell r="H984" t="str">
            <v>USD</v>
          </cell>
        </row>
        <row r="985">
          <cell r="B985">
            <v>40606</v>
          </cell>
          <cell r="C985">
            <v>40606</v>
          </cell>
          <cell r="E985">
            <v>47.2</v>
          </cell>
          <cell r="F985" t="str">
            <v>GEL</v>
          </cell>
          <cell r="G985">
            <v>27.3</v>
          </cell>
          <cell r="H985" t="str">
            <v>USD</v>
          </cell>
        </row>
        <row r="986">
          <cell r="B986">
            <v>40606</v>
          </cell>
          <cell r="C986">
            <v>40606</v>
          </cell>
          <cell r="E986">
            <v>13.48</v>
          </cell>
          <cell r="F986" t="str">
            <v>GEL</v>
          </cell>
          <cell r="G986">
            <v>7.8</v>
          </cell>
          <cell r="H986" t="str">
            <v>USD</v>
          </cell>
        </row>
        <row r="987">
          <cell r="B987">
            <v>40606</v>
          </cell>
          <cell r="C987">
            <v>40606</v>
          </cell>
          <cell r="E987">
            <v>23.6</v>
          </cell>
          <cell r="F987" t="str">
            <v>GEL</v>
          </cell>
          <cell r="G987">
            <v>13.65</v>
          </cell>
          <cell r="H987" t="str">
            <v>USD</v>
          </cell>
        </row>
        <row r="988">
          <cell r="B988">
            <v>40606</v>
          </cell>
          <cell r="C988">
            <v>40606</v>
          </cell>
          <cell r="E988">
            <v>3.37</v>
          </cell>
          <cell r="F988" t="str">
            <v>GEL</v>
          </cell>
          <cell r="G988">
            <v>1.95</v>
          </cell>
          <cell r="H988" t="str">
            <v>USD</v>
          </cell>
        </row>
        <row r="989">
          <cell r="B989">
            <v>40606</v>
          </cell>
          <cell r="C989">
            <v>40606</v>
          </cell>
          <cell r="E989">
            <v>20.23</v>
          </cell>
          <cell r="F989" t="str">
            <v>GEL</v>
          </cell>
          <cell r="G989">
            <v>11.700000000000001</v>
          </cell>
          <cell r="H989" t="str">
            <v>USD</v>
          </cell>
        </row>
        <row r="990">
          <cell r="B990">
            <v>40606</v>
          </cell>
          <cell r="C990">
            <v>40606</v>
          </cell>
          <cell r="E990">
            <v>6.74</v>
          </cell>
          <cell r="F990" t="str">
            <v>GEL</v>
          </cell>
          <cell r="G990">
            <v>3.9</v>
          </cell>
          <cell r="H990" t="str">
            <v>USD</v>
          </cell>
        </row>
        <row r="991">
          <cell r="B991">
            <v>40606</v>
          </cell>
          <cell r="C991">
            <v>40606</v>
          </cell>
          <cell r="E991">
            <v>6.74</v>
          </cell>
          <cell r="F991" t="str">
            <v>GEL</v>
          </cell>
          <cell r="G991">
            <v>3.9</v>
          </cell>
          <cell r="H991" t="str">
            <v>USD</v>
          </cell>
        </row>
        <row r="992">
          <cell r="B992">
            <v>40606</v>
          </cell>
          <cell r="C992">
            <v>40606</v>
          </cell>
          <cell r="E992">
            <v>6.74</v>
          </cell>
          <cell r="F992" t="str">
            <v>GEL</v>
          </cell>
          <cell r="G992">
            <v>3.9</v>
          </cell>
          <cell r="H992" t="str">
            <v>USD</v>
          </cell>
        </row>
        <row r="993">
          <cell r="B993">
            <v>40606</v>
          </cell>
          <cell r="C993">
            <v>40606</v>
          </cell>
          <cell r="E993">
            <v>20.23</v>
          </cell>
          <cell r="F993" t="str">
            <v>GEL</v>
          </cell>
          <cell r="G993">
            <v>11.700000000000001</v>
          </cell>
          <cell r="H993" t="str">
            <v>USD</v>
          </cell>
        </row>
        <row r="994">
          <cell r="B994">
            <v>40606</v>
          </cell>
          <cell r="C994">
            <v>40606</v>
          </cell>
          <cell r="E994">
            <v>13.49</v>
          </cell>
          <cell r="F994" t="str">
            <v>GEL</v>
          </cell>
          <cell r="G994">
            <v>7.8</v>
          </cell>
          <cell r="H994" t="str">
            <v>USD</v>
          </cell>
        </row>
        <row r="995">
          <cell r="B995">
            <v>40606</v>
          </cell>
          <cell r="C995">
            <v>40606</v>
          </cell>
          <cell r="E995">
            <v>33.72</v>
          </cell>
          <cell r="F995" t="str">
            <v>GEL</v>
          </cell>
          <cell r="G995">
            <v>19.5</v>
          </cell>
          <cell r="H995" t="str">
            <v>USD</v>
          </cell>
        </row>
        <row r="996">
          <cell r="B996">
            <v>40606</v>
          </cell>
          <cell r="C996">
            <v>40606</v>
          </cell>
          <cell r="E996">
            <v>6.74</v>
          </cell>
          <cell r="F996" t="str">
            <v>GEL</v>
          </cell>
          <cell r="G996">
            <v>3.9</v>
          </cell>
          <cell r="H996" t="str">
            <v>USD</v>
          </cell>
        </row>
        <row r="997">
          <cell r="B997">
            <v>40606</v>
          </cell>
          <cell r="C997">
            <v>40606</v>
          </cell>
          <cell r="E997">
            <v>20.23</v>
          </cell>
          <cell r="F997" t="str">
            <v>GEL</v>
          </cell>
          <cell r="G997">
            <v>11.700000000000001</v>
          </cell>
          <cell r="H997" t="str">
            <v>USD</v>
          </cell>
        </row>
        <row r="998">
          <cell r="B998">
            <v>40606</v>
          </cell>
          <cell r="C998">
            <v>40606</v>
          </cell>
          <cell r="E998">
            <v>6.74</v>
          </cell>
          <cell r="F998" t="str">
            <v>GEL</v>
          </cell>
          <cell r="G998">
            <v>3.9</v>
          </cell>
          <cell r="H998" t="str">
            <v>USD</v>
          </cell>
        </row>
        <row r="999">
          <cell r="B999">
            <v>40606</v>
          </cell>
          <cell r="C999">
            <v>40606</v>
          </cell>
          <cell r="E999">
            <v>6.74</v>
          </cell>
          <cell r="F999" t="str">
            <v>GEL</v>
          </cell>
          <cell r="G999">
            <v>3.9</v>
          </cell>
          <cell r="H999" t="str">
            <v>USD</v>
          </cell>
        </row>
        <row r="1000">
          <cell r="B1000">
            <v>40606</v>
          </cell>
          <cell r="C1000">
            <v>40606</v>
          </cell>
          <cell r="E1000">
            <v>53.94</v>
          </cell>
          <cell r="F1000" t="str">
            <v>GEL</v>
          </cell>
          <cell r="G1000">
            <v>31.2</v>
          </cell>
          <cell r="H1000" t="str">
            <v>USD</v>
          </cell>
        </row>
        <row r="1001">
          <cell r="B1001">
            <v>40606</v>
          </cell>
          <cell r="C1001">
            <v>40606</v>
          </cell>
          <cell r="E1001">
            <v>6.74</v>
          </cell>
          <cell r="F1001" t="str">
            <v>GEL</v>
          </cell>
          <cell r="G1001">
            <v>3.9</v>
          </cell>
          <cell r="H1001" t="str">
            <v>USD</v>
          </cell>
        </row>
        <row r="1002">
          <cell r="B1002">
            <v>40606</v>
          </cell>
          <cell r="C1002">
            <v>40606</v>
          </cell>
          <cell r="E1002">
            <v>26.97</v>
          </cell>
          <cell r="F1002" t="str">
            <v>GEL</v>
          </cell>
          <cell r="G1002">
            <v>15.6</v>
          </cell>
          <cell r="H1002" t="str">
            <v>USD</v>
          </cell>
        </row>
        <row r="1003">
          <cell r="B1003">
            <v>40606</v>
          </cell>
          <cell r="C1003">
            <v>40606</v>
          </cell>
          <cell r="E1003">
            <v>13.49</v>
          </cell>
          <cell r="F1003" t="str">
            <v>GEL</v>
          </cell>
          <cell r="G1003">
            <v>7.8</v>
          </cell>
          <cell r="H1003" t="str">
            <v>USD</v>
          </cell>
        </row>
        <row r="1004">
          <cell r="B1004">
            <v>40606</v>
          </cell>
          <cell r="C1004">
            <v>40606</v>
          </cell>
          <cell r="E1004">
            <v>3.37</v>
          </cell>
          <cell r="F1004" t="str">
            <v>GEL</v>
          </cell>
          <cell r="G1004">
            <v>1.95</v>
          </cell>
          <cell r="H1004" t="str">
            <v>USD</v>
          </cell>
        </row>
        <row r="1005">
          <cell r="B1005">
            <v>40606</v>
          </cell>
          <cell r="C1005">
            <v>40606</v>
          </cell>
          <cell r="E1005">
            <v>3.37</v>
          </cell>
          <cell r="F1005" t="str">
            <v>GEL</v>
          </cell>
          <cell r="G1005">
            <v>1.95</v>
          </cell>
          <cell r="H1005" t="str">
            <v>USD</v>
          </cell>
        </row>
        <row r="1006">
          <cell r="B1006">
            <v>40606</v>
          </cell>
          <cell r="C1006">
            <v>40606</v>
          </cell>
          <cell r="E1006">
            <v>13.48</v>
          </cell>
          <cell r="F1006" t="str">
            <v>GEL</v>
          </cell>
          <cell r="G1006">
            <v>7.8</v>
          </cell>
          <cell r="H1006" t="str">
            <v>USD</v>
          </cell>
        </row>
        <row r="1007">
          <cell r="B1007">
            <v>40606</v>
          </cell>
          <cell r="C1007">
            <v>40606</v>
          </cell>
          <cell r="E1007">
            <v>6.74</v>
          </cell>
          <cell r="F1007" t="str">
            <v>GEL</v>
          </cell>
          <cell r="G1007">
            <v>3.9</v>
          </cell>
          <cell r="H1007" t="str">
            <v>USD</v>
          </cell>
        </row>
        <row r="1008">
          <cell r="B1008">
            <v>40606</v>
          </cell>
          <cell r="C1008">
            <v>40606</v>
          </cell>
          <cell r="E1008">
            <v>6.74</v>
          </cell>
          <cell r="F1008" t="str">
            <v>GEL</v>
          </cell>
          <cell r="G1008">
            <v>3.9</v>
          </cell>
          <cell r="H1008" t="str">
            <v>USD</v>
          </cell>
        </row>
        <row r="1009">
          <cell r="B1009">
            <v>40606</v>
          </cell>
          <cell r="C1009">
            <v>40606</v>
          </cell>
          <cell r="E1009">
            <v>6.74</v>
          </cell>
          <cell r="F1009" t="str">
            <v>GEL</v>
          </cell>
          <cell r="G1009">
            <v>3.9</v>
          </cell>
          <cell r="H1009" t="str">
            <v>USD</v>
          </cell>
        </row>
        <row r="1010">
          <cell r="B1010">
            <v>40606</v>
          </cell>
          <cell r="C1010">
            <v>40606</v>
          </cell>
          <cell r="E1010">
            <v>13.49</v>
          </cell>
          <cell r="F1010" t="str">
            <v>GEL</v>
          </cell>
          <cell r="G1010">
            <v>7.8</v>
          </cell>
          <cell r="H1010" t="str">
            <v>USD</v>
          </cell>
        </row>
        <row r="1011">
          <cell r="B1011">
            <v>40606</v>
          </cell>
          <cell r="C1011">
            <v>40606</v>
          </cell>
          <cell r="E1011">
            <v>6.74</v>
          </cell>
          <cell r="F1011" t="str">
            <v>GEL</v>
          </cell>
          <cell r="G1011">
            <v>3.9</v>
          </cell>
          <cell r="H1011" t="str">
            <v>USD</v>
          </cell>
        </row>
        <row r="1012">
          <cell r="B1012">
            <v>40606</v>
          </cell>
          <cell r="C1012">
            <v>40606</v>
          </cell>
          <cell r="E1012">
            <v>11.17</v>
          </cell>
          <cell r="F1012" t="str">
            <v>GEL</v>
          </cell>
          <cell r="G1012">
            <v>6.46</v>
          </cell>
          <cell r="H1012" t="str">
            <v>USD</v>
          </cell>
        </row>
        <row r="1013">
          <cell r="B1013">
            <v>40606</v>
          </cell>
          <cell r="C1013">
            <v>40606</v>
          </cell>
          <cell r="E1013">
            <v>13.48</v>
          </cell>
          <cell r="F1013" t="str">
            <v>GEL</v>
          </cell>
          <cell r="G1013">
            <v>7.8</v>
          </cell>
          <cell r="H1013" t="str">
            <v>USD</v>
          </cell>
        </row>
        <row r="1014">
          <cell r="B1014">
            <v>40606</v>
          </cell>
          <cell r="C1014">
            <v>40606</v>
          </cell>
          <cell r="E1014">
            <v>23.61</v>
          </cell>
          <cell r="F1014" t="str">
            <v>GEL</v>
          </cell>
          <cell r="G1014">
            <v>13.65</v>
          </cell>
          <cell r="H1014" t="str">
            <v>USD</v>
          </cell>
        </row>
        <row r="1015">
          <cell r="B1015">
            <v>40606</v>
          </cell>
          <cell r="C1015">
            <v>40606</v>
          </cell>
          <cell r="E1015">
            <v>6.74</v>
          </cell>
          <cell r="F1015" t="str">
            <v>GEL</v>
          </cell>
          <cell r="G1015">
            <v>3.9</v>
          </cell>
          <cell r="H1015" t="str">
            <v>USD</v>
          </cell>
        </row>
        <row r="1016">
          <cell r="B1016">
            <v>40606</v>
          </cell>
          <cell r="C1016">
            <v>40606</v>
          </cell>
          <cell r="E1016">
            <v>6.74</v>
          </cell>
          <cell r="F1016" t="str">
            <v>GEL</v>
          </cell>
          <cell r="G1016">
            <v>3.9</v>
          </cell>
          <cell r="H1016" t="str">
            <v>USD</v>
          </cell>
        </row>
        <row r="1017">
          <cell r="B1017">
            <v>40606</v>
          </cell>
          <cell r="C1017">
            <v>40606</v>
          </cell>
          <cell r="E1017">
            <v>74.180000000000007</v>
          </cell>
          <cell r="F1017" t="str">
            <v>GEL</v>
          </cell>
          <cell r="G1017">
            <v>42.9</v>
          </cell>
          <cell r="H1017" t="str">
            <v>USD</v>
          </cell>
        </row>
        <row r="1018">
          <cell r="B1018">
            <v>40606</v>
          </cell>
          <cell r="C1018">
            <v>40606</v>
          </cell>
          <cell r="E1018">
            <v>23.6</v>
          </cell>
          <cell r="F1018" t="str">
            <v>GEL</v>
          </cell>
          <cell r="G1018">
            <v>13.65</v>
          </cell>
          <cell r="H1018" t="str">
            <v>USD</v>
          </cell>
        </row>
        <row r="1019">
          <cell r="B1019">
            <v>40606</v>
          </cell>
          <cell r="C1019">
            <v>40606</v>
          </cell>
          <cell r="E1019">
            <v>6.74</v>
          </cell>
          <cell r="F1019" t="str">
            <v>GEL</v>
          </cell>
          <cell r="G1019">
            <v>3.9</v>
          </cell>
          <cell r="H1019" t="str">
            <v>USD</v>
          </cell>
        </row>
        <row r="1020">
          <cell r="B1020">
            <v>40606</v>
          </cell>
          <cell r="C1020">
            <v>40606</v>
          </cell>
          <cell r="E1020">
            <v>20.23</v>
          </cell>
          <cell r="F1020" t="str">
            <v>GEL</v>
          </cell>
          <cell r="G1020">
            <v>11.700000000000001</v>
          </cell>
          <cell r="H1020" t="str">
            <v>USD</v>
          </cell>
        </row>
        <row r="1021">
          <cell r="B1021">
            <v>40606</v>
          </cell>
          <cell r="C1021">
            <v>40606</v>
          </cell>
          <cell r="E1021">
            <v>6.74</v>
          </cell>
          <cell r="F1021" t="str">
            <v>GEL</v>
          </cell>
          <cell r="G1021">
            <v>3.9</v>
          </cell>
          <cell r="H1021" t="str">
            <v>USD</v>
          </cell>
        </row>
        <row r="1022">
          <cell r="B1022">
            <v>40606</v>
          </cell>
          <cell r="C1022">
            <v>40606</v>
          </cell>
          <cell r="E1022">
            <v>6.74</v>
          </cell>
          <cell r="F1022" t="str">
            <v>GEL</v>
          </cell>
          <cell r="G1022">
            <v>3.9</v>
          </cell>
          <cell r="H1022" t="str">
            <v>USD</v>
          </cell>
        </row>
        <row r="1023">
          <cell r="B1023">
            <v>40606</v>
          </cell>
          <cell r="C1023">
            <v>40606</v>
          </cell>
          <cell r="E1023">
            <v>10.120000000000001</v>
          </cell>
          <cell r="F1023" t="str">
            <v>GEL</v>
          </cell>
          <cell r="G1023">
            <v>5.8500000000000005</v>
          </cell>
          <cell r="H1023" t="str">
            <v>USD</v>
          </cell>
        </row>
        <row r="1024">
          <cell r="B1024">
            <v>40606</v>
          </cell>
          <cell r="C1024">
            <v>40606</v>
          </cell>
          <cell r="E1024">
            <v>6.74</v>
          </cell>
          <cell r="F1024" t="str">
            <v>GEL</v>
          </cell>
          <cell r="G1024">
            <v>3.9</v>
          </cell>
          <cell r="H1024" t="str">
            <v>USD</v>
          </cell>
        </row>
        <row r="1025">
          <cell r="B1025">
            <v>40606</v>
          </cell>
          <cell r="C1025">
            <v>40606</v>
          </cell>
          <cell r="E1025">
            <v>20.23</v>
          </cell>
          <cell r="F1025" t="str">
            <v>GEL</v>
          </cell>
          <cell r="G1025">
            <v>11.700000000000001</v>
          </cell>
          <cell r="H1025" t="str">
            <v>USD</v>
          </cell>
        </row>
        <row r="1026">
          <cell r="B1026">
            <v>40606</v>
          </cell>
          <cell r="C1026">
            <v>40606</v>
          </cell>
          <cell r="E1026">
            <v>3.37</v>
          </cell>
          <cell r="F1026" t="str">
            <v>GEL</v>
          </cell>
          <cell r="G1026">
            <v>1.95</v>
          </cell>
          <cell r="H1026" t="str">
            <v>USD</v>
          </cell>
        </row>
        <row r="1027">
          <cell r="B1027">
            <v>40606</v>
          </cell>
          <cell r="C1027">
            <v>40606</v>
          </cell>
          <cell r="E1027">
            <v>2.7</v>
          </cell>
          <cell r="F1027" t="str">
            <v>GEL</v>
          </cell>
          <cell r="G1027">
            <v>1.56</v>
          </cell>
          <cell r="H1027" t="str">
            <v>USD</v>
          </cell>
        </row>
        <row r="1028">
          <cell r="B1028">
            <v>40606</v>
          </cell>
          <cell r="C1028">
            <v>40606</v>
          </cell>
          <cell r="E1028">
            <v>13.49</v>
          </cell>
          <cell r="F1028" t="str">
            <v>GEL</v>
          </cell>
          <cell r="G1028">
            <v>7.8</v>
          </cell>
          <cell r="H1028" t="str">
            <v>USD</v>
          </cell>
        </row>
        <row r="1029">
          <cell r="B1029">
            <v>40606</v>
          </cell>
          <cell r="C1029">
            <v>40606</v>
          </cell>
          <cell r="E1029">
            <v>26.97</v>
          </cell>
          <cell r="F1029" t="str">
            <v>GEL</v>
          </cell>
          <cell r="G1029">
            <v>15.6</v>
          </cell>
          <cell r="H1029" t="str">
            <v>USD</v>
          </cell>
        </row>
        <row r="1030">
          <cell r="B1030">
            <v>40606</v>
          </cell>
          <cell r="C1030">
            <v>40606</v>
          </cell>
          <cell r="E1030">
            <v>3.37</v>
          </cell>
          <cell r="F1030" t="str">
            <v>GEL</v>
          </cell>
          <cell r="G1030">
            <v>1.95</v>
          </cell>
          <cell r="H1030" t="str">
            <v>USD</v>
          </cell>
        </row>
        <row r="1031">
          <cell r="B1031">
            <v>40606</v>
          </cell>
          <cell r="C1031">
            <v>40606</v>
          </cell>
          <cell r="E1031">
            <v>43.83</v>
          </cell>
          <cell r="F1031" t="str">
            <v>GEL</v>
          </cell>
          <cell r="G1031">
            <v>25.35</v>
          </cell>
          <cell r="H1031" t="str">
            <v>USD</v>
          </cell>
        </row>
        <row r="1032">
          <cell r="B1032">
            <v>40606</v>
          </cell>
          <cell r="C1032">
            <v>40606</v>
          </cell>
          <cell r="E1032">
            <v>13.49</v>
          </cell>
          <cell r="F1032" t="str">
            <v>GEL</v>
          </cell>
          <cell r="G1032">
            <v>7.8</v>
          </cell>
          <cell r="H1032" t="str">
            <v>USD</v>
          </cell>
        </row>
        <row r="1033">
          <cell r="B1033">
            <v>40606</v>
          </cell>
          <cell r="C1033">
            <v>40606</v>
          </cell>
          <cell r="E1033">
            <v>74.180000000000007</v>
          </cell>
          <cell r="F1033" t="str">
            <v>GEL</v>
          </cell>
          <cell r="G1033">
            <v>42.9</v>
          </cell>
          <cell r="H1033" t="str">
            <v>USD</v>
          </cell>
        </row>
        <row r="1034">
          <cell r="B1034">
            <v>40606</v>
          </cell>
          <cell r="C1034">
            <v>40606</v>
          </cell>
          <cell r="E1034">
            <v>4.05</v>
          </cell>
          <cell r="F1034" t="str">
            <v>GEL</v>
          </cell>
          <cell r="G1034">
            <v>2.34</v>
          </cell>
          <cell r="H1034" t="str">
            <v>USD</v>
          </cell>
        </row>
        <row r="1035">
          <cell r="B1035">
            <v>40606</v>
          </cell>
          <cell r="C1035">
            <v>40606</v>
          </cell>
          <cell r="E1035">
            <v>6.74</v>
          </cell>
          <cell r="F1035" t="str">
            <v>GEL</v>
          </cell>
          <cell r="G1035">
            <v>3.9</v>
          </cell>
          <cell r="H1035" t="str">
            <v>USD</v>
          </cell>
        </row>
        <row r="1036">
          <cell r="B1036">
            <v>40606</v>
          </cell>
          <cell r="C1036">
            <v>40606</v>
          </cell>
          <cell r="E1036">
            <v>6.74</v>
          </cell>
          <cell r="F1036" t="str">
            <v>GEL</v>
          </cell>
          <cell r="G1036">
            <v>3.9</v>
          </cell>
          <cell r="H1036" t="str">
            <v>USD</v>
          </cell>
        </row>
        <row r="1037">
          <cell r="B1037">
            <v>40606</v>
          </cell>
          <cell r="C1037">
            <v>40606</v>
          </cell>
          <cell r="E1037">
            <v>13.48</v>
          </cell>
          <cell r="F1037" t="str">
            <v>GEL</v>
          </cell>
          <cell r="G1037">
            <v>7.8</v>
          </cell>
          <cell r="H1037" t="str">
            <v>USD</v>
          </cell>
        </row>
        <row r="1038">
          <cell r="B1038">
            <v>40606</v>
          </cell>
          <cell r="C1038">
            <v>40606</v>
          </cell>
          <cell r="E1038">
            <v>6.74</v>
          </cell>
          <cell r="F1038" t="str">
            <v>GEL</v>
          </cell>
          <cell r="G1038">
            <v>3.9</v>
          </cell>
          <cell r="H1038" t="str">
            <v>USD</v>
          </cell>
        </row>
        <row r="1039">
          <cell r="B1039">
            <v>40606</v>
          </cell>
          <cell r="C1039">
            <v>40606</v>
          </cell>
          <cell r="E1039">
            <v>40.46</v>
          </cell>
          <cell r="F1039" t="str">
            <v>GEL</v>
          </cell>
          <cell r="G1039">
            <v>23.400000000000002</v>
          </cell>
          <cell r="H1039" t="str">
            <v>USD</v>
          </cell>
        </row>
        <row r="1040">
          <cell r="B1040">
            <v>40606</v>
          </cell>
          <cell r="C1040">
            <v>40606</v>
          </cell>
          <cell r="E1040">
            <v>6.74</v>
          </cell>
          <cell r="F1040" t="str">
            <v>GEL</v>
          </cell>
          <cell r="G1040">
            <v>3.9</v>
          </cell>
          <cell r="H1040" t="str">
            <v>USD</v>
          </cell>
        </row>
        <row r="1041">
          <cell r="B1041">
            <v>40606</v>
          </cell>
          <cell r="C1041">
            <v>40606</v>
          </cell>
          <cell r="E1041">
            <v>10.120000000000001</v>
          </cell>
          <cell r="F1041" t="str">
            <v>GEL</v>
          </cell>
          <cell r="G1041">
            <v>5.8500000000000005</v>
          </cell>
          <cell r="H1041" t="str">
            <v>USD</v>
          </cell>
        </row>
        <row r="1042">
          <cell r="B1042">
            <v>40606</v>
          </cell>
          <cell r="C1042">
            <v>40606</v>
          </cell>
          <cell r="E1042">
            <v>6.74</v>
          </cell>
          <cell r="F1042" t="str">
            <v>GEL</v>
          </cell>
          <cell r="G1042">
            <v>3.9</v>
          </cell>
          <cell r="H1042" t="str">
            <v>USD</v>
          </cell>
        </row>
        <row r="1043">
          <cell r="B1043">
            <v>40606</v>
          </cell>
          <cell r="C1043">
            <v>40606</v>
          </cell>
          <cell r="E1043">
            <v>16.86</v>
          </cell>
          <cell r="F1043" t="str">
            <v>GEL</v>
          </cell>
          <cell r="G1043">
            <v>9.75</v>
          </cell>
          <cell r="H1043" t="str">
            <v>USD</v>
          </cell>
        </row>
        <row r="1044">
          <cell r="B1044">
            <v>40606</v>
          </cell>
          <cell r="C1044">
            <v>40606</v>
          </cell>
          <cell r="E1044">
            <v>40.46</v>
          </cell>
          <cell r="F1044" t="str">
            <v>GEL</v>
          </cell>
          <cell r="G1044">
            <v>23.400000000000002</v>
          </cell>
          <cell r="H1044" t="str">
            <v>USD</v>
          </cell>
        </row>
        <row r="1045">
          <cell r="B1045">
            <v>40606</v>
          </cell>
          <cell r="C1045">
            <v>40606</v>
          </cell>
          <cell r="E1045">
            <v>2.7</v>
          </cell>
          <cell r="F1045" t="str">
            <v>GEL</v>
          </cell>
          <cell r="G1045">
            <v>1.56</v>
          </cell>
          <cell r="H1045" t="str">
            <v>USD</v>
          </cell>
        </row>
        <row r="1046">
          <cell r="B1046">
            <v>40606</v>
          </cell>
          <cell r="C1046">
            <v>40606</v>
          </cell>
          <cell r="E1046">
            <v>6.74</v>
          </cell>
          <cell r="F1046" t="str">
            <v>GEL</v>
          </cell>
          <cell r="G1046">
            <v>3.9</v>
          </cell>
          <cell r="H1046" t="str">
            <v>USD</v>
          </cell>
        </row>
        <row r="1047">
          <cell r="B1047">
            <v>40606</v>
          </cell>
          <cell r="C1047">
            <v>40606</v>
          </cell>
          <cell r="E1047">
            <v>26.97</v>
          </cell>
          <cell r="F1047" t="str">
            <v>GEL</v>
          </cell>
          <cell r="G1047">
            <v>15.6</v>
          </cell>
          <cell r="H1047" t="str">
            <v>USD</v>
          </cell>
        </row>
        <row r="1048">
          <cell r="B1048">
            <v>40606</v>
          </cell>
          <cell r="C1048">
            <v>40606</v>
          </cell>
          <cell r="E1048">
            <v>26.97</v>
          </cell>
          <cell r="F1048" t="str">
            <v>GEL</v>
          </cell>
          <cell r="G1048">
            <v>15.6</v>
          </cell>
          <cell r="H1048" t="str">
            <v>USD</v>
          </cell>
        </row>
        <row r="1049">
          <cell r="B1049">
            <v>40606</v>
          </cell>
          <cell r="C1049">
            <v>40606</v>
          </cell>
          <cell r="E1049">
            <v>6.74</v>
          </cell>
          <cell r="F1049" t="str">
            <v>GEL</v>
          </cell>
          <cell r="G1049">
            <v>3.9</v>
          </cell>
          <cell r="H1049" t="str">
            <v>USD</v>
          </cell>
        </row>
        <row r="1050">
          <cell r="B1050">
            <v>40606</v>
          </cell>
          <cell r="C1050">
            <v>40606</v>
          </cell>
          <cell r="E1050">
            <v>6.74</v>
          </cell>
          <cell r="F1050" t="str">
            <v>GEL</v>
          </cell>
          <cell r="G1050">
            <v>3.9</v>
          </cell>
          <cell r="H1050" t="str">
            <v>USD</v>
          </cell>
        </row>
        <row r="1051">
          <cell r="B1051">
            <v>40606</v>
          </cell>
          <cell r="C1051">
            <v>40606</v>
          </cell>
          <cell r="E1051">
            <v>13.48</v>
          </cell>
          <cell r="F1051" t="str">
            <v>GEL</v>
          </cell>
          <cell r="G1051">
            <v>7.8</v>
          </cell>
          <cell r="H1051" t="str">
            <v>USD</v>
          </cell>
        </row>
        <row r="1052">
          <cell r="B1052">
            <v>40606</v>
          </cell>
          <cell r="C1052">
            <v>40606</v>
          </cell>
          <cell r="E1052">
            <v>20.23</v>
          </cell>
          <cell r="F1052" t="str">
            <v>GEL</v>
          </cell>
          <cell r="G1052">
            <v>11.700000000000001</v>
          </cell>
          <cell r="H1052" t="str">
            <v>USD</v>
          </cell>
        </row>
        <row r="1053">
          <cell r="B1053">
            <v>40606</v>
          </cell>
          <cell r="C1053">
            <v>40606</v>
          </cell>
          <cell r="E1053">
            <v>33.71</v>
          </cell>
          <cell r="F1053" t="str">
            <v>GEL</v>
          </cell>
          <cell r="G1053">
            <v>19.5</v>
          </cell>
          <cell r="H1053" t="str">
            <v>USD</v>
          </cell>
        </row>
        <row r="1054">
          <cell r="B1054">
            <v>40606</v>
          </cell>
          <cell r="C1054">
            <v>40606</v>
          </cell>
          <cell r="E1054">
            <v>20.23</v>
          </cell>
          <cell r="F1054" t="str">
            <v>GEL</v>
          </cell>
          <cell r="G1054">
            <v>11.700000000000001</v>
          </cell>
          <cell r="H1054" t="str">
            <v>USD</v>
          </cell>
        </row>
        <row r="1055">
          <cell r="B1055">
            <v>40606</v>
          </cell>
          <cell r="C1055">
            <v>40606</v>
          </cell>
          <cell r="E1055">
            <v>3.37</v>
          </cell>
          <cell r="F1055" t="str">
            <v>GEL</v>
          </cell>
          <cell r="G1055">
            <v>1.95</v>
          </cell>
          <cell r="H1055" t="str">
            <v>USD</v>
          </cell>
        </row>
        <row r="1056">
          <cell r="B1056">
            <v>40606</v>
          </cell>
          <cell r="C1056">
            <v>40606</v>
          </cell>
          <cell r="E1056">
            <v>6.74</v>
          </cell>
          <cell r="F1056" t="str">
            <v>GEL</v>
          </cell>
          <cell r="G1056">
            <v>3.9</v>
          </cell>
          <cell r="H1056" t="str">
            <v>USD</v>
          </cell>
        </row>
        <row r="1057">
          <cell r="B1057">
            <v>40606</v>
          </cell>
          <cell r="C1057">
            <v>40606</v>
          </cell>
          <cell r="E1057">
            <v>26.97</v>
          </cell>
          <cell r="F1057" t="str">
            <v>GEL</v>
          </cell>
          <cell r="G1057">
            <v>15.6</v>
          </cell>
          <cell r="H1057" t="str">
            <v>USD</v>
          </cell>
        </row>
        <row r="1058">
          <cell r="B1058">
            <v>40606</v>
          </cell>
          <cell r="C1058">
            <v>40606</v>
          </cell>
          <cell r="E1058">
            <v>6.74</v>
          </cell>
          <cell r="F1058" t="str">
            <v>GEL</v>
          </cell>
          <cell r="G1058">
            <v>3.9</v>
          </cell>
          <cell r="H1058" t="str">
            <v>USD</v>
          </cell>
        </row>
        <row r="1059">
          <cell r="B1059">
            <v>40606</v>
          </cell>
          <cell r="C1059">
            <v>40606</v>
          </cell>
          <cell r="E1059">
            <v>16.86</v>
          </cell>
          <cell r="F1059" t="str">
            <v>GEL</v>
          </cell>
          <cell r="G1059">
            <v>9.75</v>
          </cell>
          <cell r="H1059" t="str">
            <v>USD</v>
          </cell>
        </row>
        <row r="1060">
          <cell r="B1060">
            <v>40606</v>
          </cell>
          <cell r="C1060">
            <v>40606</v>
          </cell>
          <cell r="E1060">
            <v>6.74</v>
          </cell>
          <cell r="F1060" t="str">
            <v>GEL</v>
          </cell>
          <cell r="G1060">
            <v>3.9</v>
          </cell>
          <cell r="H1060" t="str">
            <v>USD</v>
          </cell>
        </row>
        <row r="1061">
          <cell r="B1061">
            <v>40606</v>
          </cell>
          <cell r="C1061">
            <v>40606</v>
          </cell>
          <cell r="E1061">
            <v>6.74</v>
          </cell>
          <cell r="F1061" t="str">
            <v>GEL</v>
          </cell>
          <cell r="G1061">
            <v>3.9</v>
          </cell>
          <cell r="H1061" t="str">
            <v>USD</v>
          </cell>
        </row>
        <row r="1062">
          <cell r="B1062">
            <v>40606</v>
          </cell>
          <cell r="C1062">
            <v>40606</v>
          </cell>
          <cell r="E1062">
            <v>10.120000000000001</v>
          </cell>
          <cell r="F1062" t="str">
            <v>GEL</v>
          </cell>
          <cell r="G1062">
            <v>5.8500000000000005</v>
          </cell>
          <cell r="H1062" t="str">
            <v>USD</v>
          </cell>
        </row>
        <row r="1063">
          <cell r="B1063">
            <v>40606</v>
          </cell>
          <cell r="C1063">
            <v>40606</v>
          </cell>
          <cell r="E1063">
            <v>6.74</v>
          </cell>
          <cell r="F1063" t="str">
            <v>GEL</v>
          </cell>
          <cell r="G1063">
            <v>3.9</v>
          </cell>
          <cell r="H1063" t="str">
            <v>USD</v>
          </cell>
        </row>
        <row r="1064">
          <cell r="B1064">
            <v>40606</v>
          </cell>
          <cell r="C1064">
            <v>40606</v>
          </cell>
          <cell r="E1064">
            <v>9.44</v>
          </cell>
          <cell r="F1064" t="str">
            <v>GEL</v>
          </cell>
          <cell r="G1064">
            <v>5.46</v>
          </cell>
          <cell r="H1064" t="str">
            <v>USD</v>
          </cell>
        </row>
        <row r="1065">
          <cell r="B1065">
            <v>40606</v>
          </cell>
          <cell r="C1065">
            <v>40606</v>
          </cell>
          <cell r="E1065">
            <v>20.22</v>
          </cell>
          <cell r="F1065" t="str">
            <v>GEL</v>
          </cell>
          <cell r="G1065">
            <v>11.700000000000001</v>
          </cell>
          <cell r="H1065" t="str">
            <v>USD</v>
          </cell>
        </row>
        <row r="1066">
          <cell r="B1066">
            <v>40606</v>
          </cell>
          <cell r="C1066">
            <v>40606</v>
          </cell>
          <cell r="E1066">
            <v>6.74</v>
          </cell>
          <cell r="F1066" t="str">
            <v>GEL</v>
          </cell>
          <cell r="G1066">
            <v>3.9</v>
          </cell>
          <cell r="H1066" t="str">
            <v>USD</v>
          </cell>
        </row>
        <row r="1067">
          <cell r="B1067">
            <v>40606</v>
          </cell>
          <cell r="C1067">
            <v>40606</v>
          </cell>
          <cell r="E1067">
            <v>6.74</v>
          </cell>
          <cell r="F1067" t="str">
            <v>GEL</v>
          </cell>
          <cell r="G1067">
            <v>3.9</v>
          </cell>
          <cell r="H1067" t="str">
            <v>USD</v>
          </cell>
        </row>
        <row r="1068">
          <cell r="B1068">
            <v>40606</v>
          </cell>
          <cell r="C1068">
            <v>40606</v>
          </cell>
          <cell r="E1068">
            <v>6.74</v>
          </cell>
          <cell r="F1068" t="str">
            <v>GEL</v>
          </cell>
          <cell r="G1068">
            <v>3.9</v>
          </cell>
          <cell r="H1068" t="str">
            <v>USD</v>
          </cell>
        </row>
        <row r="1069">
          <cell r="B1069">
            <v>40606</v>
          </cell>
          <cell r="C1069">
            <v>40606</v>
          </cell>
          <cell r="E1069">
            <v>13.49</v>
          </cell>
          <cell r="F1069" t="str">
            <v>GEL</v>
          </cell>
          <cell r="G1069">
            <v>7.8</v>
          </cell>
          <cell r="H1069" t="str">
            <v>USD</v>
          </cell>
        </row>
        <row r="1070">
          <cell r="B1070">
            <v>40606</v>
          </cell>
          <cell r="C1070">
            <v>40606</v>
          </cell>
          <cell r="E1070">
            <v>13.49</v>
          </cell>
          <cell r="F1070" t="str">
            <v>GEL</v>
          </cell>
          <cell r="G1070">
            <v>7.8</v>
          </cell>
          <cell r="H1070" t="str">
            <v>USD</v>
          </cell>
        </row>
        <row r="1071">
          <cell r="B1071">
            <v>40606</v>
          </cell>
          <cell r="C1071">
            <v>40606</v>
          </cell>
          <cell r="E1071">
            <v>20.23</v>
          </cell>
          <cell r="F1071" t="str">
            <v>GEL</v>
          </cell>
          <cell r="G1071">
            <v>11.700000000000001</v>
          </cell>
          <cell r="H1071" t="str">
            <v>USD</v>
          </cell>
        </row>
        <row r="1072">
          <cell r="B1072">
            <v>40606</v>
          </cell>
          <cell r="C1072">
            <v>40606</v>
          </cell>
          <cell r="E1072">
            <v>20.23</v>
          </cell>
          <cell r="F1072" t="str">
            <v>GEL</v>
          </cell>
          <cell r="G1072">
            <v>11.700000000000001</v>
          </cell>
          <cell r="H1072" t="str">
            <v>USD</v>
          </cell>
        </row>
        <row r="1073">
          <cell r="B1073">
            <v>40606</v>
          </cell>
          <cell r="C1073">
            <v>40606</v>
          </cell>
          <cell r="E1073">
            <v>20.23</v>
          </cell>
          <cell r="F1073" t="str">
            <v>GEL</v>
          </cell>
          <cell r="G1073">
            <v>11.700000000000001</v>
          </cell>
          <cell r="H1073" t="str">
            <v>USD</v>
          </cell>
        </row>
        <row r="1074">
          <cell r="B1074">
            <v>40606</v>
          </cell>
          <cell r="C1074">
            <v>40606</v>
          </cell>
          <cell r="E1074">
            <v>3.37</v>
          </cell>
          <cell r="F1074" t="str">
            <v>GEL</v>
          </cell>
          <cell r="G1074">
            <v>1.95</v>
          </cell>
          <cell r="H1074" t="str">
            <v>USD</v>
          </cell>
        </row>
        <row r="1075">
          <cell r="B1075">
            <v>40606</v>
          </cell>
          <cell r="C1075">
            <v>40606</v>
          </cell>
          <cell r="E1075">
            <v>6.74</v>
          </cell>
          <cell r="F1075" t="str">
            <v>GEL</v>
          </cell>
          <cell r="G1075">
            <v>3.9</v>
          </cell>
          <cell r="H1075" t="str">
            <v>USD</v>
          </cell>
        </row>
        <row r="1076">
          <cell r="B1076">
            <v>40606</v>
          </cell>
          <cell r="C1076">
            <v>40606</v>
          </cell>
          <cell r="E1076">
            <v>23.61</v>
          </cell>
          <cell r="F1076" t="str">
            <v>GEL</v>
          </cell>
          <cell r="G1076">
            <v>13.65</v>
          </cell>
          <cell r="H1076" t="str">
            <v>USD</v>
          </cell>
        </row>
        <row r="1077">
          <cell r="B1077">
            <v>40606</v>
          </cell>
          <cell r="C1077">
            <v>40606</v>
          </cell>
          <cell r="E1077">
            <v>3.37</v>
          </cell>
          <cell r="F1077" t="str">
            <v>GEL</v>
          </cell>
          <cell r="G1077">
            <v>1.95</v>
          </cell>
          <cell r="H1077" t="str">
            <v>USD</v>
          </cell>
        </row>
        <row r="1078">
          <cell r="B1078">
            <v>40606</v>
          </cell>
          <cell r="C1078">
            <v>40606</v>
          </cell>
          <cell r="E1078">
            <v>49.97</v>
          </cell>
          <cell r="F1078" t="str">
            <v>GEL</v>
          </cell>
          <cell r="G1078">
            <v>28.900000000000002</v>
          </cell>
          <cell r="H1078" t="str">
            <v>USD</v>
          </cell>
        </row>
        <row r="1079">
          <cell r="B1079">
            <v>40606</v>
          </cell>
          <cell r="C1079">
            <v>40606</v>
          </cell>
          <cell r="E1079">
            <v>6.1000000000000005</v>
          </cell>
          <cell r="F1079" t="str">
            <v>GEL</v>
          </cell>
          <cell r="G1079">
            <v>3.5300000000000002</v>
          </cell>
          <cell r="H1079" t="str">
            <v>USD</v>
          </cell>
        </row>
        <row r="1080">
          <cell r="B1080">
            <v>40606</v>
          </cell>
          <cell r="C1080">
            <v>40606</v>
          </cell>
          <cell r="E1080">
            <v>1.73</v>
          </cell>
          <cell r="F1080" t="str">
            <v>GEL</v>
          </cell>
          <cell r="G1080">
            <v>1</v>
          </cell>
          <cell r="H1080" t="str">
            <v>USD</v>
          </cell>
        </row>
        <row r="1081">
          <cell r="B1081">
            <v>40606</v>
          </cell>
          <cell r="C1081">
            <v>40606</v>
          </cell>
          <cell r="E1081">
            <v>4.32</v>
          </cell>
          <cell r="F1081" t="str">
            <v>GEL</v>
          </cell>
          <cell r="G1081">
            <v>2.5</v>
          </cell>
          <cell r="H1081" t="str">
            <v>USD</v>
          </cell>
        </row>
        <row r="1082">
          <cell r="B1082">
            <v>40606</v>
          </cell>
          <cell r="C1082">
            <v>40606</v>
          </cell>
          <cell r="E1082">
            <v>6.92</v>
          </cell>
          <cell r="F1082" t="str">
            <v>GEL</v>
          </cell>
          <cell r="G1082">
            <v>4</v>
          </cell>
          <cell r="H1082" t="str">
            <v>USD</v>
          </cell>
        </row>
        <row r="1083">
          <cell r="B1083">
            <v>40606</v>
          </cell>
          <cell r="C1083">
            <v>40606</v>
          </cell>
          <cell r="E1083">
            <v>0.86</v>
          </cell>
          <cell r="F1083" t="str">
            <v>GEL</v>
          </cell>
          <cell r="G1083">
            <v>0.5</v>
          </cell>
          <cell r="H1083" t="str">
            <v>USD</v>
          </cell>
        </row>
        <row r="1084">
          <cell r="B1084">
            <v>40606</v>
          </cell>
          <cell r="C1084">
            <v>40606</v>
          </cell>
          <cell r="E1084">
            <v>27.67</v>
          </cell>
          <cell r="F1084" t="str">
            <v>GEL</v>
          </cell>
          <cell r="G1084">
            <v>16</v>
          </cell>
          <cell r="H1084" t="str">
            <v>USD</v>
          </cell>
        </row>
        <row r="1085">
          <cell r="B1085">
            <v>40606</v>
          </cell>
          <cell r="C1085">
            <v>40606</v>
          </cell>
          <cell r="E1085">
            <v>6.74</v>
          </cell>
          <cell r="F1085" t="str">
            <v>GEL</v>
          </cell>
          <cell r="G1085">
            <v>3.9</v>
          </cell>
          <cell r="H1085" t="str">
            <v>USD</v>
          </cell>
        </row>
        <row r="1086">
          <cell r="B1086">
            <v>40606</v>
          </cell>
          <cell r="C1086">
            <v>40606</v>
          </cell>
          <cell r="E1086">
            <v>6.74</v>
          </cell>
          <cell r="F1086" t="str">
            <v>GEL</v>
          </cell>
          <cell r="G1086">
            <v>3.9</v>
          </cell>
          <cell r="H1086" t="str">
            <v>USD</v>
          </cell>
        </row>
        <row r="1087">
          <cell r="B1087">
            <v>40606</v>
          </cell>
          <cell r="C1087">
            <v>40606</v>
          </cell>
          <cell r="E1087">
            <v>33.72</v>
          </cell>
          <cell r="F1087" t="str">
            <v>GEL</v>
          </cell>
          <cell r="G1087">
            <v>19.5</v>
          </cell>
          <cell r="H1087" t="str">
            <v>USD</v>
          </cell>
        </row>
        <row r="1088">
          <cell r="B1088">
            <v>40606</v>
          </cell>
          <cell r="C1088">
            <v>40606</v>
          </cell>
          <cell r="E1088">
            <v>13.49</v>
          </cell>
          <cell r="F1088" t="str">
            <v>GEL</v>
          </cell>
          <cell r="G1088">
            <v>7.8</v>
          </cell>
          <cell r="H1088" t="str">
            <v>USD</v>
          </cell>
        </row>
        <row r="1089">
          <cell r="B1089">
            <v>40606</v>
          </cell>
          <cell r="C1089">
            <v>40606</v>
          </cell>
          <cell r="E1089">
            <v>13.48</v>
          </cell>
          <cell r="F1089" t="str">
            <v>GEL</v>
          </cell>
          <cell r="G1089">
            <v>7.8</v>
          </cell>
          <cell r="H1089" t="str">
            <v>USD</v>
          </cell>
        </row>
        <row r="1090">
          <cell r="B1090">
            <v>40606</v>
          </cell>
          <cell r="C1090">
            <v>40606</v>
          </cell>
          <cell r="E1090">
            <v>6.74</v>
          </cell>
          <cell r="F1090" t="str">
            <v>GEL</v>
          </cell>
          <cell r="G1090">
            <v>3.9</v>
          </cell>
          <cell r="H1090" t="str">
            <v>USD</v>
          </cell>
        </row>
        <row r="1091">
          <cell r="B1091">
            <v>40606</v>
          </cell>
          <cell r="C1091">
            <v>40606</v>
          </cell>
          <cell r="E1091">
            <v>6.74</v>
          </cell>
          <cell r="F1091" t="str">
            <v>GEL</v>
          </cell>
          <cell r="G1091">
            <v>3.9</v>
          </cell>
          <cell r="H1091" t="str">
            <v>USD</v>
          </cell>
        </row>
        <row r="1092">
          <cell r="B1092">
            <v>40606</v>
          </cell>
          <cell r="C1092">
            <v>40606</v>
          </cell>
          <cell r="E1092">
            <v>3.37</v>
          </cell>
          <cell r="F1092" t="str">
            <v>GEL</v>
          </cell>
          <cell r="G1092">
            <v>1.95</v>
          </cell>
          <cell r="H1092" t="str">
            <v>USD</v>
          </cell>
        </row>
        <row r="1093">
          <cell r="B1093">
            <v>40606</v>
          </cell>
          <cell r="C1093">
            <v>40606</v>
          </cell>
          <cell r="E1093">
            <v>10.11</v>
          </cell>
          <cell r="F1093" t="str">
            <v>GEL</v>
          </cell>
          <cell r="G1093">
            <v>5.8500000000000005</v>
          </cell>
          <cell r="H1093" t="str">
            <v>USD</v>
          </cell>
        </row>
        <row r="1094">
          <cell r="B1094">
            <v>40606</v>
          </cell>
          <cell r="C1094">
            <v>40606</v>
          </cell>
          <cell r="E1094">
            <v>6.74</v>
          </cell>
          <cell r="F1094" t="str">
            <v>GEL</v>
          </cell>
          <cell r="G1094">
            <v>3.9</v>
          </cell>
          <cell r="H1094" t="str">
            <v>USD</v>
          </cell>
        </row>
        <row r="1095">
          <cell r="B1095">
            <v>40606</v>
          </cell>
          <cell r="C1095">
            <v>40606</v>
          </cell>
          <cell r="E1095">
            <v>6.74</v>
          </cell>
          <cell r="F1095" t="str">
            <v>GEL</v>
          </cell>
          <cell r="G1095">
            <v>3.9</v>
          </cell>
          <cell r="H1095" t="str">
            <v>USD</v>
          </cell>
        </row>
        <row r="1096">
          <cell r="B1096">
            <v>40606</v>
          </cell>
          <cell r="C1096">
            <v>40606</v>
          </cell>
          <cell r="E1096">
            <v>3.37</v>
          </cell>
          <cell r="F1096" t="str">
            <v>GEL</v>
          </cell>
          <cell r="G1096">
            <v>1.95</v>
          </cell>
          <cell r="H1096" t="str">
            <v>USD</v>
          </cell>
        </row>
        <row r="1097">
          <cell r="B1097">
            <v>40606</v>
          </cell>
          <cell r="C1097">
            <v>40606</v>
          </cell>
          <cell r="E1097">
            <v>47.2</v>
          </cell>
          <cell r="F1097" t="str">
            <v>GEL</v>
          </cell>
          <cell r="G1097">
            <v>27.3</v>
          </cell>
          <cell r="H1097" t="str">
            <v>USD</v>
          </cell>
        </row>
        <row r="1098">
          <cell r="B1098">
            <v>40606</v>
          </cell>
          <cell r="C1098">
            <v>40606</v>
          </cell>
          <cell r="E1098">
            <v>3.37</v>
          </cell>
          <cell r="F1098" t="str">
            <v>GEL</v>
          </cell>
          <cell r="G1098">
            <v>1.95</v>
          </cell>
          <cell r="H1098" t="str">
            <v>USD</v>
          </cell>
        </row>
        <row r="1099">
          <cell r="B1099">
            <v>40606</v>
          </cell>
          <cell r="C1099">
            <v>40606</v>
          </cell>
          <cell r="E1099">
            <v>13.49</v>
          </cell>
          <cell r="F1099" t="str">
            <v>GEL</v>
          </cell>
          <cell r="G1099">
            <v>7.8</v>
          </cell>
          <cell r="H1099" t="str">
            <v>USD</v>
          </cell>
        </row>
        <row r="1100">
          <cell r="B1100">
            <v>40606</v>
          </cell>
          <cell r="C1100">
            <v>40606</v>
          </cell>
          <cell r="E1100">
            <v>5.39</v>
          </cell>
          <cell r="F1100" t="str">
            <v>GEL</v>
          </cell>
          <cell r="G1100">
            <v>3.12</v>
          </cell>
          <cell r="H1100" t="str">
            <v>USD</v>
          </cell>
        </row>
        <row r="1101">
          <cell r="B1101">
            <v>40606</v>
          </cell>
          <cell r="C1101">
            <v>40606</v>
          </cell>
          <cell r="E1101">
            <v>6.74</v>
          </cell>
          <cell r="F1101" t="str">
            <v>GEL</v>
          </cell>
          <cell r="G1101">
            <v>3.9</v>
          </cell>
          <cell r="H1101" t="str">
            <v>USD</v>
          </cell>
        </row>
        <row r="1102">
          <cell r="B1102">
            <v>40606</v>
          </cell>
          <cell r="C1102">
            <v>40606</v>
          </cell>
          <cell r="E1102">
            <v>6.74</v>
          </cell>
          <cell r="F1102" t="str">
            <v>GEL</v>
          </cell>
          <cell r="G1102">
            <v>3.9</v>
          </cell>
          <cell r="H1102" t="str">
            <v>USD</v>
          </cell>
        </row>
        <row r="1103">
          <cell r="B1103">
            <v>40606</v>
          </cell>
          <cell r="C1103">
            <v>40606</v>
          </cell>
          <cell r="E1103">
            <v>33.72</v>
          </cell>
          <cell r="F1103" t="str">
            <v>GEL</v>
          </cell>
          <cell r="G1103">
            <v>19.5</v>
          </cell>
          <cell r="H1103" t="str">
            <v>USD</v>
          </cell>
        </row>
        <row r="1104">
          <cell r="B1104">
            <v>40606</v>
          </cell>
          <cell r="C1104">
            <v>40606</v>
          </cell>
          <cell r="E1104">
            <v>6.74</v>
          </cell>
          <cell r="F1104" t="str">
            <v>GEL</v>
          </cell>
          <cell r="G1104">
            <v>3.9</v>
          </cell>
          <cell r="H1104" t="str">
            <v>USD</v>
          </cell>
        </row>
        <row r="1105">
          <cell r="B1105">
            <v>40606</v>
          </cell>
          <cell r="C1105">
            <v>40606</v>
          </cell>
          <cell r="E1105">
            <v>580.13</v>
          </cell>
          <cell r="F1105" t="str">
            <v>USD</v>
          </cell>
          <cell r="G1105">
            <v>1003.11</v>
          </cell>
          <cell r="H1105" t="str">
            <v>GEL</v>
          </cell>
        </row>
        <row r="1106">
          <cell r="B1106">
            <v>40606</v>
          </cell>
          <cell r="C1106">
            <v>40606</v>
          </cell>
          <cell r="E1106">
            <v>29.39</v>
          </cell>
          <cell r="F1106" t="str">
            <v>GEL</v>
          </cell>
          <cell r="G1106">
            <v>10.42</v>
          </cell>
          <cell r="H1106" t="str">
            <v>GBP</v>
          </cell>
        </row>
        <row r="1107">
          <cell r="B1107">
            <v>40606</v>
          </cell>
          <cell r="C1107">
            <v>40606</v>
          </cell>
          <cell r="E1107">
            <v>462.95</v>
          </cell>
          <cell r="F1107" t="str">
            <v>GEL</v>
          </cell>
          <cell r="G1107">
            <v>973.15</v>
          </cell>
          <cell r="H1107" t="str">
            <v>ILS</v>
          </cell>
        </row>
        <row r="1108">
          <cell r="B1108">
            <v>40606</v>
          </cell>
          <cell r="C1108">
            <v>40606</v>
          </cell>
          <cell r="E1108">
            <v>1247.25</v>
          </cell>
          <cell r="F1108" t="str">
            <v>GEL</v>
          </cell>
          <cell r="G1108">
            <v>733.68000000000006</v>
          </cell>
          <cell r="H1108" t="str">
            <v>USD</v>
          </cell>
        </row>
        <row r="1109">
          <cell r="B1109">
            <v>40606</v>
          </cell>
          <cell r="C1109">
            <v>40606</v>
          </cell>
          <cell r="E1109">
            <v>10070</v>
          </cell>
          <cell r="F1109" t="str">
            <v>USD</v>
          </cell>
          <cell r="G1109">
            <v>17606.95</v>
          </cell>
          <cell r="H1109" t="str">
            <v>GEL</v>
          </cell>
        </row>
        <row r="1110">
          <cell r="B1110">
            <v>40606</v>
          </cell>
          <cell r="C1110">
            <v>40606</v>
          </cell>
          <cell r="E1110">
            <v>33.72</v>
          </cell>
          <cell r="F1110" t="str">
            <v>GEL</v>
          </cell>
          <cell r="G1110">
            <v>19.5</v>
          </cell>
          <cell r="H1110" t="str">
            <v>USD</v>
          </cell>
        </row>
        <row r="1111">
          <cell r="B1111">
            <v>40606</v>
          </cell>
          <cell r="C1111">
            <v>40606</v>
          </cell>
          <cell r="E1111">
            <v>6.74</v>
          </cell>
          <cell r="F1111" t="str">
            <v>GEL</v>
          </cell>
          <cell r="G1111">
            <v>3.9</v>
          </cell>
          <cell r="H1111" t="str">
            <v>USD</v>
          </cell>
        </row>
        <row r="1112">
          <cell r="B1112">
            <v>40606</v>
          </cell>
          <cell r="C1112">
            <v>40606</v>
          </cell>
          <cell r="E1112">
            <v>33.72</v>
          </cell>
          <cell r="F1112" t="str">
            <v>GEL</v>
          </cell>
          <cell r="G1112">
            <v>19.5</v>
          </cell>
          <cell r="H1112" t="str">
            <v>USD</v>
          </cell>
        </row>
        <row r="1113">
          <cell r="B1113">
            <v>40606</v>
          </cell>
          <cell r="C1113">
            <v>40606</v>
          </cell>
          <cell r="E1113">
            <v>13.49</v>
          </cell>
          <cell r="F1113" t="str">
            <v>GEL</v>
          </cell>
          <cell r="G1113">
            <v>7.8</v>
          </cell>
          <cell r="H1113" t="str">
            <v>USD</v>
          </cell>
        </row>
        <row r="1114">
          <cell r="B1114">
            <v>40606</v>
          </cell>
          <cell r="C1114">
            <v>40606</v>
          </cell>
          <cell r="E1114">
            <v>6.74</v>
          </cell>
          <cell r="F1114" t="str">
            <v>GEL</v>
          </cell>
          <cell r="G1114">
            <v>3.9</v>
          </cell>
          <cell r="H1114" t="str">
            <v>USD</v>
          </cell>
        </row>
        <row r="1115">
          <cell r="B1115">
            <v>40606</v>
          </cell>
          <cell r="C1115">
            <v>40606</v>
          </cell>
          <cell r="E1115">
            <v>13.49</v>
          </cell>
          <cell r="F1115" t="str">
            <v>GEL</v>
          </cell>
          <cell r="G1115">
            <v>7.8</v>
          </cell>
          <cell r="H1115" t="str">
            <v>USD</v>
          </cell>
        </row>
        <row r="1116">
          <cell r="B1116">
            <v>40606</v>
          </cell>
          <cell r="C1116">
            <v>40606</v>
          </cell>
          <cell r="E1116">
            <v>6.74</v>
          </cell>
          <cell r="F1116" t="str">
            <v>GEL</v>
          </cell>
          <cell r="G1116">
            <v>3.9</v>
          </cell>
          <cell r="H1116" t="str">
            <v>USD</v>
          </cell>
        </row>
        <row r="1117">
          <cell r="B1117">
            <v>40606</v>
          </cell>
          <cell r="C1117">
            <v>40606</v>
          </cell>
          <cell r="E1117">
            <v>40.46</v>
          </cell>
          <cell r="F1117" t="str">
            <v>GEL</v>
          </cell>
          <cell r="G1117">
            <v>23.400000000000002</v>
          </cell>
          <cell r="H1117" t="str">
            <v>USD</v>
          </cell>
        </row>
        <row r="1118">
          <cell r="B1118">
            <v>40606</v>
          </cell>
          <cell r="C1118">
            <v>40606</v>
          </cell>
          <cell r="E1118">
            <v>33.72</v>
          </cell>
          <cell r="F1118" t="str">
            <v>GEL</v>
          </cell>
          <cell r="G1118">
            <v>19.5</v>
          </cell>
          <cell r="H1118" t="str">
            <v>USD</v>
          </cell>
        </row>
        <row r="1119">
          <cell r="B1119">
            <v>40606</v>
          </cell>
          <cell r="C1119">
            <v>40606</v>
          </cell>
          <cell r="E1119">
            <v>6.74</v>
          </cell>
          <cell r="F1119" t="str">
            <v>GEL</v>
          </cell>
          <cell r="G1119">
            <v>3.9</v>
          </cell>
          <cell r="H1119" t="str">
            <v>USD</v>
          </cell>
        </row>
        <row r="1120">
          <cell r="B1120">
            <v>40606</v>
          </cell>
          <cell r="C1120">
            <v>40606</v>
          </cell>
          <cell r="E1120">
            <v>6.74</v>
          </cell>
          <cell r="F1120" t="str">
            <v>GEL</v>
          </cell>
          <cell r="G1120">
            <v>3.9</v>
          </cell>
          <cell r="H1120" t="str">
            <v>USD</v>
          </cell>
        </row>
        <row r="1121">
          <cell r="B1121">
            <v>40606</v>
          </cell>
          <cell r="C1121">
            <v>40606</v>
          </cell>
          <cell r="E1121">
            <v>13.49</v>
          </cell>
          <cell r="F1121" t="str">
            <v>GEL</v>
          </cell>
          <cell r="G1121">
            <v>7.8</v>
          </cell>
          <cell r="H1121" t="str">
            <v>USD</v>
          </cell>
        </row>
        <row r="1122">
          <cell r="B1122">
            <v>40606</v>
          </cell>
          <cell r="C1122">
            <v>40606</v>
          </cell>
          <cell r="E1122">
            <v>1.3800000000000001</v>
          </cell>
          <cell r="F1122" t="str">
            <v>GEL</v>
          </cell>
          <cell r="G1122">
            <v>0.8</v>
          </cell>
          <cell r="H1122" t="str">
            <v>USD</v>
          </cell>
        </row>
        <row r="1123">
          <cell r="B1123">
            <v>40606</v>
          </cell>
          <cell r="C1123">
            <v>40606</v>
          </cell>
          <cell r="E1123">
            <v>13.49</v>
          </cell>
          <cell r="F1123" t="str">
            <v>GEL</v>
          </cell>
          <cell r="G1123">
            <v>7.8</v>
          </cell>
          <cell r="H1123" t="str">
            <v>USD</v>
          </cell>
        </row>
        <row r="1124">
          <cell r="B1124">
            <v>40606</v>
          </cell>
          <cell r="C1124">
            <v>40606</v>
          </cell>
          <cell r="E1124">
            <v>10.11</v>
          </cell>
          <cell r="F1124" t="str">
            <v>GEL</v>
          </cell>
          <cell r="G1124">
            <v>5.8500000000000005</v>
          </cell>
          <cell r="H1124" t="str">
            <v>USD</v>
          </cell>
        </row>
        <row r="1125">
          <cell r="B1125">
            <v>40606</v>
          </cell>
          <cell r="C1125">
            <v>40606</v>
          </cell>
          <cell r="E1125">
            <v>13.49</v>
          </cell>
          <cell r="F1125" t="str">
            <v>GEL</v>
          </cell>
          <cell r="G1125">
            <v>7.8</v>
          </cell>
          <cell r="H1125" t="str">
            <v>USD</v>
          </cell>
        </row>
        <row r="1126">
          <cell r="B1126">
            <v>40606</v>
          </cell>
          <cell r="C1126">
            <v>40606</v>
          </cell>
          <cell r="E1126">
            <v>6.74</v>
          </cell>
          <cell r="F1126" t="str">
            <v>GEL</v>
          </cell>
          <cell r="G1126">
            <v>3.9</v>
          </cell>
          <cell r="H1126" t="str">
            <v>USD</v>
          </cell>
        </row>
        <row r="1127">
          <cell r="B1127">
            <v>40606</v>
          </cell>
          <cell r="C1127">
            <v>40606</v>
          </cell>
          <cell r="E1127">
            <v>13.49</v>
          </cell>
          <cell r="F1127" t="str">
            <v>GEL</v>
          </cell>
          <cell r="G1127">
            <v>7.8</v>
          </cell>
          <cell r="H1127" t="str">
            <v>USD</v>
          </cell>
        </row>
        <row r="1128">
          <cell r="B1128">
            <v>40606</v>
          </cell>
          <cell r="C1128">
            <v>40606</v>
          </cell>
          <cell r="E1128">
            <v>13.49</v>
          </cell>
          <cell r="F1128" t="str">
            <v>GEL</v>
          </cell>
          <cell r="G1128">
            <v>7.8</v>
          </cell>
          <cell r="H1128" t="str">
            <v>USD</v>
          </cell>
        </row>
        <row r="1129">
          <cell r="B1129">
            <v>40606</v>
          </cell>
          <cell r="C1129">
            <v>40606</v>
          </cell>
          <cell r="E1129">
            <v>47.2</v>
          </cell>
          <cell r="F1129" t="str">
            <v>GEL</v>
          </cell>
          <cell r="G1129">
            <v>27.3</v>
          </cell>
          <cell r="H1129" t="str">
            <v>USD</v>
          </cell>
        </row>
        <row r="1130">
          <cell r="B1130">
            <v>40606</v>
          </cell>
          <cell r="C1130">
            <v>40606</v>
          </cell>
          <cell r="E1130">
            <v>6.74</v>
          </cell>
          <cell r="F1130" t="str">
            <v>GEL</v>
          </cell>
          <cell r="G1130">
            <v>3.9</v>
          </cell>
          <cell r="H1130" t="str">
            <v>USD</v>
          </cell>
        </row>
        <row r="1131">
          <cell r="B1131">
            <v>40606</v>
          </cell>
          <cell r="C1131">
            <v>40606</v>
          </cell>
          <cell r="E1131">
            <v>37.090000000000003</v>
          </cell>
          <cell r="F1131" t="str">
            <v>GEL</v>
          </cell>
          <cell r="G1131">
            <v>21.45</v>
          </cell>
          <cell r="H1131" t="str">
            <v>USD</v>
          </cell>
        </row>
        <row r="1132">
          <cell r="B1132">
            <v>40606</v>
          </cell>
          <cell r="C1132">
            <v>40606</v>
          </cell>
          <cell r="E1132">
            <v>6.74</v>
          </cell>
          <cell r="F1132" t="str">
            <v>GEL</v>
          </cell>
          <cell r="G1132">
            <v>3.9</v>
          </cell>
          <cell r="H1132" t="str">
            <v>USD</v>
          </cell>
        </row>
        <row r="1133">
          <cell r="B1133">
            <v>40606</v>
          </cell>
          <cell r="C1133">
            <v>40606</v>
          </cell>
          <cell r="E1133">
            <v>5.1000000000000005</v>
          </cell>
          <cell r="F1133" t="str">
            <v>GEL</v>
          </cell>
          <cell r="G1133">
            <v>2.95</v>
          </cell>
          <cell r="H1133" t="str">
            <v>USD</v>
          </cell>
        </row>
        <row r="1134">
          <cell r="B1134">
            <v>40606</v>
          </cell>
          <cell r="C1134">
            <v>40606</v>
          </cell>
          <cell r="E1134">
            <v>6.74</v>
          </cell>
          <cell r="F1134" t="str">
            <v>GEL</v>
          </cell>
          <cell r="G1134">
            <v>3.9</v>
          </cell>
          <cell r="H1134" t="str">
            <v>USD</v>
          </cell>
        </row>
        <row r="1135">
          <cell r="B1135">
            <v>40606</v>
          </cell>
          <cell r="C1135">
            <v>40606</v>
          </cell>
          <cell r="E1135">
            <v>8.09</v>
          </cell>
          <cell r="F1135" t="str">
            <v>GEL</v>
          </cell>
          <cell r="G1135">
            <v>4.68</v>
          </cell>
          <cell r="H1135" t="str">
            <v>USD</v>
          </cell>
        </row>
        <row r="1136">
          <cell r="B1136">
            <v>40606</v>
          </cell>
          <cell r="C1136">
            <v>40606</v>
          </cell>
          <cell r="E1136">
            <v>6.74</v>
          </cell>
          <cell r="F1136" t="str">
            <v>GEL</v>
          </cell>
          <cell r="G1136">
            <v>3.9</v>
          </cell>
          <cell r="H1136" t="str">
            <v>USD</v>
          </cell>
        </row>
        <row r="1137">
          <cell r="B1137">
            <v>40606</v>
          </cell>
          <cell r="C1137">
            <v>40606</v>
          </cell>
          <cell r="E1137">
            <v>101.15</v>
          </cell>
          <cell r="F1137" t="str">
            <v>GEL</v>
          </cell>
          <cell r="G1137">
            <v>58.5</v>
          </cell>
          <cell r="H1137" t="str">
            <v>USD</v>
          </cell>
        </row>
        <row r="1138">
          <cell r="B1138">
            <v>40606</v>
          </cell>
          <cell r="C1138">
            <v>40606</v>
          </cell>
          <cell r="E1138">
            <v>20.23</v>
          </cell>
          <cell r="F1138" t="str">
            <v>GEL</v>
          </cell>
          <cell r="G1138">
            <v>11.700000000000001</v>
          </cell>
          <cell r="H1138" t="str">
            <v>USD</v>
          </cell>
        </row>
        <row r="1139">
          <cell r="B1139">
            <v>40606</v>
          </cell>
          <cell r="C1139">
            <v>40606</v>
          </cell>
          <cell r="E1139">
            <v>134.88</v>
          </cell>
          <cell r="F1139" t="str">
            <v>GEL</v>
          </cell>
          <cell r="G1139">
            <v>78</v>
          </cell>
          <cell r="H1139" t="str">
            <v>USD</v>
          </cell>
        </row>
        <row r="1140">
          <cell r="B1140">
            <v>40606</v>
          </cell>
          <cell r="C1140">
            <v>40606</v>
          </cell>
          <cell r="E1140">
            <v>6.74</v>
          </cell>
          <cell r="F1140" t="str">
            <v>GEL</v>
          </cell>
          <cell r="G1140">
            <v>3.9</v>
          </cell>
          <cell r="H1140" t="str">
            <v>USD</v>
          </cell>
        </row>
        <row r="1141">
          <cell r="B1141">
            <v>40606</v>
          </cell>
          <cell r="C1141">
            <v>40606</v>
          </cell>
          <cell r="E1141">
            <v>60.69</v>
          </cell>
          <cell r="F1141" t="str">
            <v>GEL</v>
          </cell>
          <cell r="G1141">
            <v>35.1</v>
          </cell>
          <cell r="H1141" t="str">
            <v>USD</v>
          </cell>
        </row>
        <row r="1142">
          <cell r="B1142">
            <v>40606</v>
          </cell>
          <cell r="C1142">
            <v>40606</v>
          </cell>
          <cell r="E1142">
            <v>1.97</v>
          </cell>
          <cell r="F1142" t="str">
            <v>GEL</v>
          </cell>
          <cell r="G1142">
            <v>1.1400000000000001</v>
          </cell>
          <cell r="H1142" t="str">
            <v>USD</v>
          </cell>
        </row>
        <row r="1143">
          <cell r="B1143">
            <v>40606</v>
          </cell>
          <cell r="C1143">
            <v>40606</v>
          </cell>
          <cell r="E1143">
            <v>2.77</v>
          </cell>
          <cell r="F1143" t="str">
            <v>GEL</v>
          </cell>
          <cell r="G1143">
            <v>1.6</v>
          </cell>
          <cell r="H1143" t="str">
            <v>USD</v>
          </cell>
        </row>
        <row r="1144">
          <cell r="B1144">
            <v>40606</v>
          </cell>
          <cell r="C1144">
            <v>40606</v>
          </cell>
          <cell r="E1144">
            <v>6.92</v>
          </cell>
          <cell r="F1144" t="str">
            <v>GEL</v>
          </cell>
          <cell r="G1144">
            <v>4</v>
          </cell>
          <cell r="H1144" t="str">
            <v>USD</v>
          </cell>
        </row>
        <row r="1145">
          <cell r="B1145">
            <v>40606</v>
          </cell>
          <cell r="C1145">
            <v>40606</v>
          </cell>
          <cell r="E1145">
            <v>1.3800000000000001</v>
          </cell>
          <cell r="F1145" t="str">
            <v>GEL</v>
          </cell>
          <cell r="G1145">
            <v>0.8</v>
          </cell>
          <cell r="H1145" t="str">
            <v>USD</v>
          </cell>
        </row>
        <row r="1146">
          <cell r="B1146">
            <v>40606</v>
          </cell>
          <cell r="C1146">
            <v>40606</v>
          </cell>
          <cell r="E1146">
            <v>17.990000000000002</v>
          </cell>
          <cell r="F1146" t="str">
            <v>GEL</v>
          </cell>
          <cell r="G1146">
            <v>10.4</v>
          </cell>
          <cell r="H1146" t="str">
            <v>USD</v>
          </cell>
        </row>
        <row r="1147">
          <cell r="B1147">
            <v>40606</v>
          </cell>
          <cell r="C1147">
            <v>40606</v>
          </cell>
          <cell r="E1147">
            <v>2.77</v>
          </cell>
          <cell r="F1147" t="str">
            <v>GEL</v>
          </cell>
          <cell r="G1147">
            <v>1.6</v>
          </cell>
          <cell r="H1147" t="str">
            <v>USD</v>
          </cell>
        </row>
        <row r="1148">
          <cell r="B1148">
            <v>40606</v>
          </cell>
          <cell r="C1148">
            <v>40606</v>
          </cell>
          <cell r="E1148">
            <v>3.47</v>
          </cell>
          <cell r="F1148" t="str">
            <v>GEL</v>
          </cell>
          <cell r="G1148">
            <v>2</v>
          </cell>
          <cell r="H1148" t="str">
            <v>USD</v>
          </cell>
        </row>
        <row r="1149">
          <cell r="B1149">
            <v>40606</v>
          </cell>
          <cell r="C1149">
            <v>40606</v>
          </cell>
          <cell r="E1149">
            <v>0.69000000000000006</v>
          </cell>
          <cell r="F1149" t="str">
            <v>GEL</v>
          </cell>
          <cell r="G1149">
            <v>0.4</v>
          </cell>
          <cell r="H1149" t="str">
            <v>USD</v>
          </cell>
        </row>
        <row r="1150">
          <cell r="B1150">
            <v>40606</v>
          </cell>
          <cell r="C1150">
            <v>40606</v>
          </cell>
          <cell r="E1150">
            <v>3.12</v>
          </cell>
          <cell r="F1150" t="str">
            <v>GEL</v>
          </cell>
          <cell r="G1150">
            <v>1.8</v>
          </cell>
          <cell r="H1150" t="str">
            <v>USD</v>
          </cell>
        </row>
        <row r="1151">
          <cell r="B1151">
            <v>40606</v>
          </cell>
          <cell r="C1151">
            <v>40606</v>
          </cell>
          <cell r="E1151">
            <v>1</v>
          </cell>
          <cell r="F1151" t="str">
            <v>GEL</v>
          </cell>
          <cell r="G1151">
            <v>0.57999999999999996</v>
          </cell>
          <cell r="H1151" t="str">
            <v>USD</v>
          </cell>
        </row>
        <row r="1152">
          <cell r="B1152">
            <v>40606</v>
          </cell>
          <cell r="C1152">
            <v>40606</v>
          </cell>
          <cell r="E1152">
            <v>6.45</v>
          </cell>
          <cell r="F1152" t="str">
            <v>GEL</v>
          </cell>
          <cell r="G1152">
            <v>3.72</v>
          </cell>
          <cell r="H1152" t="str">
            <v>USD</v>
          </cell>
        </row>
        <row r="1153">
          <cell r="B1153">
            <v>40606</v>
          </cell>
          <cell r="C1153">
            <v>40606</v>
          </cell>
          <cell r="E1153">
            <v>0.21</v>
          </cell>
          <cell r="F1153" t="str">
            <v>GEL</v>
          </cell>
          <cell r="G1153">
            <v>0.12</v>
          </cell>
          <cell r="H1153" t="str">
            <v>USD</v>
          </cell>
        </row>
        <row r="1154">
          <cell r="B1154">
            <v>40606</v>
          </cell>
          <cell r="C1154">
            <v>40606</v>
          </cell>
          <cell r="E1154">
            <v>6.22</v>
          </cell>
          <cell r="F1154" t="str">
            <v>GEL</v>
          </cell>
          <cell r="G1154">
            <v>3.6</v>
          </cell>
          <cell r="H1154" t="str">
            <v>USD</v>
          </cell>
        </row>
        <row r="1155">
          <cell r="B1155">
            <v>40606</v>
          </cell>
          <cell r="C1155">
            <v>40606</v>
          </cell>
          <cell r="E1155">
            <v>2.0699999999999998</v>
          </cell>
          <cell r="F1155" t="str">
            <v>GEL</v>
          </cell>
          <cell r="G1155">
            <v>1.2</v>
          </cell>
          <cell r="H1155" t="str">
            <v>USD</v>
          </cell>
        </row>
        <row r="1156">
          <cell r="B1156">
            <v>40606</v>
          </cell>
          <cell r="C1156">
            <v>40606</v>
          </cell>
          <cell r="E1156">
            <v>1.04</v>
          </cell>
          <cell r="F1156" t="str">
            <v>GEL</v>
          </cell>
          <cell r="G1156">
            <v>0.6</v>
          </cell>
          <cell r="H1156" t="str">
            <v>USD</v>
          </cell>
        </row>
        <row r="1157">
          <cell r="B1157">
            <v>40606</v>
          </cell>
          <cell r="C1157">
            <v>40606</v>
          </cell>
          <cell r="E1157">
            <v>3.29</v>
          </cell>
          <cell r="F1157" t="str">
            <v>GEL</v>
          </cell>
          <cell r="G1157">
            <v>1.9000000000000001</v>
          </cell>
          <cell r="H1157" t="str">
            <v>USD</v>
          </cell>
        </row>
        <row r="1158">
          <cell r="B1158">
            <v>40606</v>
          </cell>
          <cell r="C1158">
            <v>40606</v>
          </cell>
          <cell r="E1158">
            <v>1.73</v>
          </cell>
          <cell r="F1158" t="str">
            <v>GEL</v>
          </cell>
          <cell r="G1158">
            <v>1</v>
          </cell>
          <cell r="H1158" t="str">
            <v>USD</v>
          </cell>
        </row>
        <row r="1159">
          <cell r="B1159">
            <v>40606</v>
          </cell>
          <cell r="C1159">
            <v>40606</v>
          </cell>
          <cell r="E1159">
            <v>1</v>
          </cell>
          <cell r="F1159" t="str">
            <v>GEL</v>
          </cell>
          <cell r="G1159">
            <v>0.57999999999999996</v>
          </cell>
          <cell r="H1159" t="str">
            <v>USD</v>
          </cell>
        </row>
        <row r="1160">
          <cell r="B1160">
            <v>40606</v>
          </cell>
          <cell r="C1160">
            <v>40606</v>
          </cell>
          <cell r="E1160">
            <v>11.77</v>
          </cell>
          <cell r="F1160" t="str">
            <v>GEL</v>
          </cell>
          <cell r="G1160">
            <v>6.8</v>
          </cell>
          <cell r="H1160" t="str">
            <v>USD</v>
          </cell>
        </row>
        <row r="1161">
          <cell r="B1161">
            <v>40606</v>
          </cell>
          <cell r="C1161">
            <v>40606</v>
          </cell>
          <cell r="E1161">
            <v>2.77</v>
          </cell>
          <cell r="F1161" t="str">
            <v>GEL</v>
          </cell>
          <cell r="G1161">
            <v>1.6</v>
          </cell>
          <cell r="H1161" t="str">
            <v>USD</v>
          </cell>
        </row>
        <row r="1162">
          <cell r="B1162">
            <v>40606</v>
          </cell>
          <cell r="C1162">
            <v>40606</v>
          </cell>
          <cell r="E1162">
            <v>2.77</v>
          </cell>
          <cell r="F1162" t="str">
            <v>GEL</v>
          </cell>
          <cell r="G1162">
            <v>1.6</v>
          </cell>
          <cell r="H1162" t="str">
            <v>USD</v>
          </cell>
        </row>
        <row r="1163">
          <cell r="B1163">
            <v>40606</v>
          </cell>
          <cell r="C1163">
            <v>40606</v>
          </cell>
          <cell r="E1163">
            <v>77866.33</v>
          </cell>
          <cell r="F1163" t="str">
            <v>GEL</v>
          </cell>
          <cell r="G1163">
            <v>45766.8</v>
          </cell>
          <cell r="H1163" t="str">
            <v>USD</v>
          </cell>
        </row>
        <row r="1164">
          <cell r="B1164">
            <v>40606</v>
          </cell>
          <cell r="C1164">
            <v>40606</v>
          </cell>
          <cell r="E1164">
            <v>3140.3</v>
          </cell>
          <cell r="F1164" t="str">
            <v>GEL</v>
          </cell>
          <cell r="G1164">
            <v>1355.79</v>
          </cell>
          <cell r="H1164" t="str">
            <v>EUR</v>
          </cell>
        </row>
        <row r="1165">
          <cell r="B1165">
            <v>40606</v>
          </cell>
          <cell r="C1165">
            <v>40606</v>
          </cell>
          <cell r="E1165">
            <v>1103.47</v>
          </cell>
          <cell r="F1165" t="str">
            <v>USD</v>
          </cell>
          <cell r="G1165">
            <v>1931.69</v>
          </cell>
          <cell r="H1165" t="str">
            <v>GEL</v>
          </cell>
        </row>
        <row r="1166">
          <cell r="B1166">
            <v>40606</v>
          </cell>
          <cell r="C1166">
            <v>40606</v>
          </cell>
          <cell r="E1166">
            <v>1.37</v>
          </cell>
          <cell r="F1166" t="str">
            <v>GEL</v>
          </cell>
          <cell r="G1166">
            <v>0.79</v>
          </cell>
          <cell r="H1166" t="str">
            <v>USD</v>
          </cell>
        </row>
        <row r="1167">
          <cell r="B1167">
            <v>40606</v>
          </cell>
          <cell r="C1167">
            <v>40606</v>
          </cell>
          <cell r="E1167">
            <v>0.69000000000000006</v>
          </cell>
          <cell r="F1167" t="str">
            <v>GEL</v>
          </cell>
          <cell r="G1167">
            <v>0.4</v>
          </cell>
          <cell r="H1167" t="str">
            <v>USD</v>
          </cell>
        </row>
        <row r="1168">
          <cell r="B1168">
            <v>40606</v>
          </cell>
          <cell r="C1168">
            <v>40606</v>
          </cell>
          <cell r="E1168">
            <v>49.63</v>
          </cell>
          <cell r="F1168" t="str">
            <v>GEL</v>
          </cell>
          <cell r="G1168">
            <v>28.7</v>
          </cell>
          <cell r="H1168" t="str">
            <v>USD</v>
          </cell>
        </row>
        <row r="1169">
          <cell r="B1169">
            <v>40606</v>
          </cell>
          <cell r="C1169">
            <v>40606</v>
          </cell>
          <cell r="E1169">
            <v>1.54</v>
          </cell>
          <cell r="F1169" t="str">
            <v>GEL</v>
          </cell>
          <cell r="G1169">
            <v>0.89</v>
          </cell>
          <cell r="H1169" t="str">
            <v>USD</v>
          </cell>
        </row>
        <row r="1170">
          <cell r="B1170">
            <v>40606</v>
          </cell>
          <cell r="C1170">
            <v>40606</v>
          </cell>
          <cell r="E1170">
            <v>1.0900000000000001</v>
          </cell>
          <cell r="F1170" t="str">
            <v>GEL</v>
          </cell>
          <cell r="G1170">
            <v>0.63</v>
          </cell>
          <cell r="H1170" t="str">
            <v>USD</v>
          </cell>
        </row>
        <row r="1171">
          <cell r="B1171">
            <v>40606</v>
          </cell>
          <cell r="C1171">
            <v>40606</v>
          </cell>
          <cell r="E1171">
            <v>0.85</v>
          </cell>
          <cell r="F1171" t="str">
            <v>GEL</v>
          </cell>
          <cell r="G1171">
            <v>0.49</v>
          </cell>
          <cell r="H1171" t="str">
            <v>USD</v>
          </cell>
        </row>
        <row r="1172">
          <cell r="B1172">
            <v>40606</v>
          </cell>
          <cell r="C1172">
            <v>40606</v>
          </cell>
          <cell r="E1172">
            <v>26.75</v>
          </cell>
          <cell r="F1172" t="str">
            <v>GEL</v>
          </cell>
          <cell r="G1172">
            <v>15.47</v>
          </cell>
          <cell r="H1172" t="str">
            <v>USD</v>
          </cell>
        </row>
        <row r="1173">
          <cell r="B1173">
            <v>40606</v>
          </cell>
          <cell r="C1173">
            <v>40606</v>
          </cell>
          <cell r="E1173">
            <v>15.34</v>
          </cell>
          <cell r="F1173" t="str">
            <v>GEL</v>
          </cell>
          <cell r="G1173">
            <v>8.870000000000001</v>
          </cell>
          <cell r="H1173" t="str">
            <v>USD</v>
          </cell>
        </row>
        <row r="1174">
          <cell r="B1174">
            <v>40606</v>
          </cell>
          <cell r="C1174">
            <v>40606</v>
          </cell>
          <cell r="E1174">
            <v>2.56</v>
          </cell>
          <cell r="F1174" t="str">
            <v>GEL</v>
          </cell>
          <cell r="G1174">
            <v>1.48</v>
          </cell>
          <cell r="H1174" t="str">
            <v>USD</v>
          </cell>
        </row>
        <row r="1175">
          <cell r="B1175">
            <v>40606</v>
          </cell>
          <cell r="C1175">
            <v>40606</v>
          </cell>
          <cell r="E1175">
            <v>108.48</v>
          </cell>
          <cell r="F1175" t="str">
            <v>GEL</v>
          </cell>
          <cell r="G1175">
            <v>62.74</v>
          </cell>
          <cell r="H1175" t="str">
            <v>USD</v>
          </cell>
        </row>
        <row r="1176">
          <cell r="B1176">
            <v>40606</v>
          </cell>
          <cell r="C1176">
            <v>40606</v>
          </cell>
          <cell r="E1176">
            <v>20.54</v>
          </cell>
          <cell r="F1176" t="str">
            <v>GEL</v>
          </cell>
          <cell r="G1176">
            <v>11.88</v>
          </cell>
          <cell r="H1176" t="str">
            <v>USD</v>
          </cell>
        </row>
        <row r="1177">
          <cell r="B1177">
            <v>40606</v>
          </cell>
          <cell r="C1177">
            <v>40606</v>
          </cell>
          <cell r="E1177">
            <v>1.6300000000000001</v>
          </cell>
          <cell r="F1177" t="str">
            <v>GEL</v>
          </cell>
          <cell r="G1177">
            <v>0.94000000000000006</v>
          </cell>
          <cell r="H1177" t="str">
            <v>USD</v>
          </cell>
        </row>
        <row r="1178">
          <cell r="B1178">
            <v>40606</v>
          </cell>
          <cell r="C1178">
            <v>40606</v>
          </cell>
          <cell r="E1178">
            <v>27.32</v>
          </cell>
          <cell r="F1178" t="str">
            <v>GEL</v>
          </cell>
          <cell r="G1178">
            <v>15.8</v>
          </cell>
          <cell r="H1178" t="str">
            <v>USD</v>
          </cell>
        </row>
        <row r="1179">
          <cell r="B1179">
            <v>40606</v>
          </cell>
          <cell r="C1179">
            <v>40606</v>
          </cell>
          <cell r="E1179">
            <v>22.88</v>
          </cell>
          <cell r="F1179" t="str">
            <v>GEL</v>
          </cell>
          <cell r="G1179">
            <v>13.23</v>
          </cell>
          <cell r="H1179" t="str">
            <v>USD</v>
          </cell>
        </row>
        <row r="1180">
          <cell r="B1180">
            <v>40606</v>
          </cell>
          <cell r="C1180">
            <v>40606</v>
          </cell>
          <cell r="E1180">
            <v>670000</v>
          </cell>
          <cell r="F1180" t="str">
            <v>EUR</v>
          </cell>
          <cell r="G1180">
            <v>935440.6</v>
          </cell>
          <cell r="H1180" t="str">
            <v>USD</v>
          </cell>
        </row>
        <row r="1181">
          <cell r="B1181">
            <v>40606</v>
          </cell>
          <cell r="C1181">
            <v>40606</v>
          </cell>
          <cell r="E1181">
            <v>50000</v>
          </cell>
          <cell r="F1181" t="str">
            <v>EUR</v>
          </cell>
          <cell r="G1181">
            <v>69809</v>
          </cell>
          <cell r="H1181" t="str">
            <v>USD</v>
          </cell>
        </row>
        <row r="1182">
          <cell r="B1182">
            <v>40606</v>
          </cell>
          <cell r="C1182">
            <v>40606</v>
          </cell>
          <cell r="E1182">
            <v>32543.199999999997</v>
          </cell>
          <cell r="F1182" t="str">
            <v>USD</v>
          </cell>
          <cell r="G1182">
            <v>20000</v>
          </cell>
          <cell r="H1182" t="str">
            <v>GBP</v>
          </cell>
        </row>
        <row r="1183">
          <cell r="B1183">
            <v>40606</v>
          </cell>
          <cell r="C1183">
            <v>40606</v>
          </cell>
          <cell r="E1183">
            <v>32566.600000000002</v>
          </cell>
          <cell r="F1183" t="str">
            <v>USD</v>
          </cell>
          <cell r="G1183">
            <v>20000</v>
          </cell>
          <cell r="H1183" t="str">
            <v>GBP</v>
          </cell>
        </row>
        <row r="1184">
          <cell r="B1184">
            <v>40606</v>
          </cell>
          <cell r="C1184">
            <v>40606</v>
          </cell>
          <cell r="E1184">
            <v>200000</v>
          </cell>
          <cell r="F1184" t="str">
            <v>EUR</v>
          </cell>
          <cell r="G1184">
            <v>279236</v>
          </cell>
          <cell r="H1184" t="str">
            <v>USD</v>
          </cell>
        </row>
        <row r="1185">
          <cell r="B1185">
            <v>40606</v>
          </cell>
          <cell r="C1185">
            <v>40606</v>
          </cell>
          <cell r="E1185">
            <v>50000</v>
          </cell>
          <cell r="F1185" t="str">
            <v>EUR</v>
          </cell>
          <cell r="G1185">
            <v>69809</v>
          </cell>
          <cell r="H1185" t="str">
            <v>USD</v>
          </cell>
        </row>
        <row r="1186">
          <cell r="B1186">
            <v>40606</v>
          </cell>
          <cell r="C1186">
            <v>40606</v>
          </cell>
          <cell r="E1186">
            <v>800000</v>
          </cell>
          <cell r="F1186" t="str">
            <v>EUR</v>
          </cell>
          <cell r="G1186">
            <v>1116944</v>
          </cell>
          <cell r="H1186" t="str">
            <v>USD</v>
          </cell>
        </row>
        <row r="1187">
          <cell r="B1187">
            <v>40606</v>
          </cell>
          <cell r="C1187">
            <v>40606</v>
          </cell>
          <cell r="E1187">
            <v>250000</v>
          </cell>
          <cell r="F1187" t="str">
            <v>EUR</v>
          </cell>
          <cell r="G1187">
            <v>349045</v>
          </cell>
          <cell r="H1187" t="str">
            <v>USD</v>
          </cell>
        </row>
        <row r="1188">
          <cell r="B1188">
            <v>40606</v>
          </cell>
          <cell r="C1188">
            <v>40606</v>
          </cell>
          <cell r="E1188">
            <v>50000</v>
          </cell>
          <cell r="F1188" t="str">
            <v>EUR</v>
          </cell>
          <cell r="G1188">
            <v>69809</v>
          </cell>
          <cell r="H1188" t="str">
            <v>USD</v>
          </cell>
        </row>
        <row r="1189">
          <cell r="B1189">
            <v>40606</v>
          </cell>
          <cell r="C1189">
            <v>40606</v>
          </cell>
          <cell r="E1189">
            <v>150000</v>
          </cell>
          <cell r="F1189" t="str">
            <v>EUR</v>
          </cell>
          <cell r="G1189">
            <v>209427</v>
          </cell>
          <cell r="H1189" t="str">
            <v>USD</v>
          </cell>
        </row>
        <row r="1190">
          <cell r="B1190">
            <v>40606</v>
          </cell>
          <cell r="C1190">
            <v>40606</v>
          </cell>
          <cell r="E1190">
            <v>30000</v>
          </cell>
          <cell r="F1190" t="str">
            <v>EUR</v>
          </cell>
          <cell r="G1190">
            <v>41885.4</v>
          </cell>
          <cell r="H1190" t="str">
            <v>USD</v>
          </cell>
        </row>
        <row r="1191">
          <cell r="B1191">
            <v>40606</v>
          </cell>
          <cell r="C1191">
            <v>40606</v>
          </cell>
          <cell r="E1191">
            <v>50000</v>
          </cell>
          <cell r="F1191" t="str">
            <v>EUR</v>
          </cell>
          <cell r="G1191">
            <v>69809</v>
          </cell>
          <cell r="H1191" t="str">
            <v>USD</v>
          </cell>
        </row>
        <row r="1192">
          <cell r="B1192">
            <v>40606</v>
          </cell>
          <cell r="C1192">
            <v>40606</v>
          </cell>
          <cell r="E1192">
            <v>50000</v>
          </cell>
          <cell r="F1192" t="str">
            <v>EUR</v>
          </cell>
          <cell r="G1192">
            <v>69809</v>
          </cell>
          <cell r="H1192" t="str">
            <v>USD</v>
          </cell>
        </row>
        <row r="1193">
          <cell r="B1193">
            <v>40606</v>
          </cell>
          <cell r="C1193">
            <v>40606</v>
          </cell>
          <cell r="E1193">
            <v>209403</v>
          </cell>
          <cell r="F1193" t="str">
            <v>USD</v>
          </cell>
          <cell r="G1193">
            <v>150000</v>
          </cell>
          <cell r="H1193" t="str">
            <v>EUR</v>
          </cell>
        </row>
        <row r="1194">
          <cell r="B1194">
            <v>40606</v>
          </cell>
          <cell r="C1194">
            <v>40606</v>
          </cell>
          <cell r="E1194">
            <v>150000</v>
          </cell>
          <cell r="F1194" t="str">
            <v>EUR</v>
          </cell>
          <cell r="G1194">
            <v>209427</v>
          </cell>
          <cell r="H1194" t="str">
            <v>USD</v>
          </cell>
        </row>
        <row r="1195">
          <cell r="B1195">
            <v>40606</v>
          </cell>
          <cell r="C1195">
            <v>40606</v>
          </cell>
          <cell r="E1195">
            <v>139574</v>
          </cell>
          <cell r="F1195" t="str">
            <v>USD</v>
          </cell>
          <cell r="G1195">
            <v>100000</v>
          </cell>
          <cell r="H1195" t="str">
            <v>EUR</v>
          </cell>
        </row>
        <row r="1196">
          <cell r="B1196">
            <v>40606</v>
          </cell>
          <cell r="C1196">
            <v>40606</v>
          </cell>
          <cell r="E1196">
            <v>100000</v>
          </cell>
          <cell r="F1196" t="str">
            <v>EUR</v>
          </cell>
          <cell r="G1196">
            <v>139733</v>
          </cell>
          <cell r="H1196" t="str">
            <v>USD</v>
          </cell>
        </row>
        <row r="1197">
          <cell r="B1197">
            <v>40606</v>
          </cell>
          <cell r="C1197">
            <v>40606</v>
          </cell>
          <cell r="E1197">
            <v>139596</v>
          </cell>
          <cell r="F1197" t="str">
            <v>USD</v>
          </cell>
          <cell r="G1197">
            <v>100000</v>
          </cell>
          <cell r="H1197" t="str">
            <v>EUR</v>
          </cell>
        </row>
        <row r="1198">
          <cell r="B1198">
            <v>40606</v>
          </cell>
          <cell r="C1198">
            <v>40606</v>
          </cell>
          <cell r="E1198">
            <v>100000</v>
          </cell>
          <cell r="F1198" t="str">
            <v>EUR</v>
          </cell>
          <cell r="G1198">
            <v>139738</v>
          </cell>
          <cell r="H1198" t="str">
            <v>USD</v>
          </cell>
        </row>
        <row r="1199">
          <cell r="B1199">
            <v>40606</v>
          </cell>
          <cell r="C1199">
            <v>40606</v>
          </cell>
          <cell r="E1199">
            <v>69814.5</v>
          </cell>
          <cell r="F1199" t="str">
            <v>USD</v>
          </cell>
          <cell r="G1199">
            <v>50000</v>
          </cell>
          <cell r="H1199" t="str">
            <v>EUR</v>
          </cell>
        </row>
        <row r="1200">
          <cell r="B1200">
            <v>40606</v>
          </cell>
          <cell r="C1200">
            <v>40606</v>
          </cell>
          <cell r="E1200">
            <v>50000</v>
          </cell>
          <cell r="F1200" t="str">
            <v>EUR</v>
          </cell>
          <cell r="G1200">
            <v>69841</v>
          </cell>
          <cell r="H1200" t="str">
            <v>USD</v>
          </cell>
        </row>
        <row r="1201">
          <cell r="B1201">
            <v>40606</v>
          </cell>
          <cell r="C1201">
            <v>40606</v>
          </cell>
          <cell r="E1201">
            <v>100000</v>
          </cell>
          <cell r="F1201" t="str">
            <v>EUR</v>
          </cell>
          <cell r="G1201">
            <v>139936</v>
          </cell>
          <cell r="H1201" t="str">
            <v>USD</v>
          </cell>
        </row>
        <row r="1202">
          <cell r="C1202">
            <v>40606</v>
          </cell>
          <cell r="E1202">
            <v>34778.589999999851</v>
          </cell>
          <cell r="F1202" t="str">
            <v>GEL</v>
          </cell>
        </row>
        <row r="1203">
          <cell r="C1203">
            <v>40606</v>
          </cell>
          <cell r="G1203">
            <v>44429.739999999758</v>
          </cell>
          <cell r="H1203" t="str">
            <v>GEL</v>
          </cell>
        </row>
        <row r="1204">
          <cell r="C1204">
            <v>40606</v>
          </cell>
          <cell r="E1204">
            <v>274116.28999999911</v>
          </cell>
          <cell r="F1204" t="str">
            <v>GEL</v>
          </cell>
        </row>
        <row r="1205">
          <cell r="C1205">
            <v>40606</v>
          </cell>
          <cell r="G1205">
            <v>127986.00999999791</v>
          </cell>
          <cell r="H1205" t="str">
            <v>GEL</v>
          </cell>
        </row>
        <row r="1206">
          <cell r="B1206">
            <v>40606</v>
          </cell>
          <cell r="C1206">
            <v>40606</v>
          </cell>
          <cell r="E1206">
            <v>1121.67</v>
          </cell>
          <cell r="F1206" t="str">
            <v>GEL</v>
          </cell>
          <cell r="G1206">
            <v>468.88</v>
          </cell>
          <cell r="H1206" t="str">
            <v>EUR</v>
          </cell>
        </row>
        <row r="1207">
          <cell r="B1207">
            <v>40606</v>
          </cell>
          <cell r="C1207">
            <v>40606</v>
          </cell>
          <cell r="E1207">
            <v>1072.8</v>
          </cell>
          <cell r="F1207" t="str">
            <v>GEL</v>
          </cell>
          <cell r="G1207">
            <v>448.42</v>
          </cell>
          <cell r="H1207" t="str">
            <v>EUR</v>
          </cell>
        </row>
        <row r="1208">
          <cell r="B1208">
            <v>40606</v>
          </cell>
          <cell r="C1208">
            <v>40606</v>
          </cell>
          <cell r="E1208">
            <v>4442.8</v>
          </cell>
          <cell r="F1208" t="str">
            <v>GEL</v>
          </cell>
          <cell r="G1208">
            <v>2567.25</v>
          </cell>
          <cell r="H1208" t="str">
            <v>USD</v>
          </cell>
        </row>
        <row r="1209">
          <cell r="B1209">
            <v>40606</v>
          </cell>
          <cell r="C1209">
            <v>40606</v>
          </cell>
          <cell r="E1209">
            <v>9898.59</v>
          </cell>
          <cell r="F1209" t="str">
            <v>GEL</v>
          </cell>
          <cell r="G1209">
            <v>5724.7</v>
          </cell>
          <cell r="H1209" t="str">
            <v>USD</v>
          </cell>
        </row>
        <row r="1210">
          <cell r="B1210">
            <v>40606</v>
          </cell>
          <cell r="C1210">
            <v>40606</v>
          </cell>
          <cell r="E1210">
            <v>274828.01</v>
          </cell>
          <cell r="F1210" t="str">
            <v>USD</v>
          </cell>
          <cell r="G1210">
            <v>475205.11209100002</v>
          </cell>
          <cell r="H1210" t="str">
            <v>GEL</v>
          </cell>
        </row>
        <row r="1211">
          <cell r="B1211">
            <v>40606</v>
          </cell>
          <cell r="C1211">
            <v>40606</v>
          </cell>
          <cell r="E1211">
            <v>16603.088531999998</v>
          </cell>
          <cell r="F1211" t="str">
            <v>GEL</v>
          </cell>
          <cell r="G1211">
            <v>6939.93</v>
          </cell>
          <cell r="H1211" t="str">
            <v>EUR</v>
          </cell>
        </row>
        <row r="1212">
          <cell r="B1212">
            <v>40606</v>
          </cell>
          <cell r="C1212">
            <v>40606</v>
          </cell>
          <cell r="E1212">
            <v>103.75073499999999</v>
          </cell>
          <cell r="F1212" t="str">
            <v>GEL</v>
          </cell>
          <cell r="G1212">
            <v>55.55</v>
          </cell>
          <cell r="H1212" t="str">
            <v>CHF</v>
          </cell>
        </row>
        <row r="1213">
          <cell r="B1213">
            <v>40606</v>
          </cell>
          <cell r="C1213">
            <v>40606</v>
          </cell>
          <cell r="E1213">
            <v>291.76488000000001</v>
          </cell>
          <cell r="F1213" t="str">
            <v>GEL</v>
          </cell>
          <cell r="G1213">
            <v>133.96</v>
          </cell>
          <cell r="H1213" t="str">
            <v>AZN</v>
          </cell>
        </row>
        <row r="1214">
          <cell r="B1214">
            <v>40609</v>
          </cell>
          <cell r="C1214">
            <v>40609</v>
          </cell>
          <cell r="E1214">
            <v>16.64</v>
          </cell>
          <cell r="F1214" t="str">
            <v>USD</v>
          </cell>
          <cell r="G1214">
            <v>28.61</v>
          </cell>
          <cell r="H1214" t="str">
            <v>GEL</v>
          </cell>
        </row>
        <row r="1215">
          <cell r="B1215">
            <v>40609</v>
          </cell>
          <cell r="C1215">
            <v>40609</v>
          </cell>
          <cell r="E1215">
            <v>1</v>
          </cell>
          <cell r="F1215" t="str">
            <v>GEL</v>
          </cell>
          <cell r="G1215">
            <v>0.57999999999999996</v>
          </cell>
          <cell r="H1215" t="str">
            <v>USD</v>
          </cell>
        </row>
        <row r="1216">
          <cell r="B1216">
            <v>40609</v>
          </cell>
          <cell r="C1216">
            <v>40609</v>
          </cell>
          <cell r="E1216">
            <v>110.44</v>
          </cell>
          <cell r="F1216" t="str">
            <v>GEL</v>
          </cell>
          <cell r="G1216">
            <v>1810.49</v>
          </cell>
          <cell r="H1216" t="str">
            <v>RUR</v>
          </cell>
        </row>
        <row r="1217">
          <cell r="B1217">
            <v>40609</v>
          </cell>
          <cell r="C1217">
            <v>40609</v>
          </cell>
          <cell r="E1217">
            <v>937.63</v>
          </cell>
          <cell r="F1217" t="str">
            <v>GEL</v>
          </cell>
          <cell r="G1217">
            <v>390.5</v>
          </cell>
          <cell r="H1217" t="str">
            <v>EUR</v>
          </cell>
        </row>
        <row r="1218">
          <cell r="B1218">
            <v>40609</v>
          </cell>
          <cell r="C1218">
            <v>40609</v>
          </cell>
          <cell r="E1218">
            <v>3</v>
          </cell>
          <cell r="F1218" t="str">
            <v>USD</v>
          </cell>
          <cell r="G1218">
            <v>5.16</v>
          </cell>
          <cell r="H1218" t="str">
            <v>GEL</v>
          </cell>
        </row>
        <row r="1219">
          <cell r="B1219">
            <v>40609</v>
          </cell>
          <cell r="C1219">
            <v>40609</v>
          </cell>
          <cell r="E1219">
            <v>722.95</v>
          </cell>
          <cell r="F1219" t="str">
            <v>GEL</v>
          </cell>
          <cell r="G1219">
            <v>420.44</v>
          </cell>
          <cell r="H1219" t="str">
            <v>USD</v>
          </cell>
        </row>
        <row r="1220">
          <cell r="B1220">
            <v>40609</v>
          </cell>
          <cell r="C1220">
            <v>40609</v>
          </cell>
          <cell r="E1220">
            <v>1107.3399999999999</v>
          </cell>
          <cell r="F1220" t="str">
            <v>EUR</v>
          </cell>
          <cell r="G1220">
            <v>2658.83</v>
          </cell>
          <cell r="H1220" t="str">
            <v>GEL</v>
          </cell>
        </row>
        <row r="1221">
          <cell r="B1221">
            <v>40609</v>
          </cell>
          <cell r="C1221">
            <v>40609</v>
          </cell>
          <cell r="E1221">
            <v>2000</v>
          </cell>
          <cell r="F1221" t="str">
            <v>GBP</v>
          </cell>
          <cell r="G1221">
            <v>3256</v>
          </cell>
          <cell r="H1221" t="str">
            <v>USD</v>
          </cell>
        </row>
        <row r="1222">
          <cell r="B1222">
            <v>40609</v>
          </cell>
          <cell r="C1222">
            <v>40609</v>
          </cell>
          <cell r="E1222">
            <v>321.04000000000002</v>
          </cell>
          <cell r="F1222" t="str">
            <v>EUR</v>
          </cell>
          <cell r="G1222">
            <v>770.85</v>
          </cell>
          <cell r="H1222" t="str">
            <v>GEL</v>
          </cell>
        </row>
        <row r="1223">
          <cell r="B1223">
            <v>40609</v>
          </cell>
          <cell r="C1223">
            <v>40612</v>
          </cell>
          <cell r="E1223">
            <v>41488.04</v>
          </cell>
          <cell r="F1223" t="str">
            <v>USD</v>
          </cell>
          <cell r="G1223">
            <v>150000</v>
          </cell>
          <cell r="H1223" t="str">
            <v>ILS</v>
          </cell>
        </row>
        <row r="1224">
          <cell r="B1224">
            <v>40609</v>
          </cell>
          <cell r="C1224">
            <v>40609</v>
          </cell>
          <cell r="E1224">
            <v>2575500</v>
          </cell>
          <cell r="F1224" t="str">
            <v>GEL</v>
          </cell>
          <cell r="G1224">
            <v>1500000</v>
          </cell>
          <cell r="H1224" t="str">
            <v>USD</v>
          </cell>
        </row>
        <row r="1225">
          <cell r="B1225">
            <v>40609</v>
          </cell>
          <cell r="C1225">
            <v>40609</v>
          </cell>
          <cell r="E1225">
            <v>342400</v>
          </cell>
          <cell r="F1225" t="str">
            <v>GEL</v>
          </cell>
          <cell r="G1225">
            <v>200000</v>
          </cell>
          <cell r="H1225" t="str">
            <v>USD</v>
          </cell>
        </row>
        <row r="1226">
          <cell r="B1226">
            <v>40609</v>
          </cell>
          <cell r="C1226">
            <v>40611</v>
          </cell>
          <cell r="E1226">
            <v>13980</v>
          </cell>
          <cell r="F1226" t="str">
            <v>USD</v>
          </cell>
          <cell r="G1226">
            <v>10000</v>
          </cell>
          <cell r="H1226" t="str">
            <v>EUR</v>
          </cell>
        </row>
        <row r="1227">
          <cell r="B1227">
            <v>40609</v>
          </cell>
          <cell r="C1227">
            <v>40609</v>
          </cell>
          <cell r="E1227">
            <v>864.4</v>
          </cell>
          <cell r="F1227" t="str">
            <v>GEL</v>
          </cell>
          <cell r="G1227">
            <v>360</v>
          </cell>
          <cell r="H1227" t="str">
            <v>EUR</v>
          </cell>
        </row>
        <row r="1228">
          <cell r="B1228">
            <v>40609</v>
          </cell>
          <cell r="C1228">
            <v>40609</v>
          </cell>
          <cell r="E1228">
            <v>864.4</v>
          </cell>
          <cell r="F1228" t="str">
            <v>GEL</v>
          </cell>
          <cell r="G1228">
            <v>360</v>
          </cell>
          <cell r="H1228" t="str">
            <v>EUR</v>
          </cell>
        </row>
        <row r="1229">
          <cell r="B1229">
            <v>40609</v>
          </cell>
          <cell r="C1229">
            <v>40609</v>
          </cell>
          <cell r="E1229">
            <v>12</v>
          </cell>
          <cell r="F1229" t="str">
            <v>USD</v>
          </cell>
          <cell r="G1229">
            <v>20.63</v>
          </cell>
          <cell r="H1229" t="str">
            <v>GEL</v>
          </cell>
        </row>
        <row r="1230">
          <cell r="B1230">
            <v>40609</v>
          </cell>
          <cell r="C1230">
            <v>40609</v>
          </cell>
          <cell r="E1230">
            <v>894520</v>
          </cell>
          <cell r="F1230" t="str">
            <v>HUF</v>
          </cell>
          <cell r="G1230">
            <v>7961.2300000000005</v>
          </cell>
          <cell r="H1230" t="str">
            <v>GEL</v>
          </cell>
        </row>
        <row r="1231">
          <cell r="B1231">
            <v>40609</v>
          </cell>
          <cell r="C1231">
            <v>40609</v>
          </cell>
          <cell r="E1231">
            <v>115000</v>
          </cell>
          <cell r="F1231" t="str">
            <v>EUR</v>
          </cell>
          <cell r="G1231">
            <v>161268.18</v>
          </cell>
          <cell r="H1231" t="str">
            <v>USD</v>
          </cell>
        </row>
        <row r="1232">
          <cell r="B1232">
            <v>40609</v>
          </cell>
          <cell r="C1232">
            <v>40609</v>
          </cell>
          <cell r="E1232">
            <v>52244.9</v>
          </cell>
          <cell r="F1232" t="str">
            <v>USD</v>
          </cell>
          <cell r="G1232">
            <v>32000</v>
          </cell>
          <cell r="H1232" t="str">
            <v>GBP</v>
          </cell>
        </row>
        <row r="1233">
          <cell r="B1233">
            <v>40609</v>
          </cell>
          <cell r="C1233">
            <v>40609</v>
          </cell>
          <cell r="E1233">
            <v>1140.1400000000001</v>
          </cell>
          <cell r="F1233" t="str">
            <v>EUR</v>
          </cell>
          <cell r="G1233">
            <v>2737.59</v>
          </cell>
          <cell r="H1233" t="str">
            <v>GEL</v>
          </cell>
        </row>
        <row r="1234">
          <cell r="B1234">
            <v>40609</v>
          </cell>
          <cell r="C1234">
            <v>40609</v>
          </cell>
          <cell r="E1234">
            <v>1983.47</v>
          </cell>
          <cell r="F1234" t="str">
            <v>EUR</v>
          </cell>
          <cell r="G1234">
            <v>4762.51</v>
          </cell>
          <cell r="H1234" t="str">
            <v>GEL</v>
          </cell>
        </row>
        <row r="1235">
          <cell r="B1235">
            <v>40609</v>
          </cell>
          <cell r="C1235">
            <v>40609</v>
          </cell>
          <cell r="E1235">
            <v>2228.33</v>
          </cell>
          <cell r="F1235" t="str">
            <v>USD</v>
          </cell>
          <cell r="G1235">
            <v>3831.61</v>
          </cell>
          <cell r="H1235" t="str">
            <v>GEL</v>
          </cell>
        </row>
        <row r="1236">
          <cell r="B1236">
            <v>40609</v>
          </cell>
          <cell r="C1236">
            <v>40609</v>
          </cell>
          <cell r="E1236">
            <v>51300</v>
          </cell>
          <cell r="F1236" t="str">
            <v>GEL</v>
          </cell>
          <cell r="G1236">
            <v>30000</v>
          </cell>
          <cell r="H1236" t="str">
            <v>USD</v>
          </cell>
        </row>
        <row r="1237">
          <cell r="B1237">
            <v>40609</v>
          </cell>
          <cell r="C1237">
            <v>40609</v>
          </cell>
          <cell r="E1237">
            <v>445</v>
          </cell>
          <cell r="F1237" t="str">
            <v>GBP</v>
          </cell>
          <cell r="G1237">
            <v>1244.8900000000001</v>
          </cell>
          <cell r="H1237" t="str">
            <v>GEL</v>
          </cell>
        </row>
        <row r="1238">
          <cell r="B1238">
            <v>40609</v>
          </cell>
          <cell r="C1238">
            <v>40609</v>
          </cell>
          <cell r="E1238">
            <v>64378.5</v>
          </cell>
          <cell r="F1238" t="str">
            <v>USD</v>
          </cell>
          <cell r="G1238">
            <v>110795.39</v>
          </cell>
          <cell r="H1238" t="str">
            <v>GEL</v>
          </cell>
        </row>
        <row r="1239">
          <cell r="B1239">
            <v>40609</v>
          </cell>
          <cell r="C1239">
            <v>40609</v>
          </cell>
          <cell r="E1239">
            <v>140109.70000000001</v>
          </cell>
          <cell r="F1239" t="str">
            <v>GEL</v>
          </cell>
          <cell r="G1239">
            <v>81878.080000000002</v>
          </cell>
          <cell r="H1239" t="str">
            <v>USD</v>
          </cell>
        </row>
        <row r="1240">
          <cell r="B1240">
            <v>40609</v>
          </cell>
          <cell r="C1240">
            <v>40609</v>
          </cell>
          <cell r="E1240">
            <v>8747.26</v>
          </cell>
          <cell r="F1240" t="str">
            <v>GEL</v>
          </cell>
          <cell r="G1240">
            <v>5021.8100000000004</v>
          </cell>
          <cell r="H1240" t="str">
            <v>USD</v>
          </cell>
        </row>
        <row r="1241">
          <cell r="B1241">
            <v>40609</v>
          </cell>
          <cell r="C1241">
            <v>40609</v>
          </cell>
          <cell r="E1241">
            <v>122949.1</v>
          </cell>
          <cell r="F1241" t="str">
            <v>GEL</v>
          </cell>
          <cell r="G1241">
            <v>71870.81</v>
          </cell>
          <cell r="H1241" t="str">
            <v>USD</v>
          </cell>
        </row>
        <row r="1242">
          <cell r="B1242">
            <v>40609</v>
          </cell>
          <cell r="C1242">
            <v>40611</v>
          </cell>
          <cell r="E1242">
            <v>284358.27</v>
          </cell>
          <cell r="F1242" t="str">
            <v>GEL</v>
          </cell>
          <cell r="G1242">
            <v>165440</v>
          </cell>
          <cell r="H1242" t="str">
            <v>USD</v>
          </cell>
        </row>
        <row r="1243">
          <cell r="B1243">
            <v>40609</v>
          </cell>
          <cell r="C1243">
            <v>40611</v>
          </cell>
          <cell r="E1243">
            <v>955.71</v>
          </cell>
          <cell r="F1243" t="str">
            <v>EUR</v>
          </cell>
          <cell r="G1243">
            <v>2303.0700000000002</v>
          </cell>
          <cell r="H1243" t="str">
            <v>GEL</v>
          </cell>
        </row>
        <row r="1244">
          <cell r="B1244">
            <v>40609</v>
          </cell>
          <cell r="C1244">
            <v>40611</v>
          </cell>
          <cell r="E1244">
            <v>15000</v>
          </cell>
          <cell r="F1244" t="str">
            <v>EUR</v>
          </cell>
          <cell r="G1244">
            <v>21045</v>
          </cell>
          <cell r="H1244" t="str">
            <v>USD</v>
          </cell>
        </row>
        <row r="1245">
          <cell r="B1245">
            <v>40609</v>
          </cell>
          <cell r="C1245">
            <v>40609</v>
          </cell>
          <cell r="E1245">
            <v>2063.4</v>
          </cell>
          <cell r="F1245" t="str">
            <v>GEL</v>
          </cell>
          <cell r="G1245">
            <v>1200</v>
          </cell>
          <cell r="H1245" t="str">
            <v>USD</v>
          </cell>
        </row>
        <row r="1246">
          <cell r="B1246">
            <v>40609</v>
          </cell>
          <cell r="C1246">
            <v>40609</v>
          </cell>
          <cell r="E1246">
            <v>864.4</v>
          </cell>
          <cell r="F1246" t="str">
            <v>GEL</v>
          </cell>
          <cell r="G1246">
            <v>360</v>
          </cell>
          <cell r="H1246" t="str">
            <v>EUR</v>
          </cell>
        </row>
        <row r="1247">
          <cell r="B1247">
            <v>40609</v>
          </cell>
          <cell r="C1247">
            <v>40609</v>
          </cell>
          <cell r="E1247">
            <v>1011000</v>
          </cell>
          <cell r="F1247" t="str">
            <v>USD</v>
          </cell>
          <cell r="G1247">
            <v>1738414.5</v>
          </cell>
          <cell r="H1247" t="str">
            <v>GEL</v>
          </cell>
        </row>
        <row r="1248">
          <cell r="B1248">
            <v>40609</v>
          </cell>
          <cell r="C1248">
            <v>40609</v>
          </cell>
          <cell r="E1248">
            <v>1357.08</v>
          </cell>
          <cell r="F1248" t="str">
            <v>GEL</v>
          </cell>
          <cell r="G1248">
            <v>6312</v>
          </cell>
          <cell r="H1248" t="str">
            <v>UAH</v>
          </cell>
        </row>
        <row r="1249">
          <cell r="B1249">
            <v>40609</v>
          </cell>
          <cell r="C1249">
            <v>40609</v>
          </cell>
          <cell r="E1249">
            <v>8.34</v>
          </cell>
          <cell r="F1249" t="str">
            <v>GEL</v>
          </cell>
          <cell r="G1249">
            <v>30.900000000000002</v>
          </cell>
          <cell r="H1249" t="str">
            <v>SEK</v>
          </cell>
        </row>
        <row r="1250">
          <cell r="B1250">
            <v>40609</v>
          </cell>
          <cell r="C1250">
            <v>40609</v>
          </cell>
          <cell r="E1250">
            <v>8298.59</v>
          </cell>
          <cell r="F1250" t="str">
            <v>GEL</v>
          </cell>
          <cell r="G1250">
            <v>7755.6900000000005</v>
          </cell>
          <cell r="H1250" t="str">
            <v>TRY</v>
          </cell>
        </row>
        <row r="1251">
          <cell r="B1251">
            <v>40609</v>
          </cell>
          <cell r="C1251">
            <v>40609</v>
          </cell>
          <cell r="E1251">
            <v>353.49</v>
          </cell>
          <cell r="F1251" t="str">
            <v>GEL</v>
          </cell>
          <cell r="G1251">
            <v>584.28</v>
          </cell>
          <cell r="H1251" t="str">
            <v>PLN</v>
          </cell>
        </row>
        <row r="1252">
          <cell r="B1252">
            <v>40609</v>
          </cell>
          <cell r="C1252">
            <v>40609</v>
          </cell>
          <cell r="E1252">
            <v>58.71</v>
          </cell>
          <cell r="F1252" t="str">
            <v>GEL</v>
          </cell>
          <cell r="G1252">
            <v>103</v>
          </cell>
          <cell r="H1252" t="str">
            <v>RON</v>
          </cell>
        </row>
        <row r="1253">
          <cell r="B1253">
            <v>40609</v>
          </cell>
          <cell r="C1253">
            <v>40609</v>
          </cell>
          <cell r="E1253">
            <v>177508</v>
          </cell>
          <cell r="F1253" t="str">
            <v>JPY</v>
          </cell>
          <cell r="G1253">
            <v>3709.92</v>
          </cell>
          <cell r="H1253" t="str">
            <v>GEL</v>
          </cell>
        </row>
        <row r="1254">
          <cell r="B1254">
            <v>40609</v>
          </cell>
          <cell r="C1254">
            <v>40609</v>
          </cell>
          <cell r="E1254">
            <v>198</v>
          </cell>
          <cell r="F1254" t="str">
            <v>GEL</v>
          </cell>
          <cell r="G1254">
            <v>16500</v>
          </cell>
          <cell r="H1254" t="str">
            <v>KZT</v>
          </cell>
        </row>
        <row r="1255">
          <cell r="B1255">
            <v>40609</v>
          </cell>
          <cell r="C1255">
            <v>40609</v>
          </cell>
          <cell r="E1255">
            <v>15301.51</v>
          </cell>
          <cell r="F1255" t="str">
            <v>ILS</v>
          </cell>
          <cell r="G1255">
            <v>7268.22</v>
          </cell>
          <cell r="H1255" t="str">
            <v>GEL</v>
          </cell>
        </row>
        <row r="1256">
          <cell r="B1256">
            <v>40609</v>
          </cell>
          <cell r="C1256">
            <v>40609</v>
          </cell>
          <cell r="E1256">
            <v>8740.16</v>
          </cell>
          <cell r="F1256" t="str">
            <v>CZK</v>
          </cell>
          <cell r="G1256">
            <v>866.15</v>
          </cell>
          <cell r="H1256" t="str">
            <v>GEL</v>
          </cell>
        </row>
        <row r="1257">
          <cell r="B1257">
            <v>40609</v>
          </cell>
          <cell r="C1257">
            <v>40609</v>
          </cell>
          <cell r="E1257">
            <v>836.94</v>
          </cell>
          <cell r="F1257" t="str">
            <v>GEL</v>
          </cell>
          <cell r="G1257">
            <v>3219</v>
          </cell>
          <cell r="H1257" t="str">
            <v>CNY</v>
          </cell>
        </row>
        <row r="1258">
          <cell r="B1258">
            <v>40609</v>
          </cell>
          <cell r="C1258">
            <v>40609</v>
          </cell>
          <cell r="E1258">
            <v>30574.05</v>
          </cell>
          <cell r="F1258" t="str">
            <v>GEL</v>
          </cell>
          <cell r="G1258">
            <v>17322.41</v>
          </cell>
          <cell r="H1258" t="str">
            <v>CAD</v>
          </cell>
        </row>
        <row r="1259">
          <cell r="B1259">
            <v>40609</v>
          </cell>
          <cell r="C1259">
            <v>40609</v>
          </cell>
          <cell r="E1259">
            <v>182000</v>
          </cell>
          <cell r="F1259" t="str">
            <v>EUR</v>
          </cell>
          <cell r="G1259">
            <v>254991.28</v>
          </cell>
          <cell r="H1259" t="str">
            <v>USD</v>
          </cell>
        </row>
        <row r="1260">
          <cell r="B1260">
            <v>40609</v>
          </cell>
          <cell r="C1260">
            <v>40609</v>
          </cell>
          <cell r="E1260">
            <v>3426000</v>
          </cell>
          <cell r="F1260" t="str">
            <v>GEL</v>
          </cell>
          <cell r="G1260">
            <v>2000000</v>
          </cell>
          <cell r="H1260" t="str">
            <v>USD</v>
          </cell>
        </row>
        <row r="1261">
          <cell r="B1261">
            <v>40609</v>
          </cell>
          <cell r="C1261">
            <v>40609</v>
          </cell>
          <cell r="E1261">
            <v>44.230000000000004</v>
          </cell>
          <cell r="F1261" t="str">
            <v>GEL</v>
          </cell>
          <cell r="G1261">
            <v>25.7</v>
          </cell>
          <cell r="H1261" t="str">
            <v>USD</v>
          </cell>
        </row>
        <row r="1262">
          <cell r="B1262">
            <v>40609</v>
          </cell>
          <cell r="C1262">
            <v>40609</v>
          </cell>
          <cell r="E1262">
            <v>14.88</v>
          </cell>
          <cell r="F1262" t="str">
            <v>GEL</v>
          </cell>
          <cell r="G1262">
            <v>8.64</v>
          </cell>
          <cell r="H1262" t="str">
            <v>USD</v>
          </cell>
        </row>
        <row r="1263">
          <cell r="B1263">
            <v>40609</v>
          </cell>
          <cell r="C1263">
            <v>40609</v>
          </cell>
          <cell r="E1263">
            <v>17.2</v>
          </cell>
          <cell r="F1263" t="str">
            <v>GEL</v>
          </cell>
          <cell r="G1263">
            <v>10</v>
          </cell>
          <cell r="H1263" t="str">
            <v>USD</v>
          </cell>
        </row>
        <row r="1264">
          <cell r="B1264">
            <v>40609</v>
          </cell>
          <cell r="C1264">
            <v>40609</v>
          </cell>
          <cell r="E1264">
            <v>0.86</v>
          </cell>
          <cell r="F1264" t="str">
            <v>GEL</v>
          </cell>
          <cell r="G1264">
            <v>0.5</v>
          </cell>
          <cell r="H1264" t="str">
            <v>USD</v>
          </cell>
        </row>
        <row r="1265">
          <cell r="B1265">
            <v>40609</v>
          </cell>
          <cell r="C1265">
            <v>40609</v>
          </cell>
          <cell r="E1265">
            <v>1.72</v>
          </cell>
          <cell r="F1265" t="str">
            <v>GEL</v>
          </cell>
          <cell r="G1265">
            <v>1</v>
          </cell>
          <cell r="H1265" t="str">
            <v>USD</v>
          </cell>
        </row>
        <row r="1266">
          <cell r="B1266">
            <v>40609</v>
          </cell>
          <cell r="C1266">
            <v>40609</v>
          </cell>
          <cell r="E1266">
            <v>21.490000000000002</v>
          </cell>
          <cell r="F1266" t="str">
            <v>GEL</v>
          </cell>
          <cell r="G1266">
            <v>12.5</v>
          </cell>
          <cell r="H1266" t="str">
            <v>USD</v>
          </cell>
        </row>
        <row r="1267">
          <cell r="B1267">
            <v>40609</v>
          </cell>
          <cell r="C1267">
            <v>40609</v>
          </cell>
          <cell r="E1267">
            <v>2.7600000000000002</v>
          </cell>
          <cell r="F1267" t="str">
            <v>GEL</v>
          </cell>
          <cell r="G1267">
            <v>1.6</v>
          </cell>
          <cell r="H1267" t="str">
            <v>USD</v>
          </cell>
        </row>
        <row r="1268">
          <cell r="B1268">
            <v>40609</v>
          </cell>
          <cell r="C1268">
            <v>40609</v>
          </cell>
          <cell r="E1268">
            <v>1.29</v>
          </cell>
          <cell r="F1268" t="str">
            <v>GEL</v>
          </cell>
          <cell r="G1268">
            <v>0.75</v>
          </cell>
          <cell r="H1268" t="str">
            <v>USD</v>
          </cell>
        </row>
        <row r="1269">
          <cell r="B1269">
            <v>40609</v>
          </cell>
          <cell r="C1269">
            <v>40609</v>
          </cell>
          <cell r="E1269">
            <v>0.86</v>
          </cell>
          <cell r="F1269" t="str">
            <v>GEL</v>
          </cell>
          <cell r="G1269">
            <v>0.5</v>
          </cell>
          <cell r="H1269" t="str">
            <v>USD</v>
          </cell>
        </row>
        <row r="1270">
          <cell r="B1270">
            <v>40609</v>
          </cell>
          <cell r="C1270">
            <v>40609</v>
          </cell>
          <cell r="E1270">
            <v>0.86</v>
          </cell>
          <cell r="F1270" t="str">
            <v>GEL</v>
          </cell>
          <cell r="G1270">
            <v>0.5</v>
          </cell>
          <cell r="H1270" t="str">
            <v>USD</v>
          </cell>
        </row>
        <row r="1271">
          <cell r="B1271">
            <v>40609</v>
          </cell>
          <cell r="C1271">
            <v>40609</v>
          </cell>
          <cell r="E1271">
            <v>0.86</v>
          </cell>
          <cell r="F1271" t="str">
            <v>GEL</v>
          </cell>
          <cell r="G1271">
            <v>0.5</v>
          </cell>
          <cell r="H1271" t="str">
            <v>USD</v>
          </cell>
        </row>
        <row r="1272">
          <cell r="B1272">
            <v>40609</v>
          </cell>
          <cell r="C1272">
            <v>40609</v>
          </cell>
          <cell r="E1272">
            <v>1483.18</v>
          </cell>
          <cell r="F1272" t="str">
            <v>GEL</v>
          </cell>
          <cell r="G1272">
            <v>874.06000000000006</v>
          </cell>
          <cell r="H1272" t="str">
            <v>USD</v>
          </cell>
        </row>
        <row r="1273">
          <cell r="B1273">
            <v>40609</v>
          </cell>
          <cell r="C1273">
            <v>40609</v>
          </cell>
          <cell r="E1273">
            <v>34.39</v>
          </cell>
          <cell r="F1273" t="str">
            <v>GEL</v>
          </cell>
          <cell r="G1273">
            <v>20</v>
          </cell>
          <cell r="H1273" t="str">
            <v>USD</v>
          </cell>
        </row>
        <row r="1274">
          <cell r="B1274">
            <v>40609</v>
          </cell>
          <cell r="C1274">
            <v>40609</v>
          </cell>
          <cell r="E1274">
            <v>0.86</v>
          </cell>
          <cell r="F1274" t="str">
            <v>GEL</v>
          </cell>
          <cell r="G1274">
            <v>0.5</v>
          </cell>
          <cell r="H1274" t="str">
            <v>USD</v>
          </cell>
        </row>
        <row r="1275">
          <cell r="B1275">
            <v>40609</v>
          </cell>
          <cell r="C1275">
            <v>40609</v>
          </cell>
          <cell r="E1275">
            <v>2.58</v>
          </cell>
          <cell r="F1275" t="str">
            <v>GEL</v>
          </cell>
          <cell r="G1275">
            <v>1.5</v>
          </cell>
          <cell r="H1275" t="str">
            <v>USD</v>
          </cell>
        </row>
        <row r="1276">
          <cell r="B1276">
            <v>40609</v>
          </cell>
          <cell r="C1276">
            <v>40609</v>
          </cell>
          <cell r="E1276">
            <v>4.3</v>
          </cell>
          <cell r="F1276" t="str">
            <v>GEL</v>
          </cell>
          <cell r="G1276">
            <v>2.5</v>
          </cell>
          <cell r="H1276" t="str">
            <v>USD</v>
          </cell>
        </row>
        <row r="1277">
          <cell r="B1277">
            <v>40609</v>
          </cell>
          <cell r="C1277">
            <v>40609</v>
          </cell>
          <cell r="E1277">
            <v>0.43</v>
          </cell>
          <cell r="F1277" t="str">
            <v>GEL</v>
          </cell>
          <cell r="G1277">
            <v>0.25</v>
          </cell>
          <cell r="H1277" t="str">
            <v>USD</v>
          </cell>
        </row>
        <row r="1278">
          <cell r="B1278">
            <v>40609</v>
          </cell>
          <cell r="C1278">
            <v>40609</v>
          </cell>
          <cell r="E1278">
            <v>6.0200000000000005</v>
          </cell>
          <cell r="F1278" t="str">
            <v>GEL</v>
          </cell>
          <cell r="G1278">
            <v>3.5</v>
          </cell>
          <cell r="H1278" t="str">
            <v>USD</v>
          </cell>
        </row>
        <row r="1279">
          <cell r="B1279">
            <v>40609</v>
          </cell>
          <cell r="C1279">
            <v>40609</v>
          </cell>
          <cell r="E1279">
            <v>1.3800000000000001</v>
          </cell>
          <cell r="F1279" t="str">
            <v>GEL</v>
          </cell>
          <cell r="G1279">
            <v>0.8</v>
          </cell>
          <cell r="H1279" t="str">
            <v>USD</v>
          </cell>
        </row>
        <row r="1280">
          <cell r="B1280">
            <v>40609</v>
          </cell>
          <cell r="C1280">
            <v>40609</v>
          </cell>
          <cell r="E1280">
            <v>1.72</v>
          </cell>
          <cell r="F1280" t="str">
            <v>GEL</v>
          </cell>
          <cell r="G1280">
            <v>1</v>
          </cell>
          <cell r="H1280" t="str">
            <v>USD</v>
          </cell>
        </row>
        <row r="1281">
          <cell r="B1281">
            <v>40609</v>
          </cell>
          <cell r="C1281">
            <v>40609</v>
          </cell>
          <cell r="E1281">
            <v>3.44</v>
          </cell>
          <cell r="F1281" t="str">
            <v>GEL</v>
          </cell>
          <cell r="G1281">
            <v>2</v>
          </cell>
          <cell r="H1281" t="str">
            <v>USD</v>
          </cell>
        </row>
        <row r="1282">
          <cell r="B1282">
            <v>40609</v>
          </cell>
          <cell r="C1282">
            <v>40609</v>
          </cell>
          <cell r="E1282">
            <v>9.4600000000000009</v>
          </cell>
          <cell r="F1282" t="str">
            <v>GEL</v>
          </cell>
          <cell r="G1282">
            <v>5.5</v>
          </cell>
          <cell r="H1282" t="str">
            <v>USD</v>
          </cell>
        </row>
        <row r="1283">
          <cell r="B1283">
            <v>40609</v>
          </cell>
          <cell r="C1283">
            <v>40609</v>
          </cell>
          <cell r="E1283">
            <v>0.86</v>
          </cell>
          <cell r="F1283" t="str">
            <v>GEL</v>
          </cell>
          <cell r="G1283">
            <v>0.5</v>
          </cell>
          <cell r="H1283" t="str">
            <v>USD</v>
          </cell>
        </row>
        <row r="1284">
          <cell r="B1284">
            <v>40609</v>
          </cell>
          <cell r="C1284">
            <v>40609</v>
          </cell>
          <cell r="E1284">
            <v>1.37</v>
          </cell>
          <cell r="F1284" t="str">
            <v>GEL</v>
          </cell>
          <cell r="G1284">
            <v>0.8</v>
          </cell>
          <cell r="H1284" t="str">
            <v>USD</v>
          </cell>
        </row>
        <row r="1285">
          <cell r="B1285">
            <v>40609</v>
          </cell>
          <cell r="C1285">
            <v>40609</v>
          </cell>
          <cell r="E1285">
            <v>1.72</v>
          </cell>
          <cell r="F1285" t="str">
            <v>GEL</v>
          </cell>
          <cell r="G1285">
            <v>1</v>
          </cell>
          <cell r="H1285" t="str">
            <v>USD</v>
          </cell>
        </row>
        <row r="1286">
          <cell r="B1286">
            <v>40609</v>
          </cell>
          <cell r="C1286">
            <v>40609</v>
          </cell>
          <cell r="E1286">
            <v>0.69000000000000006</v>
          </cell>
          <cell r="F1286" t="str">
            <v>GEL</v>
          </cell>
          <cell r="G1286">
            <v>0.4</v>
          </cell>
          <cell r="H1286" t="str">
            <v>USD</v>
          </cell>
        </row>
        <row r="1287">
          <cell r="B1287">
            <v>40609</v>
          </cell>
          <cell r="C1287">
            <v>40609</v>
          </cell>
          <cell r="E1287">
            <v>1.3800000000000001</v>
          </cell>
          <cell r="F1287" t="str">
            <v>GEL</v>
          </cell>
          <cell r="G1287">
            <v>0.8</v>
          </cell>
          <cell r="H1287" t="str">
            <v>USD</v>
          </cell>
        </row>
        <row r="1288">
          <cell r="B1288">
            <v>40609</v>
          </cell>
          <cell r="C1288">
            <v>40609</v>
          </cell>
          <cell r="E1288">
            <v>20.12</v>
          </cell>
          <cell r="F1288" t="str">
            <v>GEL</v>
          </cell>
          <cell r="G1288">
            <v>11.700000000000001</v>
          </cell>
          <cell r="H1288" t="str">
            <v>USD</v>
          </cell>
        </row>
        <row r="1289">
          <cell r="B1289">
            <v>40609</v>
          </cell>
          <cell r="C1289">
            <v>40609</v>
          </cell>
          <cell r="E1289">
            <v>13.41</v>
          </cell>
          <cell r="F1289" t="str">
            <v>GEL</v>
          </cell>
          <cell r="G1289">
            <v>7.8</v>
          </cell>
          <cell r="H1289" t="str">
            <v>USD</v>
          </cell>
        </row>
        <row r="1290">
          <cell r="B1290">
            <v>40609</v>
          </cell>
          <cell r="C1290">
            <v>40609</v>
          </cell>
          <cell r="E1290">
            <v>6.71</v>
          </cell>
          <cell r="F1290" t="str">
            <v>GEL</v>
          </cell>
          <cell r="G1290">
            <v>3.9</v>
          </cell>
          <cell r="H1290" t="str">
            <v>USD</v>
          </cell>
        </row>
        <row r="1291">
          <cell r="B1291">
            <v>40609</v>
          </cell>
          <cell r="C1291">
            <v>40609</v>
          </cell>
          <cell r="E1291">
            <v>13.41</v>
          </cell>
          <cell r="F1291" t="str">
            <v>GEL</v>
          </cell>
          <cell r="G1291">
            <v>7.8</v>
          </cell>
          <cell r="H1291" t="str">
            <v>USD</v>
          </cell>
        </row>
        <row r="1292">
          <cell r="B1292">
            <v>40609</v>
          </cell>
          <cell r="C1292">
            <v>40609</v>
          </cell>
          <cell r="E1292">
            <v>26.82</v>
          </cell>
          <cell r="F1292" t="str">
            <v>GEL</v>
          </cell>
          <cell r="G1292">
            <v>15.6</v>
          </cell>
          <cell r="H1292" t="str">
            <v>USD</v>
          </cell>
        </row>
        <row r="1293">
          <cell r="B1293">
            <v>40609</v>
          </cell>
          <cell r="C1293">
            <v>40609</v>
          </cell>
          <cell r="E1293">
            <v>26.82</v>
          </cell>
          <cell r="F1293" t="str">
            <v>GEL</v>
          </cell>
          <cell r="G1293">
            <v>15.6</v>
          </cell>
          <cell r="H1293" t="str">
            <v>USD</v>
          </cell>
        </row>
        <row r="1294">
          <cell r="B1294">
            <v>40609</v>
          </cell>
          <cell r="C1294">
            <v>40609</v>
          </cell>
          <cell r="E1294">
            <v>20.12</v>
          </cell>
          <cell r="F1294" t="str">
            <v>GEL</v>
          </cell>
          <cell r="G1294">
            <v>11.700000000000001</v>
          </cell>
          <cell r="H1294" t="str">
            <v>USD</v>
          </cell>
        </row>
        <row r="1295">
          <cell r="B1295">
            <v>40609</v>
          </cell>
          <cell r="C1295">
            <v>40609</v>
          </cell>
          <cell r="E1295">
            <v>12250</v>
          </cell>
          <cell r="F1295" t="str">
            <v>USD</v>
          </cell>
          <cell r="G1295">
            <v>21323.07</v>
          </cell>
          <cell r="H1295" t="str">
            <v>GEL</v>
          </cell>
        </row>
        <row r="1296">
          <cell r="B1296">
            <v>40609</v>
          </cell>
          <cell r="C1296">
            <v>40609</v>
          </cell>
          <cell r="E1296">
            <v>6.71</v>
          </cell>
          <cell r="F1296" t="str">
            <v>GEL</v>
          </cell>
          <cell r="G1296">
            <v>3.9</v>
          </cell>
          <cell r="H1296" t="str">
            <v>USD</v>
          </cell>
        </row>
        <row r="1297">
          <cell r="B1297">
            <v>40609</v>
          </cell>
          <cell r="C1297">
            <v>40609</v>
          </cell>
          <cell r="E1297">
            <v>33.53</v>
          </cell>
          <cell r="F1297" t="str">
            <v>GEL</v>
          </cell>
          <cell r="G1297">
            <v>19.5</v>
          </cell>
          <cell r="H1297" t="str">
            <v>USD</v>
          </cell>
        </row>
        <row r="1298">
          <cell r="B1298">
            <v>40609</v>
          </cell>
          <cell r="C1298">
            <v>40609</v>
          </cell>
          <cell r="E1298">
            <v>6.71</v>
          </cell>
          <cell r="F1298" t="str">
            <v>GEL</v>
          </cell>
          <cell r="G1298">
            <v>3.9</v>
          </cell>
          <cell r="H1298" t="str">
            <v>USD</v>
          </cell>
        </row>
        <row r="1299">
          <cell r="B1299">
            <v>40609</v>
          </cell>
          <cell r="C1299">
            <v>40609</v>
          </cell>
          <cell r="E1299">
            <v>23.47</v>
          </cell>
          <cell r="F1299" t="str">
            <v>GEL</v>
          </cell>
          <cell r="G1299">
            <v>13.65</v>
          </cell>
          <cell r="H1299" t="str">
            <v>USD</v>
          </cell>
        </row>
        <row r="1300">
          <cell r="B1300">
            <v>40609</v>
          </cell>
          <cell r="C1300">
            <v>40609</v>
          </cell>
          <cell r="E1300">
            <v>26.82</v>
          </cell>
          <cell r="F1300" t="str">
            <v>GEL</v>
          </cell>
          <cell r="G1300">
            <v>15.6</v>
          </cell>
          <cell r="H1300" t="str">
            <v>USD</v>
          </cell>
        </row>
        <row r="1301">
          <cell r="B1301">
            <v>40609</v>
          </cell>
          <cell r="C1301">
            <v>40609</v>
          </cell>
          <cell r="E1301">
            <v>6.71</v>
          </cell>
          <cell r="F1301" t="str">
            <v>GEL</v>
          </cell>
          <cell r="G1301">
            <v>3.9</v>
          </cell>
          <cell r="H1301" t="str">
            <v>USD</v>
          </cell>
        </row>
        <row r="1302">
          <cell r="B1302">
            <v>40609</v>
          </cell>
          <cell r="C1302">
            <v>40609</v>
          </cell>
          <cell r="E1302">
            <v>26.82</v>
          </cell>
          <cell r="F1302" t="str">
            <v>GEL</v>
          </cell>
          <cell r="G1302">
            <v>15.6</v>
          </cell>
          <cell r="H1302" t="str">
            <v>USD</v>
          </cell>
        </row>
        <row r="1303">
          <cell r="B1303">
            <v>40609</v>
          </cell>
          <cell r="C1303">
            <v>40609</v>
          </cell>
          <cell r="E1303">
            <v>6.71</v>
          </cell>
          <cell r="F1303" t="str">
            <v>GEL</v>
          </cell>
          <cell r="G1303">
            <v>3.9</v>
          </cell>
          <cell r="H1303" t="str">
            <v>USD</v>
          </cell>
        </row>
        <row r="1304">
          <cell r="B1304">
            <v>40609</v>
          </cell>
          <cell r="C1304">
            <v>40609</v>
          </cell>
          <cell r="E1304">
            <v>3.44</v>
          </cell>
          <cell r="F1304" t="str">
            <v>GEL</v>
          </cell>
          <cell r="G1304">
            <v>2</v>
          </cell>
          <cell r="H1304" t="str">
            <v>USD</v>
          </cell>
        </row>
        <row r="1305">
          <cell r="B1305">
            <v>40609</v>
          </cell>
          <cell r="C1305">
            <v>40609</v>
          </cell>
          <cell r="E1305">
            <v>6.19</v>
          </cell>
          <cell r="F1305" t="str">
            <v>GEL</v>
          </cell>
          <cell r="G1305">
            <v>3.6</v>
          </cell>
          <cell r="H1305" t="str">
            <v>USD</v>
          </cell>
        </row>
        <row r="1306">
          <cell r="B1306">
            <v>40609</v>
          </cell>
          <cell r="C1306">
            <v>40609</v>
          </cell>
          <cell r="E1306">
            <v>2.75</v>
          </cell>
          <cell r="F1306" t="str">
            <v>GEL</v>
          </cell>
          <cell r="G1306">
            <v>1.6</v>
          </cell>
          <cell r="H1306" t="str">
            <v>USD</v>
          </cell>
        </row>
        <row r="1307">
          <cell r="B1307">
            <v>40609</v>
          </cell>
          <cell r="C1307">
            <v>40609</v>
          </cell>
          <cell r="E1307">
            <v>1.03</v>
          </cell>
          <cell r="F1307" t="str">
            <v>GEL</v>
          </cell>
          <cell r="G1307">
            <v>0.6</v>
          </cell>
          <cell r="H1307" t="str">
            <v>USD</v>
          </cell>
        </row>
        <row r="1308">
          <cell r="B1308">
            <v>40609</v>
          </cell>
          <cell r="C1308">
            <v>40609</v>
          </cell>
          <cell r="E1308">
            <v>1.3800000000000001</v>
          </cell>
          <cell r="F1308" t="str">
            <v>GEL</v>
          </cell>
          <cell r="G1308">
            <v>0.8</v>
          </cell>
          <cell r="H1308" t="str">
            <v>USD</v>
          </cell>
        </row>
        <row r="1309">
          <cell r="B1309">
            <v>40609</v>
          </cell>
          <cell r="C1309">
            <v>40609</v>
          </cell>
          <cell r="E1309">
            <v>4.47</v>
          </cell>
          <cell r="F1309" t="str">
            <v>GEL</v>
          </cell>
          <cell r="G1309">
            <v>2.6</v>
          </cell>
          <cell r="H1309" t="str">
            <v>USD</v>
          </cell>
        </row>
        <row r="1310">
          <cell r="B1310">
            <v>40609</v>
          </cell>
          <cell r="C1310">
            <v>40609</v>
          </cell>
          <cell r="E1310">
            <v>8.2200000000000006</v>
          </cell>
          <cell r="F1310" t="str">
            <v>GEL</v>
          </cell>
          <cell r="G1310">
            <v>4.78</v>
          </cell>
          <cell r="H1310" t="str">
            <v>USD</v>
          </cell>
        </row>
        <row r="1311">
          <cell r="B1311">
            <v>40609</v>
          </cell>
          <cell r="C1311">
            <v>40609</v>
          </cell>
          <cell r="E1311">
            <v>8.91</v>
          </cell>
          <cell r="F1311" t="str">
            <v>GEL</v>
          </cell>
          <cell r="G1311">
            <v>5.18</v>
          </cell>
          <cell r="H1311" t="str">
            <v>USD</v>
          </cell>
        </row>
        <row r="1312">
          <cell r="B1312">
            <v>40609</v>
          </cell>
          <cell r="C1312">
            <v>40609</v>
          </cell>
          <cell r="E1312">
            <v>14.07</v>
          </cell>
          <cell r="F1312" t="str">
            <v>GEL</v>
          </cell>
          <cell r="G1312">
            <v>8.18</v>
          </cell>
          <cell r="H1312" t="str">
            <v>USD</v>
          </cell>
        </row>
        <row r="1313">
          <cell r="B1313">
            <v>40609</v>
          </cell>
          <cell r="C1313">
            <v>40609</v>
          </cell>
          <cell r="E1313">
            <v>3.44</v>
          </cell>
          <cell r="F1313" t="str">
            <v>GEL</v>
          </cell>
          <cell r="G1313">
            <v>2</v>
          </cell>
          <cell r="H1313" t="str">
            <v>USD</v>
          </cell>
        </row>
        <row r="1314">
          <cell r="B1314">
            <v>40609</v>
          </cell>
          <cell r="C1314">
            <v>40609</v>
          </cell>
          <cell r="E1314">
            <v>2.38</v>
          </cell>
          <cell r="F1314" t="str">
            <v>GEL</v>
          </cell>
          <cell r="G1314">
            <v>1.3800000000000001</v>
          </cell>
          <cell r="H1314" t="str">
            <v>USD</v>
          </cell>
        </row>
        <row r="1315">
          <cell r="B1315">
            <v>40609</v>
          </cell>
          <cell r="C1315">
            <v>40609</v>
          </cell>
          <cell r="E1315">
            <v>1.34</v>
          </cell>
          <cell r="F1315" t="str">
            <v>GEL</v>
          </cell>
          <cell r="G1315">
            <v>0.78</v>
          </cell>
          <cell r="H1315" t="str">
            <v>USD</v>
          </cell>
        </row>
        <row r="1316">
          <cell r="B1316">
            <v>40609</v>
          </cell>
          <cell r="C1316">
            <v>40609</v>
          </cell>
          <cell r="E1316">
            <v>1.03</v>
          </cell>
          <cell r="F1316" t="str">
            <v>GEL</v>
          </cell>
          <cell r="G1316">
            <v>0.6</v>
          </cell>
          <cell r="H1316" t="str">
            <v>USD</v>
          </cell>
        </row>
        <row r="1317">
          <cell r="B1317">
            <v>40609</v>
          </cell>
          <cell r="C1317">
            <v>40609</v>
          </cell>
          <cell r="E1317">
            <v>6.84</v>
          </cell>
          <cell r="F1317" t="str">
            <v>GEL</v>
          </cell>
          <cell r="G1317">
            <v>3.98</v>
          </cell>
          <cell r="H1317" t="str">
            <v>USD</v>
          </cell>
        </row>
        <row r="1318">
          <cell r="B1318">
            <v>40609</v>
          </cell>
          <cell r="C1318">
            <v>40609</v>
          </cell>
          <cell r="E1318">
            <v>1</v>
          </cell>
          <cell r="F1318" t="str">
            <v>GEL</v>
          </cell>
          <cell r="G1318">
            <v>0.57999999999999996</v>
          </cell>
          <cell r="H1318" t="str">
            <v>USD</v>
          </cell>
        </row>
        <row r="1319">
          <cell r="B1319">
            <v>40609</v>
          </cell>
          <cell r="C1319">
            <v>40609</v>
          </cell>
          <cell r="E1319">
            <v>2.06</v>
          </cell>
          <cell r="F1319" t="str">
            <v>GEL</v>
          </cell>
          <cell r="G1319">
            <v>1.2</v>
          </cell>
          <cell r="H1319" t="str">
            <v>USD</v>
          </cell>
        </row>
        <row r="1320">
          <cell r="B1320">
            <v>40609</v>
          </cell>
          <cell r="C1320">
            <v>40609</v>
          </cell>
          <cell r="E1320">
            <v>1.3800000000000001</v>
          </cell>
          <cell r="F1320" t="str">
            <v>GEL</v>
          </cell>
          <cell r="G1320">
            <v>0.8</v>
          </cell>
          <cell r="H1320" t="str">
            <v>USD</v>
          </cell>
        </row>
        <row r="1321">
          <cell r="B1321">
            <v>40609</v>
          </cell>
          <cell r="C1321">
            <v>40609</v>
          </cell>
          <cell r="E1321">
            <v>5.82</v>
          </cell>
          <cell r="F1321" t="str">
            <v>GEL</v>
          </cell>
          <cell r="G1321">
            <v>3.38</v>
          </cell>
          <cell r="H1321" t="str">
            <v>USD</v>
          </cell>
        </row>
        <row r="1322">
          <cell r="B1322">
            <v>40609</v>
          </cell>
          <cell r="C1322">
            <v>40609</v>
          </cell>
          <cell r="E1322">
            <v>1.3800000000000001</v>
          </cell>
          <cell r="F1322" t="str">
            <v>GEL</v>
          </cell>
          <cell r="G1322">
            <v>0.8</v>
          </cell>
          <cell r="H1322" t="str">
            <v>USD</v>
          </cell>
        </row>
        <row r="1323">
          <cell r="B1323">
            <v>40609</v>
          </cell>
          <cell r="C1323">
            <v>40609</v>
          </cell>
          <cell r="E1323">
            <v>6.88</v>
          </cell>
          <cell r="F1323" t="str">
            <v>GEL</v>
          </cell>
          <cell r="G1323">
            <v>4</v>
          </cell>
          <cell r="H1323" t="str">
            <v>USD</v>
          </cell>
        </row>
        <row r="1324">
          <cell r="B1324">
            <v>40609</v>
          </cell>
          <cell r="C1324">
            <v>40609</v>
          </cell>
          <cell r="E1324">
            <v>0.69000000000000006</v>
          </cell>
          <cell r="F1324" t="str">
            <v>GEL</v>
          </cell>
          <cell r="G1324">
            <v>0.4</v>
          </cell>
          <cell r="H1324" t="str">
            <v>USD</v>
          </cell>
        </row>
        <row r="1325">
          <cell r="B1325">
            <v>40609</v>
          </cell>
          <cell r="C1325">
            <v>40609</v>
          </cell>
          <cell r="E1325">
            <v>1.3800000000000001</v>
          </cell>
          <cell r="F1325" t="str">
            <v>GEL</v>
          </cell>
          <cell r="G1325">
            <v>0.8</v>
          </cell>
          <cell r="H1325" t="str">
            <v>USD</v>
          </cell>
        </row>
        <row r="1326">
          <cell r="B1326">
            <v>40609</v>
          </cell>
          <cell r="C1326">
            <v>40609</v>
          </cell>
          <cell r="E1326">
            <v>1</v>
          </cell>
          <cell r="F1326" t="str">
            <v>GEL</v>
          </cell>
          <cell r="G1326">
            <v>0.57999999999999996</v>
          </cell>
          <cell r="H1326" t="str">
            <v>USD</v>
          </cell>
        </row>
        <row r="1327">
          <cell r="B1327">
            <v>40609</v>
          </cell>
          <cell r="C1327">
            <v>40609</v>
          </cell>
          <cell r="E1327">
            <v>0.34</v>
          </cell>
          <cell r="F1327" t="str">
            <v>GEL</v>
          </cell>
          <cell r="G1327">
            <v>0.2</v>
          </cell>
          <cell r="H1327" t="str">
            <v>USD</v>
          </cell>
        </row>
        <row r="1328">
          <cell r="B1328">
            <v>40609</v>
          </cell>
          <cell r="C1328">
            <v>40609</v>
          </cell>
          <cell r="E1328">
            <v>1.3800000000000001</v>
          </cell>
          <cell r="F1328" t="str">
            <v>GEL</v>
          </cell>
          <cell r="G1328">
            <v>0.8</v>
          </cell>
          <cell r="H1328" t="str">
            <v>USD</v>
          </cell>
        </row>
        <row r="1329">
          <cell r="B1329">
            <v>40609</v>
          </cell>
          <cell r="C1329">
            <v>40609</v>
          </cell>
          <cell r="E1329">
            <v>0.21</v>
          </cell>
          <cell r="F1329" t="str">
            <v>GEL</v>
          </cell>
          <cell r="G1329">
            <v>0.12</v>
          </cell>
          <cell r="H1329" t="str">
            <v>USD</v>
          </cell>
        </row>
        <row r="1330">
          <cell r="B1330">
            <v>40609</v>
          </cell>
          <cell r="C1330">
            <v>40609</v>
          </cell>
          <cell r="E1330">
            <v>2.75</v>
          </cell>
          <cell r="F1330" t="str">
            <v>GEL</v>
          </cell>
          <cell r="G1330">
            <v>1.6</v>
          </cell>
          <cell r="H1330" t="str">
            <v>USD</v>
          </cell>
        </row>
        <row r="1331">
          <cell r="B1331">
            <v>40609</v>
          </cell>
          <cell r="C1331">
            <v>40609</v>
          </cell>
          <cell r="E1331">
            <v>1</v>
          </cell>
          <cell r="F1331" t="str">
            <v>GEL</v>
          </cell>
          <cell r="G1331">
            <v>0.57999999999999996</v>
          </cell>
          <cell r="H1331" t="str">
            <v>USD</v>
          </cell>
        </row>
        <row r="1332">
          <cell r="B1332">
            <v>40609</v>
          </cell>
          <cell r="C1332">
            <v>40609</v>
          </cell>
          <cell r="E1332">
            <v>2.4</v>
          </cell>
          <cell r="F1332" t="str">
            <v>GEL</v>
          </cell>
          <cell r="G1332">
            <v>1.4000000000000001</v>
          </cell>
          <cell r="H1332" t="str">
            <v>USD</v>
          </cell>
        </row>
        <row r="1333">
          <cell r="B1333">
            <v>40609</v>
          </cell>
          <cell r="C1333">
            <v>40609</v>
          </cell>
          <cell r="E1333">
            <v>2.06</v>
          </cell>
          <cell r="F1333" t="str">
            <v>GEL</v>
          </cell>
          <cell r="G1333">
            <v>1.2</v>
          </cell>
          <cell r="H1333" t="str">
            <v>USD</v>
          </cell>
        </row>
        <row r="1334">
          <cell r="B1334">
            <v>40609</v>
          </cell>
          <cell r="C1334">
            <v>40609</v>
          </cell>
          <cell r="E1334">
            <v>1</v>
          </cell>
          <cell r="F1334" t="str">
            <v>GEL</v>
          </cell>
          <cell r="G1334">
            <v>0.57999999999999996</v>
          </cell>
          <cell r="H1334" t="str">
            <v>USD</v>
          </cell>
        </row>
        <row r="1335">
          <cell r="B1335">
            <v>40609</v>
          </cell>
          <cell r="C1335">
            <v>40609</v>
          </cell>
          <cell r="E1335">
            <v>0.34</v>
          </cell>
          <cell r="F1335" t="str">
            <v>GEL</v>
          </cell>
          <cell r="G1335">
            <v>0.2</v>
          </cell>
          <cell r="H1335" t="str">
            <v>USD</v>
          </cell>
        </row>
        <row r="1336">
          <cell r="B1336">
            <v>40609</v>
          </cell>
          <cell r="C1336">
            <v>40609</v>
          </cell>
          <cell r="E1336">
            <v>0.55000000000000004</v>
          </cell>
          <cell r="F1336" t="str">
            <v>GEL</v>
          </cell>
          <cell r="G1336">
            <v>0.32</v>
          </cell>
          <cell r="H1336" t="str">
            <v>USD</v>
          </cell>
        </row>
        <row r="1337">
          <cell r="B1337">
            <v>40609</v>
          </cell>
          <cell r="C1337">
            <v>40609</v>
          </cell>
          <cell r="E1337">
            <v>3.1</v>
          </cell>
          <cell r="F1337" t="str">
            <v>GEL</v>
          </cell>
          <cell r="G1337">
            <v>1.8</v>
          </cell>
          <cell r="H1337" t="str">
            <v>USD</v>
          </cell>
        </row>
        <row r="1338">
          <cell r="B1338">
            <v>40609</v>
          </cell>
          <cell r="C1338">
            <v>40609</v>
          </cell>
          <cell r="E1338">
            <v>1.69</v>
          </cell>
          <cell r="F1338" t="str">
            <v>GEL</v>
          </cell>
          <cell r="G1338">
            <v>0.98</v>
          </cell>
          <cell r="H1338" t="str">
            <v>USD</v>
          </cell>
        </row>
        <row r="1339">
          <cell r="B1339">
            <v>40609</v>
          </cell>
          <cell r="C1339">
            <v>40609</v>
          </cell>
          <cell r="E1339">
            <v>1.72</v>
          </cell>
          <cell r="F1339" t="str">
            <v>GEL</v>
          </cell>
          <cell r="G1339">
            <v>1</v>
          </cell>
          <cell r="H1339" t="str">
            <v>USD</v>
          </cell>
        </row>
        <row r="1340">
          <cell r="B1340">
            <v>40609</v>
          </cell>
          <cell r="C1340">
            <v>40609</v>
          </cell>
          <cell r="E1340">
            <v>1.3800000000000001</v>
          </cell>
          <cell r="F1340" t="str">
            <v>GEL</v>
          </cell>
          <cell r="G1340">
            <v>0.8</v>
          </cell>
          <cell r="H1340" t="str">
            <v>USD</v>
          </cell>
        </row>
        <row r="1341">
          <cell r="B1341">
            <v>40609</v>
          </cell>
          <cell r="C1341">
            <v>40609</v>
          </cell>
          <cell r="E1341">
            <v>0.34</v>
          </cell>
          <cell r="F1341" t="str">
            <v>GEL</v>
          </cell>
          <cell r="G1341">
            <v>0.2</v>
          </cell>
          <cell r="H1341" t="str">
            <v>USD</v>
          </cell>
        </row>
        <row r="1342">
          <cell r="B1342">
            <v>40609</v>
          </cell>
          <cell r="C1342">
            <v>40609</v>
          </cell>
          <cell r="E1342">
            <v>1</v>
          </cell>
          <cell r="F1342" t="str">
            <v>GEL</v>
          </cell>
          <cell r="G1342">
            <v>0.57999999999999996</v>
          </cell>
          <cell r="H1342" t="str">
            <v>USD</v>
          </cell>
        </row>
        <row r="1343">
          <cell r="B1343">
            <v>40609</v>
          </cell>
          <cell r="C1343">
            <v>40609</v>
          </cell>
          <cell r="E1343">
            <v>1.03</v>
          </cell>
          <cell r="F1343" t="str">
            <v>GEL</v>
          </cell>
          <cell r="G1343">
            <v>0.6</v>
          </cell>
          <cell r="H1343" t="str">
            <v>USD</v>
          </cell>
        </row>
        <row r="1344">
          <cell r="B1344">
            <v>40609</v>
          </cell>
          <cell r="C1344">
            <v>40609</v>
          </cell>
          <cell r="E1344">
            <v>3.7800000000000002</v>
          </cell>
          <cell r="F1344" t="str">
            <v>GEL</v>
          </cell>
          <cell r="G1344">
            <v>2.2000000000000002</v>
          </cell>
          <cell r="H1344" t="str">
            <v>USD</v>
          </cell>
        </row>
        <row r="1345">
          <cell r="B1345">
            <v>40609</v>
          </cell>
          <cell r="C1345">
            <v>40609</v>
          </cell>
          <cell r="E1345">
            <v>0.34</v>
          </cell>
          <cell r="F1345" t="str">
            <v>GEL</v>
          </cell>
          <cell r="G1345">
            <v>0.2</v>
          </cell>
          <cell r="H1345" t="str">
            <v>USD</v>
          </cell>
        </row>
        <row r="1346">
          <cell r="B1346">
            <v>40609</v>
          </cell>
          <cell r="C1346">
            <v>40609</v>
          </cell>
          <cell r="E1346">
            <v>2.41</v>
          </cell>
          <cell r="F1346" t="str">
            <v>GEL</v>
          </cell>
          <cell r="G1346">
            <v>1.4000000000000001</v>
          </cell>
          <cell r="H1346" t="str">
            <v>USD</v>
          </cell>
        </row>
        <row r="1347">
          <cell r="B1347">
            <v>40609</v>
          </cell>
          <cell r="C1347">
            <v>40609</v>
          </cell>
          <cell r="E1347">
            <v>3.09</v>
          </cell>
          <cell r="F1347" t="str">
            <v>GEL</v>
          </cell>
          <cell r="G1347">
            <v>1.8</v>
          </cell>
          <cell r="H1347" t="str">
            <v>USD</v>
          </cell>
        </row>
        <row r="1348">
          <cell r="B1348">
            <v>40609</v>
          </cell>
          <cell r="C1348">
            <v>40609</v>
          </cell>
          <cell r="E1348">
            <v>1.72</v>
          </cell>
          <cell r="F1348" t="str">
            <v>GEL</v>
          </cell>
          <cell r="G1348">
            <v>1</v>
          </cell>
          <cell r="H1348" t="str">
            <v>USD</v>
          </cell>
        </row>
        <row r="1349">
          <cell r="B1349">
            <v>40609</v>
          </cell>
          <cell r="C1349">
            <v>40609</v>
          </cell>
          <cell r="E1349">
            <v>2.72</v>
          </cell>
          <cell r="F1349" t="str">
            <v>GEL</v>
          </cell>
          <cell r="G1349">
            <v>1.58</v>
          </cell>
          <cell r="H1349" t="str">
            <v>USD</v>
          </cell>
        </row>
        <row r="1350">
          <cell r="B1350">
            <v>40609</v>
          </cell>
          <cell r="C1350">
            <v>40609</v>
          </cell>
          <cell r="E1350">
            <v>2.06</v>
          </cell>
          <cell r="F1350" t="str">
            <v>GEL</v>
          </cell>
          <cell r="G1350">
            <v>1.2</v>
          </cell>
          <cell r="H1350" t="str">
            <v>USD</v>
          </cell>
        </row>
        <row r="1351">
          <cell r="B1351">
            <v>40609</v>
          </cell>
          <cell r="C1351">
            <v>40609</v>
          </cell>
          <cell r="E1351">
            <v>2.72</v>
          </cell>
          <cell r="F1351" t="str">
            <v>GEL</v>
          </cell>
          <cell r="G1351">
            <v>1.58</v>
          </cell>
          <cell r="H1351" t="str">
            <v>USD</v>
          </cell>
        </row>
        <row r="1352">
          <cell r="B1352">
            <v>40609</v>
          </cell>
          <cell r="C1352">
            <v>40609</v>
          </cell>
          <cell r="E1352">
            <v>1</v>
          </cell>
          <cell r="F1352" t="str">
            <v>GEL</v>
          </cell>
          <cell r="G1352">
            <v>0.57999999999999996</v>
          </cell>
          <cell r="H1352" t="str">
            <v>USD</v>
          </cell>
        </row>
        <row r="1353">
          <cell r="B1353">
            <v>40609</v>
          </cell>
          <cell r="C1353">
            <v>40609</v>
          </cell>
          <cell r="E1353">
            <v>0.34</v>
          </cell>
          <cell r="F1353" t="str">
            <v>GEL</v>
          </cell>
          <cell r="G1353">
            <v>0.2</v>
          </cell>
          <cell r="H1353" t="str">
            <v>USD</v>
          </cell>
        </row>
        <row r="1354">
          <cell r="B1354">
            <v>40609</v>
          </cell>
          <cell r="C1354">
            <v>40609</v>
          </cell>
          <cell r="E1354">
            <v>1.72</v>
          </cell>
          <cell r="F1354" t="str">
            <v>GEL</v>
          </cell>
          <cell r="G1354">
            <v>1</v>
          </cell>
          <cell r="H1354" t="str">
            <v>USD</v>
          </cell>
        </row>
        <row r="1355">
          <cell r="B1355">
            <v>40609</v>
          </cell>
          <cell r="C1355">
            <v>40609</v>
          </cell>
          <cell r="E1355">
            <v>15.82</v>
          </cell>
          <cell r="F1355" t="str">
            <v>GEL</v>
          </cell>
          <cell r="G1355">
            <v>9.2000000000000011</v>
          </cell>
          <cell r="H1355" t="str">
            <v>USD</v>
          </cell>
        </row>
        <row r="1356">
          <cell r="B1356">
            <v>40609</v>
          </cell>
          <cell r="C1356">
            <v>40609</v>
          </cell>
          <cell r="E1356">
            <v>1</v>
          </cell>
          <cell r="F1356" t="str">
            <v>GEL</v>
          </cell>
          <cell r="G1356">
            <v>0.57999999999999996</v>
          </cell>
          <cell r="H1356" t="str">
            <v>USD</v>
          </cell>
        </row>
        <row r="1357">
          <cell r="B1357">
            <v>40609</v>
          </cell>
          <cell r="C1357">
            <v>40609</v>
          </cell>
          <cell r="E1357">
            <v>0.34</v>
          </cell>
          <cell r="F1357" t="str">
            <v>GEL</v>
          </cell>
          <cell r="G1357">
            <v>0.2</v>
          </cell>
          <cell r="H1357" t="str">
            <v>USD</v>
          </cell>
        </row>
        <row r="1358">
          <cell r="B1358">
            <v>40609</v>
          </cell>
          <cell r="C1358">
            <v>40609</v>
          </cell>
          <cell r="E1358">
            <v>0.34</v>
          </cell>
          <cell r="F1358" t="str">
            <v>GEL</v>
          </cell>
          <cell r="G1358">
            <v>0.2</v>
          </cell>
          <cell r="H1358" t="str">
            <v>USD</v>
          </cell>
        </row>
        <row r="1359">
          <cell r="B1359">
            <v>40609</v>
          </cell>
          <cell r="C1359">
            <v>40609</v>
          </cell>
          <cell r="E1359">
            <v>0.69000000000000006</v>
          </cell>
          <cell r="F1359" t="str">
            <v>GEL</v>
          </cell>
          <cell r="G1359">
            <v>0.4</v>
          </cell>
          <cell r="H1359" t="str">
            <v>USD</v>
          </cell>
        </row>
        <row r="1360">
          <cell r="B1360">
            <v>40609</v>
          </cell>
          <cell r="C1360">
            <v>40609</v>
          </cell>
          <cell r="E1360">
            <v>2</v>
          </cell>
          <cell r="F1360" t="str">
            <v>GEL</v>
          </cell>
          <cell r="G1360">
            <v>1.1599999999999999</v>
          </cell>
          <cell r="H1360" t="str">
            <v>USD</v>
          </cell>
        </row>
        <row r="1361">
          <cell r="B1361">
            <v>40609</v>
          </cell>
          <cell r="C1361">
            <v>40609</v>
          </cell>
          <cell r="E1361">
            <v>3.44</v>
          </cell>
          <cell r="F1361" t="str">
            <v>GEL</v>
          </cell>
          <cell r="G1361">
            <v>2</v>
          </cell>
          <cell r="H1361" t="str">
            <v>USD</v>
          </cell>
        </row>
        <row r="1362">
          <cell r="B1362">
            <v>40609</v>
          </cell>
          <cell r="C1362">
            <v>40609</v>
          </cell>
          <cell r="E1362">
            <v>4.12</v>
          </cell>
          <cell r="F1362" t="str">
            <v>GEL</v>
          </cell>
          <cell r="G1362">
            <v>2.4</v>
          </cell>
          <cell r="H1362" t="str">
            <v>USD</v>
          </cell>
        </row>
        <row r="1363">
          <cell r="B1363">
            <v>40609</v>
          </cell>
          <cell r="C1363">
            <v>40609</v>
          </cell>
          <cell r="E1363">
            <v>1.72</v>
          </cell>
          <cell r="F1363" t="str">
            <v>GEL</v>
          </cell>
          <cell r="G1363">
            <v>1</v>
          </cell>
          <cell r="H1363" t="str">
            <v>USD</v>
          </cell>
        </row>
        <row r="1364">
          <cell r="B1364">
            <v>40609</v>
          </cell>
          <cell r="C1364">
            <v>40609</v>
          </cell>
          <cell r="E1364">
            <v>1</v>
          </cell>
          <cell r="F1364" t="str">
            <v>GEL</v>
          </cell>
          <cell r="G1364">
            <v>0.57999999999999996</v>
          </cell>
          <cell r="H1364" t="str">
            <v>USD</v>
          </cell>
        </row>
        <row r="1365">
          <cell r="B1365">
            <v>40609</v>
          </cell>
          <cell r="C1365">
            <v>40609</v>
          </cell>
          <cell r="E1365">
            <v>6.88</v>
          </cell>
          <cell r="F1365" t="str">
            <v>GEL</v>
          </cell>
          <cell r="G1365">
            <v>4</v>
          </cell>
          <cell r="H1365" t="str">
            <v>USD</v>
          </cell>
        </row>
        <row r="1366">
          <cell r="B1366">
            <v>40609</v>
          </cell>
          <cell r="C1366">
            <v>40609</v>
          </cell>
          <cell r="E1366">
            <v>3.7800000000000002</v>
          </cell>
          <cell r="F1366" t="str">
            <v>GEL</v>
          </cell>
          <cell r="G1366">
            <v>2.2000000000000002</v>
          </cell>
          <cell r="H1366" t="str">
            <v>USD</v>
          </cell>
        </row>
        <row r="1367">
          <cell r="B1367">
            <v>40609</v>
          </cell>
          <cell r="C1367">
            <v>40609</v>
          </cell>
          <cell r="E1367">
            <v>4.8100000000000005</v>
          </cell>
          <cell r="F1367" t="str">
            <v>GEL</v>
          </cell>
          <cell r="G1367">
            <v>2.8000000000000003</v>
          </cell>
          <cell r="H1367" t="str">
            <v>USD</v>
          </cell>
        </row>
        <row r="1368">
          <cell r="B1368">
            <v>40609</v>
          </cell>
          <cell r="C1368">
            <v>40609</v>
          </cell>
          <cell r="E1368">
            <v>0.34</v>
          </cell>
          <cell r="F1368" t="str">
            <v>GEL</v>
          </cell>
          <cell r="G1368">
            <v>0.2</v>
          </cell>
          <cell r="H1368" t="str">
            <v>USD</v>
          </cell>
        </row>
        <row r="1369">
          <cell r="B1369">
            <v>40609</v>
          </cell>
          <cell r="C1369">
            <v>40609</v>
          </cell>
          <cell r="E1369">
            <v>1.03</v>
          </cell>
          <cell r="F1369" t="str">
            <v>GEL</v>
          </cell>
          <cell r="G1369">
            <v>0.6</v>
          </cell>
          <cell r="H1369" t="str">
            <v>USD</v>
          </cell>
        </row>
        <row r="1370">
          <cell r="B1370">
            <v>40609</v>
          </cell>
          <cell r="C1370">
            <v>40609</v>
          </cell>
          <cell r="E1370">
            <v>3.06</v>
          </cell>
          <cell r="F1370" t="str">
            <v>GEL</v>
          </cell>
          <cell r="G1370">
            <v>1.78</v>
          </cell>
          <cell r="H1370" t="str">
            <v>USD</v>
          </cell>
        </row>
        <row r="1371">
          <cell r="B1371">
            <v>40609</v>
          </cell>
          <cell r="C1371">
            <v>40609</v>
          </cell>
          <cell r="E1371">
            <v>1.21</v>
          </cell>
          <cell r="F1371" t="str">
            <v>GEL</v>
          </cell>
          <cell r="G1371">
            <v>0.70000000000000007</v>
          </cell>
          <cell r="H1371" t="str">
            <v>USD</v>
          </cell>
        </row>
        <row r="1372">
          <cell r="B1372">
            <v>40609</v>
          </cell>
          <cell r="C1372">
            <v>40609</v>
          </cell>
          <cell r="E1372">
            <v>10.84</v>
          </cell>
          <cell r="F1372" t="str">
            <v>GEL</v>
          </cell>
          <cell r="G1372">
            <v>6.3</v>
          </cell>
          <cell r="H1372" t="str">
            <v>USD</v>
          </cell>
        </row>
        <row r="1373">
          <cell r="B1373">
            <v>40609</v>
          </cell>
          <cell r="C1373">
            <v>40609</v>
          </cell>
          <cell r="E1373">
            <v>1.72</v>
          </cell>
          <cell r="F1373" t="str">
            <v>GEL</v>
          </cell>
          <cell r="G1373">
            <v>1</v>
          </cell>
          <cell r="H1373" t="str">
            <v>USD</v>
          </cell>
        </row>
        <row r="1374">
          <cell r="B1374">
            <v>40609</v>
          </cell>
          <cell r="C1374">
            <v>40609</v>
          </cell>
          <cell r="E1374">
            <v>3.44</v>
          </cell>
          <cell r="F1374" t="str">
            <v>GEL</v>
          </cell>
          <cell r="G1374">
            <v>2</v>
          </cell>
          <cell r="H1374" t="str">
            <v>USD</v>
          </cell>
        </row>
        <row r="1375">
          <cell r="B1375">
            <v>40609</v>
          </cell>
          <cell r="C1375">
            <v>40609</v>
          </cell>
          <cell r="E1375">
            <v>1.3800000000000001</v>
          </cell>
          <cell r="F1375" t="str">
            <v>GEL</v>
          </cell>
          <cell r="G1375">
            <v>0.8</v>
          </cell>
          <cell r="H1375" t="str">
            <v>USD</v>
          </cell>
        </row>
        <row r="1376">
          <cell r="B1376">
            <v>40609</v>
          </cell>
          <cell r="C1376">
            <v>40609</v>
          </cell>
          <cell r="E1376">
            <v>1.03</v>
          </cell>
          <cell r="F1376" t="str">
            <v>GEL</v>
          </cell>
          <cell r="G1376">
            <v>0.6</v>
          </cell>
          <cell r="H1376" t="str">
            <v>USD</v>
          </cell>
        </row>
        <row r="1377">
          <cell r="B1377">
            <v>40609</v>
          </cell>
          <cell r="C1377">
            <v>40609</v>
          </cell>
          <cell r="E1377">
            <v>0.21</v>
          </cell>
          <cell r="F1377" t="str">
            <v>GEL</v>
          </cell>
          <cell r="G1377">
            <v>0.12</v>
          </cell>
          <cell r="H1377" t="str">
            <v>USD</v>
          </cell>
        </row>
        <row r="1378">
          <cell r="B1378">
            <v>40609</v>
          </cell>
          <cell r="C1378">
            <v>40609</v>
          </cell>
          <cell r="E1378">
            <v>1.2</v>
          </cell>
          <cell r="F1378" t="str">
            <v>GEL</v>
          </cell>
          <cell r="G1378">
            <v>0.70000000000000007</v>
          </cell>
          <cell r="H1378" t="str">
            <v>USD</v>
          </cell>
        </row>
        <row r="1379">
          <cell r="B1379">
            <v>40609</v>
          </cell>
          <cell r="C1379">
            <v>40609</v>
          </cell>
          <cell r="E1379">
            <v>2.58</v>
          </cell>
          <cell r="F1379" t="str">
            <v>GEL</v>
          </cell>
          <cell r="G1379">
            <v>1.5</v>
          </cell>
          <cell r="H1379" t="str">
            <v>USD</v>
          </cell>
        </row>
        <row r="1380">
          <cell r="B1380">
            <v>40609</v>
          </cell>
          <cell r="C1380">
            <v>40609</v>
          </cell>
          <cell r="E1380">
            <v>1</v>
          </cell>
          <cell r="F1380" t="str">
            <v>GEL</v>
          </cell>
          <cell r="G1380">
            <v>0.57999999999999996</v>
          </cell>
          <cell r="H1380" t="str">
            <v>USD</v>
          </cell>
        </row>
        <row r="1381">
          <cell r="B1381">
            <v>40609</v>
          </cell>
          <cell r="C1381">
            <v>40609</v>
          </cell>
          <cell r="E1381">
            <v>5.13</v>
          </cell>
          <cell r="F1381" t="str">
            <v>GEL</v>
          </cell>
          <cell r="G1381">
            <v>2.98</v>
          </cell>
          <cell r="H1381" t="str">
            <v>USD</v>
          </cell>
        </row>
        <row r="1382">
          <cell r="B1382">
            <v>40609</v>
          </cell>
          <cell r="C1382">
            <v>40609</v>
          </cell>
          <cell r="E1382">
            <v>0.69000000000000006</v>
          </cell>
          <cell r="F1382" t="str">
            <v>GEL</v>
          </cell>
          <cell r="G1382">
            <v>0.4</v>
          </cell>
          <cell r="H1382" t="str">
            <v>USD</v>
          </cell>
        </row>
        <row r="1383">
          <cell r="B1383">
            <v>40609</v>
          </cell>
          <cell r="C1383">
            <v>40609</v>
          </cell>
          <cell r="E1383">
            <v>1</v>
          </cell>
          <cell r="F1383" t="str">
            <v>GEL</v>
          </cell>
          <cell r="G1383">
            <v>0.57999999999999996</v>
          </cell>
          <cell r="H1383" t="str">
            <v>USD</v>
          </cell>
        </row>
        <row r="1384">
          <cell r="B1384">
            <v>40609</v>
          </cell>
          <cell r="C1384">
            <v>40609</v>
          </cell>
          <cell r="E1384">
            <v>2.06</v>
          </cell>
          <cell r="F1384" t="str">
            <v>GEL</v>
          </cell>
          <cell r="G1384">
            <v>1.2</v>
          </cell>
          <cell r="H1384" t="str">
            <v>USD</v>
          </cell>
        </row>
        <row r="1385">
          <cell r="B1385">
            <v>40609</v>
          </cell>
          <cell r="C1385">
            <v>40609</v>
          </cell>
          <cell r="E1385">
            <v>2.75</v>
          </cell>
          <cell r="F1385" t="str">
            <v>GEL</v>
          </cell>
          <cell r="G1385">
            <v>1.6</v>
          </cell>
          <cell r="H1385" t="str">
            <v>USD</v>
          </cell>
        </row>
        <row r="1386">
          <cell r="B1386">
            <v>40609</v>
          </cell>
          <cell r="C1386">
            <v>40609</v>
          </cell>
          <cell r="E1386">
            <v>8.93</v>
          </cell>
          <cell r="F1386" t="str">
            <v>GEL</v>
          </cell>
          <cell r="G1386">
            <v>5.2</v>
          </cell>
          <cell r="H1386" t="str">
            <v>USD</v>
          </cell>
        </row>
        <row r="1387">
          <cell r="B1387">
            <v>40609</v>
          </cell>
          <cell r="C1387">
            <v>40609</v>
          </cell>
          <cell r="E1387">
            <v>6.18</v>
          </cell>
          <cell r="F1387" t="str">
            <v>GEL</v>
          </cell>
          <cell r="G1387">
            <v>3.6</v>
          </cell>
          <cell r="H1387" t="str">
            <v>USD</v>
          </cell>
        </row>
        <row r="1388">
          <cell r="B1388">
            <v>40609</v>
          </cell>
          <cell r="C1388">
            <v>40609</v>
          </cell>
          <cell r="E1388">
            <v>6.54</v>
          </cell>
          <cell r="F1388" t="str">
            <v>GEL</v>
          </cell>
          <cell r="G1388">
            <v>3.8000000000000003</v>
          </cell>
          <cell r="H1388" t="str">
            <v>USD</v>
          </cell>
        </row>
        <row r="1389">
          <cell r="B1389">
            <v>40609</v>
          </cell>
          <cell r="C1389">
            <v>40609</v>
          </cell>
          <cell r="E1389">
            <v>1</v>
          </cell>
          <cell r="F1389" t="str">
            <v>GEL</v>
          </cell>
          <cell r="G1389">
            <v>0.57999999999999996</v>
          </cell>
          <cell r="H1389" t="str">
            <v>USD</v>
          </cell>
        </row>
        <row r="1390">
          <cell r="B1390">
            <v>40609</v>
          </cell>
          <cell r="C1390">
            <v>40609</v>
          </cell>
          <cell r="E1390">
            <v>4.13</v>
          </cell>
          <cell r="F1390" t="str">
            <v>GEL</v>
          </cell>
          <cell r="G1390">
            <v>2.4</v>
          </cell>
          <cell r="H1390" t="str">
            <v>USD</v>
          </cell>
        </row>
        <row r="1391">
          <cell r="B1391">
            <v>40609</v>
          </cell>
          <cell r="C1391">
            <v>40609</v>
          </cell>
          <cell r="E1391">
            <v>1.03</v>
          </cell>
          <cell r="F1391" t="str">
            <v>GEL</v>
          </cell>
          <cell r="G1391">
            <v>0.6</v>
          </cell>
          <cell r="H1391" t="str">
            <v>USD</v>
          </cell>
        </row>
        <row r="1392">
          <cell r="B1392">
            <v>40609</v>
          </cell>
          <cell r="C1392">
            <v>40609</v>
          </cell>
          <cell r="E1392">
            <v>3.27</v>
          </cell>
          <cell r="F1392" t="str">
            <v>GEL</v>
          </cell>
          <cell r="G1392">
            <v>1.9000000000000001</v>
          </cell>
          <cell r="H1392" t="str">
            <v>USD</v>
          </cell>
        </row>
        <row r="1393">
          <cell r="B1393">
            <v>40609</v>
          </cell>
          <cell r="C1393">
            <v>40609</v>
          </cell>
          <cell r="E1393">
            <v>0.52</v>
          </cell>
          <cell r="F1393" t="str">
            <v>GEL</v>
          </cell>
          <cell r="G1393">
            <v>0.3</v>
          </cell>
          <cell r="H1393" t="str">
            <v>USD</v>
          </cell>
        </row>
        <row r="1394">
          <cell r="B1394">
            <v>40609</v>
          </cell>
          <cell r="C1394">
            <v>40609</v>
          </cell>
          <cell r="E1394">
            <v>1.03</v>
          </cell>
          <cell r="F1394" t="str">
            <v>GEL</v>
          </cell>
          <cell r="G1394">
            <v>0.6</v>
          </cell>
          <cell r="H1394" t="str">
            <v>USD</v>
          </cell>
        </row>
        <row r="1395">
          <cell r="B1395">
            <v>40609</v>
          </cell>
          <cell r="C1395">
            <v>40609</v>
          </cell>
          <cell r="E1395">
            <v>2.06</v>
          </cell>
          <cell r="F1395" t="str">
            <v>GEL</v>
          </cell>
          <cell r="G1395">
            <v>1.2</v>
          </cell>
          <cell r="H1395" t="str">
            <v>USD</v>
          </cell>
        </row>
        <row r="1396">
          <cell r="B1396">
            <v>40609</v>
          </cell>
          <cell r="C1396">
            <v>40609</v>
          </cell>
          <cell r="E1396">
            <v>1</v>
          </cell>
          <cell r="F1396" t="str">
            <v>GEL</v>
          </cell>
          <cell r="G1396">
            <v>0.57999999999999996</v>
          </cell>
          <cell r="H1396" t="str">
            <v>USD</v>
          </cell>
        </row>
        <row r="1397">
          <cell r="B1397">
            <v>40609</v>
          </cell>
          <cell r="C1397">
            <v>40609</v>
          </cell>
          <cell r="E1397">
            <v>0.21</v>
          </cell>
          <cell r="F1397" t="str">
            <v>GEL</v>
          </cell>
          <cell r="G1397">
            <v>0.12</v>
          </cell>
          <cell r="H1397" t="str">
            <v>USD</v>
          </cell>
        </row>
        <row r="1398">
          <cell r="B1398">
            <v>40609</v>
          </cell>
          <cell r="C1398">
            <v>40609</v>
          </cell>
          <cell r="E1398">
            <v>0.34</v>
          </cell>
          <cell r="F1398" t="str">
            <v>GEL</v>
          </cell>
          <cell r="G1398">
            <v>0.2</v>
          </cell>
          <cell r="H1398" t="str">
            <v>USD</v>
          </cell>
        </row>
        <row r="1399">
          <cell r="B1399">
            <v>40609</v>
          </cell>
          <cell r="C1399">
            <v>40609</v>
          </cell>
          <cell r="E1399">
            <v>0.34</v>
          </cell>
          <cell r="F1399" t="str">
            <v>GEL</v>
          </cell>
          <cell r="G1399">
            <v>0.2</v>
          </cell>
          <cell r="H1399" t="str">
            <v>USD</v>
          </cell>
        </row>
        <row r="1400">
          <cell r="B1400">
            <v>40609</v>
          </cell>
          <cell r="C1400">
            <v>40609</v>
          </cell>
          <cell r="E1400">
            <v>5.5</v>
          </cell>
          <cell r="F1400" t="str">
            <v>GEL</v>
          </cell>
          <cell r="G1400">
            <v>3.2</v>
          </cell>
          <cell r="H1400" t="str">
            <v>USD</v>
          </cell>
        </row>
        <row r="1401">
          <cell r="B1401">
            <v>40609</v>
          </cell>
          <cell r="C1401">
            <v>40609</v>
          </cell>
          <cell r="E1401">
            <v>0.21</v>
          </cell>
          <cell r="F1401" t="str">
            <v>GEL</v>
          </cell>
          <cell r="G1401">
            <v>0.12</v>
          </cell>
          <cell r="H1401" t="str">
            <v>USD</v>
          </cell>
        </row>
        <row r="1402">
          <cell r="B1402">
            <v>40609</v>
          </cell>
          <cell r="C1402">
            <v>40609</v>
          </cell>
          <cell r="E1402">
            <v>3.44</v>
          </cell>
          <cell r="F1402" t="str">
            <v>GEL</v>
          </cell>
          <cell r="G1402">
            <v>2</v>
          </cell>
          <cell r="H1402" t="str">
            <v>USD</v>
          </cell>
        </row>
        <row r="1403">
          <cell r="B1403">
            <v>40609</v>
          </cell>
          <cell r="C1403">
            <v>40609</v>
          </cell>
          <cell r="E1403">
            <v>0.68</v>
          </cell>
          <cell r="F1403" t="str">
            <v>GEL</v>
          </cell>
          <cell r="G1403">
            <v>0.4</v>
          </cell>
          <cell r="H1403" t="str">
            <v>USD</v>
          </cell>
        </row>
        <row r="1404">
          <cell r="B1404">
            <v>40609</v>
          </cell>
          <cell r="C1404">
            <v>40609</v>
          </cell>
          <cell r="E1404">
            <v>23.25</v>
          </cell>
          <cell r="F1404" t="str">
            <v>GEL</v>
          </cell>
          <cell r="G1404">
            <v>13.52</v>
          </cell>
          <cell r="H1404" t="str">
            <v>USD</v>
          </cell>
        </row>
        <row r="1405">
          <cell r="B1405">
            <v>40609</v>
          </cell>
          <cell r="C1405">
            <v>40609</v>
          </cell>
          <cell r="E1405">
            <v>2.38</v>
          </cell>
          <cell r="F1405" t="str">
            <v>GEL</v>
          </cell>
          <cell r="G1405">
            <v>1.3800000000000001</v>
          </cell>
          <cell r="H1405" t="str">
            <v>USD</v>
          </cell>
        </row>
        <row r="1406">
          <cell r="B1406">
            <v>40609</v>
          </cell>
          <cell r="C1406">
            <v>40609</v>
          </cell>
          <cell r="E1406">
            <v>2.06</v>
          </cell>
          <cell r="F1406" t="str">
            <v>GEL</v>
          </cell>
          <cell r="G1406">
            <v>1.2</v>
          </cell>
          <cell r="H1406" t="str">
            <v>USD</v>
          </cell>
        </row>
        <row r="1407">
          <cell r="B1407">
            <v>40609</v>
          </cell>
          <cell r="C1407">
            <v>40609</v>
          </cell>
          <cell r="E1407">
            <v>0.34</v>
          </cell>
          <cell r="F1407" t="str">
            <v>GEL</v>
          </cell>
          <cell r="G1407">
            <v>0.2</v>
          </cell>
          <cell r="H1407" t="str">
            <v>USD</v>
          </cell>
        </row>
        <row r="1408">
          <cell r="B1408">
            <v>40609</v>
          </cell>
          <cell r="C1408">
            <v>40609</v>
          </cell>
          <cell r="E1408">
            <v>1</v>
          </cell>
          <cell r="F1408" t="str">
            <v>GEL</v>
          </cell>
          <cell r="G1408">
            <v>0.57999999999999996</v>
          </cell>
          <cell r="H1408" t="str">
            <v>USD</v>
          </cell>
        </row>
        <row r="1409">
          <cell r="B1409">
            <v>40609</v>
          </cell>
          <cell r="C1409">
            <v>40609</v>
          </cell>
          <cell r="E1409">
            <v>16.510000000000002</v>
          </cell>
          <cell r="F1409" t="str">
            <v>GEL</v>
          </cell>
          <cell r="G1409">
            <v>9.6</v>
          </cell>
          <cell r="H1409" t="str">
            <v>USD</v>
          </cell>
        </row>
        <row r="1410">
          <cell r="B1410">
            <v>40609</v>
          </cell>
          <cell r="C1410">
            <v>40609</v>
          </cell>
          <cell r="E1410">
            <v>16.510000000000002</v>
          </cell>
          <cell r="F1410" t="str">
            <v>GEL</v>
          </cell>
          <cell r="G1410">
            <v>9.6</v>
          </cell>
          <cell r="H1410" t="str">
            <v>USD</v>
          </cell>
        </row>
        <row r="1411">
          <cell r="B1411">
            <v>40609</v>
          </cell>
          <cell r="C1411">
            <v>40609</v>
          </cell>
          <cell r="E1411">
            <v>5.5</v>
          </cell>
          <cell r="F1411" t="str">
            <v>GEL</v>
          </cell>
          <cell r="G1411">
            <v>3.2</v>
          </cell>
          <cell r="H1411" t="str">
            <v>USD</v>
          </cell>
        </row>
        <row r="1412">
          <cell r="B1412">
            <v>40609</v>
          </cell>
          <cell r="C1412">
            <v>40609</v>
          </cell>
          <cell r="E1412">
            <v>6.88</v>
          </cell>
          <cell r="F1412" t="str">
            <v>GEL</v>
          </cell>
          <cell r="G1412">
            <v>4</v>
          </cell>
          <cell r="H1412" t="str">
            <v>USD</v>
          </cell>
        </row>
        <row r="1413">
          <cell r="B1413">
            <v>40609</v>
          </cell>
          <cell r="C1413">
            <v>40609</v>
          </cell>
          <cell r="E1413">
            <v>8.25</v>
          </cell>
          <cell r="F1413" t="str">
            <v>GEL</v>
          </cell>
          <cell r="G1413">
            <v>4.8</v>
          </cell>
          <cell r="H1413" t="str">
            <v>USD</v>
          </cell>
        </row>
        <row r="1414">
          <cell r="B1414">
            <v>40609</v>
          </cell>
          <cell r="C1414">
            <v>40609</v>
          </cell>
          <cell r="E1414">
            <v>2.4</v>
          </cell>
          <cell r="F1414" t="str">
            <v>GEL</v>
          </cell>
          <cell r="G1414">
            <v>1.4000000000000001</v>
          </cell>
          <cell r="H1414" t="str">
            <v>USD</v>
          </cell>
        </row>
        <row r="1415">
          <cell r="B1415">
            <v>40609</v>
          </cell>
          <cell r="C1415">
            <v>40609</v>
          </cell>
          <cell r="E1415">
            <v>1.3800000000000001</v>
          </cell>
          <cell r="F1415" t="str">
            <v>GEL</v>
          </cell>
          <cell r="G1415">
            <v>0.8</v>
          </cell>
          <cell r="H1415" t="str">
            <v>USD</v>
          </cell>
        </row>
        <row r="1416">
          <cell r="B1416">
            <v>40609</v>
          </cell>
          <cell r="C1416">
            <v>40609</v>
          </cell>
          <cell r="E1416">
            <v>1.69</v>
          </cell>
          <cell r="F1416" t="str">
            <v>GEL</v>
          </cell>
          <cell r="G1416">
            <v>0.98</v>
          </cell>
          <cell r="H1416" t="str">
            <v>USD</v>
          </cell>
        </row>
        <row r="1417">
          <cell r="B1417">
            <v>40609</v>
          </cell>
          <cell r="C1417">
            <v>40609</v>
          </cell>
          <cell r="E1417">
            <v>1.3800000000000001</v>
          </cell>
          <cell r="F1417" t="str">
            <v>GEL</v>
          </cell>
          <cell r="G1417">
            <v>0.8</v>
          </cell>
          <cell r="H1417" t="str">
            <v>USD</v>
          </cell>
        </row>
        <row r="1418">
          <cell r="B1418">
            <v>40609</v>
          </cell>
          <cell r="C1418">
            <v>40609</v>
          </cell>
          <cell r="E1418">
            <v>9.9700000000000006</v>
          </cell>
          <cell r="F1418" t="str">
            <v>GEL</v>
          </cell>
          <cell r="G1418">
            <v>5.8</v>
          </cell>
          <cell r="H1418" t="str">
            <v>USD</v>
          </cell>
        </row>
        <row r="1419">
          <cell r="B1419">
            <v>40609</v>
          </cell>
          <cell r="C1419">
            <v>40609</v>
          </cell>
          <cell r="E1419">
            <v>4.4400000000000004</v>
          </cell>
          <cell r="F1419" t="str">
            <v>GEL</v>
          </cell>
          <cell r="G1419">
            <v>2.58</v>
          </cell>
          <cell r="H1419" t="str">
            <v>USD</v>
          </cell>
        </row>
        <row r="1420">
          <cell r="B1420">
            <v>40609</v>
          </cell>
          <cell r="C1420">
            <v>40609</v>
          </cell>
          <cell r="E1420">
            <v>1.72</v>
          </cell>
          <cell r="F1420" t="str">
            <v>GEL</v>
          </cell>
          <cell r="G1420">
            <v>1</v>
          </cell>
          <cell r="H1420" t="str">
            <v>USD</v>
          </cell>
        </row>
        <row r="1421">
          <cell r="B1421">
            <v>40609</v>
          </cell>
          <cell r="C1421">
            <v>40609</v>
          </cell>
          <cell r="E1421">
            <v>1</v>
          </cell>
          <cell r="F1421" t="str">
            <v>GEL</v>
          </cell>
          <cell r="G1421">
            <v>0.57999999999999996</v>
          </cell>
          <cell r="H1421" t="str">
            <v>USD</v>
          </cell>
        </row>
        <row r="1422">
          <cell r="B1422">
            <v>40609</v>
          </cell>
          <cell r="C1422">
            <v>40609</v>
          </cell>
          <cell r="E1422">
            <v>0.21</v>
          </cell>
          <cell r="F1422" t="str">
            <v>GEL</v>
          </cell>
          <cell r="G1422">
            <v>0.12</v>
          </cell>
          <cell r="H1422" t="str">
            <v>USD</v>
          </cell>
        </row>
        <row r="1423">
          <cell r="B1423">
            <v>40609</v>
          </cell>
          <cell r="C1423">
            <v>40609</v>
          </cell>
          <cell r="E1423">
            <v>0.69000000000000006</v>
          </cell>
          <cell r="F1423" t="str">
            <v>GEL</v>
          </cell>
          <cell r="G1423">
            <v>0.4</v>
          </cell>
          <cell r="H1423" t="str">
            <v>USD</v>
          </cell>
        </row>
        <row r="1424">
          <cell r="B1424">
            <v>40609</v>
          </cell>
          <cell r="C1424">
            <v>40609</v>
          </cell>
          <cell r="E1424">
            <v>1.03</v>
          </cell>
          <cell r="F1424" t="str">
            <v>GEL</v>
          </cell>
          <cell r="G1424">
            <v>0.6</v>
          </cell>
          <cell r="H1424" t="str">
            <v>USD</v>
          </cell>
        </row>
        <row r="1425">
          <cell r="B1425">
            <v>40609</v>
          </cell>
          <cell r="C1425">
            <v>40609</v>
          </cell>
          <cell r="E1425">
            <v>0.21</v>
          </cell>
          <cell r="F1425" t="str">
            <v>GEL</v>
          </cell>
          <cell r="G1425">
            <v>0.12</v>
          </cell>
          <cell r="H1425" t="str">
            <v>USD</v>
          </cell>
        </row>
        <row r="1426">
          <cell r="B1426">
            <v>40609</v>
          </cell>
          <cell r="C1426">
            <v>40609</v>
          </cell>
          <cell r="E1426">
            <v>2.0699999999999998</v>
          </cell>
          <cell r="F1426" t="str">
            <v>GEL</v>
          </cell>
          <cell r="G1426">
            <v>1.2</v>
          </cell>
          <cell r="H1426" t="str">
            <v>USD</v>
          </cell>
        </row>
        <row r="1427">
          <cell r="B1427">
            <v>40609</v>
          </cell>
          <cell r="C1427">
            <v>40609</v>
          </cell>
          <cell r="E1427">
            <v>6.88</v>
          </cell>
          <cell r="F1427" t="str">
            <v>GEL</v>
          </cell>
          <cell r="G1427">
            <v>4</v>
          </cell>
          <cell r="H1427" t="str">
            <v>USD</v>
          </cell>
        </row>
        <row r="1428">
          <cell r="B1428">
            <v>40609</v>
          </cell>
          <cell r="C1428">
            <v>40609</v>
          </cell>
          <cell r="E1428">
            <v>3.06</v>
          </cell>
          <cell r="F1428" t="str">
            <v>GEL</v>
          </cell>
          <cell r="G1428">
            <v>1.78</v>
          </cell>
          <cell r="H1428" t="str">
            <v>USD</v>
          </cell>
        </row>
        <row r="1429">
          <cell r="B1429">
            <v>40609</v>
          </cell>
          <cell r="C1429">
            <v>40609</v>
          </cell>
          <cell r="E1429">
            <v>1.03</v>
          </cell>
          <cell r="F1429" t="str">
            <v>GEL</v>
          </cell>
          <cell r="G1429">
            <v>0.6</v>
          </cell>
          <cell r="H1429" t="str">
            <v>USD</v>
          </cell>
        </row>
        <row r="1430">
          <cell r="B1430">
            <v>40609</v>
          </cell>
          <cell r="C1430">
            <v>40609</v>
          </cell>
          <cell r="E1430">
            <v>0.34</v>
          </cell>
          <cell r="F1430" t="str">
            <v>GEL</v>
          </cell>
          <cell r="G1430">
            <v>0.2</v>
          </cell>
          <cell r="H1430" t="str">
            <v>USD</v>
          </cell>
        </row>
        <row r="1431">
          <cell r="B1431">
            <v>40609</v>
          </cell>
          <cell r="C1431">
            <v>40609</v>
          </cell>
          <cell r="E1431">
            <v>1</v>
          </cell>
          <cell r="F1431" t="str">
            <v>GEL</v>
          </cell>
          <cell r="G1431">
            <v>0.57999999999999996</v>
          </cell>
          <cell r="H1431" t="str">
            <v>USD</v>
          </cell>
        </row>
        <row r="1432">
          <cell r="B1432">
            <v>40609</v>
          </cell>
          <cell r="C1432">
            <v>40609</v>
          </cell>
          <cell r="E1432">
            <v>18.920000000000002</v>
          </cell>
          <cell r="F1432" t="str">
            <v>GEL</v>
          </cell>
          <cell r="G1432">
            <v>11</v>
          </cell>
          <cell r="H1432" t="str">
            <v>USD</v>
          </cell>
        </row>
        <row r="1433">
          <cell r="B1433">
            <v>40609</v>
          </cell>
          <cell r="C1433">
            <v>40609</v>
          </cell>
          <cell r="E1433">
            <v>1.3</v>
          </cell>
          <cell r="F1433" t="str">
            <v>GEL</v>
          </cell>
          <cell r="G1433">
            <v>0.75</v>
          </cell>
          <cell r="H1433" t="str">
            <v>USD</v>
          </cell>
        </row>
        <row r="1434">
          <cell r="B1434">
            <v>40609</v>
          </cell>
          <cell r="C1434">
            <v>40609</v>
          </cell>
          <cell r="E1434">
            <v>1</v>
          </cell>
          <cell r="F1434" t="str">
            <v>GEL</v>
          </cell>
          <cell r="G1434">
            <v>0.57999999999999996</v>
          </cell>
          <cell r="H1434" t="str">
            <v>USD</v>
          </cell>
        </row>
        <row r="1435">
          <cell r="B1435">
            <v>40609</v>
          </cell>
          <cell r="C1435">
            <v>40609</v>
          </cell>
          <cell r="E1435">
            <v>0.34</v>
          </cell>
          <cell r="F1435" t="str">
            <v>GEL</v>
          </cell>
          <cell r="G1435">
            <v>0.2</v>
          </cell>
          <cell r="H1435" t="str">
            <v>USD</v>
          </cell>
        </row>
        <row r="1436">
          <cell r="B1436">
            <v>40609</v>
          </cell>
          <cell r="C1436">
            <v>40609</v>
          </cell>
          <cell r="E1436">
            <v>0.34</v>
          </cell>
          <cell r="F1436" t="str">
            <v>GEL</v>
          </cell>
          <cell r="G1436">
            <v>0.2</v>
          </cell>
          <cell r="H1436" t="str">
            <v>USD</v>
          </cell>
        </row>
        <row r="1437">
          <cell r="B1437">
            <v>40609</v>
          </cell>
          <cell r="C1437">
            <v>40609</v>
          </cell>
          <cell r="E1437">
            <v>8.9500000000000011</v>
          </cell>
          <cell r="F1437" t="str">
            <v>GEL</v>
          </cell>
          <cell r="G1437">
            <v>5.2</v>
          </cell>
          <cell r="H1437" t="str">
            <v>USD</v>
          </cell>
        </row>
        <row r="1438">
          <cell r="B1438">
            <v>40609</v>
          </cell>
          <cell r="C1438">
            <v>40609</v>
          </cell>
          <cell r="E1438">
            <v>3.09</v>
          </cell>
          <cell r="F1438" t="str">
            <v>GEL</v>
          </cell>
          <cell r="G1438">
            <v>1.8</v>
          </cell>
          <cell r="H1438" t="str">
            <v>USD</v>
          </cell>
        </row>
        <row r="1439">
          <cell r="B1439">
            <v>40609</v>
          </cell>
          <cell r="C1439">
            <v>40609</v>
          </cell>
          <cell r="E1439">
            <v>1.3800000000000001</v>
          </cell>
          <cell r="F1439" t="str">
            <v>GEL</v>
          </cell>
          <cell r="G1439">
            <v>0.8</v>
          </cell>
          <cell r="H1439" t="str">
            <v>USD</v>
          </cell>
        </row>
        <row r="1440">
          <cell r="B1440">
            <v>40609</v>
          </cell>
          <cell r="C1440">
            <v>40609</v>
          </cell>
          <cell r="E1440">
            <v>1</v>
          </cell>
          <cell r="F1440" t="str">
            <v>GEL</v>
          </cell>
          <cell r="G1440">
            <v>0.57999999999999996</v>
          </cell>
          <cell r="H1440" t="str">
            <v>USD</v>
          </cell>
        </row>
        <row r="1441">
          <cell r="B1441">
            <v>40609</v>
          </cell>
          <cell r="C1441">
            <v>40609</v>
          </cell>
          <cell r="E1441">
            <v>1.37</v>
          </cell>
          <cell r="F1441" t="str">
            <v>GEL</v>
          </cell>
          <cell r="G1441">
            <v>0.8</v>
          </cell>
          <cell r="H1441" t="str">
            <v>USD</v>
          </cell>
        </row>
        <row r="1442">
          <cell r="B1442">
            <v>40609</v>
          </cell>
          <cell r="C1442">
            <v>40609</v>
          </cell>
          <cell r="E1442">
            <v>2.75</v>
          </cell>
          <cell r="F1442" t="str">
            <v>GEL</v>
          </cell>
          <cell r="G1442">
            <v>1.6</v>
          </cell>
          <cell r="H1442" t="str">
            <v>USD</v>
          </cell>
        </row>
        <row r="1443">
          <cell r="B1443">
            <v>40609</v>
          </cell>
          <cell r="C1443">
            <v>40609</v>
          </cell>
          <cell r="E1443">
            <v>0.69000000000000006</v>
          </cell>
          <cell r="F1443" t="str">
            <v>GEL</v>
          </cell>
          <cell r="G1443">
            <v>0.4</v>
          </cell>
          <cell r="H1443" t="str">
            <v>USD</v>
          </cell>
        </row>
        <row r="1444">
          <cell r="B1444">
            <v>40609</v>
          </cell>
          <cell r="C1444">
            <v>40609</v>
          </cell>
          <cell r="E1444">
            <v>0.69000000000000006</v>
          </cell>
          <cell r="F1444" t="str">
            <v>GEL</v>
          </cell>
          <cell r="G1444">
            <v>0.4</v>
          </cell>
          <cell r="H1444" t="str">
            <v>USD</v>
          </cell>
        </row>
        <row r="1445">
          <cell r="B1445">
            <v>40609</v>
          </cell>
          <cell r="C1445">
            <v>40609</v>
          </cell>
          <cell r="E1445">
            <v>1.3800000000000001</v>
          </cell>
          <cell r="F1445" t="str">
            <v>GEL</v>
          </cell>
          <cell r="G1445">
            <v>0.8</v>
          </cell>
          <cell r="H1445" t="str">
            <v>USD</v>
          </cell>
        </row>
        <row r="1446">
          <cell r="B1446">
            <v>40609</v>
          </cell>
          <cell r="C1446">
            <v>40609</v>
          </cell>
          <cell r="E1446">
            <v>2</v>
          </cell>
          <cell r="F1446" t="str">
            <v>GEL</v>
          </cell>
          <cell r="G1446">
            <v>1.1599999999999999</v>
          </cell>
          <cell r="H1446" t="str">
            <v>USD</v>
          </cell>
        </row>
        <row r="1447">
          <cell r="B1447">
            <v>40609</v>
          </cell>
          <cell r="C1447">
            <v>40609</v>
          </cell>
          <cell r="E1447">
            <v>2.2400000000000002</v>
          </cell>
          <cell r="F1447" t="str">
            <v>GEL</v>
          </cell>
          <cell r="G1447">
            <v>1.3</v>
          </cell>
          <cell r="H1447" t="str">
            <v>USD</v>
          </cell>
        </row>
        <row r="1448">
          <cell r="B1448">
            <v>40609</v>
          </cell>
          <cell r="C1448">
            <v>40609</v>
          </cell>
          <cell r="E1448">
            <v>0.21</v>
          </cell>
          <cell r="F1448" t="str">
            <v>GEL</v>
          </cell>
          <cell r="G1448">
            <v>0.12</v>
          </cell>
          <cell r="H1448" t="str">
            <v>USD</v>
          </cell>
        </row>
        <row r="1449">
          <cell r="B1449">
            <v>40609</v>
          </cell>
          <cell r="C1449">
            <v>40609</v>
          </cell>
          <cell r="E1449">
            <v>0.42</v>
          </cell>
          <cell r="F1449" t="str">
            <v>GEL</v>
          </cell>
          <cell r="G1449">
            <v>0.24</v>
          </cell>
          <cell r="H1449" t="str">
            <v>USD</v>
          </cell>
        </row>
        <row r="1450">
          <cell r="B1450">
            <v>40609</v>
          </cell>
          <cell r="C1450">
            <v>40609</v>
          </cell>
          <cell r="E1450">
            <v>0.21</v>
          </cell>
          <cell r="F1450" t="str">
            <v>GEL</v>
          </cell>
          <cell r="G1450">
            <v>0.12</v>
          </cell>
          <cell r="H1450" t="str">
            <v>USD</v>
          </cell>
        </row>
        <row r="1451">
          <cell r="B1451">
            <v>40609</v>
          </cell>
          <cell r="C1451">
            <v>40609</v>
          </cell>
          <cell r="E1451">
            <v>1</v>
          </cell>
          <cell r="F1451" t="str">
            <v>GEL</v>
          </cell>
          <cell r="G1451">
            <v>0.57999999999999996</v>
          </cell>
          <cell r="H1451" t="str">
            <v>USD</v>
          </cell>
        </row>
        <row r="1452">
          <cell r="B1452">
            <v>40609</v>
          </cell>
          <cell r="C1452">
            <v>40609</v>
          </cell>
          <cell r="E1452">
            <v>2.06</v>
          </cell>
          <cell r="F1452" t="str">
            <v>GEL</v>
          </cell>
          <cell r="G1452">
            <v>1.2</v>
          </cell>
          <cell r="H1452" t="str">
            <v>USD</v>
          </cell>
        </row>
        <row r="1453">
          <cell r="B1453">
            <v>40609</v>
          </cell>
          <cell r="C1453">
            <v>40609</v>
          </cell>
          <cell r="E1453">
            <v>0.34</v>
          </cell>
          <cell r="F1453" t="str">
            <v>GEL</v>
          </cell>
          <cell r="G1453">
            <v>0.2</v>
          </cell>
          <cell r="H1453" t="str">
            <v>USD</v>
          </cell>
        </row>
        <row r="1454">
          <cell r="B1454">
            <v>40609</v>
          </cell>
          <cell r="C1454">
            <v>40609</v>
          </cell>
          <cell r="E1454">
            <v>6.88</v>
          </cell>
          <cell r="F1454" t="str">
            <v>GEL</v>
          </cell>
          <cell r="G1454">
            <v>4</v>
          </cell>
          <cell r="H1454" t="str">
            <v>USD</v>
          </cell>
        </row>
        <row r="1455">
          <cell r="B1455">
            <v>40609</v>
          </cell>
          <cell r="C1455">
            <v>40609</v>
          </cell>
          <cell r="E1455">
            <v>1.72</v>
          </cell>
          <cell r="F1455" t="str">
            <v>GEL</v>
          </cell>
          <cell r="G1455">
            <v>1</v>
          </cell>
          <cell r="H1455" t="str">
            <v>USD</v>
          </cell>
        </row>
        <row r="1456">
          <cell r="B1456">
            <v>40609</v>
          </cell>
          <cell r="C1456">
            <v>40609</v>
          </cell>
          <cell r="E1456">
            <v>2.27</v>
          </cell>
          <cell r="F1456" t="str">
            <v>GEL</v>
          </cell>
          <cell r="G1456">
            <v>1.32</v>
          </cell>
          <cell r="H1456" t="str">
            <v>USD</v>
          </cell>
        </row>
        <row r="1457">
          <cell r="B1457">
            <v>40609</v>
          </cell>
          <cell r="C1457">
            <v>40609</v>
          </cell>
          <cell r="E1457">
            <v>1</v>
          </cell>
          <cell r="F1457" t="str">
            <v>GEL</v>
          </cell>
          <cell r="G1457">
            <v>0.57999999999999996</v>
          </cell>
          <cell r="H1457" t="str">
            <v>USD</v>
          </cell>
        </row>
        <row r="1458">
          <cell r="B1458">
            <v>40609</v>
          </cell>
          <cell r="C1458">
            <v>40609</v>
          </cell>
          <cell r="E1458">
            <v>5.5</v>
          </cell>
          <cell r="F1458" t="str">
            <v>GEL</v>
          </cell>
          <cell r="G1458">
            <v>3.2</v>
          </cell>
          <cell r="H1458" t="str">
            <v>USD</v>
          </cell>
        </row>
        <row r="1459">
          <cell r="B1459">
            <v>40609</v>
          </cell>
          <cell r="C1459">
            <v>40609</v>
          </cell>
          <cell r="E1459">
            <v>1</v>
          </cell>
          <cell r="F1459" t="str">
            <v>GEL</v>
          </cell>
          <cell r="G1459">
            <v>0.57999999999999996</v>
          </cell>
          <cell r="H1459" t="str">
            <v>USD</v>
          </cell>
        </row>
        <row r="1460">
          <cell r="B1460">
            <v>40609</v>
          </cell>
          <cell r="C1460">
            <v>40609</v>
          </cell>
          <cell r="E1460">
            <v>0.34</v>
          </cell>
          <cell r="F1460" t="str">
            <v>GEL</v>
          </cell>
          <cell r="G1460">
            <v>0.2</v>
          </cell>
          <cell r="H1460" t="str">
            <v>USD</v>
          </cell>
        </row>
        <row r="1461">
          <cell r="B1461">
            <v>40609</v>
          </cell>
          <cell r="C1461">
            <v>40609</v>
          </cell>
          <cell r="E1461">
            <v>2.41</v>
          </cell>
          <cell r="F1461" t="str">
            <v>GEL</v>
          </cell>
          <cell r="G1461">
            <v>1.4000000000000001</v>
          </cell>
          <cell r="H1461" t="str">
            <v>USD</v>
          </cell>
        </row>
        <row r="1462">
          <cell r="B1462">
            <v>40609</v>
          </cell>
          <cell r="C1462">
            <v>40609</v>
          </cell>
          <cell r="E1462">
            <v>0.69000000000000006</v>
          </cell>
          <cell r="F1462" t="str">
            <v>GEL</v>
          </cell>
          <cell r="G1462">
            <v>0.4</v>
          </cell>
          <cell r="H1462" t="str">
            <v>USD</v>
          </cell>
        </row>
        <row r="1463">
          <cell r="B1463">
            <v>40609</v>
          </cell>
          <cell r="C1463">
            <v>40609</v>
          </cell>
          <cell r="E1463">
            <v>0.34</v>
          </cell>
          <cell r="F1463" t="str">
            <v>GEL</v>
          </cell>
          <cell r="G1463">
            <v>0.2</v>
          </cell>
          <cell r="H1463" t="str">
            <v>USD</v>
          </cell>
        </row>
        <row r="1464">
          <cell r="B1464">
            <v>40609</v>
          </cell>
          <cell r="C1464">
            <v>40609</v>
          </cell>
          <cell r="E1464">
            <v>2</v>
          </cell>
          <cell r="F1464" t="str">
            <v>GEL</v>
          </cell>
          <cell r="G1464">
            <v>1.1599999999999999</v>
          </cell>
          <cell r="H1464" t="str">
            <v>USD</v>
          </cell>
        </row>
        <row r="1465">
          <cell r="B1465">
            <v>40609</v>
          </cell>
          <cell r="C1465">
            <v>40609</v>
          </cell>
          <cell r="E1465">
            <v>3.7800000000000002</v>
          </cell>
          <cell r="F1465" t="str">
            <v>GEL</v>
          </cell>
          <cell r="G1465">
            <v>2.2000000000000002</v>
          </cell>
          <cell r="H1465" t="str">
            <v>USD</v>
          </cell>
        </row>
        <row r="1466">
          <cell r="B1466">
            <v>40609</v>
          </cell>
          <cell r="C1466">
            <v>40609</v>
          </cell>
          <cell r="E1466">
            <v>2.06</v>
          </cell>
          <cell r="F1466" t="str">
            <v>GEL</v>
          </cell>
          <cell r="G1466">
            <v>1.2</v>
          </cell>
          <cell r="H1466" t="str">
            <v>USD</v>
          </cell>
        </row>
        <row r="1467">
          <cell r="B1467">
            <v>40609</v>
          </cell>
          <cell r="C1467">
            <v>40609</v>
          </cell>
          <cell r="E1467">
            <v>1.72</v>
          </cell>
          <cell r="F1467" t="str">
            <v>GEL</v>
          </cell>
          <cell r="G1467">
            <v>1</v>
          </cell>
          <cell r="H1467" t="str">
            <v>USD</v>
          </cell>
        </row>
        <row r="1468">
          <cell r="B1468">
            <v>40609</v>
          </cell>
          <cell r="C1468">
            <v>40609</v>
          </cell>
          <cell r="E1468">
            <v>0.21</v>
          </cell>
          <cell r="F1468" t="str">
            <v>GEL</v>
          </cell>
          <cell r="G1468">
            <v>0.12</v>
          </cell>
          <cell r="H1468" t="str">
            <v>USD</v>
          </cell>
        </row>
        <row r="1469">
          <cell r="B1469">
            <v>40609</v>
          </cell>
          <cell r="C1469">
            <v>40609</v>
          </cell>
          <cell r="E1469">
            <v>0.55000000000000004</v>
          </cell>
          <cell r="F1469" t="str">
            <v>GEL</v>
          </cell>
          <cell r="G1469">
            <v>0.32</v>
          </cell>
          <cell r="H1469" t="str">
            <v>USD</v>
          </cell>
        </row>
        <row r="1470">
          <cell r="B1470">
            <v>40609</v>
          </cell>
          <cell r="C1470">
            <v>40609</v>
          </cell>
          <cell r="E1470">
            <v>4.82</v>
          </cell>
          <cell r="F1470" t="str">
            <v>GEL</v>
          </cell>
          <cell r="G1470">
            <v>2.8000000000000003</v>
          </cell>
          <cell r="H1470" t="str">
            <v>USD</v>
          </cell>
        </row>
        <row r="1471">
          <cell r="B1471">
            <v>40609</v>
          </cell>
          <cell r="C1471">
            <v>40609</v>
          </cell>
          <cell r="E1471">
            <v>2.06</v>
          </cell>
          <cell r="F1471" t="str">
            <v>GEL</v>
          </cell>
          <cell r="G1471">
            <v>1.2</v>
          </cell>
          <cell r="H1471" t="str">
            <v>USD</v>
          </cell>
        </row>
        <row r="1472">
          <cell r="B1472">
            <v>40609</v>
          </cell>
          <cell r="C1472">
            <v>40609</v>
          </cell>
          <cell r="E1472">
            <v>0.34</v>
          </cell>
          <cell r="F1472" t="str">
            <v>GEL</v>
          </cell>
          <cell r="G1472">
            <v>0.2</v>
          </cell>
          <cell r="H1472" t="str">
            <v>USD</v>
          </cell>
        </row>
        <row r="1473">
          <cell r="B1473">
            <v>40609</v>
          </cell>
          <cell r="C1473">
            <v>40609</v>
          </cell>
          <cell r="E1473">
            <v>1</v>
          </cell>
          <cell r="F1473" t="str">
            <v>GEL</v>
          </cell>
          <cell r="G1473">
            <v>0.57999999999999996</v>
          </cell>
          <cell r="H1473" t="str">
            <v>USD</v>
          </cell>
        </row>
        <row r="1474">
          <cell r="B1474">
            <v>40609</v>
          </cell>
          <cell r="C1474">
            <v>40609</v>
          </cell>
          <cell r="E1474">
            <v>4.13</v>
          </cell>
          <cell r="F1474" t="str">
            <v>GEL</v>
          </cell>
          <cell r="G1474">
            <v>2.4</v>
          </cell>
          <cell r="H1474" t="str">
            <v>USD</v>
          </cell>
        </row>
        <row r="1475">
          <cell r="B1475">
            <v>40609</v>
          </cell>
          <cell r="C1475">
            <v>40609</v>
          </cell>
          <cell r="E1475">
            <v>0.21</v>
          </cell>
          <cell r="F1475" t="str">
            <v>GEL</v>
          </cell>
          <cell r="G1475">
            <v>0.12</v>
          </cell>
          <cell r="H1475" t="str">
            <v>USD</v>
          </cell>
        </row>
        <row r="1476">
          <cell r="B1476">
            <v>40609</v>
          </cell>
          <cell r="C1476">
            <v>40609</v>
          </cell>
          <cell r="E1476">
            <v>3.08</v>
          </cell>
          <cell r="F1476" t="str">
            <v>GEL</v>
          </cell>
          <cell r="G1476">
            <v>1.8</v>
          </cell>
          <cell r="H1476" t="str">
            <v>USD</v>
          </cell>
        </row>
        <row r="1477">
          <cell r="B1477">
            <v>40609</v>
          </cell>
          <cell r="C1477">
            <v>40609</v>
          </cell>
          <cell r="E1477">
            <v>0.52</v>
          </cell>
          <cell r="F1477" t="str">
            <v>GEL</v>
          </cell>
          <cell r="G1477">
            <v>0.3</v>
          </cell>
          <cell r="H1477" t="str">
            <v>USD</v>
          </cell>
        </row>
        <row r="1478">
          <cell r="B1478">
            <v>40609</v>
          </cell>
          <cell r="C1478">
            <v>40609</v>
          </cell>
          <cell r="E1478">
            <v>0.86</v>
          </cell>
          <cell r="F1478" t="str">
            <v>GEL</v>
          </cell>
          <cell r="G1478">
            <v>0.5</v>
          </cell>
          <cell r="H1478" t="str">
            <v>USD</v>
          </cell>
        </row>
        <row r="1479">
          <cell r="B1479">
            <v>40609</v>
          </cell>
          <cell r="C1479">
            <v>40609</v>
          </cell>
          <cell r="E1479">
            <v>0.52</v>
          </cell>
          <cell r="F1479" t="str">
            <v>GEL</v>
          </cell>
          <cell r="G1479">
            <v>0.3</v>
          </cell>
          <cell r="H1479" t="str">
            <v>USD</v>
          </cell>
        </row>
        <row r="1480">
          <cell r="B1480">
            <v>40609</v>
          </cell>
          <cell r="C1480">
            <v>40609</v>
          </cell>
          <cell r="E1480">
            <v>0.69000000000000006</v>
          </cell>
          <cell r="F1480" t="str">
            <v>GEL</v>
          </cell>
          <cell r="G1480">
            <v>0.4</v>
          </cell>
          <cell r="H1480" t="str">
            <v>USD</v>
          </cell>
        </row>
        <row r="1481">
          <cell r="B1481">
            <v>40609</v>
          </cell>
          <cell r="C1481">
            <v>40609</v>
          </cell>
          <cell r="E1481">
            <v>1</v>
          </cell>
          <cell r="F1481" t="str">
            <v>GEL</v>
          </cell>
          <cell r="G1481">
            <v>0.57999999999999996</v>
          </cell>
          <cell r="H1481" t="str">
            <v>USD</v>
          </cell>
        </row>
        <row r="1482">
          <cell r="B1482">
            <v>40609</v>
          </cell>
          <cell r="C1482">
            <v>40609</v>
          </cell>
          <cell r="E1482">
            <v>0.34</v>
          </cell>
          <cell r="F1482" t="str">
            <v>GEL</v>
          </cell>
          <cell r="G1482">
            <v>0.2</v>
          </cell>
          <cell r="H1482" t="str">
            <v>USD</v>
          </cell>
        </row>
        <row r="1483">
          <cell r="B1483">
            <v>40609</v>
          </cell>
          <cell r="C1483">
            <v>40609</v>
          </cell>
          <cell r="E1483">
            <v>0.21</v>
          </cell>
          <cell r="F1483" t="str">
            <v>GEL</v>
          </cell>
          <cell r="G1483">
            <v>0.12</v>
          </cell>
          <cell r="H1483" t="str">
            <v>USD</v>
          </cell>
        </row>
        <row r="1484">
          <cell r="B1484">
            <v>40609</v>
          </cell>
          <cell r="C1484">
            <v>40609</v>
          </cell>
          <cell r="E1484">
            <v>2.27</v>
          </cell>
          <cell r="F1484" t="str">
            <v>GEL</v>
          </cell>
          <cell r="G1484">
            <v>1.32</v>
          </cell>
          <cell r="H1484" t="str">
            <v>USD</v>
          </cell>
        </row>
        <row r="1485">
          <cell r="B1485">
            <v>40609</v>
          </cell>
          <cell r="C1485">
            <v>40609</v>
          </cell>
          <cell r="E1485">
            <v>3.44</v>
          </cell>
          <cell r="F1485" t="str">
            <v>GEL</v>
          </cell>
          <cell r="G1485">
            <v>2</v>
          </cell>
          <cell r="H1485" t="str">
            <v>USD</v>
          </cell>
        </row>
        <row r="1486">
          <cell r="B1486">
            <v>40609</v>
          </cell>
          <cell r="C1486">
            <v>40609</v>
          </cell>
          <cell r="E1486">
            <v>1</v>
          </cell>
          <cell r="F1486" t="str">
            <v>GEL</v>
          </cell>
          <cell r="G1486">
            <v>0.57999999999999996</v>
          </cell>
          <cell r="H1486" t="str">
            <v>USD</v>
          </cell>
        </row>
        <row r="1487">
          <cell r="B1487">
            <v>40609</v>
          </cell>
          <cell r="C1487">
            <v>40609</v>
          </cell>
          <cell r="E1487">
            <v>0.34</v>
          </cell>
          <cell r="F1487" t="str">
            <v>GEL</v>
          </cell>
          <cell r="G1487">
            <v>0.2</v>
          </cell>
          <cell r="H1487" t="str">
            <v>USD</v>
          </cell>
        </row>
        <row r="1488">
          <cell r="B1488">
            <v>40609</v>
          </cell>
          <cell r="C1488">
            <v>40609</v>
          </cell>
          <cell r="E1488">
            <v>2.41</v>
          </cell>
          <cell r="F1488" t="str">
            <v>GEL</v>
          </cell>
          <cell r="G1488">
            <v>1.4000000000000001</v>
          </cell>
          <cell r="H1488" t="str">
            <v>USD</v>
          </cell>
        </row>
        <row r="1489">
          <cell r="B1489">
            <v>40609</v>
          </cell>
          <cell r="C1489">
            <v>40609</v>
          </cell>
          <cell r="E1489">
            <v>2.75</v>
          </cell>
          <cell r="F1489" t="str">
            <v>GEL</v>
          </cell>
          <cell r="G1489">
            <v>1.6</v>
          </cell>
          <cell r="H1489" t="str">
            <v>USD</v>
          </cell>
        </row>
        <row r="1490">
          <cell r="B1490">
            <v>40609</v>
          </cell>
          <cell r="C1490">
            <v>40609</v>
          </cell>
          <cell r="E1490">
            <v>1.03</v>
          </cell>
          <cell r="F1490" t="str">
            <v>GEL</v>
          </cell>
          <cell r="G1490">
            <v>0.6</v>
          </cell>
          <cell r="H1490" t="str">
            <v>USD</v>
          </cell>
        </row>
        <row r="1491">
          <cell r="B1491">
            <v>40609</v>
          </cell>
          <cell r="C1491">
            <v>40609</v>
          </cell>
          <cell r="E1491">
            <v>0.34</v>
          </cell>
          <cell r="F1491" t="str">
            <v>GEL</v>
          </cell>
          <cell r="G1491">
            <v>0.2</v>
          </cell>
          <cell r="H1491" t="str">
            <v>USD</v>
          </cell>
        </row>
        <row r="1492">
          <cell r="B1492">
            <v>40609</v>
          </cell>
          <cell r="C1492">
            <v>40609</v>
          </cell>
          <cell r="E1492">
            <v>0.34</v>
          </cell>
          <cell r="F1492" t="str">
            <v>GEL</v>
          </cell>
          <cell r="G1492">
            <v>0.2</v>
          </cell>
          <cell r="H1492" t="str">
            <v>USD</v>
          </cell>
        </row>
        <row r="1493">
          <cell r="B1493">
            <v>40609</v>
          </cell>
          <cell r="C1493">
            <v>40609</v>
          </cell>
          <cell r="E1493">
            <v>0.21</v>
          </cell>
          <cell r="F1493" t="str">
            <v>GEL</v>
          </cell>
          <cell r="G1493">
            <v>0.12</v>
          </cell>
          <cell r="H1493" t="str">
            <v>USD</v>
          </cell>
        </row>
        <row r="1494">
          <cell r="B1494">
            <v>40609</v>
          </cell>
          <cell r="C1494">
            <v>40609</v>
          </cell>
          <cell r="E1494">
            <v>1.03</v>
          </cell>
          <cell r="F1494" t="str">
            <v>GEL</v>
          </cell>
          <cell r="G1494">
            <v>0.6</v>
          </cell>
          <cell r="H1494" t="str">
            <v>USD</v>
          </cell>
        </row>
        <row r="1495">
          <cell r="B1495">
            <v>40609</v>
          </cell>
          <cell r="C1495">
            <v>40609</v>
          </cell>
          <cell r="E1495">
            <v>1.72</v>
          </cell>
          <cell r="F1495" t="str">
            <v>GEL</v>
          </cell>
          <cell r="G1495">
            <v>1</v>
          </cell>
          <cell r="H1495" t="str">
            <v>USD</v>
          </cell>
        </row>
        <row r="1496">
          <cell r="B1496">
            <v>40609</v>
          </cell>
          <cell r="C1496">
            <v>40609</v>
          </cell>
          <cell r="E1496">
            <v>2.41</v>
          </cell>
          <cell r="F1496" t="str">
            <v>GEL</v>
          </cell>
          <cell r="G1496">
            <v>1.4000000000000001</v>
          </cell>
          <cell r="H1496" t="str">
            <v>USD</v>
          </cell>
        </row>
        <row r="1497">
          <cell r="B1497">
            <v>40609</v>
          </cell>
          <cell r="C1497">
            <v>40609</v>
          </cell>
          <cell r="E1497">
            <v>0.69000000000000006</v>
          </cell>
          <cell r="F1497" t="str">
            <v>GEL</v>
          </cell>
          <cell r="G1497">
            <v>0.4</v>
          </cell>
          <cell r="H1497" t="str">
            <v>USD</v>
          </cell>
        </row>
        <row r="1498">
          <cell r="B1498">
            <v>40609</v>
          </cell>
          <cell r="C1498">
            <v>40609</v>
          </cell>
          <cell r="E1498">
            <v>0.34</v>
          </cell>
          <cell r="F1498" t="str">
            <v>GEL</v>
          </cell>
          <cell r="G1498">
            <v>0.2</v>
          </cell>
          <cell r="H1498" t="str">
            <v>USD</v>
          </cell>
        </row>
        <row r="1499">
          <cell r="B1499">
            <v>40609</v>
          </cell>
          <cell r="C1499">
            <v>40609</v>
          </cell>
          <cell r="E1499">
            <v>1.03</v>
          </cell>
          <cell r="F1499" t="str">
            <v>GEL</v>
          </cell>
          <cell r="G1499">
            <v>0.6</v>
          </cell>
          <cell r="H1499" t="str">
            <v>USD</v>
          </cell>
        </row>
        <row r="1500">
          <cell r="B1500">
            <v>40609</v>
          </cell>
          <cell r="C1500">
            <v>40609</v>
          </cell>
          <cell r="E1500">
            <v>0.69000000000000006</v>
          </cell>
          <cell r="F1500" t="str">
            <v>GEL</v>
          </cell>
          <cell r="G1500">
            <v>0.4</v>
          </cell>
          <cell r="H1500" t="str">
            <v>USD</v>
          </cell>
        </row>
        <row r="1501">
          <cell r="B1501">
            <v>40609</v>
          </cell>
          <cell r="C1501">
            <v>40609</v>
          </cell>
          <cell r="E1501">
            <v>1</v>
          </cell>
          <cell r="F1501" t="str">
            <v>GEL</v>
          </cell>
          <cell r="G1501">
            <v>0.57999999999999996</v>
          </cell>
          <cell r="H1501" t="str">
            <v>USD</v>
          </cell>
        </row>
        <row r="1502">
          <cell r="B1502">
            <v>40609</v>
          </cell>
          <cell r="C1502">
            <v>40609</v>
          </cell>
          <cell r="E1502">
            <v>3.75</v>
          </cell>
          <cell r="F1502" t="str">
            <v>GEL</v>
          </cell>
          <cell r="G1502">
            <v>2.1800000000000002</v>
          </cell>
          <cell r="H1502" t="str">
            <v>USD</v>
          </cell>
        </row>
        <row r="1503">
          <cell r="B1503">
            <v>40609</v>
          </cell>
          <cell r="C1503">
            <v>40609</v>
          </cell>
          <cell r="E1503">
            <v>3.44</v>
          </cell>
          <cell r="F1503" t="str">
            <v>GEL</v>
          </cell>
          <cell r="G1503">
            <v>2</v>
          </cell>
          <cell r="H1503" t="str">
            <v>USD</v>
          </cell>
        </row>
        <row r="1504">
          <cell r="B1504">
            <v>40609</v>
          </cell>
          <cell r="C1504">
            <v>40609</v>
          </cell>
          <cell r="E1504">
            <v>0.34</v>
          </cell>
          <cell r="F1504" t="str">
            <v>GEL</v>
          </cell>
          <cell r="G1504">
            <v>0.2</v>
          </cell>
          <cell r="H1504" t="str">
            <v>USD</v>
          </cell>
        </row>
        <row r="1505">
          <cell r="B1505">
            <v>40609</v>
          </cell>
          <cell r="C1505">
            <v>40609</v>
          </cell>
          <cell r="E1505">
            <v>0.34</v>
          </cell>
          <cell r="F1505" t="str">
            <v>GEL</v>
          </cell>
          <cell r="G1505">
            <v>0.2</v>
          </cell>
          <cell r="H1505" t="str">
            <v>USD</v>
          </cell>
        </row>
        <row r="1506">
          <cell r="B1506">
            <v>40609</v>
          </cell>
          <cell r="C1506">
            <v>40609</v>
          </cell>
          <cell r="E1506">
            <v>3.75</v>
          </cell>
          <cell r="F1506" t="str">
            <v>GEL</v>
          </cell>
          <cell r="G1506">
            <v>2.1800000000000002</v>
          </cell>
          <cell r="H1506" t="str">
            <v>USD</v>
          </cell>
        </row>
        <row r="1507">
          <cell r="B1507">
            <v>40609</v>
          </cell>
          <cell r="C1507">
            <v>40609</v>
          </cell>
          <cell r="E1507">
            <v>1</v>
          </cell>
          <cell r="F1507" t="str">
            <v>GEL</v>
          </cell>
          <cell r="G1507">
            <v>0.57999999999999996</v>
          </cell>
          <cell r="H1507" t="str">
            <v>USD</v>
          </cell>
        </row>
        <row r="1508">
          <cell r="B1508">
            <v>40609</v>
          </cell>
          <cell r="C1508">
            <v>40609</v>
          </cell>
          <cell r="E1508">
            <v>1</v>
          </cell>
          <cell r="F1508" t="str">
            <v>GEL</v>
          </cell>
          <cell r="G1508">
            <v>0.57999999999999996</v>
          </cell>
          <cell r="H1508" t="str">
            <v>USD</v>
          </cell>
        </row>
        <row r="1509">
          <cell r="B1509">
            <v>40609</v>
          </cell>
          <cell r="C1509">
            <v>40609</v>
          </cell>
          <cell r="E1509">
            <v>1.03</v>
          </cell>
          <cell r="F1509" t="str">
            <v>GEL</v>
          </cell>
          <cell r="G1509">
            <v>0.6</v>
          </cell>
          <cell r="H1509" t="str">
            <v>USD</v>
          </cell>
        </row>
        <row r="1510">
          <cell r="B1510">
            <v>40609</v>
          </cell>
          <cell r="C1510">
            <v>40609</v>
          </cell>
          <cell r="E1510">
            <v>1.37</v>
          </cell>
          <cell r="F1510" t="str">
            <v>GEL</v>
          </cell>
          <cell r="G1510">
            <v>0.8</v>
          </cell>
          <cell r="H1510" t="str">
            <v>USD</v>
          </cell>
        </row>
        <row r="1511">
          <cell r="B1511">
            <v>40609</v>
          </cell>
          <cell r="C1511">
            <v>40609</v>
          </cell>
          <cell r="E1511">
            <v>0.69000000000000006</v>
          </cell>
          <cell r="F1511" t="str">
            <v>GEL</v>
          </cell>
          <cell r="G1511">
            <v>0.4</v>
          </cell>
          <cell r="H1511" t="str">
            <v>USD</v>
          </cell>
        </row>
        <row r="1512">
          <cell r="B1512">
            <v>40609</v>
          </cell>
          <cell r="C1512">
            <v>40609</v>
          </cell>
          <cell r="E1512">
            <v>2.75</v>
          </cell>
          <cell r="F1512" t="str">
            <v>GEL</v>
          </cell>
          <cell r="G1512">
            <v>1.6</v>
          </cell>
          <cell r="H1512" t="str">
            <v>USD</v>
          </cell>
        </row>
        <row r="1513">
          <cell r="B1513">
            <v>40609</v>
          </cell>
          <cell r="C1513">
            <v>40609</v>
          </cell>
          <cell r="E1513">
            <v>2.75</v>
          </cell>
          <cell r="F1513" t="str">
            <v>GEL</v>
          </cell>
          <cell r="G1513">
            <v>1.6</v>
          </cell>
          <cell r="H1513" t="str">
            <v>USD</v>
          </cell>
        </row>
        <row r="1514">
          <cell r="B1514">
            <v>40609</v>
          </cell>
          <cell r="C1514">
            <v>40609</v>
          </cell>
          <cell r="E1514">
            <v>0.34</v>
          </cell>
          <cell r="F1514" t="str">
            <v>GEL</v>
          </cell>
          <cell r="G1514">
            <v>0.2</v>
          </cell>
          <cell r="H1514" t="str">
            <v>USD</v>
          </cell>
        </row>
        <row r="1515">
          <cell r="B1515">
            <v>40609</v>
          </cell>
          <cell r="C1515">
            <v>40609</v>
          </cell>
          <cell r="E1515">
            <v>1.03</v>
          </cell>
          <cell r="F1515" t="str">
            <v>GEL</v>
          </cell>
          <cell r="G1515">
            <v>0.6</v>
          </cell>
          <cell r="H1515" t="str">
            <v>USD</v>
          </cell>
        </row>
        <row r="1516">
          <cell r="B1516">
            <v>40609</v>
          </cell>
          <cell r="C1516">
            <v>40609</v>
          </cell>
          <cell r="E1516">
            <v>0.34</v>
          </cell>
          <cell r="F1516" t="str">
            <v>GEL</v>
          </cell>
          <cell r="G1516">
            <v>0.2</v>
          </cell>
          <cell r="H1516" t="str">
            <v>USD</v>
          </cell>
        </row>
        <row r="1517">
          <cell r="B1517">
            <v>40609</v>
          </cell>
          <cell r="C1517">
            <v>40609</v>
          </cell>
          <cell r="E1517">
            <v>0.69000000000000006</v>
          </cell>
          <cell r="F1517" t="str">
            <v>GEL</v>
          </cell>
          <cell r="G1517">
            <v>0.4</v>
          </cell>
          <cell r="H1517" t="str">
            <v>USD</v>
          </cell>
        </row>
        <row r="1518">
          <cell r="B1518">
            <v>40609</v>
          </cell>
          <cell r="C1518">
            <v>40609</v>
          </cell>
          <cell r="E1518">
            <v>0.34</v>
          </cell>
          <cell r="F1518" t="str">
            <v>GEL</v>
          </cell>
          <cell r="G1518">
            <v>0.2</v>
          </cell>
          <cell r="H1518" t="str">
            <v>USD</v>
          </cell>
        </row>
        <row r="1519">
          <cell r="B1519">
            <v>40609</v>
          </cell>
          <cell r="C1519">
            <v>40609</v>
          </cell>
          <cell r="E1519">
            <v>3.44</v>
          </cell>
          <cell r="F1519" t="str">
            <v>GEL</v>
          </cell>
          <cell r="G1519">
            <v>2</v>
          </cell>
          <cell r="H1519" t="str">
            <v>USD</v>
          </cell>
        </row>
        <row r="1520">
          <cell r="B1520">
            <v>40609</v>
          </cell>
          <cell r="C1520">
            <v>40609</v>
          </cell>
          <cell r="E1520">
            <v>2.75</v>
          </cell>
          <cell r="F1520" t="str">
            <v>GEL</v>
          </cell>
          <cell r="G1520">
            <v>1.6</v>
          </cell>
          <cell r="H1520" t="str">
            <v>USD</v>
          </cell>
        </row>
        <row r="1521">
          <cell r="B1521">
            <v>40609</v>
          </cell>
          <cell r="C1521">
            <v>40609</v>
          </cell>
          <cell r="E1521">
            <v>1.72</v>
          </cell>
          <cell r="F1521" t="str">
            <v>GEL</v>
          </cell>
          <cell r="G1521">
            <v>1</v>
          </cell>
          <cell r="H1521" t="str">
            <v>USD</v>
          </cell>
        </row>
        <row r="1522">
          <cell r="B1522">
            <v>40609</v>
          </cell>
          <cell r="C1522">
            <v>40609</v>
          </cell>
          <cell r="E1522">
            <v>0.69000000000000006</v>
          </cell>
          <cell r="F1522" t="str">
            <v>GEL</v>
          </cell>
          <cell r="G1522">
            <v>0.4</v>
          </cell>
          <cell r="H1522" t="str">
            <v>USD</v>
          </cell>
        </row>
        <row r="1523">
          <cell r="B1523">
            <v>40609</v>
          </cell>
          <cell r="C1523">
            <v>40609</v>
          </cell>
          <cell r="E1523">
            <v>2.75</v>
          </cell>
          <cell r="F1523" t="str">
            <v>GEL</v>
          </cell>
          <cell r="G1523">
            <v>1.6</v>
          </cell>
          <cell r="H1523" t="str">
            <v>USD</v>
          </cell>
        </row>
        <row r="1524">
          <cell r="B1524">
            <v>40609</v>
          </cell>
          <cell r="C1524">
            <v>40609</v>
          </cell>
          <cell r="E1524">
            <v>1.72</v>
          </cell>
          <cell r="F1524" t="str">
            <v>GEL</v>
          </cell>
          <cell r="G1524">
            <v>1</v>
          </cell>
          <cell r="H1524" t="str">
            <v>USD</v>
          </cell>
        </row>
        <row r="1525">
          <cell r="B1525">
            <v>40609</v>
          </cell>
          <cell r="C1525">
            <v>40609</v>
          </cell>
          <cell r="E1525">
            <v>0.34</v>
          </cell>
          <cell r="F1525" t="str">
            <v>GEL</v>
          </cell>
          <cell r="G1525">
            <v>0.2</v>
          </cell>
          <cell r="H1525" t="str">
            <v>USD</v>
          </cell>
        </row>
        <row r="1526">
          <cell r="B1526">
            <v>40609</v>
          </cell>
          <cell r="C1526">
            <v>40609</v>
          </cell>
          <cell r="E1526">
            <v>0.21</v>
          </cell>
          <cell r="F1526" t="str">
            <v>GEL</v>
          </cell>
          <cell r="G1526">
            <v>0.12</v>
          </cell>
          <cell r="H1526" t="str">
            <v>USD</v>
          </cell>
        </row>
        <row r="1527">
          <cell r="B1527">
            <v>40609</v>
          </cell>
          <cell r="C1527">
            <v>40609</v>
          </cell>
          <cell r="E1527">
            <v>0.34</v>
          </cell>
          <cell r="F1527" t="str">
            <v>GEL</v>
          </cell>
          <cell r="G1527">
            <v>0.2</v>
          </cell>
          <cell r="H1527" t="str">
            <v>USD</v>
          </cell>
        </row>
        <row r="1528">
          <cell r="B1528">
            <v>40609</v>
          </cell>
          <cell r="C1528">
            <v>40609</v>
          </cell>
          <cell r="E1528">
            <v>0.34</v>
          </cell>
          <cell r="F1528" t="str">
            <v>GEL</v>
          </cell>
          <cell r="G1528">
            <v>0.2</v>
          </cell>
          <cell r="H1528" t="str">
            <v>USD</v>
          </cell>
        </row>
        <row r="1529">
          <cell r="B1529">
            <v>40609</v>
          </cell>
          <cell r="C1529">
            <v>40609</v>
          </cell>
          <cell r="E1529">
            <v>0.69000000000000006</v>
          </cell>
          <cell r="F1529" t="str">
            <v>GEL</v>
          </cell>
          <cell r="G1529">
            <v>0.4</v>
          </cell>
          <cell r="H1529" t="str">
            <v>USD</v>
          </cell>
        </row>
        <row r="1530">
          <cell r="B1530">
            <v>40609</v>
          </cell>
          <cell r="C1530">
            <v>40609</v>
          </cell>
          <cell r="E1530">
            <v>1.3800000000000001</v>
          </cell>
          <cell r="F1530" t="str">
            <v>GEL</v>
          </cell>
          <cell r="G1530">
            <v>0.8</v>
          </cell>
          <cell r="H1530" t="str">
            <v>USD</v>
          </cell>
        </row>
        <row r="1531">
          <cell r="B1531">
            <v>40609</v>
          </cell>
          <cell r="C1531">
            <v>40609</v>
          </cell>
          <cell r="E1531">
            <v>0.69000000000000006</v>
          </cell>
          <cell r="F1531" t="str">
            <v>GEL</v>
          </cell>
          <cell r="G1531">
            <v>0.4</v>
          </cell>
          <cell r="H1531" t="str">
            <v>USD</v>
          </cell>
        </row>
        <row r="1532">
          <cell r="B1532">
            <v>40609</v>
          </cell>
          <cell r="C1532">
            <v>40609</v>
          </cell>
          <cell r="E1532">
            <v>0.69000000000000006</v>
          </cell>
          <cell r="F1532" t="str">
            <v>GEL</v>
          </cell>
          <cell r="G1532">
            <v>0.4</v>
          </cell>
          <cell r="H1532" t="str">
            <v>USD</v>
          </cell>
        </row>
        <row r="1533">
          <cell r="B1533">
            <v>40609</v>
          </cell>
          <cell r="C1533">
            <v>40609</v>
          </cell>
          <cell r="E1533">
            <v>2.41</v>
          </cell>
          <cell r="F1533" t="str">
            <v>GEL</v>
          </cell>
          <cell r="G1533">
            <v>1.4000000000000001</v>
          </cell>
          <cell r="H1533" t="str">
            <v>USD</v>
          </cell>
        </row>
        <row r="1534">
          <cell r="B1534">
            <v>40609</v>
          </cell>
          <cell r="C1534">
            <v>40609</v>
          </cell>
          <cell r="E1534">
            <v>2.75</v>
          </cell>
          <cell r="F1534" t="str">
            <v>GEL</v>
          </cell>
          <cell r="G1534">
            <v>1.6</v>
          </cell>
          <cell r="H1534" t="str">
            <v>USD</v>
          </cell>
        </row>
        <row r="1535">
          <cell r="B1535">
            <v>40609</v>
          </cell>
          <cell r="C1535">
            <v>40609</v>
          </cell>
          <cell r="E1535">
            <v>2.4</v>
          </cell>
          <cell r="F1535" t="str">
            <v>GEL</v>
          </cell>
          <cell r="G1535">
            <v>1.4000000000000001</v>
          </cell>
          <cell r="H1535" t="str">
            <v>USD</v>
          </cell>
        </row>
        <row r="1536">
          <cell r="B1536">
            <v>40609</v>
          </cell>
          <cell r="C1536">
            <v>40609</v>
          </cell>
          <cell r="E1536">
            <v>1.72</v>
          </cell>
          <cell r="F1536" t="str">
            <v>GEL</v>
          </cell>
          <cell r="G1536">
            <v>1</v>
          </cell>
          <cell r="H1536" t="str">
            <v>USD</v>
          </cell>
        </row>
        <row r="1537">
          <cell r="B1537">
            <v>40609</v>
          </cell>
          <cell r="C1537">
            <v>40609</v>
          </cell>
          <cell r="E1537">
            <v>0.21</v>
          </cell>
          <cell r="F1537" t="str">
            <v>GEL</v>
          </cell>
          <cell r="G1537">
            <v>0.12</v>
          </cell>
          <cell r="H1537" t="str">
            <v>USD</v>
          </cell>
        </row>
        <row r="1538">
          <cell r="B1538">
            <v>40609</v>
          </cell>
          <cell r="C1538">
            <v>40609</v>
          </cell>
          <cell r="E1538">
            <v>0.34</v>
          </cell>
          <cell r="F1538" t="str">
            <v>GEL</v>
          </cell>
          <cell r="G1538">
            <v>0.2</v>
          </cell>
          <cell r="H1538" t="str">
            <v>USD</v>
          </cell>
        </row>
        <row r="1539">
          <cell r="B1539">
            <v>40609</v>
          </cell>
          <cell r="C1539">
            <v>40609</v>
          </cell>
          <cell r="E1539">
            <v>0.34</v>
          </cell>
          <cell r="F1539" t="str">
            <v>GEL</v>
          </cell>
          <cell r="G1539">
            <v>0.2</v>
          </cell>
          <cell r="H1539" t="str">
            <v>USD</v>
          </cell>
        </row>
        <row r="1540">
          <cell r="B1540">
            <v>40609</v>
          </cell>
          <cell r="C1540">
            <v>40609</v>
          </cell>
          <cell r="E1540">
            <v>0.34</v>
          </cell>
          <cell r="F1540" t="str">
            <v>GEL</v>
          </cell>
          <cell r="G1540">
            <v>0.2</v>
          </cell>
          <cell r="H1540" t="str">
            <v>USD</v>
          </cell>
        </row>
        <row r="1541">
          <cell r="B1541">
            <v>40609</v>
          </cell>
          <cell r="C1541">
            <v>40609</v>
          </cell>
          <cell r="E1541">
            <v>2.75</v>
          </cell>
          <cell r="F1541" t="str">
            <v>GEL</v>
          </cell>
          <cell r="G1541">
            <v>1.6</v>
          </cell>
          <cell r="H1541" t="str">
            <v>USD</v>
          </cell>
        </row>
        <row r="1542">
          <cell r="B1542">
            <v>40609</v>
          </cell>
          <cell r="C1542">
            <v>40609</v>
          </cell>
          <cell r="E1542">
            <v>0.34</v>
          </cell>
          <cell r="F1542" t="str">
            <v>GEL</v>
          </cell>
          <cell r="G1542">
            <v>0.2</v>
          </cell>
          <cell r="H1542" t="str">
            <v>USD</v>
          </cell>
        </row>
        <row r="1543">
          <cell r="B1543">
            <v>40609</v>
          </cell>
          <cell r="C1543">
            <v>40609</v>
          </cell>
          <cell r="E1543">
            <v>0.34</v>
          </cell>
          <cell r="F1543" t="str">
            <v>GEL</v>
          </cell>
          <cell r="G1543">
            <v>0.2</v>
          </cell>
          <cell r="H1543" t="str">
            <v>USD</v>
          </cell>
        </row>
        <row r="1544">
          <cell r="B1544">
            <v>40609</v>
          </cell>
          <cell r="C1544">
            <v>40609</v>
          </cell>
          <cell r="E1544">
            <v>0.34</v>
          </cell>
          <cell r="F1544" t="str">
            <v>GEL</v>
          </cell>
          <cell r="G1544">
            <v>0.2</v>
          </cell>
          <cell r="H1544" t="str">
            <v>USD</v>
          </cell>
        </row>
        <row r="1545">
          <cell r="B1545">
            <v>40609</v>
          </cell>
          <cell r="C1545">
            <v>40609</v>
          </cell>
          <cell r="E1545">
            <v>2.75</v>
          </cell>
          <cell r="F1545" t="str">
            <v>GEL</v>
          </cell>
          <cell r="G1545">
            <v>1.6</v>
          </cell>
          <cell r="H1545" t="str">
            <v>USD</v>
          </cell>
        </row>
        <row r="1546">
          <cell r="B1546">
            <v>40609</v>
          </cell>
          <cell r="C1546">
            <v>40609</v>
          </cell>
          <cell r="E1546">
            <v>0.34</v>
          </cell>
          <cell r="F1546" t="str">
            <v>GEL</v>
          </cell>
          <cell r="G1546">
            <v>0.2</v>
          </cell>
          <cell r="H1546" t="str">
            <v>USD</v>
          </cell>
        </row>
        <row r="1547">
          <cell r="B1547">
            <v>40609</v>
          </cell>
          <cell r="C1547">
            <v>40609</v>
          </cell>
          <cell r="E1547">
            <v>0.21</v>
          </cell>
          <cell r="F1547" t="str">
            <v>GEL</v>
          </cell>
          <cell r="G1547">
            <v>0.12</v>
          </cell>
          <cell r="H1547" t="str">
            <v>USD</v>
          </cell>
        </row>
        <row r="1548">
          <cell r="B1548">
            <v>40609</v>
          </cell>
          <cell r="C1548">
            <v>40609</v>
          </cell>
          <cell r="E1548">
            <v>0.69000000000000006</v>
          </cell>
          <cell r="F1548" t="str">
            <v>GEL</v>
          </cell>
          <cell r="G1548">
            <v>0.4</v>
          </cell>
          <cell r="H1548" t="str">
            <v>USD</v>
          </cell>
        </row>
        <row r="1549">
          <cell r="B1549">
            <v>40609</v>
          </cell>
          <cell r="C1549">
            <v>40609</v>
          </cell>
          <cell r="E1549">
            <v>0.34</v>
          </cell>
          <cell r="F1549" t="str">
            <v>GEL</v>
          </cell>
          <cell r="G1549">
            <v>0.2</v>
          </cell>
          <cell r="H1549" t="str">
            <v>USD</v>
          </cell>
        </row>
        <row r="1550">
          <cell r="B1550">
            <v>40609</v>
          </cell>
          <cell r="C1550">
            <v>40609</v>
          </cell>
          <cell r="E1550">
            <v>2.75</v>
          </cell>
          <cell r="F1550" t="str">
            <v>GEL</v>
          </cell>
          <cell r="G1550">
            <v>1.6</v>
          </cell>
          <cell r="H1550" t="str">
            <v>USD</v>
          </cell>
        </row>
        <row r="1551">
          <cell r="B1551">
            <v>40609</v>
          </cell>
          <cell r="C1551">
            <v>40609</v>
          </cell>
          <cell r="E1551">
            <v>2.75</v>
          </cell>
          <cell r="F1551" t="str">
            <v>GEL</v>
          </cell>
          <cell r="G1551">
            <v>1.6</v>
          </cell>
          <cell r="H1551" t="str">
            <v>USD</v>
          </cell>
        </row>
        <row r="1552">
          <cell r="B1552">
            <v>40609</v>
          </cell>
          <cell r="C1552">
            <v>40609</v>
          </cell>
          <cell r="E1552">
            <v>1.72</v>
          </cell>
          <cell r="F1552" t="str">
            <v>GEL</v>
          </cell>
          <cell r="G1552">
            <v>1</v>
          </cell>
          <cell r="H1552" t="str">
            <v>USD</v>
          </cell>
        </row>
        <row r="1553">
          <cell r="B1553">
            <v>40609</v>
          </cell>
          <cell r="C1553">
            <v>40609</v>
          </cell>
          <cell r="E1553">
            <v>2.75</v>
          </cell>
          <cell r="F1553" t="str">
            <v>GEL</v>
          </cell>
          <cell r="G1553">
            <v>1.6</v>
          </cell>
          <cell r="H1553" t="str">
            <v>USD</v>
          </cell>
        </row>
        <row r="1554">
          <cell r="B1554">
            <v>40609</v>
          </cell>
          <cell r="C1554">
            <v>40609</v>
          </cell>
          <cell r="E1554">
            <v>2.75</v>
          </cell>
          <cell r="F1554" t="str">
            <v>GEL</v>
          </cell>
          <cell r="G1554">
            <v>1.6</v>
          </cell>
          <cell r="H1554" t="str">
            <v>USD</v>
          </cell>
        </row>
        <row r="1555">
          <cell r="B1555">
            <v>40609</v>
          </cell>
          <cell r="C1555">
            <v>40609</v>
          </cell>
          <cell r="E1555">
            <v>53.65</v>
          </cell>
          <cell r="F1555" t="str">
            <v>GEL</v>
          </cell>
          <cell r="G1555">
            <v>31.2</v>
          </cell>
          <cell r="H1555" t="str">
            <v>USD</v>
          </cell>
        </row>
        <row r="1556">
          <cell r="B1556">
            <v>40609</v>
          </cell>
          <cell r="C1556">
            <v>40609</v>
          </cell>
          <cell r="E1556">
            <v>26.82</v>
          </cell>
          <cell r="F1556" t="str">
            <v>GEL</v>
          </cell>
          <cell r="G1556">
            <v>15.6</v>
          </cell>
          <cell r="H1556" t="str">
            <v>USD</v>
          </cell>
        </row>
        <row r="1557">
          <cell r="B1557">
            <v>40609</v>
          </cell>
          <cell r="C1557">
            <v>40609</v>
          </cell>
          <cell r="E1557">
            <v>13.41</v>
          </cell>
          <cell r="F1557" t="str">
            <v>GEL</v>
          </cell>
          <cell r="G1557">
            <v>7.8</v>
          </cell>
          <cell r="H1557" t="str">
            <v>USD</v>
          </cell>
        </row>
        <row r="1558">
          <cell r="B1558">
            <v>40609</v>
          </cell>
          <cell r="C1558">
            <v>40609</v>
          </cell>
          <cell r="E1558">
            <v>6.71</v>
          </cell>
          <cell r="F1558" t="str">
            <v>GEL</v>
          </cell>
          <cell r="G1558">
            <v>3.9</v>
          </cell>
          <cell r="H1558" t="str">
            <v>USD</v>
          </cell>
        </row>
        <row r="1559">
          <cell r="B1559">
            <v>40609</v>
          </cell>
          <cell r="C1559">
            <v>40609</v>
          </cell>
          <cell r="E1559">
            <v>53.65</v>
          </cell>
          <cell r="F1559" t="str">
            <v>GEL</v>
          </cell>
          <cell r="G1559">
            <v>31.2</v>
          </cell>
          <cell r="H1559" t="str">
            <v>USD</v>
          </cell>
        </row>
        <row r="1560">
          <cell r="B1560">
            <v>40609</v>
          </cell>
          <cell r="C1560">
            <v>40609</v>
          </cell>
          <cell r="E1560">
            <v>53.65</v>
          </cell>
          <cell r="F1560" t="str">
            <v>GEL</v>
          </cell>
          <cell r="G1560">
            <v>31.2</v>
          </cell>
          <cell r="H1560" t="str">
            <v>USD</v>
          </cell>
        </row>
        <row r="1561">
          <cell r="B1561">
            <v>40609</v>
          </cell>
          <cell r="C1561">
            <v>40609</v>
          </cell>
          <cell r="E1561">
            <v>6.71</v>
          </cell>
          <cell r="F1561" t="str">
            <v>GEL</v>
          </cell>
          <cell r="G1561">
            <v>3.9</v>
          </cell>
          <cell r="H1561" t="str">
            <v>USD</v>
          </cell>
        </row>
        <row r="1562">
          <cell r="B1562">
            <v>40609</v>
          </cell>
          <cell r="C1562">
            <v>40609</v>
          </cell>
          <cell r="E1562">
            <v>26.830000000000002</v>
          </cell>
          <cell r="F1562" t="str">
            <v>GEL</v>
          </cell>
          <cell r="G1562">
            <v>15.6</v>
          </cell>
          <cell r="H1562" t="str">
            <v>USD</v>
          </cell>
        </row>
        <row r="1563">
          <cell r="B1563">
            <v>40609</v>
          </cell>
          <cell r="C1563">
            <v>40609</v>
          </cell>
          <cell r="E1563">
            <v>6.71</v>
          </cell>
          <cell r="F1563" t="str">
            <v>GEL</v>
          </cell>
          <cell r="G1563">
            <v>3.9</v>
          </cell>
          <cell r="H1563" t="str">
            <v>USD</v>
          </cell>
        </row>
        <row r="1564">
          <cell r="B1564">
            <v>40609</v>
          </cell>
          <cell r="C1564">
            <v>40609</v>
          </cell>
          <cell r="E1564">
            <v>6.71</v>
          </cell>
          <cell r="F1564" t="str">
            <v>GEL</v>
          </cell>
          <cell r="G1564">
            <v>3.9</v>
          </cell>
          <cell r="H1564" t="str">
            <v>USD</v>
          </cell>
        </row>
        <row r="1565">
          <cell r="B1565">
            <v>40609</v>
          </cell>
          <cell r="C1565">
            <v>40609</v>
          </cell>
          <cell r="E1565">
            <v>20.12</v>
          </cell>
          <cell r="F1565" t="str">
            <v>GEL</v>
          </cell>
          <cell r="G1565">
            <v>11.700000000000001</v>
          </cell>
          <cell r="H1565" t="str">
            <v>USD</v>
          </cell>
        </row>
        <row r="1566">
          <cell r="B1566">
            <v>40609</v>
          </cell>
          <cell r="C1566">
            <v>40609</v>
          </cell>
          <cell r="E1566">
            <v>6.71</v>
          </cell>
          <cell r="F1566" t="str">
            <v>GEL</v>
          </cell>
          <cell r="G1566">
            <v>3.9</v>
          </cell>
          <cell r="H1566" t="str">
            <v>USD</v>
          </cell>
        </row>
        <row r="1567">
          <cell r="B1567">
            <v>40609</v>
          </cell>
          <cell r="C1567">
            <v>40609</v>
          </cell>
          <cell r="E1567">
            <v>33.53</v>
          </cell>
          <cell r="F1567" t="str">
            <v>GEL</v>
          </cell>
          <cell r="G1567">
            <v>19.5</v>
          </cell>
          <cell r="H1567" t="str">
            <v>USD</v>
          </cell>
        </row>
        <row r="1568">
          <cell r="B1568">
            <v>40609</v>
          </cell>
          <cell r="C1568">
            <v>40609</v>
          </cell>
          <cell r="E1568">
            <v>6.71</v>
          </cell>
          <cell r="F1568" t="str">
            <v>GEL</v>
          </cell>
          <cell r="G1568">
            <v>3.9</v>
          </cell>
          <cell r="H1568" t="str">
            <v>USD</v>
          </cell>
        </row>
        <row r="1569">
          <cell r="B1569">
            <v>40609</v>
          </cell>
          <cell r="C1569">
            <v>40609</v>
          </cell>
          <cell r="E1569">
            <v>6.71</v>
          </cell>
          <cell r="F1569" t="str">
            <v>GEL</v>
          </cell>
          <cell r="G1569">
            <v>3.9</v>
          </cell>
          <cell r="H1569" t="str">
            <v>USD</v>
          </cell>
        </row>
        <row r="1570">
          <cell r="B1570">
            <v>40609</v>
          </cell>
          <cell r="C1570">
            <v>40609</v>
          </cell>
          <cell r="E1570">
            <v>6.71</v>
          </cell>
          <cell r="F1570" t="str">
            <v>GEL</v>
          </cell>
          <cell r="G1570">
            <v>3.9</v>
          </cell>
          <cell r="H1570" t="str">
            <v>USD</v>
          </cell>
        </row>
        <row r="1571">
          <cell r="B1571">
            <v>40609</v>
          </cell>
          <cell r="C1571">
            <v>40609</v>
          </cell>
          <cell r="E1571">
            <v>6.71</v>
          </cell>
          <cell r="F1571" t="str">
            <v>GEL</v>
          </cell>
          <cell r="G1571">
            <v>3.9</v>
          </cell>
          <cell r="H1571" t="str">
            <v>USD</v>
          </cell>
        </row>
        <row r="1572">
          <cell r="B1572">
            <v>40609</v>
          </cell>
          <cell r="C1572">
            <v>40609</v>
          </cell>
          <cell r="E1572">
            <v>10.06</v>
          </cell>
          <cell r="F1572" t="str">
            <v>GEL</v>
          </cell>
          <cell r="G1572">
            <v>5.8500000000000005</v>
          </cell>
          <cell r="H1572" t="str">
            <v>USD</v>
          </cell>
        </row>
        <row r="1573">
          <cell r="B1573">
            <v>40609</v>
          </cell>
          <cell r="C1573">
            <v>40609</v>
          </cell>
          <cell r="E1573">
            <v>10.06</v>
          </cell>
          <cell r="F1573" t="str">
            <v>GEL</v>
          </cell>
          <cell r="G1573">
            <v>5.8500000000000005</v>
          </cell>
          <cell r="H1573" t="str">
            <v>USD</v>
          </cell>
        </row>
        <row r="1574">
          <cell r="B1574">
            <v>40609</v>
          </cell>
          <cell r="C1574">
            <v>40609</v>
          </cell>
          <cell r="E1574">
            <v>2.75</v>
          </cell>
          <cell r="F1574" t="str">
            <v>GEL</v>
          </cell>
          <cell r="G1574">
            <v>1.6</v>
          </cell>
          <cell r="H1574" t="str">
            <v>USD</v>
          </cell>
        </row>
        <row r="1575">
          <cell r="B1575">
            <v>40609</v>
          </cell>
          <cell r="C1575">
            <v>40609</v>
          </cell>
          <cell r="E1575">
            <v>6.71</v>
          </cell>
          <cell r="F1575" t="str">
            <v>GEL</v>
          </cell>
          <cell r="G1575">
            <v>3.9</v>
          </cell>
          <cell r="H1575" t="str">
            <v>USD</v>
          </cell>
        </row>
        <row r="1576">
          <cell r="B1576">
            <v>40609</v>
          </cell>
          <cell r="C1576">
            <v>40609</v>
          </cell>
          <cell r="E1576">
            <v>6.71</v>
          </cell>
          <cell r="F1576" t="str">
            <v>GEL</v>
          </cell>
          <cell r="G1576">
            <v>3.9</v>
          </cell>
          <cell r="H1576" t="str">
            <v>USD</v>
          </cell>
        </row>
        <row r="1577">
          <cell r="B1577">
            <v>40609</v>
          </cell>
          <cell r="C1577">
            <v>40609</v>
          </cell>
          <cell r="E1577">
            <v>6.71</v>
          </cell>
          <cell r="F1577" t="str">
            <v>GEL</v>
          </cell>
          <cell r="G1577">
            <v>3.9</v>
          </cell>
          <cell r="H1577" t="str">
            <v>USD</v>
          </cell>
        </row>
        <row r="1578">
          <cell r="B1578">
            <v>40609</v>
          </cell>
          <cell r="C1578">
            <v>40609</v>
          </cell>
          <cell r="E1578">
            <v>20.13</v>
          </cell>
          <cell r="F1578" t="str">
            <v>GEL</v>
          </cell>
          <cell r="G1578">
            <v>11.700000000000001</v>
          </cell>
          <cell r="H1578" t="str">
            <v>USD</v>
          </cell>
        </row>
        <row r="1579">
          <cell r="B1579">
            <v>40609</v>
          </cell>
          <cell r="C1579">
            <v>40609</v>
          </cell>
          <cell r="E1579">
            <v>33.53</v>
          </cell>
          <cell r="F1579" t="str">
            <v>GEL</v>
          </cell>
          <cell r="G1579">
            <v>19.5</v>
          </cell>
          <cell r="H1579" t="str">
            <v>USD</v>
          </cell>
        </row>
        <row r="1580">
          <cell r="B1580">
            <v>40609</v>
          </cell>
          <cell r="C1580">
            <v>40609</v>
          </cell>
          <cell r="E1580">
            <v>13.42</v>
          </cell>
          <cell r="F1580" t="str">
            <v>GEL</v>
          </cell>
          <cell r="G1580">
            <v>7.8</v>
          </cell>
          <cell r="H1580" t="str">
            <v>USD</v>
          </cell>
        </row>
        <row r="1581">
          <cell r="B1581">
            <v>40609</v>
          </cell>
          <cell r="C1581">
            <v>40609</v>
          </cell>
          <cell r="E1581">
            <v>6.71</v>
          </cell>
          <cell r="F1581" t="str">
            <v>GEL</v>
          </cell>
          <cell r="G1581">
            <v>3.9</v>
          </cell>
          <cell r="H1581" t="str">
            <v>USD</v>
          </cell>
        </row>
        <row r="1582">
          <cell r="B1582">
            <v>40609</v>
          </cell>
          <cell r="C1582">
            <v>40609</v>
          </cell>
          <cell r="E1582">
            <v>3.35</v>
          </cell>
          <cell r="F1582" t="str">
            <v>GEL</v>
          </cell>
          <cell r="G1582">
            <v>1.95</v>
          </cell>
          <cell r="H1582" t="str">
            <v>USD</v>
          </cell>
        </row>
        <row r="1583">
          <cell r="B1583">
            <v>40609</v>
          </cell>
          <cell r="C1583">
            <v>40609</v>
          </cell>
          <cell r="E1583">
            <v>13.41</v>
          </cell>
          <cell r="F1583" t="str">
            <v>GEL</v>
          </cell>
          <cell r="G1583">
            <v>7.8</v>
          </cell>
          <cell r="H1583" t="str">
            <v>USD</v>
          </cell>
        </row>
        <row r="1584">
          <cell r="B1584">
            <v>40609</v>
          </cell>
          <cell r="C1584">
            <v>40609</v>
          </cell>
          <cell r="E1584">
            <v>13.41</v>
          </cell>
          <cell r="F1584" t="str">
            <v>GEL</v>
          </cell>
          <cell r="G1584">
            <v>7.8</v>
          </cell>
          <cell r="H1584" t="str">
            <v>USD</v>
          </cell>
        </row>
        <row r="1585">
          <cell r="B1585">
            <v>40609</v>
          </cell>
          <cell r="C1585">
            <v>40609</v>
          </cell>
          <cell r="E1585">
            <v>33.53</v>
          </cell>
          <cell r="F1585" t="str">
            <v>GEL</v>
          </cell>
          <cell r="G1585">
            <v>19.5</v>
          </cell>
          <cell r="H1585" t="str">
            <v>USD</v>
          </cell>
        </row>
        <row r="1586">
          <cell r="B1586">
            <v>40609</v>
          </cell>
          <cell r="C1586">
            <v>40609</v>
          </cell>
          <cell r="E1586">
            <v>3.35</v>
          </cell>
          <cell r="F1586" t="str">
            <v>GEL</v>
          </cell>
          <cell r="G1586">
            <v>1.95</v>
          </cell>
          <cell r="H1586" t="str">
            <v>USD</v>
          </cell>
        </row>
        <row r="1587">
          <cell r="B1587">
            <v>40609</v>
          </cell>
          <cell r="C1587">
            <v>40609</v>
          </cell>
          <cell r="E1587">
            <v>6.71</v>
          </cell>
          <cell r="F1587" t="str">
            <v>GEL</v>
          </cell>
          <cell r="G1587">
            <v>3.9</v>
          </cell>
          <cell r="H1587" t="str">
            <v>USD</v>
          </cell>
        </row>
        <row r="1588">
          <cell r="B1588">
            <v>40609</v>
          </cell>
          <cell r="C1588">
            <v>40609</v>
          </cell>
          <cell r="E1588">
            <v>46.94</v>
          </cell>
          <cell r="F1588" t="str">
            <v>GEL</v>
          </cell>
          <cell r="G1588">
            <v>27.3</v>
          </cell>
          <cell r="H1588" t="str">
            <v>USD</v>
          </cell>
        </row>
        <row r="1589">
          <cell r="B1589">
            <v>40609</v>
          </cell>
          <cell r="C1589">
            <v>40609</v>
          </cell>
          <cell r="E1589">
            <v>23.48</v>
          </cell>
          <cell r="F1589" t="str">
            <v>GEL</v>
          </cell>
          <cell r="G1589">
            <v>13.65</v>
          </cell>
          <cell r="H1589" t="str">
            <v>USD</v>
          </cell>
        </row>
        <row r="1590">
          <cell r="B1590">
            <v>40609</v>
          </cell>
          <cell r="C1590">
            <v>40609</v>
          </cell>
          <cell r="E1590">
            <v>23.47</v>
          </cell>
          <cell r="F1590" t="str">
            <v>GEL</v>
          </cell>
          <cell r="G1590">
            <v>13.65</v>
          </cell>
          <cell r="H1590" t="str">
            <v>USD</v>
          </cell>
        </row>
        <row r="1591">
          <cell r="B1591">
            <v>40609</v>
          </cell>
          <cell r="C1591">
            <v>40609</v>
          </cell>
          <cell r="E1591">
            <v>6.71</v>
          </cell>
          <cell r="F1591" t="str">
            <v>GEL</v>
          </cell>
          <cell r="G1591">
            <v>3.9</v>
          </cell>
          <cell r="H1591" t="str">
            <v>USD</v>
          </cell>
        </row>
        <row r="1592">
          <cell r="B1592">
            <v>40609</v>
          </cell>
          <cell r="C1592">
            <v>40609</v>
          </cell>
          <cell r="E1592">
            <v>20.12</v>
          </cell>
          <cell r="F1592" t="str">
            <v>GEL</v>
          </cell>
          <cell r="G1592">
            <v>11.700000000000001</v>
          </cell>
          <cell r="H1592" t="str">
            <v>USD</v>
          </cell>
        </row>
        <row r="1593">
          <cell r="B1593">
            <v>40609</v>
          </cell>
          <cell r="C1593">
            <v>40609</v>
          </cell>
          <cell r="E1593">
            <v>6.71</v>
          </cell>
          <cell r="F1593" t="str">
            <v>GEL</v>
          </cell>
          <cell r="G1593">
            <v>3.9</v>
          </cell>
          <cell r="H1593" t="str">
            <v>USD</v>
          </cell>
        </row>
        <row r="1594">
          <cell r="B1594">
            <v>40609</v>
          </cell>
          <cell r="C1594">
            <v>40609</v>
          </cell>
          <cell r="E1594">
            <v>3.35</v>
          </cell>
          <cell r="F1594" t="str">
            <v>GEL</v>
          </cell>
          <cell r="G1594">
            <v>1.95</v>
          </cell>
          <cell r="H1594" t="str">
            <v>USD</v>
          </cell>
        </row>
        <row r="1595">
          <cell r="B1595">
            <v>40609</v>
          </cell>
          <cell r="C1595">
            <v>40609</v>
          </cell>
          <cell r="E1595">
            <v>6.71</v>
          </cell>
          <cell r="F1595" t="str">
            <v>GEL</v>
          </cell>
          <cell r="G1595">
            <v>3.9</v>
          </cell>
          <cell r="H1595" t="str">
            <v>USD</v>
          </cell>
        </row>
        <row r="1596">
          <cell r="B1596">
            <v>40609</v>
          </cell>
          <cell r="C1596">
            <v>40609</v>
          </cell>
          <cell r="E1596">
            <v>26.84</v>
          </cell>
          <cell r="F1596" t="str">
            <v>GEL</v>
          </cell>
          <cell r="G1596">
            <v>15.6</v>
          </cell>
          <cell r="H1596" t="str">
            <v>USD</v>
          </cell>
        </row>
        <row r="1597">
          <cell r="B1597">
            <v>40609</v>
          </cell>
          <cell r="C1597">
            <v>40609</v>
          </cell>
          <cell r="E1597">
            <v>6.71</v>
          </cell>
          <cell r="F1597" t="str">
            <v>GEL</v>
          </cell>
          <cell r="G1597">
            <v>3.9</v>
          </cell>
          <cell r="H1597" t="str">
            <v>USD</v>
          </cell>
        </row>
        <row r="1598">
          <cell r="B1598">
            <v>40609</v>
          </cell>
          <cell r="C1598">
            <v>40609</v>
          </cell>
          <cell r="E1598">
            <v>53.65</v>
          </cell>
          <cell r="F1598" t="str">
            <v>GEL</v>
          </cell>
          <cell r="G1598">
            <v>31.2</v>
          </cell>
          <cell r="H1598" t="str">
            <v>USD</v>
          </cell>
        </row>
        <row r="1599">
          <cell r="B1599">
            <v>40609</v>
          </cell>
          <cell r="C1599">
            <v>40609</v>
          </cell>
          <cell r="E1599">
            <v>53.65</v>
          </cell>
          <cell r="F1599" t="str">
            <v>GEL</v>
          </cell>
          <cell r="G1599">
            <v>31.2</v>
          </cell>
          <cell r="H1599" t="str">
            <v>USD</v>
          </cell>
        </row>
        <row r="1600">
          <cell r="B1600">
            <v>40609</v>
          </cell>
          <cell r="C1600">
            <v>40609</v>
          </cell>
          <cell r="E1600">
            <v>13.41</v>
          </cell>
          <cell r="F1600" t="str">
            <v>GEL</v>
          </cell>
          <cell r="G1600">
            <v>7.8</v>
          </cell>
          <cell r="H1600" t="str">
            <v>USD</v>
          </cell>
        </row>
        <row r="1601">
          <cell r="B1601">
            <v>40609</v>
          </cell>
          <cell r="C1601">
            <v>40609</v>
          </cell>
          <cell r="E1601">
            <v>3.35</v>
          </cell>
          <cell r="F1601" t="str">
            <v>GEL</v>
          </cell>
          <cell r="G1601">
            <v>1.95</v>
          </cell>
          <cell r="H1601" t="str">
            <v>USD</v>
          </cell>
        </row>
        <row r="1602">
          <cell r="B1602">
            <v>40609</v>
          </cell>
          <cell r="C1602">
            <v>40609</v>
          </cell>
          <cell r="E1602">
            <v>20.12</v>
          </cell>
          <cell r="F1602" t="str">
            <v>GEL</v>
          </cell>
          <cell r="G1602">
            <v>11.700000000000001</v>
          </cell>
          <cell r="H1602" t="str">
            <v>USD</v>
          </cell>
        </row>
        <row r="1603">
          <cell r="B1603">
            <v>40609</v>
          </cell>
          <cell r="C1603">
            <v>40609</v>
          </cell>
          <cell r="E1603">
            <v>3.35</v>
          </cell>
          <cell r="F1603" t="str">
            <v>GEL</v>
          </cell>
          <cell r="G1603">
            <v>1.95</v>
          </cell>
          <cell r="H1603" t="str">
            <v>USD</v>
          </cell>
        </row>
        <row r="1604">
          <cell r="B1604">
            <v>40609</v>
          </cell>
          <cell r="C1604">
            <v>40609</v>
          </cell>
          <cell r="E1604">
            <v>77.12</v>
          </cell>
          <cell r="F1604" t="str">
            <v>GEL</v>
          </cell>
          <cell r="G1604">
            <v>44.85</v>
          </cell>
          <cell r="H1604" t="str">
            <v>USD</v>
          </cell>
        </row>
        <row r="1605">
          <cell r="B1605">
            <v>40609</v>
          </cell>
          <cell r="C1605">
            <v>40609</v>
          </cell>
          <cell r="E1605">
            <v>13.41</v>
          </cell>
          <cell r="F1605" t="str">
            <v>GEL</v>
          </cell>
          <cell r="G1605">
            <v>7.8</v>
          </cell>
          <cell r="H1605" t="str">
            <v>USD</v>
          </cell>
        </row>
        <row r="1606">
          <cell r="B1606">
            <v>40609</v>
          </cell>
          <cell r="C1606">
            <v>40609</v>
          </cell>
          <cell r="E1606">
            <v>16.77</v>
          </cell>
          <cell r="F1606" t="str">
            <v>GEL</v>
          </cell>
          <cell r="G1606">
            <v>9.75</v>
          </cell>
          <cell r="H1606" t="str">
            <v>USD</v>
          </cell>
        </row>
        <row r="1607">
          <cell r="B1607">
            <v>40609</v>
          </cell>
          <cell r="C1607">
            <v>40609</v>
          </cell>
          <cell r="E1607">
            <v>10.06</v>
          </cell>
          <cell r="F1607" t="str">
            <v>GEL</v>
          </cell>
          <cell r="G1607">
            <v>5.8500000000000005</v>
          </cell>
          <cell r="H1607" t="str">
            <v>USD</v>
          </cell>
        </row>
        <row r="1608">
          <cell r="B1608">
            <v>40609</v>
          </cell>
          <cell r="C1608">
            <v>40609</v>
          </cell>
          <cell r="E1608">
            <v>6.71</v>
          </cell>
          <cell r="F1608" t="str">
            <v>GEL</v>
          </cell>
          <cell r="G1608">
            <v>3.9</v>
          </cell>
          <cell r="H1608" t="str">
            <v>USD</v>
          </cell>
        </row>
        <row r="1609">
          <cell r="B1609">
            <v>40609</v>
          </cell>
          <cell r="C1609">
            <v>40609</v>
          </cell>
          <cell r="E1609">
            <v>46.94</v>
          </cell>
          <cell r="F1609" t="str">
            <v>GEL</v>
          </cell>
          <cell r="G1609">
            <v>27.3</v>
          </cell>
          <cell r="H1609" t="str">
            <v>USD</v>
          </cell>
        </row>
        <row r="1610">
          <cell r="B1610">
            <v>40609</v>
          </cell>
          <cell r="C1610">
            <v>40609</v>
          </cell>
          <cell r="E1610">
            <v>6.71</v>
          </cell>
          <cell r="F1610" t="str">
            <v>GEL</v>
          </cell>
          <cell r="G1610">
            <v>3.9</v>
          </cell>
          <cell r="H1610" t="str">
            <v>USD</v>
          </cell>
        </row>
        <row r="1611">
          <cell r="B1611">
            <v>40609</v>
          </cell>
          <cell r="C1611">
            <v>40609</v>
          </cell>
          <cell r="E1611">
            <v>53.660000000000004</v>
          </cell>
          <cell r="F1611" t="str">
            <v>GEL</v>
          </cell>
          <cell r="G1611">
            <v>31.2</v>
          </cell>
          <cell r="H1611" t="str">
            <v>USD</v>
          </cell>
        </row>
        <row r="1612">
          <cell r="B1612">
            <v>40609</v>
          </cell>
          <cell r="C1612">
            <v>40609</v>
          </cell>
          <cell r="E1612">
            <v>33.53</v>
          </cell>
          <cell r="F1612" t="str">
            <v>GEL</v>
          </cell>
          <cell r="G1612">
            <v>19.5</v>
          </cell>
          <cell r="H1612" t="str">
            <v>USD</v>
          </cell>
        </row>
        <row r="1613">
          <cell r="B1613">
            <v>40609</v>
          </cell>
          <cell r="C1613">
            <v>40609</v>
          </cell>
          <cell r="E1613">
            <v>26.830000000000002</v>
          </cell>
          <cell r="F1613" t="str">
            <v>GEL</v>
          </cell>
          <cell r="G1613">
            <v>15.6</v>
          </cell>
          <cell r="H1613" t="str">
            <v>USD</v>
          </cell>
        </row>
        <row r="1614">
          <cell r="B1614">
            <v>40609</v>
          </cell>
          <cell r="C1614">
            <v>40609</v>
          </cell>
          <cell r="E1614">
            <v>3.35</v>
          </cell>
          <cell r="F1614" t="str">
            <v>GEL</v>
          </cell>
          <cell r="G1614">
            <v>1.95</v>
          </cell>
          <cell r="H1614" t="str">
            <v>USD</v>
          </cell>
        </row>
        <row r="1615">
          <cell r="B1615">
            <v>40609</v>
          </cell>
          <cell r="C1615">
            <v>40609</v>
          </cell>
          <cell r="E1615">
            <v>6.71</v>
          </cell>
          <cell r="F1615" t="str">
            <v>GEL</v>
          </cell>
          <cell r="G1615">
            <v>3.9</v>
          </cell>
          <cell r="H1615" t="str">
            <v>USD</v>
          </cell>
        </row>
        <row r="1616">
          <cell r="B1616">
            <v>40609</v>
          </cell>
          <cell r="C1616">
            <v>40609</v>
          </cell>
          <cell r="E1616">
            <v>26.82</v>
          </cell>
          <cell r="F1616" t="str">
            <v>GEL</v>
          </cell>
          <cell r="G1616">
            <v>15.6</v>
          </cell>
          <cell r="H1616" t="str">
            <v>USD</v>
          </cell>
        </row>
        <row r="1617">
          <cell r="B1617">
            <v>40609</v>
          </cell>
          <cell r="C1617">
            <v>40609</v>
          </cell>
          <cell r="E1617">
            <v>6.71</v>
          </cell>
          <cell r="F1617" t="str">
            <v>GEL</v>
          </cell>
          <cell r="G1617">
            <v>3.9</v>
          </cell>
          <cell r="H1617" t="str">
            <v>USD</v>
          </cell>
        </row>
        <row r="1618">
          <cell r="B1618">
            <v>40609</v>
          </cell>
          <cell r="C1618">
            <v>40609</v>
          </cell>
          <cell r="E1618">
            <v>13.41</v>
          </cell>
          <cell r="F1618" t="str">
            <v>GEL</v>
          </cell>
          <cell r="G1618">
            <v>7.8</v>
          </cell>
          <cell r="H1618" t="str">
            <v>USD</v>
          </cell>
        </row>
        <row r="1619">
          <cell r="B1619">
            <v>40609</v>
          </cell>
          <cell r="C1619">
            <v>40609</v>
          </cell>
          <cell r="E1619">
            <v>13.42</v>
          </cell>
          <cell r="F1619" t="str">
            <v>GEL</v>
          </cell>
          <cell r="G1619">
            <v>7.8</v>
          </cell>
          <cell r="H1619" t="str">
            <v>USD</v>
          </cell>
        </row>
        <row r="1620">
          <cell r="B1620">
            <v>40609</v>
          </cell>
          <cell r="C1620">
            <v>40609</v>
          </cell>
          <cell r="E1620">
            <v>6.71</v>
          </cell>
          <cell r="F1620" t="str">
            <v>GEL</v>
          </cell>
          <cell r="G1620">
            <v>3.9</v>
          </cell>
          <cell r="H1620" t="str">
            <v>USD</v>
          </cell>
        </row>
        <row r="1621">
          <cell r="B1621">
            <v>40609</v>
          </cell>
          <cell r="C1621">
            <v>40609</v>
          </cell>
          <cell r="E1621">
            <v>6.71</v>
          </cell>
          <cell r="F1621" t="str">
            <v>GEL</v>
          </cell>
          <cell r="G1621">
            <v>3.9</v>
          </cell>
          <cell r="H1621" t="str">
            <v>USD</v>
          </cell>
        </row>
        <row r="1622">
          <cell r="B1622">
            <v>40609</v>
          </cell>
          <cell r="C1622">
            <v>40609</v>
          </cell>
          <cell r="E1622">
            <v>10.06</v>
          </cell>
          <cell r="F1622" t="str">
            <v>GEL</v>
          </cell>
          <cell r="G1622">
            <v>5.8500000000000005</v>
          </cell>
          <cell r="H1622" t="str">
            <v>USD</v>
          </cell>
        </row>
        <row r="1623">
          <cell r="B1623">
            <v>40609</v>
          </cell>
          <cell r="C1623">
            <v>40609</v>
          </cell>
          <cell r="E1623">
            <v>3.35</v>
          </cell>
          <cell r="F1623" t="str">
            <v>GEL</v>
          </cell>
          <cell r="G1623">
            <v>1.95</v>
          </cell>
          <cell r="H1623" t="str">
            <v>USD</v>
          </cell>
        </row>
        <row r="1624">
          <cell r="B1624">
            <v>40609</v>
          </cell>
          <cell r="C1624">
            <v>40609</v>
          </cell>
          <cell r="E1624">
            <v>13.41</v>
          </cell>
          <cell r="F1624" t="str">
            <v>GEL</v>
          </cell>
          <cell r="G1624">
            <v>7.8</v>
          </cell>
          <cell r="H1624" t="str">
            <v>USD</v>
          </cell>
        </row>
        <row r="1625">
          <cell r="B1625">
            <v>40609</v>
          </cell>
          <cell r="C1625">
            <v>40609</v>
          </cell>
          <cell r="E1625">
            <v>20.12</v>
          </cell>
          <cell r="F1625" t="str">
            <v>GEL</v>
          </cell>
          <cell r="G1625">
            <v>11.700000000000001</v>
          </cell>
          <cell r="H1625" t="str">
            <v>USD</v>
          </cell>
        </row>
        <row r="1626">
          <cell r="B1626">
            <v>40609</v>
          </cell>
          <cell r="C1626">
            <v>40609</v>
          </cell>
          <cell r="E1626">
            <v>13.41</v>
          </cell>
          <cell r="F1626" t="str">
            <v>GEL</v>
          </cell>
          <cell r="G1626">
            <v>7.8</v>
          </cell>
          <cell r="H1626" t="str">
            <v>USD</v>
          </cell>
        </row>
        <row r="1627">
          <cell r="B1627">
            <v>40609</v>
          </cell>
          <cell r="C1627">
            <v>40609</v>
          </cell>
          <cell r="E1627">
            <v>6.71</v>
          </cell>
          <cell r="F1627" t="str">
            <v>GEL</v>
          </cell>
          <cell r="G1627">
            <v>3.9</v>
          </cell>
          <cell r="H1627" t="str">
            <v>USD</v>
          </cell>
        </row>
        <row r="1628">
          <cell r="B1628">
            <v>40609</v>
          </cell>
          <cell r="C1628">
            <v>40609</v>
          </cell>
          <cell r="E1628">
            <v>53.65</v>
          </cell>
          <cell r="F1628" t="str">
            <v>GEL</v>
          </cell>
          <cell r="G1628">
            <v>31.2</v>
          </cell>
          <cell r="H1628" t="str">
            <v>USD</v>
          </cell>
        </row>
        <row r="1629">
          <cell r="B1629">
            <v>40609</v>
          </cell>
          <cell r="C1629">
            <v>40609</v>
          </cell>
          <cell r="E1629">
            <v>20.12</v>
          </cell>
          <cell r="F1629" t="str">
            <v>GEL</v>
          </cell>
          <cell r="G1629">
            <v>11.700000000000001</v>
          </cell>
          <cell r="H1629" t="str">
            <v>USD</v>
          </cell>
        </row>
        <row r="1630">
          <cell r="B1630">
            <v>40609</v>
          </cell>
          <cell r="C1630">
            <v>40609</v>
          </cell>
          <cell r="E1630">
            <v>13.41</v>
          </cell>
          <cell r="F1630" t="str">
            <v>GEL</v>
          </cell>
          <cell r="G1630">
            <v>7.8</v>
          </cell>
          <cell r="H1630" t="str">
            <v>USD</v>
          </cell>
        </row>
        <row r="1631">
          <cell r="B1631">
            <v>40609</v>
          </cell>
          <cell r="C1631">
            <v>40609</v>
          </cell>
          <cell r="E1631">
            <v>13.42</v>
          </cell>
          <cell r="F1631" t="str">
            <v>GEL</v>
          </cell>
          <cell r="G1631">
            <v>7.8</v>
          </cell>
          <cell r="H1631" t="str">
            <v>USD</v>
          </cell>
        </row>
        <row r="1632">
          <cell r="B1632">
            <v>40609</v>
          </cell>
          <cell r="C1632">
            <v>40609</v>
          </cell>
          <cell r="E1632">
            <v>6.7</v>
          </cell>
          <cell r="F1632" t="str">
            <v>GEL</v>
          </cell>
          <cell r="G1632">
            <v>3.9</v>
          </cell>
          <cell r="H1632" t="str">
            <v>USD</v>
          </cell>
        </row>
        <row r="1633">
          <cell r="B1633">
            <v>40609</v>
          </cell>
          <cell r="C1633">
            <v>40609</v>
          </cell>
          <cell r="E1633">
            <v>30.18</v>
          </cell>
          <cell r="F1633" t="str">
            <v>GEL</v>
          </cell>
          <cell r="G1633">
            <v>17.55</v>
          </cell>
          <cell r="H1633" t="str">
            <v>USD</v>
          </cell>
        </row>
        <row r="1634">
          <cell r="B1634">
            <v>40609</v>
          </cell>
          <cell r="C1634">
            <v>40609</v>
          </cell>
          <cell r="E1634">
            <v>6.7</v>
          </cell>
          <cell r="F1634" t="str">
            <v>GEL</v>
          </cell>
          <cell r="G1634">
            <v>3.9</v>
          </cell>
          <cell r="H1634" t="str">
            <v>USD</v>
          </cell>
        </row>
        <row r="1635">
          <cell r="B1635">
            <v>40609</v>
          </cell>
          <cell r="C1635">
            <v>40609</v>
          </cell>
          <cell r="E1635">
            <v>4.0200000000000005</v>
          </cell>
          <cell r="F1635" t="str">
            <v>GEL</v>
          </cell>
          <cell r="G1635">
            <v>2.34</v>
          </cell>
          <cell r="H1635" t="str">
            <v>USD</v>
          </cell>
        </row>
        <row r="1636">
          <cell r="B1636">
            <v>40609</v>
          </cell>
          <cell r="C1636">
            <v>40609</v>
          </cell>
          <cell r="E1636">
            <v>16.77</v>
          </cell>
          <cell r="F1636" t="str">
            <v>GEL</v>
          </cell>
          <cell r="G1636">
            <v>9.75</v>
          </cell>
          <cell r="H1636" t="str">
            <v>USD</v>
          </cell>
        </row>
        <row r="1637">
          <cell r="B1637">
            <v>40609</v>
          </cell>
          <cell r="C1637">
            <v>40609</v>
          </cell>
          <cell r="E1637">
            <v>3.35</v>
          </cell>
          <cell r="F1637" t="str">
            <v>GEL</v>
          </cell>
          <cell r="G1637">
            <v>1.95</v>
          </cell>
          <cell r="H1637" t="str">
            <v>USD</v>
          </cell>
        </row>
        <row r="1638">
          <cell r="B1638">
            <v>40609</v>
          </cell>
          <cell r="C1638">
            <v>40609</v>
          </cell>
          <cell r="E1638">
            <v>20.12</v>
          </cell>
          <cell r="F1638" t="str">
            <v>GEL</v>
          </cell>
          <cell r="G1638">
            <v>11.700000000000001</v>
          </cell>
          <cell r="H1638" t="str">
            <v>USD</v>
          </cell>
        </row>
        <row r="1639">
          <cell r="B1639">
            <v>40609</v>
          </cell>
          <cell r="C1639">
            <v>40609</v>
          </cell>
          <cell r="E1639">
            <v>10.06</v>
          </cell>
          <cell r="F1639" t="str">
            <v>GEL</v>
          </cell>
          <cell r="G1639">
            <v>5.8500000000000005</v>
          </cell>
          <cell r="H1639" t="str">
            <v>USD</v>
          </cell>
        </row>
        <row r="1640">
          <cell r="B1640">
            <v>40609</v>
          </cell>
          <cell r="C1640">
            <v>40609</v>
          </cell>
          <cell r="E1640">
            <v>3.35</v>
          </cell>
          <cell r="F1640" t="str">
            <v>GEL</v>
          </cell>
          <cell r="G1640">
            <v>1.95</v>
          </cell>
          <cell r="H1640" t="str">
            <v>USD</v>
          </cell>
        </row>
        <row r="1641">
          <cell r="B1641">
            <v>40609</v>
          </cell>
          <cell r="C1641">
            <v>40609</v>
          </cell>
          <cell r="E1641">
            <v>3.35</v>
          </cell>
          <cell r="F1641" t="str">
            <v>GEL</v>
          </cell>
          <cell r="G1641">
            <v>1.95</v>
          </cell>
          <cell r="H1641" t="str">
            <v>USD</v>
          </cell>
        </row>
        <row r="1642">
          <cell r="B1642">
            <v>40609</v>
          </cell>
          <cell r="C1642">
            <v>40609</v>
          </cell>
          <cell r="E1642">
            <v>16.77</v>
          </cell>
          <cell r="F1642" t="str">
            <v>GEL</v>
          </cell>
          <cell r="G1642">
            <v>9.75</v>
          </cell>
          <cell r="H1642" t="str">
            <v>USD</v>
          </cell>
        </row>
        <row r="1643">
          <cell r="B1643">
            <v>40609</v>
          </cell>
          <cell r="C1643">
            <v>40609</v>
          </cell>
          <cell r="E1643">
            <v>6.71</v>
          </cell>
          <cell r="F1643" t="str">
            <v>GEL</v>
          </cell>
          <cell r="G1643">
            <v>3.9</v>
          </cell>
          <cell r="H1643" t="str">
            <v>USD</v>
          </cell>
        </row>
        <row r="1644">
          <cell r="B1644">
            <v>40609</v>
          </cell>
          <cell r="C1644">
            <v>40609</v>
          </cell>
          <cell r="E1644">
            <v>13.41</v>
          </cell>
          <cell r="F1644" t="str">
            <v>GEL</v>
          </cell>
          <cell r="G1644">
            <v>7.8</v>
          </cell>
          <cell r="H1644" t="str">
            <v>USD</v>
          </cell>
        </row>
        <row r="1645">
          <cell r="B1645">
            <v>40609</v>
          </cell>
          <cell r="C1645">
            <v>40609</v>
          </cell>
          <cell r="E1645">
            <v>13.41</v>
          </cell>
          <cell r="F1645" t="str">
            <v>GEL</v>
          </cell>
          <cell r="G1645">
            <v>7.8</v>
          </cell>
          <cell r="H1645" t="str">
            <v>USD</v>
          </cell>
        </row>
        <row r="1646">
          <cell r="B1646">
            <v>40609</v>
          </cell>
          <cell r="C1646">
            <v>40609</v>
          </cell>
          <cell r="E1646">
            <v>26.82</v>
          </cell>
          <cell r="F1646" t="str">
            <v>GEL</v>
          </cell>
          <cell r="G1646">
            <v>15.6</v>
          </cell>
          <cell r="H1646" t="str">
            <v>USD</v>
          </cell>
        </row>
        <row r="1647">
          <cell r="B1647">
            <v>40609</v>
          </cell>
          <cell r="C1647">
            <v>40609</v>
          </cell>
          <cell r="E1647">
            <v>33.53</v>
          </cell>
          <cell r="F1647" t="str">
            <v>GEL</v>
          </cell>
          <cell r="G1647">
            <v>19.5</v>
          </cell>
          <cell r="H1647" t="str">
            <v>USD</v>
          </cell>
        </row>
        <row r="1648">
          <cell r="B1648">
            <v>40609</v>
          </cell>
          <cell r="C1648">
            <v>40609</v>
          </cell>
          <cell r="E1648">
            <v>46.94</v>
          </cell>
          <cell r="F1648" t="str">
            <v>GEL</v>
          </cell>
          <cell r="G1648">
            <v>27.3</v>
          </cell>
          <cell r="H1648" t="str">
            <v>USD</v>
          </cell>
        </row>
        <row r="1649">
          <cell r="B1649">
            <v>40609</v>
          </cell>
          <cell r="C1649">
            <v>40609</v>
          </cell>
          <cell r="E1649">
            <v>13.42</v>
          </cell>
          <cell r="F1649" t="str">
            <v>GEL</v>
          </cell>
          <cell r="G1649">
            <v>7.8</v>
          </cell>
          <cell r="H1649" t="str">
            <v>USD</v>
          </cell>
        </row>
        <row r="1650">
          <cell r="B1650">
            <v>40609</v>
          </cell>
          <cell r="C1650">
            <v>40609</v>
          </cell>
          <cell r="E1650">
            <v>40.24</v>
          </cell>
          <cell r="F1650" t="str">
            <v>GEL</v>
          </cell>
          <cell r="G1650">
            <v>23.400000000000002</v>
          </cell>
          <cell r="H1650" t="str">
            <v>USD</v>
          </cell>
        </row>
        <row r="1651">
          <cell r="B1651">
            <v>40609</v>
          </cell>
          <cell r="C1651">
            <v>40609</v>
          </cell>
          <cell r="E1651">
            <v>20.12</v>
          </cell>
          <cell r="F1651" t="str">
            <v>GEL</v>
          </cell>
          <cell r="G1651">
            <v>11.700000000000001</v>
          </cell>
          <cell r="H1651" t="str">
            <v>USD</v>
          </cell>
        </row>
        <row r="1652">
          <cell r="B1652">
            <v>40609</v>
          </cell>
          <cell r="C1652">
            <v>40609</v>
          </cell>
          <cell r="E1652">
            <v>53.65</v>
          </cell>
          <cell r="F1652" t="str">
            <v>GEL</v>
          </cell>
          <cell r="G1652">
            <v>31.2</v>
          </cell>
          <cell r="H1652" t="str">
            <v>USD</v>
          </cell>
        </row>
        <row r="1653">
          <cell r="B1653">
            <v>40609</v>
          </cell>
          <cell r="C1653">
            <v>40609</v>
          </cell>
          <cell r="E1653">
            <v>23.47</v>
          </cell>
          <cell r="F1653" t="str">
            <v>GEL</v>
          </cell>
          <cell r="G1653">
            <v>13.65</v>
          </cell>
          <cell r="H1653" t="str">
            <v>USD</v>
          </cell>
        </row>
        <row r="1654">
          <cell r="B1654">
            <v>40609</v>
          </cell>
          <cell r="C1654">
            <v>40609</v>
          </cell>
          <cell r="E1654">
            <v>46.95</v>
          </cell>
          <cell r="F1654" t="str">
            <v>GEL</v>
          </cell>
          <cell r="G1654">
            <v>27.3</v>
          </cell>
          <cell r="H1654" t="str">
            <v>USD</v>
          </cell>
        </row>
        <row r="1655">
          <cell r="B1655">
            <v>40609</v>
          </cell>
          <cell r="C1655">
            <v>40609</v>
          </cell>
          <cell r="E1655">
            <v>10.06</v>
          </cell>
          <cell r="F1655" t="str">
            <v>GEL</v>
          </cell>
          <cell r="G1655">
            <v>5.8500000000000005</v>
          </cell>
          <cell r="H1655" t="str">
            <v>USD</v>
          </cell>
        </row>
        <row r="1656">
          <cell r="B1656">
            <v>40609</v>
          </cell>
          <cell r="C1656">
            <v>40609</v>
          </cell>
          <cell r="E1656">
            <v>13.41</v>
          </cell>
          <cell r="F1656" t="str">
            <v>GEL</v>
          </cell>
          <cell r="G1656">
            <v>7.8</v>
          </cell>
          <cell r="H1656" t="str">
            <v>USD</v>
          </cell>
        </row>
        <row r="1657">
          <cell r="B1657">
            <v>40609</v>
          </cell>
          <cell r="C1657">
            <v>40609</v>
          </cell>
          <cell r="E1657">
            <v>13.41</v>
          </cell>
          <cell r="F1657" t="str">
            <v>GEL</v>
          </cell>
          <cell r="G1657">
            <v>7.8</v>
          </cell>
          <cell r="H1657" t="str">
            <v>USD</v>
          </cell>
        </row>
        <row r="1658">
          <cell r="B1658">
            <v>40609</v>
          </cell>
          <cell r="C1658">
            <v>40609</v>
          </cell>
          <cell r="E1658">
            <v>13.41</v>
          </cell>
          <cell r="F1658" t="str">
            <v>GEL</v>
          </cell>
          <cell r="G1658">
            <v>7.8</v>
          </cell>
          <cell r="H1658" t="str">
            <v>USD</v>
          </cell>
        </row>
        <row r="1659">
          <cell r="B1659">
            <v>40609</v>
          </cell>
          <cell r="C1659">
            <v>40609</v>
          </cell>
          <cell r="E1659">
            <v>13.41</v>
          </cell>
          <cell r="F1659" t="str">
            <v>GEL</v>
          </cell>
          <cell r="G1659">
            <v>7.8</v>
          </cell>
          <cell r="H1659" t="str">
            <v>USD</v>
          </cell>
        </row>
        <row r="1660">
          <cell r="B1660">
            <v>40609</v>
          </cell>
          <cell r="C1660">
            <v>40609</v>
          </cell>
          <cell r="E1660">
            <v>20.12</v>
          </cell>
          <cell r="F1660" t="str">
            <v>GEL</v>
          </cell>
          <cell r="G1660">
            <v>11.700000000000001</v>
          </cell>
          <cell r="H1660" t="str">
            <v>USD</v>
          </cell>
        </row>
        <row r="1661">
          <cell r="B1661">
            <v>40609</v>
          </cell>
          <cell r="C1661">
            <v>40609</v>
          </cell>
          <cell r="E1661">
            <v>40.24</v>
          </cell>
          <cell r="F1661" t="str">
            <v>GEL</v>
          </cell>
          <cell r="G1661">
            <v>23.400000000000002</v>
          </cell>
          <cell r="H1661" t="str">
            <v>USD</v>
          </cell>
        </row>
        <row r="1662">
          <cell r="B1662">
            <v>40609</v>
          </cell>
          <cell r="C1662">
            <v>40609</v>
          </cell>
          <cell r="E1662">
            <v>28.17</v>
          </cell>
          <cell r="F1662" t="str">
            <v>GEL</v>
          </cell>
          <cell r="G1662">
            <v>16.38</v>
          </cell>
          <cell r="H1662" t="str">
            <v>USD</v>
          </cell>
        </row>
        <row r="1663">
          <cell r="B1663">
            <v>40609</v>
          </cell>
          <cell r="C1663">
            <v>40609</v>
          </cell>
          <cell r="E1663">
            <v>6.71</v>
          </cell>
          <cell r="F1663" t="str">
            <v>GEL</v>
          </cell>
          <cell r="G1663">
            <v>3.9</v>
          </cell>
          <cell r="H1663" t="str">
            <v>USD</v>
          </cell>
        </row>
        <row r="1664">
          <cell r="B1664">
            <v>40609</v>
          </cell>
          <cell r="C1664">
            <v>40609</v>
          </cell>
          <cell r="E1664">
            <v>13.42</v>
          </cell>
          <cell r="F1664" t="str">
            <v>GEL</v>
          </cell>
          <cell r="G1664">
            <v>7.8</v>
          </cell>
          <cell r="H1664" t="str">
            <v>USD</v>
          </cell>
        </row>
        <row r="1665">
          <cell r="B1665">
            <v>40609</v>
          </cell>
          <cell r="C1665">
            <v>40609</v>
          </cell>
          <cell r="E1665">
            <v>13.41</v>
          </cell>
          <cell r="F1665" t="str">
            <v>GEL</v>
          </cell>
          <cell r="G1665">
            <v>7.8</v>
          </cell>
          <cell r="H1665" t="str">
            <v>USD</v>
          </cell>
        </row>
        <row r="1666">
          <cell r="B1666">
            <v>40609</v>
          </cell>
          <cell r="C1666">
            <v>40609</v>
          </cell>
          <cell r="E1666">
            <v>16.760000000000002</v>
          </cell>
          <cell r="F1666" t="str">
            <v>GEL</v>
          </cell>
          <cell r="G1666">
            <v>9.75</v>
          </cell>
          <cell r="H1666" t="str">
            <v>USD</v>
          </cell>
        </row>
        <row r="1667">
          <cell r="B1667">
            <v>40609</v>
          </cell>
          <cell r="C1667">
            <v>40609</v>
          </cell>
          <cell r="E1667">
            <v>20.12</v>
          </cell>
          <cell r="F1667" t="str">
            <v>GEL</v>
          </cell>
          <cell r="G1667">
            <v>11.700000000000001</v>
          </cell>
          <cell r="H1667" t="str">
            <v>USD</v>
          </cell>
        </row>
        <row r="1668">
          <cell r="B1668">
            <v>40609</v>
          </cell>
          <cell r="C1668">
            <v>40609</v>
          </cell>
          <cell r="E1668">
            <v>3.35</v>
          </cell>
          <cell r="F1668" t="str">
            <v>GEL</v>
          </cell>
          <cell r="G1668">
            <v>1.95</v>
          </cell>
          <cell r="H1668" t="str">
            <v>USD</v>
          </cell>
        </row>
        <row r="1669">
          <cell r="B1669">
            <v>40609</v>
          </cell>
          <cell r="C1669">
            <v>40609</v>
          </cell>
          <cell r="E1669">
            <v>46.94</v>
          </cell>
          <cell r="F1669" t="str">
            <v>GEL</v>
          </cell>
          <cell r="G1669">
            <v>27.3</v>
          </cell>
          <cell r="H1669" t="str">
            <v>USD</v>
          </cell>
        </row>
        <row r="1670">
          <cell r="B1670">
            <v>40609</v>
          </cell>
          <cell r="C1670">
            <v>40609</v>
          </cell>
          <cell r="E1670">
            <v>6.71</v>
          </cell>
          <cell r="F1670" t="str">
            <v>GEL</v>
          </cell>
          <cell r="G1670">
            <v>3.9</v>
          </cell>
          <cell r="H1670" t="str">
            <v>USD</v>
          </cell>
        </row>
        <row r="1671">
          <cell r="B1671">
            <v>40609</v>
          </cell>
          <cell r="C1671">
            <v>40609</v>
          </cell>
          <cell r="E1671">
            <v>10.06</v>
          </cell>
          <cell r="F1671" t="str">
            <v>GEL</v>
          </cell>
          <cell r="G1671">
            <v>5.8500000000000005</v>
          </cell>
          <cell r="H1671" t="str">
            <v>USD</v>
          </cell>
        </row>
        <row r="1672">
          <cell r="B1672">
            <v>40609</v>
          </cell>
          <cell r="C1672">
            <v>40609</v>
          </cell>
          <cell r="E1672">
            <v>20.13</v>
          </cell>
          <cell r="F1672" t="str">
            <v>GEL</v>
          </cell>
          <cell r="G1672">
            <v>11.700000000000001</v>
          </cell>
          <cell r="H1672" t="str">
            <v>USD</v>
          </cell>
        </row>
        <row r="1673">
          <cell r="B1673">
            <v>40609</v>
          </cell>
          <cell r="C1673">
            <v>40609</v>
          </cell>
          <cell r="E1673">
            <v>13.41</v>
          </cell>
          <cell r="F1673" t="str">
            <v>GEL</v>
          </cell>
          <cell r="G1673">
            <v>7.8</v>
          </cell>
          <cell r="H1673" t="str">
            <v>USD</v>
          </cell>
        </row>
        <row r="1674">
          <cell r="B1674">
            <v>40609</v>
          </cell>
          <cell r="C1674">
            <v>40609</v>
          </cell>
          <cell r="E1674">
            <v>13.42</v>
          </cell>
          <cell r="F1674" t="str">
            <v>GEL</v>
          </cell>
          <cell r="G1674">
            <v>7.8</v>
          </cell>
          <cell r="H1674" t="str">
            <v>USD</v>
          </cell>
        </row>
        <row r="1675">
          <cell r="B1675">
            <v>40609</v>
          </cell>
          <cell r="C1675">
            <v>40609</v>
          </cell>
          <cell r="E1675">
            <v>20.12</v>
          </cell>
          <cell r="F1675" t="str">
            <v>GEL</v>
          </cell>
          <cell r="G1675">
            <v>11.700000000000001</v>
          </cell>
          <cell r="H1675" t="str">
            <v>USD</v>
          </cell>
        </row>
        <row r="1676">
          <cell r="B1676">
            <v>40609</v>
          </cell>
          <cell r="C1676">
            <v>40609</v>
          </cell>
          <cell r="E1676">
            <v>40.24</v>
          </cell>
          <cell r="F1676" t="str">
            <v>GEL</v>
          </cell>
          <cell r="G1676">
            <v>23.400000000000002</v>
          </cell>
          <cell r="H1676" t="str">
            <v>USD</v>
          </cell>
        </row>
        <row r="1677">
          <cell r="B1677">
            <v>40609</v>
          </cell>
          <cell r="C1677">
            <v>40609</v>
          </cell>
          <cell r="E1677">
            <v>13.42</v>
          </cell>
          <cell r="F1677" t="str">
            <v>GEL</v>
          </cell>
          <cell r="G1677">
            <v>7.8</v>
          </cell>
          <cell r="H1677" t="str">
            <v>USD</v>
          </cell>
        </row>
        <row r="1678">
          <cell r="B1678">
            <v>40609</v>
          </cell>
          <cell r="C1678">
            <v>40609</v>
          </cell>
          <cell r="E1678">
            <v>6.71</v>
          </cell>
          <cell r="F1678" t="str">
            <v>GEL</v>
          </cell>
          <cell r="G1678">
            <v>3.9</v>
          </cell>
          <cell r="H1678" t="str">
            <v>USD</v>
          </cell>
        </row>
        <row r="1679">
          <cell r="B1679">
            <v>40609</v>
          </cell>
          <cell r="C1679">
            <v>40609</v>
          </cell>
          <cell r="E1679">
            <v>3.35</v>
          </cell>
          <cell r="F1679" t="str">
            <v>GEL</v>
          </cell>
          <cell r="G1679">
            <v>1.95</v>
          </cell>
          <cell r="H1679" t="str">
            <v>USD</v>
          </cell>
        </row>
        <row r="1680">
          <cell r="B1680">
            <v>40609</v>
          </cell>
          <cell r="C1680">
            <v>40609</v>
          </cell>
          <cell r="E1680">
            <v>33.53</v>
          </cell>
          <cell r="F1680" t="str">
            <v>GEL</v>
          </cell>
          <cell r="G1680">
            <v>19.5</v>
          </cell>
          <cell r="H1680" t="str">
            <v>USD</v>
          </cell>
        </row>
        <row r="1681">
          <cell r="B1681">
            <v>40609</v>
          </cell>
          <cell r="C1681">
            <v>40609</v>
          </cell>
          <cell r="E1681">
            <v>3.35</v>
          </cell>
          <cell r="F1681" t="str">
            <v>GEL</v>
          </cell>
          <cell r="G1681">
            <v>1.95</v>
          </cell>
          <cell r="H1681" t="str">
            <v>USD</v>
          </cell>
        </row>
        <row r="1682">
          <cell r="B1682">
            <v>40609</v>
          </cell>
          <cell r="C1682">
            <v>40609</v>
          </cell>
          <cell r="E1682">
            <v>26.82</v>
          </cell>
          <cell r="F1682" t="str">
            <v>GEL</v>
          </cell>
          <cell r="G1682">
            <v>15.6</v>
          </cell>
          <cell r="H1682" t="str">
            <v>USD</v>
          </cell>
        </row>
        <row r="1683">
          <cell r="B1683">
            <v>40609</v>
          </cell>
          <cell r="C1683">
            <v>40609</v>
          </cell>
          <cell r="E1683">
            <v>3.35</v>
          </cell>
          <cell r="F1683" t="str">
            <v>GEL</v>
          </cell>
          <cell r="G1683">
            <v>1.95</v>
          </cell>
          <cell r="H1683" t="str">
            <v>USD</v>
          </cell>
        </row>
        <row r="1684">
          <cell r="B1684">
            <v>40609</v>
          </cell>
          <cell r="C1684">
            <v>40609</v>
          </cell>
          <cell r="E1684">
            <v>6.71</v>
          </cell>
          <cell r="F1684" t="str">
            <v>GEL</v>
          </cell>
          <cell r="G1684">
            <v>3.9</v>
          </cell>
          <cell r="H1684" t="str">
            <v>USD</v>
          </cell>
        </row>
        <row r="1685">
          <cell r="B1685">
            <v>40609</v>
          </cell>
          <cell r="C1685">
            <v>40609</v>
          </cell>
          <cell r="E1685">
            <v>33.53</v>
          </cell>
          <cell r="F1685" t="str">
            <v>GEL</v>
          </cell>
          <cell r="G1685">
            <v>19.5</v>
          </cell>
          <cell r="H1685" t="str">
            <v>USD</v>
          </cell>
        </row>
        <row r="1686">
          <cell r="B1686">
            <v>40609</v>
          </cell>
          <cell r="C1686">
            <v>40609</v>
          </cell>
          <cell r="E1686">
            <v>4.0200000000000005</v>
          </cell>
          <cell r="F1686" t="str">
            <v>GEL</v>
          </cell>
          <cell r="G1686">
            <v>2.34</v>
          </cell>
          <cell r="H1686" t="str">
            <v>USD</v>
          </cell>
        </row>
        <row r="1687">
          <cell r="B1687">
            <v>40609</v>
          </cell>
          <cell r="C1687">
            <v>40609</v>
          </cell>
          <cell r="E1687">
            <v>26.82</v>
          </cell>
          <cell r="F1687" t="str">
            <v>GEL</v>
          </cell>
          <cell r="G1687">
            <v>15.6</v>
          </cell>
          <cell r="H1687" t="str">
            <v>USD</v>
          </cell>
        </row>
        <row r="1688">
          <cell r="B1688">
            <v>40609</v>
          </cell>
          <cell r="C1688">
            <v>40609</v>
          </cell>
          <cell r="E1688">
            <v>1.72</v>
          </cell>
          <cell r="F1688" t="str">
            <v>GEL</v>
          </cell>
          <cell r="G1688">
            <v>1</v>
          </cell>
          <cell r="H1688" t="str">
            <v>USD</v>
          </cell>
        </row>
        <row r="1689">
          <cell r="B1689">
            <v>40609</v>
          </cell>
          <cell r="C1689">
            <v>40609</v>
          </cell>
          <cell r="E1689">
            <v>6.71</v>
          </cell>
          <cell r="F1689" t="str">
            <v>GEL</v>
          </cell>
          <cell r="G1689">
            <v>3.9</v>
          </cell>
          <cell r="H1689" t="str">
            <v>USD</v>
          </cell>
        </row>
        <row r="1690">
          <cell r="B1690">
            <v>40609</v>
          </cell>
          <cell r="C1690">
            <v>40609</v>
          </cell>
          <cell r="E1690">
            <v>6.71</v>
          </cell>
          <cell r="F1690" t="str">
            <v>GEL</v>
          </cell>
          <cell r="G1690">
            <v>3.9</v>
          </cell>
          <cell r="H1690" t="str">
            <v>USD</v>
          </cell>
        </row>
        <row r="1691">
          <cell r="B1691">
            <v>40609</v>
          </cell>
          <cell r="C1691">
            <v>40609</v>
          </cell>
          <cell r="E1691">
            <v>53.65</v>
          </cell>
          <cell r="F1691" t="str">
            <v>GEL</v>
          </cell>
          <cell r="G1691">
            <v>31.2</v>
          </cell>
          <cell r="H1691" t="str">
            <v>USD</v>
          </cell>
        </row>
        <row r="1692">
          <cell r="B1692">
            <v>40609</v>
          </cell>
          <cell r="C1692">
            <v>40609</v>
          </cell>
          <cell r="E1692">
            <v>13.41</v>
          </cell>
          <cell r="F1692" t="str">
            <v>GEL</v>
          </cell>
          <cell r="G1692">
            <v>7.8</v>
          </cell>
          <cell r="H1692" t="str">
            <v>USD</v>
          </cell>
        </row>
        <row r="1693">
          <cell r="B1693">
            <v>40609</v>
          </cell>
          <cell r="C1693">
            <v>40609</v>
          </cell>
          <cell r="E1693">
            <v>6.71</v>
          </cell>
          <cell r="F1693" t="str">
            <v>GEL</v>
          </cell>
          <cell r="G1693">
            <v>3.9</v>
          </cell>
          <cell r="H1693" t="str">
            <v>USD</v>
          </cell>
        </row>
        <row r="1694">
          <cell r="B1694">
            <v>40609</v>
          </cell>
          <cell r="C1694">
            <v>40609</v>
          </cell>
          <cell r="E1694">
            <v>6.71</v>
          </cell>
          <cell r="F1694" t="str">
            <v>GEL</v>
          </cell>
          <cell r="G1694">
            <v>3.9</v>
          </cell>
          <cell r="H1694" t="str">
            <v>USD</v>
          </cell>
        </row>
        <row r="1695">
          <cell r="B1695">
            <v>40609</v>
          </cell>
          <cell r="C1695">
            <v>40609</v>
          </cell>
          <cell r="E1695">
            <v>46.94</v>
          </cell>
          <cell r="F1695" t="str">
            <v>GEL</v>
          </cell>
          <cell r="G1695">
            <v>27.3</v>
          </cell>
          <cell r="H1695" t="str">
            <v>USD</v>
          </cell>
        </row>
        <row r="1696">
          <cell r="B1696">
            <v>40609</v>
          </cell>
          <cell r="C1696">
            <v>40609</v>
          </cell>
          <cell r="E1696">
            <v>33.53</v>
          </cell>
          <cell r="F1696" t="str">
            <v>GEL</v>
          </cell>
          <cell r="G1696">
            <v>19.5</v>
          </cell>
          <cell r="H1696" t="str">
            <v>USD</v>
          </cell>
        </row>
        <row r="1697">
          <cell r="B1697">
            <v>40609</v>
          </cell>
          <cell r="C1697">
            <v>40609</v>
          </cell>
          <cell r="E1697">
            <v>13.42</v>
          </cell>
          <cell r="F1697" t="str">
            <v>GEL</v>
          </cell>
          <cell r="G1697">
            <v>7.8</v>
          </cell>
          <cell r="H1697" t="str">
            <v>USD</v>
          </cell>
        </row>
        <row r="1698">
          <cell r="B1698">
            <v>40609</v>
          </cell>
          <cell r="C1698">
            <v>40609</v>
          </cell>
          <cell r="E1698">
            <v>20.12</v>
          </cell>
          <cell r="F1698" t="str">
            <v>GEL</v>
          </cell>
          <cell r="G1698">
            <v>11.700000000000001</v>
          </cell>
          <cell r="H1698" t="str">
            <v>USD</v>
          </cell>
        </row>
        <row r="1699">
          <cell r="B1699">
            <v>40609</v>
          </cell>
          <cell r="C1699">
            <v>40609</v>
          </cell>
          <cell r="E1699">
            <v>6.71</v>
          </cell>
          <cell r="F1699" t="str">
            <v>GEL</v>
          </cell>
          <cell r="G1699">
            <v>3.9</v>
          </cell>
          <cell r="H1699" t="str">
            <v>USD</v>
          </cell>
        </row>
        <row r="1700">
          <cell r="B1700">
            <v>40609</v>
          </cell>
          <cell r="C1700">
            <v>40609</v>
          </cell>
          <cell r="E1700">
            <v>10.06</v>
          </cell>
          <cell r="F1700" t="str">
            <v>GEL</v>
          </cell>
          <cell r="G1700">
            <v>5.8500000000000005</v>
          </cell>
          <cell r="H1700" t="str">
            <v>USD</v>
          </cell>
        </row>
        <row r="1701">
          <cell r="B1701">
            <v>40609</v>
          </cell>
          <cell r="C1701">
            <v>40609</v>
          </cell>
          <cell r="E1701">
            <v>23.47</v>
          </cell>
          <cell r="F1701" t="str">
            <v>GEL</v>
          </cell>
          <cell r="G1701">
            <v>13.65</v>
          </cell>
          <cell r="H1701" t="str">
            <v>USD</v>
          </cell>
        </row>
        <row r="1702">
          <cell r="B1702">
            <v>40609</v>
          </cell>
          <cell r="C1702">
            <v>40609</v>
          </cell>
          <cell r="E1702">
            <v>4.0200000000000005</v>
          </cell>
          <cell r="F1702" t="str">
            <v>GEL</v>
          </cell>
          <cell r="G1702">
            <v>2.34</v>
          </cell>
          <cell r="H1702" t="str">
            <v>USD</v>
          </cell>
        </row>
        <row r="1703">
          <cell r="B1703">
            <v>40609</v>
          </cell>
          <cell r="C1703">
            <v>40609</v>
          </cell>
          <cell r="E1703">
            <v>23.47</v>
          </cell>
          <cell r="F1703" t="str">
            <v>GEL</v>
          </cell>
          <cell r="G1703">
            <v>13.65</v>
          </cell>
          <cell r="H1703" t="str">
            <v>USD</v>
          </cell>
        </row>
        <row r="1704">
          <cell r="B1704">
            <v>40609</v>
          </cell>
          <cell r="C1704">
            <v>40609</v>
          </cell>
          <cell r="E1704">
            <v>3.35</v>
          </cell>
          <cell r="F1704" t="str">
            <v>GEL</v>
          </cell>
          <cell r="G1704">
            <v>1.95</v>
          </cell>
          <cell r="H1704" t="str">
            <v>USD</v>
          </cell>
        </row>
        <row r="1705">
          <cell r="B1705">
            <v>40609</v>
          </cell>
          <cell r="C1705">
            <v>40609</v>
          </cell>
          <cell r="E1705">
            <v>6.71</v>
          </cell>
          <cell r="F1705" t="str">
            <v>GEL</v>
          </cell>
          <cell r="G1705">
            <v>3.9</v>
          </cell>
          <cell r="H1705" t="str">
            <v>USD</v>
          </cell>
        </row>
        <row r="1706">
          <cell r="B1706">
            <v>40609</v>
          </cell>
          <cell r="C1706">
            <v>40609</v>
          </cell>
          <cell r="E1706">
            <v>20.12</v>
          </cell>
          <cell r="F1706" t="str">
            <v>GEL</v>
          </cell>
          <cell r="G1706">
            <v>11.700000000000001</v>
          </cell>
          <cell r="H1706" t="str">
            <v>USD</v>
          </cell>
        </row>
        <row r="1707">
          <cell r="B1707">
            <v>40609</v>
          </cell>
          <cell r="C1707">
            <v>40609</v>
          </cell>
          <cell r="E1707">
            <v>3.35</v>
          </cell>
          <cell r="F1707" t="str">
            <v>GEL</v>
          </cell>
          <cell r="G1707">
            <v>1.95</v>
          </cell>
          <cell r="H1707" t="str">
            <v>USD</v>
          </cell>
        </row>
        <row r="1708">
          <cell r="B1708">
            <v>40609</v>
          </cell>
          <cell r="C1708">
            <v>40609</v>
          </cell>
          <cell r="E1708">
            <v>6.7</v>
          </cell>
          <cell r="F1708" t="str">
            <v>GEL</v>
          </cell>
          <cell r="G1708">
            <v>3.9</v>
          </cell>
          <cell r="H1708" t="str">
            <v>USD</v>
          </cell>
        </row>
        <row r="1709">
          <cell r="B1709">
            <v>40609</v>
          </cell>
          <cell r="C1709">
            <v>40609</v>
          </cell>
          <cell r="E1709">
            <v>13.41</v>
          </cell>
          <cell r="F1709" t="str">
            <v>GEL</v>
          </cell>
          <cell r="G1709">
            <v>7.8</v>
          </cell>
          <cell r="H1709" t="str">
            <v>USD</v>
          </cell>
        </row>
        <row r="1710">
          <cell r="B1710">
            <v>40609</v>
          </cell>
          <cell r="C1710">
            <v>40609</v>
          </cell>
          <cell r="E1710">
            <v>6.71</v>
          </cell>
          <cell r="F1710" t="str">
            <v>GEL</v>
          </cell>
          <cell r="G1710">
            <v>3.9</v>
          </cell>
          <cell r="H1710" t="str">
            <v>USD</v>
          </cell>
        </row>
        <row r="1711">
          <cell r="B1711">
            <v>40609</v>
          </cell>
          <cell r="C1711">
            <v>40609</v>
          </cell>
          <cell r="E1711">
            <v>6.71</v>
          </cell>
          <cell r="F1711" t="str">
            <v>GEL</v>
          </cell>
          <cell r="G1711">
            <v>3.9</v>
          </cell>
          <cell r="H1711" t="str">
            <v>USD</v>
          </cell>
        </row>
        <row r="1712">
          <cell r="B1712">
            <v>40609</v>
          </cell>
          <cell r="C1712">
            <v>40609</v>
          </cell>
          <cell r="E1712">
            <v>6.71</v>
          </cell>
          <cell r="F1712" t="str">
            <v>GEL</v>
          </cell>
          <cell r="G1712">
            <v>3.9</v>
          </cell>
          <cell r="H1712" t="str">
            <v>USD</v>
          </cell>
        </row>
        <row r="1713">
          <cell r="B1713">
            <v>40609</v>
          </cell>
          <cell r="C1713">
            <v>40609</v>
          </cell>
          <cell r="E1713">
            <v>6.71</v>
          </cell>
          <cell r="F1713" t="str">
            <v>GEL</v>
          </cell>
          <cell r="G1713">
            <v>3.9</v>
          </cell>
          <cell r="H1713" t="str">
            <v>USD</v>
          </cell>
        </row>
        <row r="1714">
          <cell r="B1714">
            <v>40609</v>
          </cell>
          <cell r="C1714">
            <v>40609</v>
          </cell>
          <cell r="E1714">
            <v>6.71</v>
          </cell>
          <cell r="F1714" t="str">
            <v>GEL</v>
          </cell>
          <cell r="G1714">
            <v>3.9</v>
          </cell>
          <cell r="H1714" t="str">
            <v>USD</v>
          </cell>
        </row>
        <row r="1715">
          <cell r="B1715">
            <v>40609</v>
          </cell>
          <cell r="C1715">
            <v>40609</v>
          </cell>
          <cell r="E1715">
            <v>6.71</v>
          </cell>
          <cell r="F1715" t="str">
            <v>GEL</v>
          </cell>
          <cell r="G1715">
            <v>3.9</v>
          </cell>
          <cell r="H1715" t="str">
            <v>USD</v>
          </cell>
        </row>
        <row r="1716">
          <cell r="B1716">
            <v>40609</v>
          </cell>
          <cell r="C1716">
            <v>40609</v>
          </cell>
          <cell r="E1716">
            <v>6.71</v>
          </cell>
          <cell r="F1716" t="str">
            <v>GEL</v>
          </cell>
          <cell r="G1716">
            <v>3.9</v>
          </cell>
          <cell r="H1716" t="str">
            <v>USD</v>
          </cell>
        </row>
        <row r="1717">
          <cell r="B1717">
            <v>40609</v>
          </cell>
          <cell r="C1717">
            <v>40609</v>
          </cell>
          <cell r="E1717">
            <v>6.71</v>
          </cell>
          <cell r="F1717" t="str">
            <v>GEL</v>
          </cell>
          <cell r="G1717">
            <v>3.9</v>
          </cell>
          <cell r="H1717" t="str">
            <v>USD</v>
          </cell>
        </row>
        <row r="1718">
          <cell r="B1718">
            <v>40609</v>
          </cell>
          <cell r="C1718">
            <v>40609</v>
          </cell>
          <cell r="E1718">
            <v>6.71</v>
          </cell>
          <cell r="F1718" t="str">
            <v>GEL</v>
          </cell>
          <cell r="G1718">
            <v>3.9</v>
          </cell>
          <cell r="H1718" t="str">
            <v>USD</v>
          </cell>
        </row>
        <row r="1719">
          <cell r="B1719">
            <v>40609</v>
          </cell>
          <cell r="C1719">
            <v>40609</v>
          </cell>
          <cell r="E1719">
            <v>13.41</v>
          </cell>
          <cell r="F1719" t="str">
            <v>GEL</v>
          </cell>
          <cell r="G1719">
            <v>7.8</v>
          </cell>
          <cell r="H1719" t="str">
            <v>USD</v>
          </cell>
        </row>
        <row r="1720">
          <cell r="B1720">
            <v>40609</v>
          </cell>
          <cell r="C1720">
            <v>40609</v>
          </cell>
          <cell r="E1720">
            <v>6.71</v>
          </cell>
          <cell r="F1720" t="str">
            <v>GEL</v>
          </cell>
          <cell r="G1720">
            <v>3.9</v>
          </cell>
          <cell r="H1720" t="str">
            <v>USD</v>
          </cell>
        </row>
        <row r="1721">
          <cell r="B1721">
            <v>40609</v>
          </cell>
          <cell r="C1721">
            <v>40609</v>
          </cell>
          <cell r="E1721">
            <v>6.71</v>
          </cell>
          <cell r="F1721" t="str">
            <v>GEL</v>
          </cell>
          <cell r="G1721">
            <v>3.9</v>
          </cell>
          <cell r="H1721" t="str">
            <v>USD</v>
          </cell>
        </row>
        <row r="1722">
          <cell r="B1722">
            <v>40609</v>
          </cell>
          <cell r="C1722">
            <v>40609</v>
          </cell>
          <cell r="E1722">
            <v>33.53</v>
          </cell>
          <cell r="F1722" t="str">
            <v>GEL</v>
          </cell>
          <cell r="G1722">
            <v>19.5</v>
          </cell>
          <cell r="H1722" t="str">
            <v>USD</v>
          </cell>
        </row>
        <row r="1723">
          <cell r="B1723">
            <v>40609</v>
          </cell>
          <cell r="C1723">
            <v>40609</v>
          </cell>
          <cell r="E1723">
            <v>13.41</v>
          </cell>
          <cell r="F1723" t="str">
            <v>GEL</v>
          </cell>
          <cell r="G1723">
            <v>7.8</v>
          </cell>
          <cell r="H1723" t="str">
            <v>USD</v>
          </cell>
        </row>
        <row r="1724">
          <cell r="B1724">
            <v>40609</v>
          </cell>
          <cell r="C1724">
            <v>40609</v>
          </cell>
          <cell r="E1724">
            <v>33.53</v>
          </cell>
          <cell r="F1724" t="str">
            <v>GEL</v>
          </cell>
          <cell r="G1724">
            <v>19.5</v>
          </cell>
          <cell r="H1724" t="str">
            <v>USD</v>
          </cell>
        </row>
        <row r="1725">
          <cell r="B1725">
            <v>40609</v>
          </cell>
          <cell r="C1725">
            <v>40609</v>
          </cell>
          <cell r="E1725">
            <v>6.71</v>
          </cell>
          <cell r="F1725" t="str">
            <v>GEL</v>
          </cell>
          <cell r="G1725">
            <v>3.9</v>
          </cell>
          <cell r="H1725" t="str">
            <v>USD</v>
          </cell>
        </row>
        <row r="1726">
          <cell r="B1726">
            <v>40609</v>
          </cell>
          <cell r="C1726">
            <v>40609</v>
          </cell>
          <cell r="E1726">
            <v>3.35</v>
          </cell>
          <cell r="F1726" t="str">
            <v>GEL</v>
          </cell>
          <cell r="G1726">
            <v>1.95</v>
          </cell>
          <cell r="H1726" t="str">
            <v>USD</v>
          </cell>
        </row>
        <row r="1727">
          <cell r="B1727">
            <v>40609</v>
          </cell>
          <cell r="C1727">
            <v>40609</v>
          </cell>
          <cell r="E1727">
            <v>6.71</v>
          </cell>
          <cell r="F1727" t="str">
            <v>GEL</v>
          </cell>
          <cell r="G1727">
            <v>3.9</v>
          </cell>
          <cell r="H1727" t="str">
            <v>USD</v>
          </cell>
        </row>
        <row r="1728">
          <cell r="B1728">
            <v>40609</v>
          </cell>
          <cell r="C1728">
            <v>40609</v>
          </cell>
          <cell r="E1728">
            <v>13.42</v>
          </cell>
          <cell r="F1728" t="str">
            <v>GEL</v>
          </cell>
          <cell r="G1728">
            <v>7.8</v>
          </cell>
          <cell r="H1728" t="str">
            <v>USD</v>
          </cell>
        </row>
        <row r="1729">
          <cell r="B1729">
            <v>40609</v>
          </cell>
          <cell r="C1729">
            <v>40609</v>
          </cell>
          <cell r="E1729">
            <v>13.42</v>
          </cell>
          <cell r="F1729" t="str">
            <v>GEL</v>
          </cell>
          <cell r="G1729">
            <v>7.8</v>
          </cell>
          <cell r="H1729" t="str">
            <v>USD</v>
          </cell>
        </row>
        <row r="1730">
          <cell r="B1730">
            <v>40609</v>
          </cell>
          <cell r="C1730">
            <v>40609</v>
          </cell>
          <cell r="E1730">
            <v>13.42</v>
          </cell>
          <cell r="F1730" t="str">
            <v>GEL</v>
          </cell>
          <cell r="G1730">
            <v>7.8</v>
          </cell>
          <cell r="H1730" t="str">
            <v>USD</v>
          </cell>
        </row>
        <row r="1731">
          <cell r="B1731">
            <v>40609</v>
          </cell>
          <cell r="C1731">
            <v>40609</v>
          </cell>
          <cell r="E1731">
            <v>6.71</v>
          </cell>
          <cell r="F1731" t="str">
            <v>GEL</v>
          </cell>
          <cell r="G1731">
            <v>3.9</v>
          </cell>
          <cell r="H1731" t="str">
            <v>USD</v>
          </cell>
        </row>
        <row r="1732">
          <cell r="B1732">
            <v>40609</v>
          </cell>
          <cell r="C1732">
            <v>40609</v>
          </cell>
          <cell r="E1732">
            <v>46.94</v>
          </cell>
          <cell r="F1732" t="str">
            <v>GEL</v>
          </cell>
          <cell r="G1732">
            <v>27.3</v>
          </cell>
          <cell r="H1732" t="str">
            <v>USD</v>
          </cell>
        </row>
        <row r="1733">
          <cell r="B1733">
            <v>40609</v>
          </cell>
          <cell r="C1733">
            <v>40609</v>
          </cell>
          <cell r="E1733">
            <v>6.71</v>
          </cell>
          <cell r="F1733" t="str">
            <v>GEL</v>
          </cell>
          <cell r="G1733">
            <v>3.9</v>
          </cell>
          <cell r="H1733" t="str">
            <v>USD</v>
          </cell>
        </row>
        <row r="1734">
          <cell r="B1734">
            <v>40609</v>
          </cell>
          <cell r="C1734">
            <v>40609</v>
          </cell>
          <cell r="E1734">
            <v>6.71</v>
          </cell>
          <cell r="F1734" t="str">
            <v>GEL</v>
          </cell>
          <cell r="G1734">
            <v>3.9</v>
          </cell>
          <cell r="H1734" t="str">
            <v>USD</v>
          </cell>
        </row>
        <row r="1735">
          <cell r="B1735">
            <v>40609</v>
          </cell>
          <cell r="C1735">
            <v>40609</v>
          </cell>
          <cell r="E1735">
            <v>33.53</v>
          </cell>
          <cell r="F1735" t="str">
            <v>GEL</v>
          </cell>
          <cell r="G1735">
            <v>19.5</v>
          </cell>
          <cell r="H1735" t="str">
            <v>USD</v>
          </cell>
        </row>
        <row r="1736">
          <cell r="B1736">
            <v>40609</v>
          </cell>
          <cell r="C1736">
            <v>40609</v>
          </cell>
          <cell r="E1736">
            <v>20.12</v>
          </cell>
          <cell r="F1736" t="str">
            <v>GEL</v>
          </cell>
          <cell r="G1736">
            <v>11.700000000000001</v>
          </cell>
          <cell r="H1736" t="str">
            <v>USD</v>
          </cell>
        </row>
        <row r="1737">
          <cell r="B1737">
            <v>40609</v>
          </cell>
          <cell r="C1737">
            <v>40609</v>
          </cell>
          <cell r="E1737">
            <v>13.41</v>
          </cell>
          <cell r="F1737" t="str">
            <v>GEL</v>
          </cell>
          <cell r="G1737">
            <v>7.8</v>
          </cell>
          <cell r="H1737" t="str">
            <v>USD</v>
          </cell>
        </row>
        <row r="1738">
          <cell r="B1738">
            <v>40609</v>
          </cell>
          <cell r="C1738">
            <v>40609</v>
          </cell>
          <cell r="E1738">
            <v>20.12</v>
          </cell>
          <cell r="F1738" t="str">
            <v>GEL</v>
          </cell>
          <cell r="G1738">
            <v>11.700000000000001</v>
          </cell>
          <cell r="H1738" t="str">
            <v>USD</v>
          </cell>
        </row>
        <row r="1739">
          <cell r="B1739">
            <v>40609</v>
          </cell>
          <cell r="C1739">
            <v>40609</v>
          </cell>
          <cell r="E1739">
            <v>13.41</v>
          </cell>
          <cell r="F1739" t="str">
            <v>GEL</v>
          </cell>
          <cell r="G1739">
            <v>7.8</v>
          </cell>
          <cell r="H1739" t="str">
            <v>USD</v>
          </cell>
        </row>
        <row r="1740">
          <cell r="B1740">
            <v>40609</v>
          </cell>
          <cell r="C1740">
            <v>40609</v>
          </cell>
          <cell r="E1740">
            <v>6.71</v>
          </cell>
          <cell r="F1740" t="str">
            <v>GEL</v>
          </cell>
          <cell r="G1740">
            <v>3.9</v>
          </cell>
          <cell r="H1740" t="str">
            <v>USD</v>
          </cell>
        </row>
        <row r="1741">
          <cell r="B1741">
            <v>40609</v>
          </cell>
          <cell r="C1741">
            <v>40609</v>
          </cell>
          <cell r="E1741">
            <v>6.71</v>
          </cell>
          <cell r="F1741" t="str">
            <v>GEL</v>
          </cell>
          <cell r="G1741">
            <v>3.9</v>
          </cell>
          <cell r="H1741" t="str">
            <v>USD</v>
          </cell>
        </row>
        <row r="1742">
          <cell r="B1742">
            <v>40609</v>
          </cell>
          <cell r="C1742">
            <v>40609</v>
          </cell>
          <cell r="E1742">
            <v>13.42</v>
          </cell>
          <cell r="F1742" t="str">
            <v>GEL</v>
          </cell>
          <cell r="G1742">
            <v>7.8</v>
          </cell>
          <cell r="H1742" t="str">
            <v>USD</v>
          </cell>
        </row>
        <row r="1743">
          <cell r="B1743">
            <v>40609</v>
          </cell>
          <cell r="C1743">
            <v>40609</v>
          </cell>
          <cell r="E1743">
            <v>6.71</v>
          </cell>
          <cell r="F1743" t="str">
            <v>GEL</v>
          </cell>
          <cell r="G1743">
            <v>3.9</v>
          </cell>
          <cell r="H1743" t="str">
            <v>USD</v>
          </cell>
        </row>
        <row r="1744">
          <cell r="B1744">
            <v>40609</v>
          </cell>
          <cell r="C1744">
            <v>40609</v>
          </cell>
          <cell r="E1744">
            <v>6.71</v>
          </cell>
          <cell r="F1744" t="str">
            <v>GEL</v>
          </cell>
          <cell r="G1744">
            <v>3.9</v>
          </cell>
          <cell r="H1744" t="str">
            <v>USD</v>
          </cell>
        </row>
        <row r="1745">
          <cell r="B1745">
            <v>40609</v>
          </cell>
          <cell r="C1745">
            <v>40609</v>
          </cell>
          <cell r="E1745">
            <v>6.71</v>
          </cell>
          <cell r="F1745" t="str">
            <v>GEL</v>
          </cell>
          <cell r="G1745">
            <v>3.9</v>
          </cell>
          <cell r="H1745" t="str">
            <v>USD</v>
          </cell>
        </row>
        <row r="1746">
          <cell r="B1746">
            <v>40609</v>
          </cell>
          <cell r="C1746">
            <v>40609</v>
          </cell>
          <cell r="E1746">
            <v>33.53</v>
          </cell>
          <cell r="F1746" t="str">
            <v>GEL</v>
          </cell>
          <cell r="G1746">
            <v>19.5</v>
          </cell>
          <cell r="H1746" t="str">
            <v>USD</v>
          </cell>
        </row>
        <row r="1747">
          <cell r="B1747">
            <v>40609</v>
          </cell>
          <cell r="C1747">
            <v>40609</v>
          </cell>
          <cell r="E1747">
            <v>6.71</v>
          </cell>
          <cell r="F1747" t="str">
            <v>GEL</v>
          </cell>
          <cell r="G1747">
            <v>3.9</v>
          </cell>
          <cell r="H1747" t="str">
            <v>USD</v>
          </cell>
        </row>
        <row r="1748">
          <cell r="B1748">
            <v>40609</v>
          </cell>
          <cell r="C1748">
            <v>40609</v>
          </cell>
          <cell r="E1748">
            <v>13.41</v>
          </cell>
          <cell r="F1748" t="str">
            <v>GEL</v>
          </cell>
          <cell r="G1748">
            <v>7.8</v>
          </cell>
          <cell r="H1748" t="str">
            <v>USD</v>
          </cell>
        </row>
        <row r="1749">
          <cell r="B1749">
            <v>40609</v>
          </cell>
          <cell r="C1749">
            <v>40609</v>
          </cell>
          <cell r="E1749">
            <v>13.41</v>
          </cell>
          <cell r="F1749" t="str">
            <v>GEL</v>
          </cell>
          <cell r="G1749">
            <v>7.8</v>
          </cell>
          <cell r="H1749" t="str">
            <v>USD</v>
          </cell>
        </row>
        <row r="1750">
          <cell r="B1750">
            <v>40609</v>
          </cell>
          <cell r="C1750">
            <v>40609</v>
          </cell>
          <cell r="E1750">
            <v>13.42</v>
          </cell>
          <cell r="F1750" t="str">
            <v>GEL</v>
          </cell>
          <cell r="G1750">
            <v>7.8</v>
          </cell>
          <cell r="H1750" t="str">
            <v>USD</v>
          </cell>
        </row>
        <row r="1751">
          <cell r="B1751">
            <v>40609</v>
          </cell>
          <cell r="C1751">
            <v>40609</v>
          </cell>
          <cell r="E1751">
            <v>6.71</v>
          </cell>
          <cell r="F1751" t="str">
            <v>GEL</v>
          </cell>
          <cell r="G1751">
            <v>3.9</v>
          </cell>
          <cell r="H1751" t="str">
            <v>USD</v>
          </cell>
        </row>
        <row r="1752">
          <cell r="B1752">
            <v>40609</v>
          </cell>
          <cell r="C1752">
            <v>40609</v>
          </cell>
          <cell r="E1752">
            <v>13.41</v>
          </cell>
          <cell r="F1752" t="str">
            <v>GEL</v>
          </cell>
          <cell r="G1752">
            <v>7.8</v>
          </cell>
          <cell r="H1752" t="str">
            <v>USD</v>
          </cell>
        </row>
        <row r="1753">
          <cell r="B1753">
            <v>40609</v>
          </cell>
          <cell r="C1753">
            <v>40609</v>
          </cell>
          <cell r="E1753">
            <v>20.12</v>
          </cell>
          <cell r="F1753" t="str">
            <v>GEL</v>
          </cell>
          <cell r="G1753">
            <v>11.700000000000001</v>
          </cell>
          <cell r="H1753" t="str">
            <v>USD</v>
          </cell>
        </row>
        <row r="1754">
          <cell r="B1754">
            <v>40609</v>
          </cell>
          <cell r="C1754">
            <v>40609</v>
          </cell>
          <cell r="E1754">
            <v>6.71</v>
          </cell>
          <cell r="F1754" t="str">
            <v>GEL</v>
          </cell>
          <cell r="G1754">
            <v>3.9</v>
          </cell>
          <cell r="H1754" t="str">
            <v>USD</v>
          </cell>
        </row>
        <row r="1755">
          <cell r="B1755">
            <v>40609</v>
          </cell>
          <cell r="C1755">
            <v>40609</v>
          </cell>
          <cell r="E1755">
            <v>10.06</v>
          </cell>
          <cell r="F1755" t="str">
            <v>GEL</v>
          </cell>
          <cell r="G1755">
            <v>5.8500000000000005</v>
          </cell>
          <cell r="H1755" t="str">
            <v>USD</v>
          </cell>
        </row>
        <row r="1756">
          <cell r="B1756">
            <v>40609</v>
          </cell>
          <cell r="C1756">
            <v>40609</v>
          </cell>
          <cell r="E1756">
            <v>6.71</v>
          </cell>
          <cell r="F1756" t="str">
            <v>GEL</v>
          </cell>
          <cell r="G1756">
            <v>3.9</v>
          </cell>
          <cell r="H1756" t="str">
            <v>USD</v>
          </cell>
        </row>
        <row r="1757">
          <cell r="B1757">
            <v>40609</v>
          </cell>
          <cell r="C1757">
            <v>40609</v>
          </cell>
          <cell r="E1757">
            <v>3.35</v>
          </cell>
          <cell r="F1757" t="str">
            <v>GEL</v>
          </cell>
          <cell r="G1757">
            <v>1.95</v>
          </cell>
          <cell r="H1757" t="str">
            <v>USD</v>
          </cell>
        </row>
        <row r="1758">
          <cell r="B1758">
            <v>40609</v>
          </cell>
          <cell r="C1758">
            <v>40609</v>
          </cell>
          <cell r="E1758">
            <v>3.35</v>
          </cell>
          <cell r="F1758" t="str">
            <v>GEL</v>
          </cell>
          <cell r="G1758">
            <v>1.95</v>
          </cell>
          <cell r="H1758" t="str">
            <v>USD</v>
          </cell>
        </row>
        <row r="1759">
          <cell r="B1759">
            <v>40609</v>
          </cell>
          <cell r="C1759">
            <v>40609</v>
          </cell>
          <cell r="E1759">
            <v>6.71</v>
          </cell>
          <cell r="F1759" t="str">
            <v>GEL</v>
          </cell>
          <cell r="G1759">
            <v>3.9</v>
          </cell>
          <cell r="H1759" t="str">
            <v>USD</v>
          </cell>
        </row>
        <row r="1760">
          <cell r="B1760">
            <v>40609</v>
          </cell>
          <cell r="C1760">
            <v>40609</v>
          </cell>
          <cell r="E1760">
            <v>6.71</v>
          </cell>
          <cell r="F1760" t="str">
            <v>GEL</v>
          </cell>
          <cell r="G1760">
            <v>3.9</v>
          </cell>
          <cell r="H1760" t="str">
            <v>USD</v>
          </cell>
        </row>
        <row r="1761">
          <cell r="B1761">
            <v>40609</v>
          </cell>
          <cell r="C1761">
            <v>40609</v>
          </cell>
          <cell r="E1761">
            <v>3.35</v>
          </cell>
          <cell r="F1761" t="str">
            <v>GEL</v>
          </cell>
          <cell r="G1761">
            <v>1.95</v>
          </cell>
          <cell r="H1761" t="str">
            <v>USD</v>
          </cell>
        </row>
        <row r="1762">
          <cell r="B1762">
            <v>40609</v>
          </cell>
          <cell r="C1762">
            <v>40609</v>
          </cell>
          <cell r="E1762">
            <v>6.71</v>
          </cell>
          <cell r="F1762" t="str">
            <v>GEL</v>
          </cell>
          <cell r="G1762">
            <v>3.9</v>
          </cell>
          <cell r="H1762" t="str">
            <v>USD</v>
          </cell>
        </row>
        <row r="1763">
          <cell r="B1763">
            <v>40609</v>
          </cell>
          <cell r="C1763">
            <v>40609</v>
          </cell>
          <cell r="E1763">
            <v>6.71</v>
          </cell>
          <cell r="F1763" t="str">
            <v>GEL</v>
          </cell>
          <cell r="G1763">
            <v>3.9</v>
          </cell>
          <cell r="H1763" t="str">
            <v>USD</v>
          </cell>
        </row>
        <row r="1764">
          <cell r="B1764">
            <v>40609</v>
          </cell>
          <cell r="C1764">
            <v>40609</v>
          </cell>
          <cell r="E1764">
            <v>3.35</v>
          </cell>
          <cell r="F1764" t="str">
            <v>GEL</v>
          </cell>
          <cell r="G1764">
            <v>1.95</v>
          </cell>
          <cell r="H1764" t="str">
            <v>USD</v>
          </cell>
        </row>
        <row r="1765">
          <cell r="B1765">
            <v>40609</v>
          </cell>
          <cell r="C1765">
            <v>40609</v>
          </cell>
          <cell r="E1765">
            <v>10.06</v>
          </cell>
          <cell r="F1765" t="str">
            <v>GEL</v>
          </cell>
          <cell r="G1765">
            <v>5.8500000000000005</v>
          </cell>
          <cell r="H1765" t="str">
            <v>USD</v>
          </cell>
        </row>
        <row r="1766">
          <cell r="B1766">
            <v>40609</v>
          </cell>
          <cell r="C1766">
            <v>40609</v>
          </cell>
          <cell r="E1766">
            <v>10.06</v>
          </cell>
          <cell r="F1766" t="str">
            <v>GEL</v>
          </cell>
          <cell r="G1766">
            <v>5.8500000000000005</v>
          </cell>
          <cell r="H1766" t="str">
            <v>USD</v>
          </cell>
        </row>
        <row r="1767">
          <cell r="B1767">
            <v>40609</v>
          </cell>
          <cell r="C1767">
            <v>40609</v>
          </cell>
          <cell r="E1767">
            <v>3.35</v>
          </cell>
          <cell r="F1767" t="str">
            <v>GEL</v>
          </cell>
          <cell r="G1767">
            <v>1.95</v>
          </cell>
          <cell r="H1767" t="str">
            <v>USD</v>
          </cell>
        </row>
        <row r="1768">
          <cell r="B1768">
            <v>40609</v>
          </cell>
          <cell r="C1768">
            <v>40609</v>
          </cell>
          <cell r="E1768">
            <v>16.760000000000002</v>
          </cell>
          <cell r="F1768" t="str">
            <v>GEL</v>
          </cell>
          <cell r="G1768">
            <v>9.75</v>
          </cell>
          <cell r="H1768" t="str">
            <v>USD</v>
          </cell>
        </row>
        <row r="1769">
          <cell r="B1769">
            <v>40609</v>
          </cell>
          <cell r="C1769">
            <v>40609</v>
          </cell>
          <cell r="E1769">
            <v>26.82</v>
          </cell>
          <cell r="F1769" t="str">
            <v>GEL</v>
          </cell>
          <cell r="G1769">
            <v>15.6</v>
          </cell>
          <cell r="H1769" t="str">
            <v>USD</v>
          </cell>
        </row>
        <row r="1770">
          <cell r="B1770">
            <v>40609</v>
          </cell>
          <cell r="C1770">
            <v>40609</v>
          </cell>
          <cell r="E1770">
            <v>6.71</v>
          </cell>
          <cell r="F1770" t="str">
            <v>GEL</v>
          </cell>
          <cell r="G1770">
            <v>3.9</v>
          </cell>
          <cell r="H1770" t="str">
            <v>USD</v>
          </cell>
        </row>
        <row r="1771">
          <cell r="B1771">
            <v>40609</v>
          </cell>
          <cell r="C1771">
            <v>40609</v>
          </cell>
          <cell r="E1771">
            <v>20.12</v>
          </cell>
          <cell r="F1771" t="str">
            <v>GEL</v>
          </cell>
          <cell r="G1771">
            <v>11.700000000000001</v>
          </cell>
          <cell r="H1771" t="str">
            <v>USD</v>
          </cell>
        </row>
        <row r="1772">
          <cell r="B1772">
            <v>40609</v>
          </cell>
          <cell r="C1772">
            <v>40609</v>
          </cell>
          <cell r="E1772">
            <v>6.7</v>
          </cell>
          <cell r="F1772" t="str">
            <v>GEL</v>
          </cell>
          <cell r="G1772">
            <v>3.9</v>
          </cell>
          <cell r="H1772" t="str">
            <v>USD</v>
          </cell>
        </row>
        <row r="1773">
          <cell r="B1773">
            <v>40609</v>
          </cell>
          <cell r="C1773">
            <v>40609</v>
          </cell>
          <cell r="E1773">
            <v>6.71</v>
          </cell>
          <cell r="F1773" t="str">
            <v>GEL</v>
          </cell>
          <cell r="G1773">
            <v>3.9</v>
          </cell>
          <cell r="H1773" t="str">
            <v>USD</v>
          </cell>
        </row>
        <row r="1774">
          <cell r="B1774">
            <v>40609</v>
          </cell>
          <cell r="C1774">
            <v>40609</v>
          </cell>
          <cell r="E1774">
            <v>3.35</v>
          </cell>
          <cell r="F1774" t="str">
            <v>GEL</v>
          </cell>
          <cell r="G1774">
            <v>1.95</v>
          </cell>
          <cell r="H1774" t="str">
            <v>USD</v>
          </cell>
        </row>
        <row r="1775">
          <cell r="B1775">
            <v>40609</v>
          </cell>
          <cell r="C1775">
            <v>40609</v>
          </cell>
          <cell r="E1775">
            <v>53.65</v>
          </cell>
          <cell r="F1775" t="str">
            <v>GEL</v>
          </cell>
          <cell r="G1775">
            <v>31.2</v>
          </cell>
          <cell r="H1775" t="str">
            <v>USD</v>
          </cell>
        </row>
        <row r="1776">
          <cell r="B1776">
            <v>40609</v>
          </cell>
          <cell r="C1776">
            <v>40609</v>
          </cell>
          <cell r="E1776">
            <v>26.82</v>
          </cell>
          <cell r="F1776" t="str">
            <v>GEL</v>
          </cell>
          <cell r="G1776">
            <v>15.6</v>
          </cell>
          <cell r="H1776" t="str">
            <v>USD</v>
          </cell>
        </row>
        <row r="1777">
          <cell r="B1777">
            <v>40609</v>
          </cell>
          <cell r="C1777">
            <v>40609</v>
          </cell>
          <cell r="E1777">
            <v>103.95</v>
          </cell>
          <cell r="F1777" t="str">
            <v>GEL</v>
          </cell>
          <cell r="G1777">
            <v>60.45</v>
          </cell>
          <cell r="H1777" t="str">
            <v>USD</v>
          </cell>
        </row>
        <row r="1778">
          <cell r="B1778">
            <v>40609</v>
          </cell>
          <cell r="C1778">
            <v>40609</v>
          </cell>
          <cell r="E1778">
            <v>53.65</v>
          </cell>
          <cell r="F1778" t="str">
            <v>GEL</v>
          </cell>
          <cell r="G1778">
            <v>31.2</v>
          </cell>
          <cell r="H1778" t="str">
            <v>USD</v>
          </cell>
        </row>
        <row r="1779">
          <cell r="B1779">
            <v>40609</v>
          </cell>
          <cell r="C1779">
            <v>40609</v>
          </cell>
          <cell r="E1779">
            <v>26.830000000000002</v>
          </cell>
          <cell r="F1779" t="str">
            <v>GEL</v>
          </cell>
          <cell r="G1779">
            <v>15.6</v>
          </cell>
          <cell r="H1779" t="str">
            <v>USD</v>
          </cell>
        </row>
        <row r="1780">
          <cell r="B1780">
            <v>40609</v>
          </cell>
          <cell r="C1780">
            <v>40609</v>
          </cell>
          <cell r="E1780">
            <v>33.53</v>
          </cell>
          <cell r="F1780" t="str">
            <v>GEL</v>
          </cell>
          <cell r="G1780">
            <v>19.5</v>
          </cell>
          <cell r="H1780" t="str">
            <v>USD</v>
          </cell>
        </row>
        <row r="1781">
          <cell r="B1781">
            <v>40609</v>
          </cell>
          <cell r="C1781">
            <v>40609</v>
          </cell>
          <cell r="E1781">
            <v>6.71</v>
          </cell>
          <cell r="F1781" t="str">
            <v>GEL</v>
          </cell>
          <cell r="G1781">
            <v>3.9</v>
          </cell>
          <cell r="H1781" t="str">
            <v>USD</v>
          </cell>
        </row>
        <row r="1782">
          <cell r="B1782">
            <v>40609</v>
          </cell>
          <cell r="C1782">
            <v>40609</v>
          </cell>
          <cell r="E1782">
            <v>6.71</v>
          </cell>
          <cell r="F1782" t="str">
            <v>GEL</v>
          </cell>
          <cell r="G1782">
            <v>3.9</v>
          </cell>
          <cell r="H1782" t="str">
            <v>USD</v>
          </cell>
        </row>
        <row r="1783">
          <cell r="B1783">
            <v>40609</v>
          </cell>
          <cell r="C1783">
            <v>40609</v>
          </cell>
          <cell r="E1783">
            <v>6.71</v>
          </cell>
          <cell r="F1783" t="str">
            <v>GEL</v>
          </cell>
          <cell r="G1783">
            <v>3.9</v>
          </cell>
          <cell r="H1783" t="str">
            <v>USD</v>
          </cell>
        </row>
        <row r="1784">
          <cell r="B1784">
            <v>40609</v>
          </cell>
          <cell r="C1784">
            <v>40609</v>
          </cell>
          <cell r="E1784">
            <v>6.71</v>
          </cell>
          <cell r="F1784" t="str">
            <v>GEL</v>
          </cell>
          <cell r="G1784">
            <v>3.9</v>
          </cell>
          <cell r="H1784" t="str">
            <v>USD</v>
          </cell>
        </row>
        <row r="1785">
          <cell r="B1785">
            <v>40609</v>
          </cell>
          <cell r="C1785">
            <v>40609</v>
          </cell>
          <cell r="E1785">
            <v>1.72</v>
          </cell>
          <cell r="F1785" t="str">
            <v>GEL</v>
          </cell>
          <cell r="G1785">
            <v>1</v>
          </cell>
          <cell r="H1785" t="str">
            <v>USD</v>
          </cell>
        </row>
        <row r="1786">
          <cell r="B1786">
            <v>40609</v>
          </cell>
          <cell r="C1786">
            <v>40609</v>
          </cell>
          <cell r="E1786">
            <v>36.880000000000003</v>
          </cell>
          <cell r="F1786" t="str">
            <v>GEL</v>
          </cell>
          <cell r="G1786">
            <v>21.45</v>
          </cell>
          <cell r="H1786" t="str">
            <v>USD</v>
          </cell>
        </row>
        <row r="1787">
          <cell r="B1787">
            <v>40609</v>
          </cell>
          <cell r="C1787">
            <v>40609</v>
          </cell>
          <cell r="E1787">
            <v>20.12</v>
          </cell>
          <cell r="F1787" t="str">
            <v>GEL</v>
          </cell>
          <cell r="G1787">
            <v>11.700000000000001</v>
          </cell>
          <cell r="H1787" t="str">
            <v>USD</v>
          </cell>
        </row>
        <row r="1788">
          <cell r="B1788">
            <v>40609</v>
          </cell>
          <cell r="C1788">
            <v>40609</v>
          </cell>
          <cell r="E1788">
            <v>13.41</v>
          </cell>
          <cell r="F1788" t="str">
            <v>GEL</v>
          </cell>
          <cell r="G1788">
            <v>7.8</v>
          </cell>
          <cell r="H1788" t="str">
            <v>USD</v>
          </cell>
        </row>
        <row r="1789">
          <cell r="B1789">
            <v>40609</v>
          </cell>
          <cell r="C1789">
            <v>40609</v>
          </cell>
          <cell r="E1789">
            <v>3.35</v>
          </cell>
          <cell r="F1789" t="str">
            <v>GEL</v>
          </cell>
          <cell r="G1789">
            <v>1.95</v>
          </cell>
          <cell r="H1789" t="str">
            <v>USD</v>
          </cell>
        </row>
        <row r="1790">
          <cell r="B1790">
            <v>40609</v>
          </cell>
          <cell r="C1790">
            <v>40609</v>
          </cell>
          <cell r="E1790">
            <v>20.12</v>
          </cell>
          <cell r="F1790" t="str">
            <v>GEL</v>
          </cell>
          <cell r="G1790">
            <v>11.700000000000001</v>
          </cell>
          <cell r="H1790" t="str">
            <v>USD</v>
          </cell>
        </row>
        <row r="1791">
          <cell r="B1791">
            <v>40609</v>
          </cell>
          <cell r="C1791">
            <v>40609</v>
          </cell>
          <cell r="E1791">
            <v>5.36</v>
          </cell>
          <cell r="F1791" t="str">
            <v>GEL</v>
          </cell>
          <cell r="G1791">
            <v>3.12</v>
          </cell>
          <cell r="H1791" t="str">
            <v>USD</v>
          </cell>
        </row>
        <row r="1792">
          <cell r="B1792">
            <v>40609</v>
          </cell>
          <cell r="C1792">
            <v>40609</v>
          </cell>
          <cell r="E1792">
            <v>13.41</v>
          </cell>
          <cell r="F1792" t="str">
            <v>GEL</v>
          </cell>
          <cell r="G1792">
            <v>7.8</v>
          </cell>
          <cell r="H1792" t="str">
            <v>USD</v>
          </cell>
        </row>
        <row r="1793">
          <cell r="B1793">
            <v>40609</v>
          </cell>
          <cell r="C1793">
            <v>40609</v>
          </cell>
          <cell r="E1793">
            <v>6.71</v>
          </cell>
          <cell r="F1793" t="str">
            <v>GEL</v>
          </cell>
          <cell r="G1793">
            <v>3.9</v>
          </cell>
          <cell r="H1793" t="str">
            <v>USD</v>
          </cell>
        </row>
        <row r="1794">
          <cell r="B1794">
            <v>40609</v>
          </cell>
          <cell r="C1794">
            <v>40609</v>
          </cell>
          <cell r="E1794">
            <v>6.71</v>
          </cell>
          <cell r="F1794" t="str">
            <v>GEL</v>
          </cell>
          <cell r="G1794">
            <v>3.9</v>
          </cell>
          <cell r="H1794" t="str">
            <v>USD</v>
          </cell>
        </row>
        <row r="1795">
          <cell r="B1795">
            <v>40609</v>
          </cell>
          <cell r="C1795">
            <v>40609</v>
          </cell>
          <cell r="E1795">
            <v>3.35</v>
          </cell>
          <cell r="F1795" t="str">
            <v>GEL</v>
          </cell>
          <cell r="G1795">
            <v>1.95</v>
          </cell>
          <cell r="H1795" t="str">
            <v>USD</v>
          </cell>
        </row>
        <row r="1796">
          <cell r="B1796">
            <v>40609</v>
          </cell>
          <cell r="C1796">
            <v>40609</v>
          </cell>
          <cell r="E1796">
            <v>13.41</v>
          </cell>
          <cell r="F1796" t="str">
            <v>GEL</v>
          </cell>
          <cell r="G1796">
            <v>7.8</v>
          </cell>
          <cell r="H1796" t="str">
            <v>USD</v>
          </cell>
        </row>
        <row r="1797">
          <cell r="B1797">
            <v>40609</v>
          </cell>
          <cell r="C1797">
            <v>40609</v>
          </cell>
          <cell r="E1797">
            <v>3.35</v>
          </cell>
          <cell r="F1797" t="str">
            <v>GEL</v>
          </cell>
          <cell r="G1797">
            <v>1.95</v>
          </cell>
          <cell r="H1797" t="str">
            <v>USD</v>
          </cell>
        </row>
        <row r="1798">
          <cell r="B1798">
            <v>40609</v>
          </cell>
          <cell r="C1798">
            <v>40609</v>
          </cell>
          <cell r="E1798">
            <v>30.18</v>
          </cell>
          <cell r="F1798" t="str">
            <v>GEL</v>
          </cell>
          <cell r="G1798">
            <v>17.55</v>
          </cell>
          <cell r="H1798" t="str">
            <v>USD</v>
          </cell>
        </row>
        <row r="1799">
          <cell r="B1799">
            <v>40609</v>
          </cell>
          <cell r="C1799">
            <v>40609</v>
          </cell>
          <cell r="E1799">
            <v>13.42</v>
          </cell>
          <cell r="F1799" t="str">
            <v>GEL</v>
          </cell>
          <cell r="G1799">
            <v>7.8</v>
          </cell>
          <cell r="H1799" t="str">
            <v>USD</v>
          </cell>
        </row>
        <row r="1800">
          <cell r="B1800">
            <v>40609</v>
          </cell>
          <cell r="C1800">
            <v>40609</v>
          </cell>
          <cell r="E1800">
            <v>13</v>
          </cell>
          <cell r="F1800" t="str">
            <v>GEL</v>
          </cell>
          <cell r="G1800">
            <v>7.5600000000000005</v>
          </cell>
          <cell r="H1800" t="str">
            <v>USD</v>
          </cell>
        </row>
        <row r="1801">
          <cell r="B1801">
            <v>40609</v>
          </cell>
          <cell r="C1801">
            <v>40609</v>
          </cell>
          <cell r="E1801">
            <v>7.05</v>
          </cell>
          <cell r="F1801" t="str">
            <v>GEL</v>
          </cell>
          <cell r="G1801">
            <v>4.0999999999999996</v>
          </cell>
          <cell r="H1801" t="str">
            <v>USD</v>
          </cell>
        </row>
        <row r="1802">
          <cell r="B1802">
            <v>40609</v>
          </cell>
          <cell r="C1802">
            <v>40609</v>
          </cell>
          <cell r="E1802">
            <v>2.39</v>
          </cell>
          <cell r="F1802" t="str">
            <v>GEL</v>
          </cell>
          <cell r="G1802">
            <v>1.3900000000000001</v>
          </cell>
          <cell r="H1802" t="str">
            <v>USD</v>
          </cell>
        </row>
        <row r="1803">
          <cell r="B1803">
            <v>40609</v>
          </cell>
          <cell r="C1803">
            <v>40609</v>
          </cell>
          <cell r="E1803">
            <v>6.69</v>
          </cell>
          <cell r="F1803" t="str">
            <v>GEL</v>
          </cell>
          <cell r="G1803">
            <v>3.89</v>
          </cell>
          <cell r="H1803" t="str">
            <v>USD</v>
          </cell>
        </row>
        <row r="1804">
          <cell r="B1804">
            <v>40609</v>
          </cell>
          <cell r="C1804">
            <v>40609</v>
          </cell>
          <cell r="E1804">
            <v>76.95</v>
          </cell>
          <cell r="F1804" t="str">
            <v>GEL</v>
          </cell>
          <cell r="G1804">
            <v>44.75</v>
          </cell>
          <cell r="H1804" t="str">
            <v>USD</v>
          </cell>
        </row>
        <row r="1805">
          <cell r="B1805">
            <v>40609</v>
          </cell>
          <cell r="C1805">
            <v>40609</v>
          </cell>
          <cell r="E1805">
            <v>27.080000000000002</v>
          </cell>
          <cell r="F1805" t="str">
            <v>GEL</v>
          </cell>
          <cell r="G1805">
            <v>15.75</v>
          </cell>
          <cell r="H1805" t="str">
            <v>USD</v>
          </cell>
        </row>
        <row r="1806">
          <cell r="B1806">
            <v>40609</v>
          </cell>
          <cell r="C1806">
            <v>40609</v>
          </cell>
          <cell r="E1806">
            <v>172.76</v>
          </cell>
          <cell r="F1806" t="str">
            <v>GEL</v>
          </cell>
          <cell r="G1806">
            <v>100.47</v>
          </cell>
          <cell r="H1806" t="str">
            <v>USD</v>
          </cell>
        </row>
        <row r="1807">
          <cell r="B1807">
            <v>40609</v>
          </cell>
          <cell r="C1807">
            <v>40609</v>
          </cell>
          <cell r="E1807">
            <v>0.69000000000000006</v>
          </cell>
          <cell r="F1807" t="str">
            <v>GEL</v>
          </cell>
          <cell r="G1807">
            <v>0.4</v>
          </cell>
          <cell r="H1807" t="str">
            <v>USD</v>
          </cell>
        </row>
        <row r="1808">
          <cell r="B1808">
            <v>40609</v>
          </cell>
          <cell r="C1808">
            <v>40609</v>
          </cell>
          <cell r="E1808">
            <v>11.06</v>
          </cell>
          <cell r="F1808" t="str">
            <v>GEL</v>
          </cell>
          <cell r="G1808">
            <v>6.43</v>
          </cell>
          <cell r="H1808" t="str">
            <v>USD</v>
          </cell>
        </row>
        <row r="1809">
          <cell r="B1809">
            <v>40609</v>
          </cell>
          <cell r="C1809">
            <v>40609</v>
          </cell>
          <cell r="E1809">
            <v>4.9800000000000004</v>
          </cell>
          <cell r="F1809" t="str">
            <v>GEL</v>
          </cell>
          <cell r="G1809">
            <v>2.9</v>
          </cell>
          <cell r="H1809" t="str">
            <v>USD</v>
          </cell>
        </row>
        <row r="1810">
          <cell r="B1810">
            <v>40609</v>
          </cell>
          <cell r="C1810">
            <v>40609</v>
          </cell>
          <cell r="E1810">
            <v>4.0200000000000005</v>
          </cell>
          <cell r="F1810" t="str">
            <v>GEL</v>
          </cell>
          <cell r="G1810">
            <v>2.34</v>
          </cell>
          <cell r="H1810" t="str">
            <v>USD</v>
          </cell>
        </row>
        <row r="1811">
          <cell r="B1811">
            <v>40609</v>
          </cell>
          <cell r="C1811">
            <v>40609</v>
          </cell>
          <cell r="E1811">
            <v>406.96000000000004</v>
          </cell>
          <cell r="F1811" t="str">
            <v>USD</v>
          </cell>
          <cell r="G1811">
            <v>708.44</v>
          </cell>
          <cell r="H1811" t="str">
            <v>GEL</v>
          </cell>
        </row>
        <row r="1812">
          <cell r="B1812">
            <v>40609</v>
          </cell>
          <cell r="C1812">
            <v>40609</v>
          </cell>
          <cell r="E1812">
            <v>11166.33</v>
          </cell>
          <cell r="F1812" t="str">
            <v>GEL</v>
          </cell>
          <cell r="G1812">
            <v>4780.03</v>
          </cell>
          <cell r="H1812" t="str">
            <v>EUR</v>
          </cell>
        </row>
        <row r="1813">
          <cell r="B1813">
            <v>40609</v>
          </cell>
          <cell r="C1813">
            <v>40609</v>
          </cell>
          <cell r="E1813">
            <v>115836.66</v>
          </cell>
          <cell r="F1813" t="str">
            <v>GEL</v>
          </cell>
          <cell r="G1813">
            <v>68248.34</v>
          </cell>
          <cell r="H1813" t="str">
            <v>USD</v>
          </cell>
        </row>
        <row r="1814">
          <cell r="B1814">
            <v>40609</v>
          </cell>
          <cell r="C1814">
            <v>40609</v>
          </cell>
          <cell r="E1814">
            <v>67.06</v>
          </cell>
          <cell r="F1814" t="str">
            <v>GEL</v>
          </cell>
          <cell r="G1814">
            <v>39</v>
          </cell>
          <cell r="H1814" t="str">
            <v>USD</v>
          </cell>
        </row>
        <row r="1815">
          <cell r="B1815">
            <v>40609</v>
          </cell>
          <cell r="C1815">
            <v>40609</v>
          </cell>
          <cell r="E1815">
            <v>33.53</v>
          </cell>
          <cell r="F1815" t="str">
            <v>GEL</v>
          </cell>
          <cell r="G1815">
            <v>19.5</v>
          </cell>
          <cell r="H1815" t="str">
            <v>USD</v>
          </cell>
        </row>
        <row r="1816">
          <cell r="B1816">
            <v>40609</v>
          </cell>
          <cell r="C1816">
            <v>40609</v>
          </cell>
          <cell r="E1816">
            <v>134.12</v>
          </cell>
          <cell r="F1816" t="str">
            <v>GEL</v>
          </cell>
          <cell r="G1816">
            <v>78</v>
          </cell>
          <cell r="H1816" t="str">
            <v>USD</v>
          </cell>
        </row>
        <row r="1817">
          <cell r="B1817">
            <v>40609</v>
          </cell>
          <cell r="C1817">
            <v>40609</v>
          </cell>
          <cell r="E1817">
            <v>60.35</v>
          </cell>
          <cell r="F1817" t="str">
            <v>GEL</v>
          </cell>
          <cell r="G1817">
            <v>35.1</v>
          </cell>
          <cell r="H1817" t="str">
            <v>USD</v>
          </cell>
        </row>
        <row r="1818">
          <cell r="B1818">
            <v>40609</v>
          </cell>
          <cell r="C1818">
            <v>40609</v>
          </cell>
          <cell r="E1818">
            <v>20.12</v>
          </cell>
          <cell r="F1818" t="str">
            <v>GEL</v>
          </cell>
          <cell r="G1818">
            <v>11.700000000000001</v>
          </cell>
          <cell r="H1818" t="str">
            <v>USD</v>
          </cell>
        </row>
        <row r="1819">
          <cell r="B1819">
            <v>40609</v>
          </cell>
          <cell r="C1819">
            <v>40609</v>
          </cell>
          <cell r="E1819">
            <v>6.71</v>
          </cell>
          <cell r="F1819" t="str">
            <v>GEL</v>
          </cell>
          <cell r="G1819">
            <v>3.9</v>
          </cell>
          <cell r="H1819" t="str">
            <v>USD</v>
          </cell>
        </row>
        <row r="1820">
          <cell r="B1820">
            <v>40609</v>
          </cell>
          <cell r="C1820">
            <v>40609</v>
          </cell>
          <cell r="E1820">
            <v>48.28</v>
          </cell>
          <cell r="F1820" t="str">
            <v>GEL</v>
          </cell>
          <cell r="G1820">
            <v>28.080000000000002</v>
          </cell>
          <cell r="H1820" t="str">
            <v>USD</v>
          </cell>
        </row>
        <row r="1821">
          <cell r="B1821">
            <v>40609</v>
          </cell>
          <cell r="C1821">
            <v>40609</v>
          </cell>
          <cell r="E1821">
            <v>42.85</v>
          </cell>
          <cell r="F1821" t="str">
            <v>GEL</v>
          </cell>
          <cell r="G1821">
            <v>24.92</v>
          </cell>
          <cell r="H1821" t="str">
            <v>USD</v>
          </cell>
        </row>
        <row r="1822">
          <cell r="B1822">
            <v>40609</v>
          </cell>
          <cell r="C1822">
            <v>40609</v>
          </cell>
          <cell r="E1822">
            <v>396.11</v>
          </cell>
          <cell r="F1822" t="str">
            <v>EUR</v>
          </cell>
          <cell r="G1822">
            <v>951.1</v>
          </cell>
          <cell r="H1822" t="str">
            <v>GEL</v>
          </cell>
        </row>
        <row r="1823">
          <cell r="B1823">
            <v>40609</v>
          </cell>
          <cell r="C1823">
            <v>40609</v>
          </cell>
          <cell r="E1823">
            <v>28951.119999999999</v>
          </cell>
          <cell r="F1823" t="str">
            <v>EUR</v>
          </cell>
          <cell r="G1823">
            <v>40618.42</v>
          </cell>
          <cell r="H1823" t="str">
            <v>USD</v>
          </cell>
        </row>
        <row r="1824">
          <cell r="B1824">
            <v>40609</v>
          </cell>
          <cell r="C1824">
            <v>40609</v>
          </cell>
          <cell r="E1824">
            <v>740.77</v>
          </cell>
          <cell r="F1824" t="str">
            <v>USD</v>
          </cell>
          <cell r="G1824">
            <v>1281.82</v>
          </cell>
          <cell r="H1824" t="str">
            <v>GEL</v>
          </cell>
        </row>
        <row r="1825">
          <cell r="B1825">
            <v>40609</v>
          </cell>
          <cell r="C1825">
            <v>40609</v>
          </cell>
          <cell r="E1825">
            <v>104.71000000000001</v>
          </cell>
          <cell r="F1825" t="str">
            <v>USD</v>
          </cell>
          <cell r="G1825">
            <v>180.05</v>
          </cell>
          <cell r="H1825" t="str">
            <v>GEL</v>
          </cell>
        </row>
        <row r="1826">
          <cell r="B1826">
            <v>40609</v>
          </cell>
          <cell r="C1826">
            <v>40609</v>
          </cell>
          <cell r="E1826">
            <v>19.350000000000001</v>
          </cell>
          <cell r="F1826" t="str">
            <v>GEL</v>
          </cell>
          <cell r="G1826">
            <v>11.25</v>
          </cell>
          <cell r="H1826" t="str">
            <v>USD</v>
          </cell>
        </row>
        <row r="1827">
          <cell r="B1827">
            <v>40609</v>
          </cell>
          <cell r="C1827">
            <v>40609</v>
          </cell>
          <cell r="E1827">
            <v>984.58</v>
          </cell>
          <cell r="F1827" t="str">
            <v>USD</v>
          </cell>
          <cell r="G1827">
            <v>1692.99</v>
          </cell>
          <cell r="H1827" t="str">
            <v>GEL</v>
          </cell>
        </row>
        <row r="1828">
          <cell r="B1828">
            <v>40609</v>
          </cell>
          <cell r="C1828">
            <v>40609</v>
          </cell>
          <cell r="E1828">
            <v>44.58</v>
          </cell>
          <cell r="F1828" t="str">
            <v>USD</v>
          </cell>
          <cell r="G1828">
            <v>77.22</v>
          </cell>
          <cell r="H1828" t="str">
            <v>GEL</v>
          </cell>
        </row>
        <row r="1829">
          <cell r="B1829">
            <v>40609</v>
          </cell>
          <cell r="C1829">
            <v>40609</v>
          </cell>
          <cell r="E1829">
            <v>1055.3900000000001</v>
          </cell>
          <cell r="F1829" t="str">
            <v>GEL</v>
          </cell>
          <cell r="G1829">
            <v>613.78</v>
          </cell>
          <cell r="H1829" t="str">
            <v>USD</v>
          </cell>
        </row>
        <row r="1830">
          <cell r="B1830">
            <v>40609</v>
          </cell>
          <cell r="C1830">
            <v>40609</v>
          </cell>
          <cell r="E1830">
            <v>601.07000000000005</v>
          </cell>
          <cell r="F1830" t="str">
            <v>USD</v>
          </cell>
          <cell r="G1830">
            <v>1033.54</v>
          </cell>
          <cell r="H1830" t="str">
            <v>GEL</v>
          </cell>
        </row>
        <row r="1831">
          <cell r="B1831">
            <v>40609</v>
          </cell>
          <cell r="C1831">
            <v>40609</v>
          </cell>
          <cell r="E1831">
            <v>44</v>
          </cell>
          <cell r="F1831" t="str">
            <v>USD</v>
          </cell>
          <cell r="G1831">
            <v>75.650000000000006</v>
          </cell>
          <cell r="H1831" t="str">
            <v>GEL</v>
          </cell>
        </row>
        <row r="1832">
          <cell r="B1832">
            <v>40609</v>
          </cell>
          <cell r="C1832">
            <v>40609</v>
          </cell>
          <cell r="E1832">
            <v>5.94</v>
          </cell>
          <cell r="F1832" t="str">
            <v>EUR</v>
          </cell>
          <cell r="G1832">
            <v>14.26</v>
          </cell>
          <cell r="H1832" t="str">
            <v>GEL</v>
          </cell>
        </row>
        <row r="1833">
          <cell r="B1833">
            <v>40609</v>
          </cell>
          <cell r="C1833">
            <v>40609</v>
          </cell>
          <cell r="E1833">
            <v>93.73</v>
          </cell>
          <cell r="F1833" t="str">
            <v>EUR</v>
          </cell>
          <cell r="G1833">
            <v>225.05</v>
          </cell>
          <cell r="H1833" t="str">
            <v>GEL</v>
          </cell>
        </row>
        <row r="1834">
          <cell r="B1834">
            <v>40609</v>
          </cell>
          <cell r="C1834">
            <v>40609</v>
          </cell>
          <cell r="E1834">
            <v>101.03</v>
          </cell>
          <cell r="F1834" t="str">
            <v>USD</v>
          </cell>
          <cell r="G1834">
            <v>173.72</v>
          </cell>
          <cell r="H1834" t="str">
            <v>GEL</v>
          </cell>
        </row>
        <row r="1835">
          <cell r="B1835">
            <v>40609</v>
          </cell>
          <cell r="C1835">
            <v>40609</v>
          </cell>
          <cell r="E1835">
            <v>478.39</v>
          </cell>
          <cell r="F1835" t="str">
            <v>USD</v>
          </cell>
          <cell r="G1835">
            <v>822.59</v>
          </cell>
          <cell r="H1835" t="str">
            <v>GEL</v>
          </cell>
        </row>
        <row r="1836">
          <cell r="B1836">
            <v>40609</v>
          </cell>
          <cell r="C1836">
            <v>40609</v>
          </cell>
          <cell r="E1836">
            <v>15.06</v>
          </cell>
          <cell r="F1836" t="str">
            <v>USD</v>
          </cell>
          <cell r="G1836">
            <v>25.89</v>
          </cell>
          <cell r="H1836" t="str">
            <v>GEL</v>
          </cell>
        </row>
        <row r="1837">
          <cell r="B1837">
            <v>40609</v>
          </cell>
          <cell r="C1837">
            <v>40609</v>
          </cell>
          <cell r="E1837">
            <v>240.22</v>
          </cell>
          <cell r="F1837" t="str">
            <v>USD</v>
          </cell>
          <cell r="G1837">
            <v>413.05</v>
          </cell>
          <cell r="H1837" t="str">
            <v>GEL</v>
          </cell>
        </row>
        <row r="1838">
          <cell r="B1838">
            <v>40609</v>
          </cell>
          <cell r="C1838">
            <v>40609</v>
          </cell>
          <cell r="E1838">
            <v>140116</v>
          </cell>
          <cell r="F1838" t="str">
            <v>USD</v>
          </cell>
          <cell r="G1838">
            <v>100000</v>
          </cell>
          <cell r="H1838" t="str">
            <v>EUR</v>
          </cell>
        </row>
        <row r="1839">
          <cell r="B1839">
            <v>40609</v>
          </cell>
          <cell r="C1839">
            <v>40609</v>
          </cell>
          <cell r="E1839">
            <v>100000</v>
          </cell>
          <cell r="F1839" t="str">
            <v>EUR</v>
          </cell>
          <cell r="G1839">
            <v>139777</v>
          </cell>
          <cell r="H1839" t="str">
            <v>USD</v>
          </cell>
        </row>
        <row r="1840">
          <cell r="B1840">
            <v>40609</v>
          </cell>
          <cell r="C1840">
            <v>40609</v>
          </cell>
          <cell r="E1840">
            <v>140232</v>
          </cell>
          <cell r="F1840" t="str">
            <v>USD</v>
          </cell>
          <cell r="G1840">
            <v>100000</v>
          </cell>
          <cell r="H1840" t="str">
            <v>EUR</v>
          </cell>
        </row>
        <row r="1841">
          <cell r="B1841">
            <v>40609</v>
          </cell>
          <cell r="C1841">
            <v>40609</v>
          </cell>
          <cell r="E1841">
            <v>10000</v>
          </cell>
          <cell r="F1841" t="str">
            <v>EUR</v>
          </cell>
          <cell r="G1841">
            <v>13992.500000000002</v>
          </cell>
          <cell r="H1841" t="str">
            <v>USD</v>
          </cell>
        </row>
        <row r="1842">
          <cell r="B1842">
            <v>40609</v>
          </cell>
          <cell r="C1842">
            <v>40609</v>
          </cell>
          <cell r="E1842">
            <v>14023.2</v>
          </cell>
          <cell r="F1842" t="str">
            <v>USD</v>
          </cell>
          <cell r="G1842">
            <v>10000</v>
          </cell>
          <cell r="H1842" t="str">
            <v>EUR</v>
          </cell>
        </row>
        <row r="1843">
          <cell r="B1843">
            <v>40609</v>
          </cell>
          <cell r="C1843">
            <v>40609</v>
          </cell>
          <cell r="E1843">
            <v>20000</v>
          </cell>
          <cell r="F1843" t="str">
            <v>GBP</v>
          </cell>
          <cell r="G1843">
            <v>32505.199999999997</v>
          </cell>
          <cell r="H1843" t="str">
            <v>USD</v>
          </cell>
        </row>
        <row r="1844">
          <cell r="B1844">
            <v>40609</v>
          </cell>
          <cell r="C1844">
            <v>40609</v>
          </cell>
          <cell r="E1844">
            <v>10000</v>
          </cell>
          <cell r="F1844" t="str">
            <v>GBP</v>
          </cell>
          <cell r="G1844">
            <v>16331.500000000002</v>
          </cell>
          <cell r="H1844" t="str">
            <v>USD</v>
          </cell>
        </row>
        <row r="1845">
          <cell r="B1845">
            <v>40609</v>
          </cell>
          <cell r="C1845">
            <v>40609</v>
          </cell>
          <cell r="E1845">
            <v>279988</v>
          </cell>
          <cell r="F1845" t="str">
            <v>USD</v>
          </cell>
          <cell r="G1845">
            <v>200000</v>
          </cell>
          <cell r="H1845" t="str">
            <v>EUR</v>
          </cell>
        </row>
        <row r="1846">
          <cell r="B1846">
            <v>40609</v>
          </cell>
          <cell r="C1846">
            <v>40609</v>
          </cell>
          <cell r="E1846">
            <v>126069.3</v>
          </cell>
          <cell r="F1846" t="str">
            <v>USD</v>
          </cell>
          <cell r="G1846">
            <v>90000</v>
          </cell>
          <cell r="H1846" t="str">
            <v>EUR</v>
          </cell>
        </row>
        <row r="1847">
          <cell r="C1847">
            <v>40609</v>
          </cell>
          <cell r="E1847">
            <v>61527.030000000261</v>
          </cell>
          <cell r="F1847" t="str">
            <v>GEL</v>
          </cell>
        </row>
        <row r="1848">
          <cell r="C1848">
            <v>40609</v>
          </cell>
          <cell r="G1848">
            <v>62208.959999999963</v>
          </cell>
          <cell r="H1848" t="str">
            <v>GEL</v>
          </cell>
        </row>
        <row r="1849">
          <cell r="C1849">
            <v>40609</v>
          </cell>
          <cell r="E1849">
            <v>885110.6099999994</v>
          </cell>
          <cell r="F1849" t="str">
            <v>GEL</v>
          </cell>
        </row>
        <row r="1850">
          <cell r="C1850">
            <v>40609</v>
          </cell>
          <cell r="G1850">
            <v>1103598.5300000012</v>
          </cell>
          <cell r="H1850" t="str">
            <v>GEL</v>
          </cell>
        </row>
        <row r="1851">
          <cell r="B1851">
            <v>40609</v>
          </cell>
          <cell r="C1851">
            <v>40609</v>
          </cell>
          <cell r="E1851">
            <v>293.33999999999997</v>
          </cell>
          <cell r="F1851" t="str">
            <v>GEL</v>
          </cell>
          <cell r="G1851">
            <v>122.19</v>
          </cell>
          <cell r="H1851" t="str">
            <v>EUR</v>
          </cell>
        </row>
        <row r="1852">
          <cell r="B1852">
            <v>40609</v>
          </cell>
          <cell r="C1852">
            <v>40609</v>
          </cell>
          <cell r="E1852">
            <v>3108.88</v>
          </cell>
          <cell r="F1852" t="str">
            <v>GEL</v>
          </cell>
          <cell r="G1852">
            <v>1802.62</v>
          </cell>
          <cell r="H1852" t="str">
            <v>USD</v>
          </cell>
        </row>
        <row r="1853">
          <cell r="B1853">
            <v>40609</v>
          </cell>
          <cell r="C1853">
            <v>40609</v>
          </cell>
          <cell r="E1853">
            <v>588.20000000000005</v>
          </cell>
          <cell r="F1853" t="str">
            <v>GEL</v>
          </cell>
          <cell r="G1853">
            <v>244.97</v>
          </cell>
          <cell r="H1853" t="str">
            <v>EUR</v>
          </cell>
        </row>
        <row r="1854">
          <cell r="B1854">
            <v>40609</v>
          </cell>
          <cell r="C1854">
            <v>40609</v>
          </cell>
          <cell r="E1854">
            <v>5586.69</v>
          </cell>
          <cell r="F1854" t="str">
            <v>GEL</v>
          </cell>
          <cell r="G1854">
            <v>3249.02</v>
          </cell>
          <cell r="H1854" t="str">
            <v>USD</v>
          </cell>
        </row>
        <row r="1855">
          <cell r="B1855">
            <v>40609</v>
          </cell>
          <cell r="C1855">
            <v>40609</v>
          </cell>
          <cell r="E1855">
            <v>418494</v>
          </cell>
          <cell r="F1855" t="str">
            <v>USD</v>
          </cell>
          <cell r="G1855">
            <v>719600.43299999996</v>
          </cell>
          <cell r="H1855" t="str">
            <v>GEL</v>
          </cell>
        </row>
        <row r="1856">
          <cell r="B1856">
            <v>40609</v>
          </cell>
          <cell r="C1856">
            <v>40609</v>
          </cell>
          <cell r="E1856">
            <v>16840.835180000002</v>
          </cell>
          <cell r="F1856" t="str">
            <v>GEL</v>
          </cell>
          <cell r="G1856">
            <v>7013.8</v>
          </cell>
          <cell r="H1856" t="str">
            <v>EUR</v>
          </cell>
        </row>
        <row r="1857">
          <cell r="B1857">
            <v>40609</v>
          </cell>
          <cell r="C1857">
            <v>40609</v>
          </cell>
          <cell r="E1857">
            <v>171.40282500000001</v>
          </cell>
          <cell r="F1857" t="str">
            <v>GEL</v>
          </cell>
          <cell r="G1857">
            <v>61.27</v>
          </cell>
          <cell r="H1857" t="str">
            <v>GBP</v>
          </cell>
        </row>
        <row r="1858">
          <cell r="B1858">
            <v>40609</v>
          </cell>
          <cell r="C1858">
            <v>40609</v>
          </cell>
          <cell r="E1858">
            <v>1854.6681959999999</v>
          </cell>
          <cell r="F1858" t="str">
            <v>GEL</v>
          </cell>
          <cell r="G1858">
            <v>3892.6</v>
          </cell>
          <cell r="H1858" t="str">
            <v>ILS</v>
          </cell>
        </row>
        <row r="1859">
          <cell r="B1859">
            <v>40609</v>
          </cell>
          <cell r="C1859">
            <v>40609</v>
          </cell>
          <cell r="E1859">
            <v>435.19897600000002</v>
          </cell>
          <cell r="F1859" t="str">
            <v>GEL</v>
          </cell>
          <cell r="G1859">
            <v>200.96</v>
          </cell>
          <cell r="H1859" t="str">
            <v>AZN</v>
          </cell>
        </row>
        <row r="1860">
          <cell r="B1860">
            <v>40611</v>
          </cell>
          <cell r="C1860">
            <v>40611</v>
          </cell>
          <cell r="E1860">
            <v>852.23</v>
          </cell>
          <cell r="F1860" t="str">
            <v>GEL</v>
          </cell>
          <cell r="G1860">
            <v>495.83</v>
          </cell>
          <cell r="H1860" t="str">
            <v>USD</v>
          </cell>
        </row>
        <row r="1861">
          <cell r="B1861">
            <v>40611</v>
          </cell>
          <cell r="C1861">
            <v>40611</v>
          </cell>
          <cell r="E1861">
            <v>217.72</v>
          </cell>
          <cell r="F1861" t="str">
            <v>GEL</v>
          </cell>
          <cell r="G1861">
            <v>126.67</v>
          </cell>
          <cell r="H1861" t="str">
            <v>USD</v>
          </cell>
        </row>
        <row r="1862">
          <cell r="B1862">
            <v>40611</v>
          </cell>
          <cell r="C1862">
            <v>40611</v>
          </cell>
          <cell r="E1862">
            <v>909.75</v>
          </cell>
          <cell r="F1862" t="str">
            <v>EUR</v>
          </cell>
          <cell r="G1862">
            <v>2192.3200000000002</v>
          </cell>
          <cell r="H1862" t="str">
            <v>GEL</v>
          </cell>
        </row>
        <row r="1863">
          <cell r="B1863">
            <v>40611</v>
          </cell>
          <cell r="C1863">
            <v>40611</v>
          </cell>
          <cell r="E1863">
            <v>1265.1500000000001</v>
          </cell>
          <cell r="F1863" t="str">
            <v>GEL</v>
          </cell>
          <cell r="G1863">
            <v>525</v>
          </cell>
          <cell r="H1863" t="str">
            <v>EUR</v>
          </cell>
        </row>
        <row r="1864">
          <cell r="B1864">
            <v>40611</v>
          </cell>
          <cell r="C1864">
            <v>40611</v>
          </cell>
          <cell r="E1864">
            <v>0.93</v>
          </cell>
          <cell r="F1864" t="str">
            <v>GEL</v>
          </cell>
          <cell r="G1864">
            <v>0.54</v>
          </cell>
          <cell r="H1864" t="str">
            <v>USD</v>
          </cell>
        </row>
        <row r="1865">
          <cell r="B1865">
            <v>40611</v>
          </cell>
          <cell r="C1865">
            <v>40611</v>
          </cell>
          <cell r="E1865">
            <v>12</v>
          </cell>
          <cell r="F1865" t="str">
            <v>USD</v>
          </cell>
          <cell r="G1865">
            <v>20.63</v>
          </cell>
          <cell r="H1865" t="str">
            <v>GEL</v>
          </cell>
        </row>
        <row r="1866">
          <cell r="B1866">
            <v>40611</v>
          </cell>
          <cell r="C1866">
            <v>40611</v>
          </cell>
          <cell r="E1866">
            <v>12.31</v>
          </cell>
          <cell r="F1866" t="str">
            <v>GBP</v>
          </cell>
          <cell r="G1866">
            <v>34.520000000000003</v>
          </cell>
          <cell r="H1866" t="str">
            <v>GEL</v>
          </cell>
        </row>
        <row r="1867">
          <cell r="B1867">
            <v>40611</v>
          </cell>
          <cell r="C1867">
            <v>40611</v>
          </cell>
          <cell r="E1867">
            <v>2500</v>
          </cell>
          <cell r="F1867" t="str">
            <v>JPY</v>
          </cell>
          <cell r="G1867">
            <v>52.370000000000005</v>
          </cell>
          <cell r="H1867" t="str">
            <v>GEL</v>
          </cell>
        </row>
        <row r="1868">
          <cell r="B1868">
            <v>40611</v>
          </cell>
          <cell r="C1868">
            <v>40611</v>
          </cell>
          <cell r="E1868">
            <v>30.740000000000002</v>
          </cell>
          <cell r="F1868" t="str">
            <v>GBP</v>
          </cell>
          <cell r="G1868">
            <v>86.210000000000008</v>
          </cell>
          <cell r="H1868" t="str">
            <v>GEL</v>
          </cell>
        </row>
        <row r="1869">
          <cell r="B1869">
            <v>40611</v>
          </cell>
          <cell r="C1869">
            <v>40611</v>
          </cell>
          <cell r="E1869">
            <v>39.5</v>
          </cell>
          <cell r="F1869" t="str">
            <v>EUR</v>
          </cell>
          <cell r="G1869">
            <v>95.19</v>
          </cell>
          <cell r="H1869" t="str">
            <v>GEL</v>
          </cell>
        </row>
        <row r="1870">
          <cell r="B1870">
            <v>40611</v>
          </cell>
          <cell r="C1870">
            <v>40611</v>
          </cell>
          <cell r="E1870">
            <v>200</v>
          </cell>
          <cell r="F1870" t="str">
            <v>CZK</v>
          </cell>
          <cell r="G1870">
            <v>19.88</v>
          </cell>
          <cell r="H1870" t="str">
            <v>GEL</v>
          </cell>
        </row>
        <row r="1871">
          <cell r="B1871">
            <v>40611</v>
          </cell>
          <cell r="C1871">
            <v>40611</v>
          </cell>
          <cell r="E1871">
            <v>50</v>
          </cell>
          <cell r="F1871" t="str">
            <v>EUR</v>
          </cell>
          <cell r="G1871">
            <v>120.49000000000001</v>
          </cell>
          <cell r="H1871" t="str">
            <v>GEL</v>
          </cell>
        </row>
        <row r="1872">
          <cell r="B1872">
            <v>40611</v>
          </cell>
          <cell r="C1872">
            <v>40611</v>
          </cell>
          <cell r="E1872">
            <v>1.43</v>
          </cell>
          <cell r="F1872" t="str">
            <v>GEL</v>
          </cell>
          <cell r="G1872">
            <v>0.83000000000000007</v>
          </cell>
          <cell r="H1872" t="str">
            <v>USD</v>
          </cell>
        </row>
        <row r="1873">
          <cell r="B1873">
            <v>40611</v>
          </cell>
          <cell r="C1873">
            <v>40611</v>
          </cell>
          <cell r="E1873">
            <v>9912.7000000000007</v>
          </cell>
          <cell r="F1873" t="str">
            <v>USD</v>
          </cell>
          <cell r="G1873">
            <v>17037.95</v>
          </cell>
          <cell r="H1873" t="str">
            <v>GEL</v>
          </cell>
        </row>
        <row r="1874">
          <cell r="B1874">
            <v>40611</v>
          </cell>
          <cell r="C1874">
            <v>40611</v>
          </cell>
          <cell r="E1874">
            <v>3480.57</v>
          </cell>
          <cell r="F1874" t="str">
            <v>GEL</v>
          </cell>
          <cell r="G1874">
            <v>2025</v>
          </cell>
          <cell r="H1874" t="str">
            <v>USD</v>
          </cell>
        </row>
        <row r="1875">
          <cell r="B1875">
            <v>40611</v>
          </cell>
          <cell r="C1875">
            <v>40611</v>
          </cell>
          <cell r="E1875">
            <v>20</v>
          </cell>
          <cell r="F1875" t="str">
            <v>USD</v>
          </cell>
          <cell r="G1875">
            <v>34.380000000000003</v>
          </cell>
          <cell r="H1875" t="str">
            <v>GEL</v>
          </cell>
        </row>
        <row r="1876">
          <cell r="B1876">
            <v>40611</v>
          </cell>
          <cell r="C1876">
            <v>40611</v>
          </cell>
          <cell r="E1876">
            <v>2172.62</v>
          </cell>
          <cell r="F1876" t="str">
            <v>GBP</v>
          </cell>
          <cell r="G1876">
            <v>6093.33</v>
          </cell>
          <cell r="H1876" t="str">
            <v>GEL</v>
          </cell>
        </row>
        <row r="1877">
          <cell r="B1877">
            <v>40611</v>
          </cell>
          <cell r="C1877">
            <v>40611</v>
          </cell>
          <cell r="E1877">
            <v>549</v>
          </cell>
          <cell r="F1877" t="str">
            <v>EUR</v>
          </cell>
          <cell r="G1877">
            <v>1322.98</v>
          </cell>
          <cell r="H1877" t="str">
            <v>GEL</v>
          </cell>
        </row>
        <row r="1878">
          <cell r="B1878">
            <v>40611</v>
          </cell>
          <cell r="C1878">
            <v>40611</v>
          </cell>
          <cell r="E1878">
            <v>311.99</v>
          </cell>
          <cell r="F1878" t="str">
            <v>EUR</v>
          </cell>
          <cell r="G1878">
            <v>751.83</v>
          </cell>
          <cell r="H1878" t="str">
            <v>GEL</v>
          </cell>
        </row>
        <row r="1879">
          <cell r="B1879">
            <v>40611</v>
          </cell>
          <cell r="C1879">
            <v>40611</v>
          </cell>
          <cell r="E1879">
            <v>730.44</v>
          </cell>
          <cell r="F1879" t="str">
            <v>EUR</v>
          </cell>
          <cell r="G1879">
            <v>1760.21</v>
          </cell>
          <cell r="H1879" t="str">
            <v>GEL</v>
          </cell>
        </row>
        <row r="1880">
          <cell r="B1880">
            <v>40611</v>
          </cell>
          <cell r="C1880">
            <v>40611</v>
          </cell>
          <cell r="E1880">
            <v>913.09</v>
          </cell>
          <cell r="F1880" t="str">
            <v>EUR</v>
          </cell>
          <cell r="G1880">
            <v>2200.36</v>
          </cell>
          <cell r="H1880" t="str">
            <v>GEL</v>
          </cell>
        </row>
        <row r="1881">
          <cell r="B1881">
            <v>40611</v>
          </cell>
          <cell r="C1881">
            <v>40612</v>
          </cell>
          <cell r="E1881">
            <v>20000</v>
          </cell>
          <cell r="F1881" t="str">
            <v>EUR</v>
          </cell>
          <cell r="G1881">
            <v>27760</v>
          </cell>
          <cell r="H1881" t="str">
            <v>USD</v>
          </cell>
        </row>
        <row r="1882">
          <cell r="B1882">
            <v>40611</v>
          </cell>
          <cell r="C1882">
            <v>40611</v>
          </cell>
          <cell r="E1882">
            <v>489000</v>
          </cell>
          <cell r="F1882" t="str">
            <v>USD</v>
          </cell>
          <cell r="G1882">
            <v>840835.5</v>
          </cell>
          <cell r="H1882" t="str">
            <v>GEL</v>
          </cell>
        </row>
        <row r="1883">
          <cell r="B1883">
            <v>40611</v>
          </cell>
          <cell r="C1883">
            <v>40611</v>
          </cell>
          <cell r="E1883">
            <v>85250</v>
          </cell>
          <cell r="F1883" t="str">
            <v>GEL</v>
          </cell>
          <cell r="G1883">
            <v>50000</v>
          </cell>
          <cell r="H1883" t="str">
            <v>USD</v>
          </cell>
        </row>
        <row r="1884">
          <cell r="B1884">
            <v>40611</v>
          </cell>
          <cell r="C1884">
            <v>40611</v>
          </cell>
          <cell r="E1884">
            <v>145</v>
          </cell>
          <cell r="F1884" t="str">
            <v>USD</v>
          </cell>
          <cell r="G1884">
            <v>249.23000000000002</v>
          </cell>
          <cell r="H1884" t="str">
            <v>GEL</v>
          </cell>
        </row>
        <row r="1885">
          <cell r="B1885">
            <v>40611</v>
          </cell>
          <cell r="C1885">
            <v>40611</v>
          </cell>
          <cell r="E1885">
            <v>145</v>
          </cell>
          <cell r="F1885" t="str">
            <v>USD</v>
          </cell>
          <cell r="G1885">
            <v>249.23000000000002</v>
          </cell>
          <cell r="H1885" t="str">
            <v>GEL</v>
          </cell>
        </row>
        <row r="1886">
          <cell r="B1886">
            <v>40611</v>
          </cell>
          <cell r="C1886">
            <v>40611</v>
          </cell>
          <cell r="E1886">
            <v>945.34</v>
          </cell>
          <cell r="F1886" t="str">
            <v>GEL</v>
          </cell>
          <cell r="G1886">
            <v>550</v>
          </cell>
          <cell r="H1886" t="str">
            <v>USD</v>
          </cell>
        </row>
        <row r="1887">
          <cell r="B1887">
            <v>40611</v>
          </cell>
          <cell r="C1887">
            <v>40613</v>
          </cell>
          <cell r="E1887">
            <v>70658.89</v>
          </cell>
          <cell r="F1887" t="str">
            <v>USD</v>
          </cell>
          <cell r="G1887">
            <v>2000000</v>
          </cell>
          <cell r="H1887" t="str">
            <v>RUR</v>
          </cell>
        </row>
        <row r="1888">
          <cell r="B1888">
            <v>40611</v>
          </cell>
          <cell r="C1888">
            <v>40611</v>
          </cell>
          <cell r="E1888">
            <v>319000</v>
          </cell>
          <cell r="F1888" t="str">
            <v>EUR</v>
          </cell>
          <cell r="G1888">
            <v>442640.57</v>
          </cell>
          <cell r="H1888" t="str">
            <v>USD</v>
          </cell>
        </row>
        <row r="1889">
          <cell r="B1889">
            <v>40611</v>
          </cell>
          <cell r="C1889">
            <v>40611</v>
          </cell>
          <cell r="E1889">
            <v>67000</v>
          </cell>
          <cell r="F1889" t="str">
            <v>GBP</v>
          </cell>
          <cell r="G1889">
            <v>108463.08</v>
          </cell>
          <cell r="H1889" t="str">
            <v>USD</v>
          </cell>
        </row>
        <row r="1890">
          <cell r="B1890">
            <v>40611</v>
          </cell>
          <cell r="C1890">
            <v>40613</v>
          </cell>
          <cell r="E1890">
            <v>2000000</v>
          </cell>
          <cell r="F1890" t="str">
            <v>RUR</v>
          </cell>
          <cell r="G1890">
            <v>70721.36</v>
          </cell>
          <cell r="H1890" t="str">
            <v>USD</v>
          </cell>
        </row>
        <row r="1891">
          <cell r="B1891">
            <v>40611</v>
          </cell>
          <cell r="C1891">
            <v>40612</v>
          </cell>
          <cell r="E1891">
            <v>2507400</v>
          </cell>
          <cell r="F1891" t="str">
            <v>USD</v>
          </cell>
          <cell r="G1891">
            <v>1800000</v>
          </cell>
          <cell r="H1891" t="str">
            <v>EUR</v>
          </cell>
        </row>
        <row r="1892">
          <cell r="B1892">
            <v>40611</v>
          </cell>
          <cell r="C1892">
            <v>40611</v>
          </cell>
          <cell r="E1892">
            <v>1936.5900000000001</v>
          </cell>
          <cell r="F1892" t="str">
            <v>GEL</v>
          </cell>
          <cell r="G1892">
            <v>1126.71</v>
          </cell>
          <cell r="H1892" t="str">
            <v>USD</v>
          </cell>
        </row>
        <row r="1893">
          <cell r="B1893">
            <v>40611</v>
          </cell>
          <cell r="C1893">
            <v>40611</v>
          </cell>
          <cell r="E1893">
            <v>2375.3000000000002</v>
          </cell>
          <cell r="F1893" t="str">
            <v>GEL</v>
          </cell>
          <cell r="G1893">
            <v>1381.95</v>
          </cell>
          <cell r="H1893" t="str">
            <v>USD</v>
          </cell>
        </row>
        <row r="1894">
          <cell r="B1894">
            <v>40611</v>
          </cell>
          <cell r="C1894">
            <v>40619</v>
          </cell>
          <cell r="E1894">
            <v>1800000</v>
          </cell>
          <cell r="F1894" t="str">
            <v>EUR</v>
          </cell>
          <cell r="G1894">
            <v>2507400</v>
          </cell>
          <cell r="H1894" t="str">
            <v>USD</v>
          </cell>
        </row>
        <row r="1895">
          <cell r="B1895">
            <v>40611</v>
          </cell>
          <cell r="C1895">
            <v>40611</v>
          </cell>
          <cell r="E1895">
            <v>9694.880000000001</v>
          </cell>
          <cell r="F1895" t="str">
            <v>USD</v>
          </cell>
          <cell r="G1895">
            <v>16663.560000000001</v>
          </cell>
          <cell r="H1895" t="str">
            <v>GEL</v>
          </cell>
        </row>
        <row r="1896">
          <cell r="B1896">
            <v>40611</v>
          </cell>
          <cell r="C1896">
            <v>40611</v>
          </cell>
          <cell r="E1896">
            <v>82.67</v>
          </cell>
          <cell r="F1896" t="str">
            <v>USD</v>
          </cell>
          <cell r="G1896">
            <v>142.09</v>
          </cell>
          <cell r="H1896" t="str">
            <v>GEL</v>
          </cell>
        </row>
        <row r="1897">
          <cell r="B1897">
            <v>40611</v>
          </cell>
          <cell r="C1897">
            <v>40611</v>
          </cell>
          <cell r="E1897">
            <v>1581.1200000000001</v>
          </cell>
          <cell r="F1897" t="str">
            <v>GEL</v>
          </cell>
          <cell r="G1897">
            <v>919.9</v>
          </cell>
          <cell r="H1897" t="str">
            <v>USD</v>
          </cell>
        </row>
        <row r="1898">
          <cell r="B1898">
            <v>40611</v>
          </cell>
          <cell r="C1898">
            <v>40611</v>
          </cell>
          <cell r="E1898">
            <v>1.72</v>
          </cell>
          <cell r="F1898" t="str">
            <v>GEL</v>
          </cell>
          <cell r="G1898">
            <v>1</v>
          </cell>
          <cell r="H1898" t="str">
            <v>USD</v>
          </cell>
        </row>
        <row r="1899">
          <cell r="B1899">
            <v>40611</v>
          </cell>
          <cell r="C1899">
            <v>40611</v>
          </cell>
          <cell r="E1899">
            <v>4.3</v>
          </cell>
          <cell r="F1899" t="str">
            <v>GEL</v>
          </cell>
          <cell r="G1899">
            <v>2.5</v>
          </cell>
          <cell r="H1899" t="str">
            <v>USD</v>
          </cell>
        </row>
        <row r="1900">
          <cell r="B1900">
            <v>40611</v>
          </cell>
          <cell r="C1900">
            <v>40611</v>
          </cell>
          <cell r="E1900">
            <v>14.35</v>
          </cell>
          <cell r="F1900" t="str">
            <v>GEL</v>
          </cell>
          <cell r="G1900">
            <v>8.35</v>
          </cell>
          <cell r="H1900" t="str">
            <v>USD</v>
          </cell>
        </row>
        <row r="1901">
          <cell r="B1901">
            <v>40611</v>
          </cell>
          <cell r="C1901">
            <v>40611</v>
          </cell>
          <cell r="E1901">
            <v>0.86</v>
          </cell>
          <cell r="F1901" t="str">
            <v>GEL</v>
          </cell>
          <cell r="G1901">
            <v>0.5</v>
          </cell>
          <cell r="H1901" t="str">
            <v>USD</v>
          </cell>
        </row>
        <row r="1902">
          <cell r="B1902">
            <v>40611</v>
          </cell>
          <cell r="C1902">
            <v>40611</v>
          </cell>
          <cell r="E1902">
            <v>0.86</v>
          </cell>
          <cell r="F1902" t="str">
            <v>GEL</v>
          </cell>
          <cell r="G1902">
            <v>0.5</v>
          </cell>
          <cell r="H1902" t="str">
            <v>USD</v>
          </cell>
        </row>
        <row r="1903">
          <cell r="B1903">
            <v>40611</v>
          </cell>
          <cell r="C1903">
            <v>40611</v>
          </cell>
          <cell r="E1903">
            <v>0.86</v>
          </cell>
          <cell r="F1903" t="str">
            <v>GEL</v>
          </cell>
          <cell r="G1903">
            <v>0.5</v>
          </cell>
          <cell r="H1903" t="str">
            <v>USD</v>
          </cell>
        </row>
        <row r="1904">
          <cell r="B1904">
            <v>40611</v>
          </cell>
          <cell r="C1904">
            <v>40611</v>
          </cell>
          <cell r="E1904">
            <v>0.86</v>
          </cell>
          <cell r="F1904" t="str">
            <v>GEL</v>
          </cell>
          <cell r="G1904">
            <v>0.5</v>
          </cell>
          <cell r="H1904" t="str">
            <v>USD</v>
          </cell>
        </row>
        <row r="1905">
          <cell r="B1905">
            <v>40611</v>
          </cell>
          <cell r="C1905">
            <v>40611</v>
          </cell>
          <cell r="E1905">
            <v>0.43</v>
          </cell>
          <cell r="F1905" t="str">
            <v>GEL</v>
          </cell>
          <cell r="G1905">
            <v>0.25</v>
          </cell>
          <cell r="H1905" t="str">
            <v>USD</v>
          </cell>
        </row>
        <row r="1906">
          <cell r="B1906">
            <v>40611</v>
          </cell>
          <cell r="C1906">
            <v>40611</v>
          </cell>
          <cell r="E1906">
            <v>0.86</v>
          </cell>
          <cell r="F1906" t="str">
            <v>GEL</v>
          </cell>
          <cell r="G1906">
            <v>0.5</v>
          </cell>
          <cell r="H1906" t="str">
            <v>USD</v>
          </cell>
        </row>
        <row r="1907">
          <cell r="B1907">
            <v>40611</v>
          </cell>
          <cell r="C1907">
            <v>40611</v>
          </cell>
          <cell r="E1907">
            <v>0.86</v>
          </cell>
          <cell r="F1907" t="str">
            <v>GEL</v>
          </cell>
          <cell r="G1907">
            <v>0.5</v>
          </cell>
          <cell r="H1907" t="str">
            <v>USD</v>
          </cell>
        </row>
        <row r="1908">
          <cell r="B1908">
            <v>40611</v>
          </cell>
          <cell r="C1908">
            <v>40611</v>
          </cell>
          <cell r="E1908">
            <v>1.72</v>
          </cell>
          <cell r="F1908" t="str">
            <v>GEL</v>
          </cell>
          <cell r="G1908">
            <v>1</v>
          </cell>
          <cell r="H1908" t="str">
            <v>USD</v>
          </cell>
        </row>
        <row r="1909">
          <cell r="B1909">
            <v>40611</v>
          </cell>
          <cell r="C1909">
            <v>40611</v>
          </cell>
          <cell r="E1909">
            <v>0.86</v>
          </cell>
          <cell r="F1909" t="str">
            <v>GEL</v>
          </cell>
          <cell r="G1909">
            <v>0.5</v>
          </cell>
          <cell r="H1909" t="str">
            <v>USD</v>
          </cell>
        </row>
        <row r="1910">
          <cell r="B1910">
            <v>40611</v>
          </cell>
          <cell r="C1910">
            <v>40611</v>
          </cell>
          <cell r="E1910">
            <v>0.77</v>
          </cell>
          <cell r="F1910" t="str">
            <v>GEL</v>
          </cell>
          <cell r="G1910">
            <v>0.45</v>
          </cell>
          <cell r="H1910" t="str">
            <v>USD</v>
          </cell>
        </row>
        <row r="1911">
          <cell r="B1911">
            <v>40611</v>
          </cell>
          <cell r="C1911">
            <v>40611</v>
          </cell>
          <cell r="E1911">
            <v>1.72</v>
          </cell>
          <cell r="F1911" t="str">
            <v>GEL</v>
          </cell>
          <cell r="G1911">
            <v>1</v>
          </cell>
          <cell r="H1911" t="str">
            <v>USD</v>
          </cell>
        </row>
        <row r="1912">
          <cell r="B1912">
            <v>40611</v>
          </cell>
          <cell r="C1912">
            <v>40611</v>
          </cell>
          <cell r="E1912">
            <v>2.58</v>
          </cell>
          <cell r="F1912" t="str">
            <v>GEL</v>
          </cell>
          <cell r="G1912">
            <v>1.5</v>
          </cell>
          <cell r="H1912" t="str">
            <v>USD</v>
          </cell>
        </row>
        <row r="1913">
          <cell r="B1913">
            <v>40611</v>
          </cell>
          <cell r="C1913">
            <v>40611</v>
          </cell>
          <cell r="E1913">
            <v>27.51</v>
          </cell>
          <cell r="F1913" t="str">
            <v>GEL</v>
          </cell>
          <cell r="G1913">
            <v>16</v>
          </cell>
          <cell r="H1913" t="str">
            <v>USD</v>
          </cell>
        </row>
        <row r="1914">
          <cell r="B1914">
            <v>40611</v>
          </cell>
          <cell r="C1914">
            <v>40611</v>
          </cell>
          <cell r="E1914">
            <v>1736.9</v>
          </cell>
          <cell r="F1914" t="str">
            <v>GEL</v>
          </cell>
          <cell r="G1914">
            <v>1025.93</v>
          </cell>
          <cell r="H1914" t="str">
            <v>USD</v>
          </cell>
        </row>
        <row r="1915">
          <cell r="B1915">
            <v>40611</v>
          </cell>
          <cell r="C1915">
            <v>40611</v>
          </cell>
          <cell r="E1915">
            <v>6500</v>
          </cell>
          <cell r="F1915" t="str">
            <v>USD</v>
          </cell>
          <cell r="G1915">
            <v>11306.24</v>
          </cell>
          <cell r="H1915" t="str">
            <v>GEL</v>
          </cell>
        </row>
        <row r="1916">
          <cell r="B1916">
            <v>40611</v>
          </cell>
          <cell r="C1916">
            <v>40611</v>
          </cell>
          <cell r="E1916">
            <v>13.41</v>
          </cell>
          <cell r="F1916" t="str">
            <v>GEL</v>
          </cell>
          <cell r="G1916">
            <v>7.8</v>
          </cell>
          <cell r="H1916" t="str">
            <v>USD</v>
          </cell>
        </row>
        <row r="1917">
          <cell r="B1917">
            <v>40611</v>
          </cell>
          <cell r="C1917">
            <v>40611</v>
          </cell>
          <cell r="E1917">
            <v>13.41</v>
          </cell>
          <cell r="F1917" t="str">
            <v>GEL</v>
          </cell>
          <cell r="G1917">
            <v>7.8</v>
          </cell>
          <cell r="H1917" t="str">
            <v>USD</v>
          </cell>
        </row>
        <row r="1918">
          <cell r="B1918">
            <v>40611</v>
          </cell>
          <cell r="C1918">
            <v>40611</v>
          </cell>
          <cell r="E1918">
            <v>6.7</v>
          </cell>
          <cell r="F1918" t="str">
            <v>GEL</v>
          </cell>
          <cell r="G1918">
            <v>3.9</v>
          </cell>
          <cell r="H1918" t="str">
            <v>USD</v>
          </cell>
        </row>
        <row r="1919">
          <cell r="B1919">
            <v>40611</v>
          </cell>
          <cell r="C1919">
            <v>40611</v>
          </cell>
          <cell r="E1919">
            <v>4.82</v>
          </cell>
          <cell r="F1919" t="str">
            <v>GEL</v>
          </cell>
          <cell r="G1919">
            <v>2.8000000000000003</v>
          </cell>
          <cell r="H1919" t="str">
            <v>USD</v>
          </cell>
        </row>
        <row r="1920">
          <cell r="B1920">
            <v>40611</v>
          </cell>
          <cell r="C1920">
            <v>40611</v>
          </cell>
          <cell r="E1920">
            <v>0.34</v>
          </cell>
          <cell r="F1920" t="str">
            <v>GEL</v>
          </cell>
          <cell r="G1920">
            <v>0.2</v>
          </cell>
          <cell r="H1920" t="str">
            <v>USD</v>
          </cell>
        </row>
        <row r="1921">
          <cell r="B1921">
            <v>40611</v>
          </cell>
          <cell r="C1921">
            <v>40611</v>
          </cell>
          <cell r="E1921">
            <v>6.5</v>
          </cell>
          <cell r="F1921" t="str">
            <v>GEL</v>
          </cell>
          <cell r="G1921">
            <v>3.7800000000000002</v>
          </cell>
          <cell r="H1921" t="str">
            <v>USD</v>
          </cell>
        </row>
        <row r="1922">
          <cell r="B1922">
            <v>40611</v>
          </cell>
          <cell r="C1922">
            <v>40611</v>
          </cell>
          <cell r="E1922">
            <v>2.75</v>
          </cell>
          <cell r="F1922" t="str">
            <v>GEL</v>
          </cell>
          <cell r="G1922">
            <v>1.6</v>
          </cell>
          <cell r="H1922" t="str">
            <v>USD</v>
          </cell>
        </row>
        <row r="1923">
          <cell r="B1923">
            <v>40611</v>
          </cell>
          <cell r="C1923">
            <v>40611</v>
          </cell>
          <cell r="E1923">
            <v>10.050000000000001</v>
          </cell>
          <cell r="F1923" t="str">
            <v>GEL</v>
          </cell>
          <cell r="G1923">
            <v>5.8500000000000005</v>
          </cell>
          <cell r="H1923" t="str">
            <v>USD</v>
          </cell>
        </row>
        <row r="1924">
          <cell r="B1924">
            <v>40611</v>
          </cell>
          <cell r="C1924">
            <v>40611</v>
          </cell>
          <cell r="E1924">
            <v>6.7</v>
          </cell>
          <cell r="F1924" t="str">
            <v>GEL</v>
          </cell>
          <cell r="G1924">
            <v>3.9</v>
          </cell>
          <cell r="H1924" t="str">
            <v>USD</v>
          </cell>
        </row>
        <row r="1925">
          <cell r="B1925">
            <v>40611</v>
          </cell>
          <cell r="C1925">
            <v>40611</v>
          </cell>
          <cell r="E1925">
            <v>26.810000000000002</v>
          </cell>
          <cell r="F1925" t="str">
            <v>GEL</v>
          </cell>
          <cell r="G1925">
            <v>15.6</v>
          </cell>
          <cell r="H1925" t="str">
            <v>USD</v>
          </cell>
        </row>
        <row r="1926">
          <cell r="B1926">
            <v>40611</v>
          </cell>
          <cell r="C1926">
            <v>40611</v>
          </cell>
          <cell r="E1926">
            <v>2</v>
          </cell>
          <cell r="F1926" t="str">
            <v>GEL</v>
          </cell>
          <cell r="G1926">
            <v>1.1599999999999999</v>
          </cell>
          <cell r="H1926" t="str">
            <v>USD</v>
          </cell>
        </row>
        <row r="1927">
          <cell r="B1927">
            <v>40611</v>
          </cell>
          <cell r="C1927">
            <v>40611</v>
          </cell>
          <cell r="E1927">
            <v>8.6</v>
          </cell>
          <cell r="F1927" t="str">
            <v>GEL</v>
          </cell>
          <cell r="G1927">
            <v>5</v>
          </cell>
          <cell r="H1927" t="str">
            <v>USD</v>
          </cell>
        </row>
        <row r="1928">
          <cell r="B1928">
            <v>40611</v>
          </cell>
          <cell r="C1928">
            <v>40611</v>
          </cell>
          <cell r="E1928">
            <v>1.03</v>
          </cell>
          <cell r="F1928" t="str">
            <v>GEL</v>
          </cell>
          <cell r="G1928">
            <v>0.6</v>
          </cell>
          <cell r="H1928" t="str">
            <v>USD</v>
          </cell>
        </row>
        <row r="1929">
          <cell r="B1929">
            <v>40611</v>
          </cell>
          <cell r="C1929">
            <v>40611</v>
          </cell>
          <cell r="E1929">
            <v>1</v>
          </cell>
          <cell r="F1929" t="str">
            <v>GEL</v>
          </cell>
          <cell r="G1929">
            <v>0.57999999999999996</v>
          </cell>
          <cell r="H1929" t="str">
            <v>USD</v>
          </cell>
        </row>
        <row r="1930">
          <cell r="B1930">
            <v>40611</v>
          </cell>
          <cell r="C1930">
            <v>40611</v>
          </cell>
          <cell r="E1930">
            <v>26.810000000000002</v>
          </cell>
          <cell r="F1930" t="str">
            <v>GEL</v>
          </cell>
          <cell r="G1930">
            <v>15.6</v>
          </cell>
          <cell r="H1930" t="str">
            <v>USD</v>
          </cell>
        </row>
        <row r="1931">
          <cell r="B1931">
            <v>40611</v>
          </cell>
          <cell r="C1931">
            <v>40611</v>
          </cell>
          <cell r="E1931">
            <v>13.41</v>
          </cell>
          <cell r="F1931" t="str">
            <v>GEL</v>
          </cell>
          <cell r="G1931">
            <v>7.8</v>
          </cell>
          <cell r="H1931" t="str">
            <v>USD</v>
          </cell>
        </row>
        <row r="1932">
          <cell r="B1932">
            <v>40611</v>
          </cell>
          <cell r="C1932">
            <v>40611</v>
          </cell>
          <cell r="E1932">
            <v>40.22</v>
          </cell>
          <cell r="F1932" t="str">
            <v>GEL</v>
          </cell>
          <cell r="G1932">
            <v>23.400000000000002</v>
          </cell>
          <cell r="H1932" t="str">
            <v>USD</v>
          </cell>
        </row>
        <row r="1933">
          <cell r="B1933">
            <v>40611</v>
          </cell>
          <cell r="C1933">
            <v>40611</v>
          </cell>
          <cell r="E1933">
            <v>0.69000000000000006</v>
          </cell>
          <cell r="F1933" t="str">
            <v>GEL</v>
          </cell>
          <cell r="G1933">
            <v>0.4</v>
          </cell>
          <cell r="H1933" t="str">
            <v>USD</v>
          </cell>
        </row>
        <row r="1934">
          <cell r="B1934">
            <v>40611</v>
          </cell>
          <cell r="C1934">
            <v>40611</v>
          </cell>
          <cell r="E1934">
            <v>2.06</v>
          </cell>
          <cell r="F1934" t="str">
            <v>GEL</v>
          </cell>
          <cell r="G1934">
            <v>1.2</v>
          </cell>
          <cell r="H1934" t="str">
            <v>USD</v>
          </cell>
        </row>
        <row r="1935">
          <cell r="B1935">
            <v>40611</v>
          </cell>
          <cell r="C1935">
            <v>40611</v>
          </cell>
          <cell r="E1935">
            <v>2.96</v>
          </cell>
          <cell r="F1935" t="str">
            <v>GEL</v>
          </cell>
          <cell r="G1935">
            <v>1.72</v>
          </cell>
          <cell r="H1935" t="str">
            <v>USD</v>
          </cell>
        </row>
        <row r="1936">
          <cell r="B1936">
            <v>40611</v>
          </cell>
          <cell r="C1936">
            <v>40611</v>
          </cell>
          <cell r="E1936">
            <v>5.84</v>
          </cell>
          <cell r="F1936" t="str">
            <v>GEL</v>
          </cell>
          <cell r="G1936">
            <v>3.4</v>
          </cell>
          <cell r="H1936" t="str">
            <v>USD</v>
          </cell>
        </row>
        <row r="1937">
          <cell r="B1937">
            <v>40611</v>
          </cell>
          <cell r="C1937">
            <v>40611</v>
          </cell>
          <cell r="E1937">
            <v>1</v>
          </cell>
          <cell r="F1937" t="str">
            <v>GEL</v>
          </cell>
          <cell r="G1937">
            <v>0.57999999999999996</v>
          </cell>
          <cell r="H1937" t="str">
            <v>USD</v>
          </cell>
        </row>
        <row r="1938">
          <cell r="B1938">
            <v>40611</v>
          </cell>
          <cell r="C1938">
            <v>40611</v>
          </cell>
          <cell r="E1938">
            <v>2.38</v>
          </cell>
          <cell r="F1938" t="str">
            <v>GEL</v>
          </cell>
          <cell r="G1938">
            <v>1.3800000000000001</v>
          </cell>
          <cell r="H1938" t="str">
            <v>USD</v>
          </cell>
        </row>
        <row r="1939">
          <cell r="B1939">
            <v>40611</v>
          </cell>
          <cell r="C1939">
            <v>40611</v>
          </cell>
          <cell r="E1939">
            <v>1</v>
          </cell>
          <cell r="F1939" t="str">
            <v>GEL</v>
          </cell>
          <cell r="G1939">
            <v>0.57999999999999996</v>
          </cell>
          <cell r="H1939" t="str">
            <v>USD</v>
          </cell>
        </row>
        <row r="1940">
          <cell r="B1940">
            <v>40611</v>
          </cell>
          <cell r="C1940">
            <v>40611</v>
          </cell>
          <cell r="E1940">
            <v>5.5</v>
          </cell>
          <cell r="F1940" t="str">
            <v>GEL</v>
          </cell>
          <cell r="G1940">
            <v>3.2</v>
          </cell>
          <cell r="H1940" t="str">
            <v>USD</v>
          </cell>
        </row>
        <row r="1941">
          <cell r="B1941">
            <v>40611</v>
          </cell>
          <cell r="C1941">
            <v>40611</v>
          </cell>
          <cell r="E1941">
            <v>2.06</v>
          </cell>
          <cell r="F1941" t="str">
            <v>GEL</v>
          </cell>
          <cell r="G1941">
            <v>1.2</v>
          </cell>
          <cell r="H1941" t="str">
            <v>USD</v>
          </cell>
        </row>
        <row r="1942">
          <cell r="B1942">
            <v>40611</v>
          </cell>
          <cell r="C1942">
            <v>40611</v>
          </cell>
          <cell r="E1942">
            <v>4.12</v>
          </cell>
          <cell r="F1942" t="str">
            <v>GEL</v>
          </cell>
          <cell r="G1942">
            <v>2.4</v>
          </cell>
          <cell r="H1942" t="str">
            <v>USD</v>
          </cell>
        </row>
        <row r="1943">
          <cell r="B1943">
            <v>40611</v>
          </cell>
          <cell r="C1943">
            <v>40611</v>
          </cell>
          <cell r="E1943">
            <v>3.1</v>
          </cell>
          <cell r="F1943" t="str">
            <v>GEL</v>
          </cell>
          <cell r="G1943">
            <v>1.8</v>
          </cell>
          <cell r="H1943" t="str">
            <v>USD</v>
          </cell>
        </row>
        <row r="1944">
          <cell r="B1944">
            <v>40611</v>
          </cell>
          <cell r="C1944">
            <v>40611</v>
          </cell>
          <cell r="E1944">
            <v>7.5600000000000005</v>
          </cell>
          <cell r="F1944" t="str">
            <v>GEL</v>
          </cell>
          <cell r="G1944">
            <v>4.4000000000000004</v>
          </cell>
          <cell r="H1944" t="str">
            <v>USD</v>
          </cell>
        </row>
        <row r="1945">
          <cell r="B1945">
            <v>40611</v>
          </cell>
          <cell r="C1945">
            <v>40611</v>
          </cell>
          <cell r="E1945">
            <v>5.5</v>
          </cell>
          <cell r="F1945" t="str">
            <v>GEL</v>
          </cell>
          <cell r="G1945">
            <v>3.2</v>
          </cell>
          <cell r="H1945" t="str">
            <v>USD</v>
          </cell>
        </row>
        <row r="1946">
          <cell r="B1946">
            <v>40611</v>
          </cell>
          <cell r="C1946">
            <v>40611</v>
          </cell>
          <cell r="E1946">
            <v>2.75</v>
          </cell>
          <cell r="F1946" t="str">
            <v>GEL</v>
          </cell>
          <cell r="G1946">
            <v>1.6</v>
          </cell>
          <cell r="H1946" t="str">
            <v>USD</v>
          </cell>
        </row>
        <row r="1947">
          <cell r="B1947">
            <v>40611</v>
          </cell>
          <cell r="C1947">
            <v>40611</v>
          </cell>
          <cell r="E1947">
            <v>1.72</v>
          </cell>
          <cell r="F1947" t="str">
            <v>GEL</v>
          </cell>
          <cell r="G1947">
            <v>1</v>
          </cell>
          <cell r="H1947" t="str">
            <v>USD</v>
          </cell>
        </row>
        <row r="1948">
          <cell r="B1948">
            <v>40611</v>
          </cell>
          <cell r="C1948">
            <v>40611</v>
          </cell>
          <cell r="E1948">
            <v>1</v>
          </cell>
          <cell r="F1948" t="str">
            <v>GEL</v>
          </cell>
          <cell r="G1948">
            <v>0.57999999999999996</v>
          </cell>
          <cell r="H1948" t="str">
            <v>USD</v>
          </cell>
        </row>
        <row r="1949">
          <cell r="B1949">
            <v>40611</v>
          </cell>
          <cell r="C1949">
            <v>40611</v>
          </cell>
          <cell r="E1949">
            <v>0.34</v>
          </cell>
          <cell r="F1949" t="str">
            <v>GEL</v>
          </cell>
          <cell r="G1949">
            <v>0.2</v>
          </cell>
          <cell r="H1949" t="str">
            <v>USD</v>
          </cell>
        </row>
        <row r="1950">
          <cell r="B1950">
            <v>40611</v>
          </cell>
          <cell r="C1950">
            <v>40611</v>
          </cell>
          <cell r="E1950">
            <v>1</v>
          </cell>
          <cell r="F1950" t="str">
            <v>GEL</v>
          </cell>
          <cell r="G1950">
            <v>0.57999999999999996</v>
          </cell>
          <cell r="H1950" t="str">
            <v>USD</v>
          </cell>
        </row>
        <row r="1951">
          <cell r="B1951">
            <v>40611</v>
          </cell>
          <cell r="C1951">
            <v>40611</v>
          </cell>
          <cell r="E1951">
            <v>0.34</v>
          </cell>
          <cell r="F1951" t="str">
            <v>GEL</v>
          </cell>
          <cell r="G1951">
            <v>0.2</v>
          </cell>
          <cell r="H1951" t="str">
            <v>USD</v>
          </cell>
        </row>
        <row r="1952">
          <cell r="B1952">
            <v>40611</v>
          </cell>
          <cell r="C1952">
            <v>40611</v>
          </cell>
          <cell r="E1952">
            <v>2.72</v>
          </cell>
          <cell r="F1952" t="str">
            <v>GEL</v>
          </cell>
          <cell r="G1952">
            <v>1.58</v>
          </cell>
          <cell r="H1952" t="str">
            <v>USD</v>
          </cell>
        </row>
        <row r="1953">
          <cell r="B1953">
            <v>40611</v>
          </cell>
          <cell r="C1953">
            <v>40611</v>
          </cell>
          <cell r="E1953">
            <v>2.4</v>
          </cell>
          <cell r="F1953" t="str">
            <v>GEL</v>
          </cell>
          <cell r="G1953">
            <v>1.4000000000000001</v>
          </cell>
          <cell r="H1953" t="str">
            <v>USD</v>
          </cell>
        </row>
        <row r="1954">
          <cell r="B1954">
            <v>40611</v>
          </cell>
          <cell r="C1954">
            <v>40611</v>
          </cell>
          <cell r="E1954">
            <v>0.34</v>
          </cell>
          <cell r="F1954" t="str">
            <v>GEL</v>
          </cell>
          <cell r="G1954">
            <v>0.2</v>
          </cell>
          <cell r="H1954" t="str">
            <v>USD</v>
          </cell>
        </row>
        <row r="1955">
          <cell r="B1955">
            <v>40611</v>
          </cell>
          <cell r="C1955">
            <v>40611</v>
          </cell>
          <cell r="E1955">
            <v>2.06</v>
          </cell>
          <cell r="F1955" t="str">
            <v>GEL</v>
          </cell>
          <cell r="G1955">
            <v>1.2</v>
          </cell>
          <cell r="H1955" t="str">
            <v>USD</v>
          </cell>
        </row>
        <row r="1956">
          <cell r="B1956">
            <v>40611</v>
          </cell>
          <cell r="C1956">
            <v>40611</v>
          </cell>
          <cell r="E1956">
            <v>0.69000000000000006</v>
          </cell>
          <cell r="F1956" t="str">
            <v>GEL</v>
          </cell>
          <cell r="G1956">
            <v>0.4</v>
          </cell>
          <cell r="H1956" t="str">
            <v>USD</v>
          </cell>
        </row>
        <row r="1957">
          <cell r="B1957">
            <v>40611</v>
          </cell>
          <cell r="C1957">
            <v>40611</v>
          </cell>
          <cell r="E1957">
            <v>3.44</v>
          </cell>
          <cell r="F1957" t="str">
            <v>GEL</v>
          </cell>
          <cell r="G1957">
            <v>2</v>
          </cell>
          <cell r="H1957" t="str">
            <v>USD</v>
          </cell>
        </row>
        <row r="1958">
          <cell r="B1958">
            <v>40611</v>
          </cell>
          <cell r="C1958">
            <v>40611</v>
          </cell>
          <cell r="E1958">
            <v>2.06</v>
          </cell>
          <cell r="F1958" t="str">
            <v>GEL</v>
          </cell>
          <cell r="G1958">
            <v>1.2</v>
          </cell>
          <cell r="H1958" t="str">
            <v>USD</v>
          </cell>
        </row>
        <row r="1959">
          <cell r="B1959">
            <v>40611</v>
          </cell>
          <cell r="C1959">
            <v>40611</v>
          </cell>
          <cell r="E1959">
            <v>4.4400000000000004</v>
          </cell>
          <cell r="F1959" t="str">
            <v>GEL</v>
          </cell>
          <cell r="G1959">
            <v>2.58</v>
          </cell>
          <cell r="H1959" t="str">
            <v>USD</v>
          </cell>
        </row>
        <row r="1960">
          <cell r="B1960">
            <v>40611</v>
          </cell>
          <cell r="C1960">
            <v>40611</v>
          </cell>
          <cell r="E1960">
            <v>8.94</v>
          </cell>
          <cell r="F1960" t="str">
            <v>GEL</v>
          </cell>
          <cell r="G1960">
            <v>5.2</v>
          </cell>
          <cell r="H1960" t="str">
            <v>USD</v>
          </cell>
        </row>
        <row r="1961">
          <cell r="B1961">
            <v>40611</v>
          </cell>
          <cell r="C1961">
            <v>40611</v>
          </cell>
          <cell r="E1961">
            <v>1.3800000000000001</v>
          </cell>
          <cell r="F1961" t="str">
            <v>GEL</v>
          </cell>
          <cell r="G1961">
            <v>0.8</v>
          </cell>
          <cell r="H1961" t="str">
            <v>USD</v>
          </cell>
        </row>
        <row r="1962">
          <cell r="B1962">
            <v>40611</v>
          </cell>
          <cell r="C1962">
            <v>40611</v>
          </cell>
          <cell r="E1962">
            <v>1.72</v>
          </cell>
          <cell r="F1962" t="str">
            <v>GEL</v>
          </cell>
          <cell r="G1962">
            <v>1</v>
          </cell>
          <cell r="H1962" t="str">
            <v>USD</v>
          </cell>
        </row>
        <row r="1963">
          <cell r="B1963">
            <v>40611</v>
          </cell>
          <cell r="C1963">
            <v>40611</v>
          </cell>
          <cell r="E1963">
            <v>13.75</v>
          </cell>
          <cell r="F1963" t="str">
            <v>GEL</v>
          </cell>
          <cell r="G1963">
            <v>8</v>
          </cell>
          <cell r="H1963" t="str">
            <v>USD</v>
          </cell>
        </row>
        <row r="1964">
          <cell r="B1964">
            <v>40611</v>
          </cell>
          <cell r="C1964">
            <v>40611</v>
          </cell>
          <cell r="E1964">
            <v>0.34</v>
          </cell>
          <cell r="F1964" t="str">
            <v>GEL</v>
          </cell>
          <cell r="G1964">
            <v>0.2</v>
          </cell>
          <cell r="H1964" t="str">
            <v>USD</v>
          </cell>
        </row>
        <row r="1965">
          <cell r="B1965">
            <v>40611</v>
          </cell>
          <cell r="C1965">
            <v>40611</v>
          </cell>
          <cell r="E1965">
            <v>11.01</v>
          </cell>
          <cell r="F1965" t="str">
            <v>GEL</v>
          </cell>
          <cell r="G1965">
            <v>6.4</v>
          </cell>
          <cell r="H1965" t="str">
            <v>USD</v>
          </cell>
        </row>
        <row r="1966">
          <cell r="B1966">
            <v>40611</v>
          </cell>
          <cell r="C1966">
            <v>40611</v>
          </cell>
          <cell r="E1966">
            <v>2.06</v>
          </cell>
          <cell r="F1966" t="str">
            <v>GEL</v>
          </cell>
          <cell r="G1966">
            <v>1.2</v>
          </cell>
          <cell r="H1966" t="str">
            <v>USD</v>
          </cell>
        </row>
        <row r="1967">
          <cell r="B1967">
            <v>40611</v>
          </cell>
          <cell r="C1967">
            <v>40611</v>
          </cell>
          <cell r="E1967">
            <v>2.41</v>
          </cell>
          <cell r="F1967" t="str">
            <v>GEL</v>
          </cell>
          <cell r="G1967">
            <v>1.4000000000000001</v>
          </cell>
          <cell r="H1967" t="str">
            <v>USD</v>
          </cell>
        </row>
        <row r="1968">
          <cell r="B1968">
            <v>40611</v>
          </cell>
          <cell r="C1968">
            <v>40611</v>
          </cell>
          <cell r="E1968">
            <v>1</v>
          </cell>
          <cell r="F1968" t="str">
            <v>GEL</v>
          </cell>
          <cell r="G1968">
            <v>0.57999999999999996</v>
          </cell>
          <cell r="H1968" t="str">
            <v>USD</v>
          </cell>
        </row>
        <row r="1969">
          <cell r="B1969">
            <v>40611</v>
          </cell>
          <cell r="C1969">
            <v>40611</v>
          </cell>
          <cell r="E1969">
            <v>0.69000000000000006</v>
          </cell>
          <cell r="F1969" t="str">
            <v>GEL</v>
          </cell>
          <cell r="G1969">
            <v>0.4</v>
          </cell>
          <cell r="H1969" t="str">
            <v>USD</v>
          </cell>
        </row>
        <row r="1970">
          <cell r="B1970">
            <v>40611</v>
          </cell>
          <cell r="C1970">
            <v>40611</v>
          </cell>
          <cell r="E1970">
            <v>0.34</v>
          </cell>
          <cell r="F1970" t="str">
            <v>GEL</v>
          </cell>
          <cell r="G1970">
            <v>0.2</v>
          </cell>
          <cell r="H1970" t="str">
            <v>USD</v>
          </cell>
        </row>
        <row r="1971">
          <cell r="B1971">
            <v>40611</v>
          </cell>
          <cell r="C1971">
            <v>40611</v>
          </cell>
          <cell r="E1971">
            <v>1.3800000000000001</v>
          </cell>
          <cell r="F1971" t="str">
            <v>GEL</v>
          </cell>
          <cell r="G1971">
            <v>0.8</v>
          </cell>
          <cell r="H1971" t="str">
            <v>USD</v>
          </cell>
        </row>
        <row r="1972">
          <cell r="B1972">
            <v>40611</v>
          </cell>
          <cell r="C1972">
            <v>40611</v>
          </cell>
          <cell r="E1972">
            <v>1.03</v>
          </cell>
          <cell r="F1972" t="str">
            <v>GEL</v>
          </cell>
          <cell r="G1972">
            <v>0.6</v>
          </cell>
          <cell r="H1972" t="str">
            <v>USD</v>
          </cell>
        </row>
        <row r="1973">
          <cell r="B1973">
            <v>40611</v>
          </cell>
          <cell r="C1973">
            <v>40611</v>
          </cell>
          <cell r="E1973">
            <v>6.88</v>
          </cell>
          <cell r="F1973" t="str">
            <v>GEL</v>
          </cell>
          <cell r="G1973">
            <v>4</v>
          </cell>
          <cell r="H1973" t="str">
            <v>USD</v>
          </cell>
        </row>
        <row r="1974">
          <cell r="B1974">
            <v>40611</v>
          </cell>
          <cell r="C1974">
            <v>40611</v>
          </cell>
          <cell r="E1974">
            <v>1.2</v>
          </cell>
          <cell r="F1974" t="str">
            <v>GEL</v>
          </cell>
          <cell r="G1974">
            <v>0.70000000000000007</v>
          </cell>
          <cell r="H1974" t="str">
            <v>USD</v>
          </cell>
        </row>
        <row r="1975">
          <cell r="B1975">
            <v>40611</v>
          </cell>
          <cell r="C1975">
            <v>40611</v>
          </cell>
          <cell r="E1975">
            <v>1.72</v>
          </cell>
          <cell r="F1975" t="str">
            <v>GEL</v>
          </cell>
          <cell r="G1975">
            <v>1</v>
          </cell>
          <cell r="H1975" t="str">
            <v>USD</v>
          </cell>
        </row>
        <row r="1976">
          <cell r="B1976">
            <v>40611</v>
          </cell>
          <cell r="C1976">
            <v>40611</v>
          </cell>
          <cell r="E1976">
            <v>1.72</v>
          </cell>
          <cell r="F1976" t="str">
            <v>GEL</v>
          </cell>
          <cell r="G1976">
            <v>1</v>
          </cell>
          <cell r="H1976" t="str">
            <v>USD</v>
          </cell>
        </row>
        <row r="1977">
          <cell r="B1977">
            <v>40611</v>
          </cell>
          <cell r="C1977">
            <v>40611</v>
          </cell>
          <cell r="E1977">
            <v>1.03</v>
          </cell>
          <cell r="F1977" t="str">
            <v>GEL</v>
          </cell>
          <cell r="G1977">
            <v>0.6</v>
          </cell>
          <cell r="H1977" t="str">
            <v>USD</v>
          </cell>
        </row>
        <row r="1978">
          <cell r="B1978">
            <v>40611</v>
          </cell>
          <cell r="C1978">
            <v>40611</v>
          </cell>
          <cell r="E1978">
            <v>3.7800000000000002</v>
          </cell>
          <cell r="F1978" t="str">
            <v>GEL</v>
          </cell>
          <cell r="G1978">
            <v>2.2000000000000002</v>
          </cell>
          <cell r="H1978" t="str">
            <v>USD</v>
          </cell>
        </row>
        <row r="1979">
          <cell r="B1979">
            <v>40611</v>
          </cell>
          <cell r="C1979">
            <v>40611</v>
          </cell>
          <cell r="E1979">
            <v>3.38</v>
          </cell>
          <cell r="F1979" t="str">
            <v>GEL</v>
          </cell>
          <cell r="G1979">
            <v>1.96</v>
          </cell>
          <cell r="H1979" t="str">
            <v>USD</v>
          </cell>
        </row>
        <row r="1980">
          <cell r="B1980">
            <v>40611</v>
          </cell>
          <cell r="C1980">
            <v>40611</v>
          </cell>
          <cell r="E1980">
            <v>1</v>
          </cell>
          <cell r="F1980" t="str">
            <v>GEL</v>
          </cell>
          <cell r="G1980">
            <v>0.57999999999999996</v>
          </cell>
          <cell r="H1980" t="str">
            <v>USD</v>
          </cell>
        </row>
        <row r="1981">
          <cell r="B1981">
            <v>40611</v>
          </cell>
          <cell r="C1981">
            <v>40611</v>
          </cell>
          <cell r="E1981">
            <v>5.16</v>
          </cell>
          <cell r="F1981" t="str">
            <v>GEL</v>
          </cell>
          <cell r="G1981">
            <v>3</v>
          </cell>
          <cell r="H1981" t="str">
            <v>USD</v>
          </cell>
        </row>
        <row r="1982">
          <cell r="B1982">
            <v>40611</v>
          </cell>
          <cell r="C1982">
            <v>40611</v>
          </cell>
          <cell r="E1982">
            <v>2.75</v>
          </cell>
          <cell r="F1982" t="str">
            <v>GEL</v>
          </cell>
          <cell r="G1982">
            <v>1.6</v>
          </cell>
          <cell r="H1982" t="str">
            <v>USD</v>
          </cell>
        </row>
        <row r="1983">
          <cell r="B1983">
            <v>40611</v>
          </cell>
          <cell r="C1983">
            <v>40611</v>
          </cell>
          <cell r="E1983">
            <v>1.72</v>
          </cell>
          <cell r="F1983" t="str">
            <v>GEL</v>
          </cell>
          <cell r="G1983">
            <v>1</v>
          </cell>
          <cell r="H1983" t="str">
            <v>USD</v>
          </cell>
        </row>
        <row r="1984">
          <cell r="B1984">
            <v>40611</v>
          </cell>
          <cell r="C1984">
            <v>40611</v>
          </cell>
          <cell r="E1984">
            <v>1</v>
          </cell>
          <cell r="F1984" t="str">
            <v>GEL</v>
          </cell>
          <cell r="G1984">
            <v>0.57999999999999996</v>
          </cell>
          <cell r="H1984" t="str">
            <v>USD</v>
          </cell>
        </row>
        <row r="1985">
          <cell r="B1985">
            <v>40611</v>
          </cell>
          <cell r="C1985">
            <v>40611</v>
          </cell>
          <cell r="E1985">
            <v>5.8100000000000005</v>
          </cell>
          <cell r="F1985" t="str">
            <v>GEL</v>
          </cell>
          <cell r="G1985">
            <v>3.38</v>
          </cell>
          <cell r="H1985" t="str">
            <v>USD</v>
          </cell>
        </row>
        <row r="1986">
          <cell r="B1986">
            <v>40611</v>
          </cell>
          <cell r="C1986">
            <v>40611</v>
          </cell>
          <cell r="E1986">
            <v>0.21</v>
          </cell>
          <cell r="F1986" t="str">
            <v>GEL</v>
          </cell>
          <cell r="G1986">
            <v>0.12</v>
          </cell>
          <cell r="H1986" t="str">
            <v>USD</v>
          </cell>
        </row>
        <row r="1987">
          <cell r="B1987">
            <v>40611</v>
          </cell>
          <cell r="C1987">
            <v>40611</v>
          </cell>
          <cell r="E1987">
            <v>0.34</v>
          </cell>
          <cell r="F1987" t="str">
            <v>GEL</v>
          </cell>
          <cell r="G1987">
            <v>0.2</v>
          </cell>
          <cell r="H1987" t="str">
            <v>USD</v>
          </cell>
        </row>
        <row r="1988">
          <cell r="B1988">
            <v>40611</v>
          </cell>
          <cell r="C1988">
            <v>40611</v>
          </cell>
          <cell r="E1988">
            <v>2.4</v>
          </cell>
          <cell r="F1988" t="str">
            <v>GEL</v>
          </cell>
          <cell r="G1988">
            <v>1.4000000000000001</v>
          </cell>
          <cell r="H1988" t="str">
            <v>USD</v>
          </cell>
        </row>
        <row r="1989">
          <cell r="B1989">
            <v>40611</v>
          </cell>
          <cell r="C1989">
            <v>40611</v>
          </cell>
          <cell r="E1989">
            <v>0.68</v>
          </cell>
          <cell r="F1989" t="str">
            <v>GEL</v>
          </cell>
          <cell r="G1989">
            <v>0.4</v>
          </cell>
          <cell r="H1989" t="str">
            <v>USD</v>
          </cell>
        </row>
        <row r="1990">
          <cell r="B1990">
            <v>40611</v>
          </cell>
          <cell r="C1990">
            <v>40611</v>
          </cell>
          <cell r="E1990">
            <v>0.69000000000000006</v>
          </cell>
          <cell r="F1990" t="str">
            <v>GEL</v>
          </cell>
          <cell r="G1990">
            <v>0.4</v>
          </cell>
          <cell r="H1990" t="str">
            <v>USD</v>
          </cell>
        </row>
        <row r="1991">
          <cell r="B1991">
            <v>40611</v>
          </cell>
          <cell r="C1991">
            <v>40611</v>
          </cell>
          <cell r="E1991">
            <v>0.34</v>
          </cell>
          <cell r="F1991" t="str">
            <v>GEL</v>
          </cell>
          <cell r="G1991">
            <v>0.2</v>
          </cell>
          <cell r="H1991" t="str">
            <v>USD</v>
          </cell>
        </row>
        <row r="1992">
          <cell r="B1992">
            <v>40611</v>
          </cell>
          <cell r="C1992">
            <v>40611</v>
          </cell>
          <cell r="E1992">
            <v>0.69000000000000006</v>
          </cell>
          <cell r="F1992" t="str">
            <v>GEL</v>
          </cell>
          <cell r="G1992">
            <v>0.4</v>
          </cell>
          <cell r="H1992" t="str">
            <v>USD</v>
          </cell>
        </row>
        <row r="1993">
          <cell r="B1993">
            <v>40611</v>
          </cell>
          <cell r="C1993">
            <v>40611</v>
          </cell>
          <cell r="E1993">
            <v>1</v>
          </cell>
          <cell r="F1993" t="str">
            <v>GEL</v>
          </cell>
          <cell r="G1993">
            <v>0.57999999999999996</v>
          </cell>
          <cell r="H1993" t="str">
            <v>USD</v>
          </cell>
        </row>
        <row r="1994">
          <cell r="B1994">
            <v>40611</v>
          </cell>
          <cell r="C1994">
            <v>40611</v>
          </cell>
          <cell r="E1994">
            <v>2.4</v>
          </cell>
          <cell r="F1994" t="str">
            <v>GEL</v>
          </cell>
          <cell r="G1994">
            <v>1.4000000000000001</v>
          </cell>
          <cell r="H1994" t="str">
            <v>USD</v>
          </cell>
        </row>
        <row r="1995">
          <cell r="B1995">
            <v>40611</v>
          </cell>
          <cell r="C1995">
            <v>40611</v>
          </cell>
          <cell r="E1995">
            <v>9.91</v>
          </cell>
          <cell r="F1995" t="str">
            <v>GEL</v>
          </cell>
          <cell r="G1995">
            <v>5.76</v>
          </cell>
          <cell r="H1995" t="str">
            <v>USD</v>
          </cell>
        </row>
        <row r="1996">
          <cell r="B1996">
            <v>40611</v>
          </cell>
          <cell r="C1996">
            <v>40611</v>
          </cell>
          <cell r="E1996">
            <v>0.34</v>
          </cell>
          <cell r="F1996" t="str">
            <v>GEL</v>
          </cell>
          <cell r="G1996">
            <v>0.2</v>
          </cell>
          <cell r="H1996" t="str">
            <v>USD</v>
          </cell>
        </row>
        <row r="1997">
          <cell r="B1997">
            <v>40611</v>
          </cell>
          <cell r="C1997">
            <v>40611</v>
          </cell>
          <cell r="E1997">
            <v>1.03</v>
          </cell>
          <cell r="F1997" t="str">
            <v>GEL</v>
          </cell>
          <cell r="G1997">
            <v>0.6</v>
          </cell>
          <cell r="H1997" t="str">
            <v>USD</v>
          </cell>
        </row>
        <row r="1998">
          <cell r="B1998">
            <v>40611</v>
          </cell>
          <cell r="C1998">
            <v>40611</v>
          </cell>
          <cell r="E1998">
            <v>0.69000000000000006</v>
          </cell>
          <cell r="F1998" t="str">
            <v>GEL</v>
          </cell>
          <cell r="G1998">
            <v>0.4</v>
          </cell>
          <cell r="H1998" t="str">
            <v>USD</v>
          </cell>
        </row>
        <row r="1999">
          <cell r="B1999">
            <v>40611</v>
          </cell>
          <cell r="C1999">
            <v>40611</v>
          </cell>
          <cell r="E1999">
            <v>2.0300000000000002</v>
          </cell>
          <cell r="F1999" t="str">
            <v>GEL</v>
          </cell>
          <cell r="G1999">
            <v>1.18</v>
          </cell>
          <cell r="H1999" t="str">
            <v>USD</v>
          </cell>
        </row>
        <row r="2000">
          <cell r="B2000">
            <v>40611</v>
          </cell>
          <cell r="C2000">
            <v>40611</v>
          </cell>
          <cell r="E2000">
            <v>0.69000000000000006</v>
          </cell>
          <cell r="F2000" t="str">
            <v>GEL</v>
          </cell>
          <cell r="G2000">
            <v>0.4</v>
          </cell>
          <cell r="H2000" t="str">
            <v>USD</v>
          </cell>
        </row>
        <row r="2001">
          <cell r="B2001">
            <v>40611</v>
          </cell>
          <cell r="C2001">
            <v>40611</v>
          </cell>
          <cell r="E2001">
            <v>4.1399999999999997</v>
          </cell>
          <cell r="F2001" t="str">
            <v>GEL</v>
          </cell>
          <cell r="G2001">
            <v>2.4</v>
          </cell>
          <cell r="H2001" t="str">
            <v>USD</v>
          </cell>
        </row>
        <row r="2002">
          <cell r="B2002">
            <v>40611</v>
          </cell>
          <cell r="C2002">
            <v>40611</v>
          </cell>
          <cell r="E2002">
            <v>1</v>
          </cell>
          <cell r="F2002" t="str">
            <v>GEL</v>
          </cell>
          <cell r="G2002">
            <v>0.57999999999999996</v>
          </cell>
          <cell r="H2002" t="str">
            <v>USD</v>
          </cell>
        </row>
        <row r="2003">
          <cell r="B2003">
            <v>40611</v>
          </cell>
          <cell r="C2003">
            <v>40611</v>
          </cell>
          <cell r="E2003">
            <v>1.3800000000000001</v>
          </cell>
          <cell r="F2003" t="str">
            <v>GEL</v>
          </cell>
          <cell r="G2003">
            <v>0.8</v>
          </cell>
          <cell r="H2003" t="str">
            <v>USD</v>
          </cell>
        </row>
        <row r="2004">
          <cell r="B2004">
            <v>40611</v>
          </cell>
          <cell r="C2004">
            <v>40611</v>
          </cell>
          <cell r="E2004">
            <v>1.03</v>
          </cell>
          <cell r="F2004" t="str">
            <v>GEL</v>
          </cell>
          <cell r="G2004">
            <v>0.6</v>
          </cell>
          <cell r="H2004" t="str">
            <v>USD</v>
          </cell>
        </row>
        <row r="2005">
          <cell r="B2005">
            <v>40611</v>
          </cell>
          <cell r="C2005">
            <v>40611</v>
          </cell>
          <cell r="E2005">
            <v>0.21</v>
          </cell>
          <cell r="F2005" t="str">
            <v>GEL</v>
          </cell>
          <cell r="G2005">
            <v>0.12</v>
          </cell>
          <cell r="H2005" t="str">
            <v>USD</v>
          </cell>
        </row>
        <row r="2006">
          <cell r="B2006">
            <v>40611</v>
          </cell>
          <cell r="C2006">
            <v>40611</v>
          </cell>
          <cell r="E2006">
            <v>1.72</v>
          </cell>
          <cell r="F2006" t="str">
            <v>GEL</v>
          </cell>
          <cell r="G2006">
            <v>1</v>
          </cell>
          <cell r="H2006" t="str">
            <v>USD</v>
          </cell>
        </row>
        <row r="2007">
          <cell r="B2007">
            <v>40611</v>
          </cell>
          <cell r="C2007">
            <v>40611</v>
          </cell>
          <cell r="E2007">
            <v>1</v>
          </cell>
          <cell r="F2007" t="str">
            <v>GEL</v>
          </cell>
          <cell r="G2007">
            <v>0.57999999999999996</v>
          </cell>
          <cell r="H2007" t="str">
            <v>USD</v>
          </cell>
        </row>
        <row r="2008">
          <cell r="B2008">
            <v>40611</v>
          </cell>
          <cell r="C2008">
            <v>40611</v>
          </cell>
          <cell r="E2008">
            <v>1.69</v>
          </cell>
          <cell r="F2008" t="str">
            <v>GEL</v>
          </cell>
          <cell r="G2008">
            <v>0.98</v>
          </cell>
          <cell r="H2008" t="str">
            <v>USD</v>
          </cell>
        </row>
        <row r="2009">
          <cell r="B2009">
            <v>40611</v>
          </cell>
          <cell r="C2009">
            <v>40611</v>
          </cell>
          <cell r="E2009">
            <v>2.75</v>
          </cell>
          <cell r="F2009" t="str">
            <v>GEL</v>
          </cell>
          <cell r="G2009">
            <v>1.6</v>
          </cell>
          <cell r="H2009" t="str">
            <v>USD</v>
          </cell>
        </row>
        <row r="2010">
          <cell r="B2010">
            <v>40611</v>
          </cell>
          <cell r="C2010">
            <v>40611</v>
          </cell>
          <cell r="E2010">
            <v>1.3800000000000001</v>
          </cell>
          <cell r="F2010" t="str">
            <v>GEL</v>
          </cell>
          <cell r="G2010">
            <v>0.8</v>
          </cell>
          <cell r="H2010" t="str">
            <v>USD</v>
          </cell>
        </row>
        <row r="2011">
          <cell r="B2011">
            <v>40611</v>
          </cell>
          <cell r="C2011">
            <v>40611</v>
          </cell>
          <cell r="E2011">
            <v>1</v>
          </cell>
          <cell r="F2011" t="str">
            <v>GEL</v>
          </cell>
          <cell r="G2011">
            <v>0.57999999999999996</v>
          </cell>
          <cell r="H2011" t="str">
            <v>USD</v>
          </cell>
        </row>
        <row r="2012">
          <cell r="B2012">
            <v>40611</v>
          </cell>
          <cell r="C2012">
            <v>40611</v>
          </cell>
          <cell r="E2012">
            <v>7.47</v>
          </cell>
          <cell r="F2012" t="str">
            <v>GEL</v>
          </cell>
          <cell r="G2012">
            <v>4.34</v>
          </cell>
          <cell r="H2012" t="str">
            <v>USD</v>
          </cell>
        </row>
        <row r="2013">
          <cell r="B2013">
            <v>40611</v>
          </cell>
          <cell r="C2013">
            <v>40611</v>
          </cell>
          <cell r="E2013">
            <v>0.21</v>
          </cell>
          <cell r="F2013" t="str">
            <v>GEL</v>
          </cell>
          <cell r="G2013">
            <v>0.12</v>
          </cell>
          <cell r="H2013" t="str">
            <v>USD</v>
          </cell>
        </row>
        <row r="2014">
          <cell r="B2014">
            <v>40611</v>
          </cell>
          <cell r="C2014">
            <v>40611</v>
          </cell>
          <cell r="E2014">
            <v>1</v>
          </cell>
          <cell r="F2014" t="str">
            <v>GEL</v>
          </cell>
          <cell r="G2014">
            <v>0.57999999999999996</v>
          </cell>
          <cell r="H2014" t="str">
            <v>USD</v>
          </cell>
        </row>
        <row r="2015">
          <cell r="B2015">
            <v>40611</v>
          </cell>
          <cell r="C2015">
            <v>40611</v>
          </cell>
          <cell r="E2015">
            <v>2.23</v>
          </cell>
          <cell r="F2015" t="str">
            <v>GEL</v>
          </cell>
          <cell r="G2015">
            <v>1.3</v>
          </cell>
          <cell r="H2015" t="str">
            <v>USD</v>
          </cell>
        </row>
        <row r="2016">
          <cell r="B2016">
            <v>40611</v>
          </cell>
          <cell r="C2016">
            <v>40611</v>
          </cell>
          <cell r="E2016">
            <v>1.03</v>
          </cell>
          <cell r="F2016" t="str">
            <v>GEL</v>
          </cell>
          <cell r="G2016">
            <v>0.6</v>
          </cell>
          <cell r="H2016" t="str">
            <v>USD</v>
          </cell>
        </row>
        <row r="2017">
          <cell r="B2017">
            <v>40611</v>
          </cell>
          <cell r="C2017">
            <v>40611</v>
          </cell>
          <cell r="E2017">
            <v>2</v>
          </cell>
          <cell r="F2017" t="str">
            <v>GEL</v>
          </cell>
          <cell r="G2017">
            <v>1.1599999999999999</v>
          </cell>
          <cell r="H2017" t="str">
            <v>USD</v>
          </cell>
        </row>
        <row r="2018">
          <cell r="B2018">
            <v>40611</v>
          </cell>
          <cell r="C2018">
            <v>40611</v>
          </cell>
          <cell r="E2018">
            <v>0.21</v>
          </cell>
          <cell r="F2018" t="str">
            <v>GEL</v>
          </cell>
          <cell r="G2018">
            <v>0.12</v>
          </cell>
          <cell r="H2018" t="str">
            <v>USD</v>
          </cell>
        </row>
        <row r="2019">
          <cell r="B2019">
            <v>40611</v>
          </cell>
          <cell r="C2019">
            <v>40611</v>
          </cell>
          <cell r="E2019">
            <v>4.4400000000000004</v>
          </cell>
          <cell r="F2019" t="str">
            <v>GEL</v>
          </cell>
          <cell r="G2019">
            <v>2.58</v>
          </cell>
          <cell r="H2019" t="str">
            <v>USD</v>
          </cell>
        </row>
        <row r="2020">
          <cell r="B2020">
            <v>40611</v>
          </cell>
          <cell r="C2020">
            <v>40611</v>
          </cell>
          <cell r="E2020">
            <v>2.75</v>
          </cell>
          <cell r="F2020" t="str">
            <v>GEL</v>
          </cell>
          <cell r="G2020">
            <v>1.6</v>
          </cell>
          <cell r="H2020" t="str">
            <v>USD</v>
          </cell>
        </row>
        <row r="2021">
          <cell r="B2021">
            <v>40611</v>
          </cell>
          <cell r="C2021">
            <v>40611</v>
          </cell>
          <cell r="E2021">
            <v>1</v>
          </cell>
          <cell r="F2021" t="str">
            <v>GEL</v>
          </cell>
          <cell r="G2021">
            <v>0.57999999999999996</v>
          </cell>
          <cell r="H2021" t="str">
            <v>USD</v>
          </cell>
        </row>
        <row r="2022">
          <cell r="B2022">
            <v>40611</v>
          </cell>
          <cell r="C2022">
            <v>40611</v>
          </cell>
          <cell r="E2022">
            <v>0.41000000000000003</v>
          </cell>
          <cell r="F2022" t="str">
            <v>GEL</v>
          </cell>
          <cell r="G2022">
            <v>0.24</v>
          </cell>
          <cell r="H2022" t="str">
            <v>USD</v>
          </cell>
        </row>
        <row r="2023">
          <cell r="B2023">
            <v>40611</v>
          </cell>
          <cell r="C2023">
            <v>40611</v>
          </cell>
          <cell r="E2023">
            <v>2.75</v>
          </cell>
          <cell r="F2023" t="str">
            <v>GEL</v>
          </cell>
          <cell r="G2023">
            <v>1.6</v>
          </cell>
          <cell r="H2023" t="str">
            <v>USD</v>
          </cell>
        </row>
        <row r="2024">
          <cell r="B2024">
            <v>40611</v>
          </cell>
          <cell r="C2024">
            <v>40611</v>
          </cell>
          <cell r="E2024">
            <v>3.44</v>
          </cell>
          <cell r="F2024" t="str">
            <v>GEL</v>
          </cell>
          <cell r="G2024">
            <v>2</v>
          </cell>
          <cell r="H2024" t="str">
            <v>USD</v>
          </cell>
        </row>
        <row r="2025">
          <cell r="B2025">
            <v>40611</v>
          </cell>
          <cell r="C2025">
            <v>40611</v>
          </cell>
          <cell r="E2025">
            <v>2.75</v>
          </cell>
          <cell r="F2025" t="str">
            <v>GEL</v>
          </cell>
          <cell r="G2025">
            <v>1.6</v>
          </cell>
          <cell r="H2025" t="str">
            <v>USD</v>
          </cell>
        </row>
        <row r="2026">
          <cell r="B2026">
            <v>40611</v>
          </cell>
          <cell r="C2026">
            <v>40611</v>
          </cell>
          <cell r="E2026">
            <v>0.34</v>
          </cell>
          <cell r="F2026" t="str">
            <v>GEL</v>
          </cell>
          <cell r="G2026">
            <v>0.2</v>
          </cell>
          <cell r="H2026" t="str">
            <v>USD</v>
          </cell>
        </row>
        <row r="2027">
          <cell r="B2027">
            <v>40611</v>
          </cell>
          <cell r="C2027">
            <v>40611</v>
          </cell>
          <cell r="E2027">
            <v>11.69</v>
          </cell>
          <cell r="F2027" t="str">
            <v>GEL</v>
          </cell>
          <cell r="G2027">
            <v>6.8</v>
          </cell>
          <cell r="H2027" t="str">
            <v>USD</v>
          </cell>
        </row>
        <row r="2028">
          <cell r="B2028">
            <v>40611</v>
          </cell>
          <cell r="C2028">
            <v>40611</v>
          </cell>
          <cell r="E2028">
            <v>7.1400000000000006</v>
          </cell>
          <cell r="F2028" t="str">
            <v>GEL</v>
          </cell>
          <cell r="G2028">
            <v>4.1399999999999997</v>
          </cell>
          <cell r="H2028" t="str">
            <v>USD</v>
          </cell>
        </row>
        <row r="2029">
          <cell r="B2029">
            <v>40611</v>
          </cell>
          <cell r="C2029">
            <v>40611</v>
          </cell>
          <cell r="E2029">
            <v>1</v>
          </cell>
          <cell r="F2029" t="str">
            <v>GEL</v>
          </cell>
          <cell r="G2029">
            <v>0.57999999999999996</v>
          </cell>
          <cell r="H2029" t="str">
            <v>USD</v>
          </cell>
        </row>
        <row r="2030">
          <cell r="B2030">
            <v>40611</v>
          </cell>
          <cell r="C2030">
            <v>40611</v>
          </cell>
          <cell r="E2030">
            <v>1.03</v>
          </cell>
          <cell r="F2030" t="str">
            <v>GEL</v>
          </cell>
          <cell r="G2030">
            <v>0.6</v>
          </cell>
          <cell r="H2030" t="str">
            <v>USD</v>
          </cell>
        </row>
        <row r="2031">
          <cell r="B2031">
            <v>40611</v>
          </cell>
          <cell r="C2031">
            <v>40611</v>
          </cell>
          <cell r="E2031">
            <v>0.21</v>
          </cell>
          <cell r="F2031" t="str">
            <v>GEL</v>
          </cell>
          <cell r="G2031">
            <v>0.12</v>
          </cell>
          <cell r="H2031" t="str">
            <v>USD</v>
          </cell>
        </row>
        <row r="2032">
          <cell r="B2032">
            <v>40611</v>
          </cell>
          <cell r="C2032">
            <v>40611</v>
          </cell>
          <cell r="E2032">
            <v>1.72</v>
          </cell>
          <cell r="F2032" t="str">
            <v>GEL</v>
          </cell>
          <cell r="G2032">
            <v>1</v>
          </cell>
          <cell r="H2032" t="str">
            <v>USD</v>
          </cell>
        </row>
        <row r="2033">
          <cell r="B2033">
            <v>40611</v>
          </cell>
          <cell r="C2033">
            <v>40611</v>
          </cell>
          <cell r="E2033">
            <v>0.69000000000000006</v>
          </cell>
          <cell r="F2033" t="str">
            <v>GEL</v>
          </cell>
          <cell r="G2033">
            <v>0.4</v>
          </cell>
          <cell r="H2033" t="str">
            <v>USD</v>
          </cell>
        </row>
        <row r="2034">
          <cell r="B2034">
            <v>40611</v>
          </cell>
          <cell r="C2034">
            <v>40611</v>
          </cell>
          <cell r="E2034">
            <v>1.72</v>
          </cell>
          <cell r="F2034" t="str">
            <v>GEL</v>
          </cell>
          <cell r="G2034">
            <v>1</v>
          </cell>
          <cell r="H2034" t="str">
            <v>USD</v>
          </cell>
        </row>
        <row r="2035">
          <cell r="B2035">
            <v>40611</v>
          </cell>
          <cell r="C2035">
            <v>40611</v>
          </cell>
          <cell r="E2035">
            <v>1.72</v>
          </cell>
          <cell r="F2035" t="str">
            <v>GEL</v>
          </cell>
          <cell r="G2035">
            <v>1</v>
          </cell>
          <cell r="H2035" t="str">
            <v>USD</v>
          </cell>
        </row>
        <row r="2036">
          <cell r="B2036">
            <v>40611</v>
          </cell>
          <cell r="C2036">
            <v>40611</v>
          </cell>
          <cell r="E2036">
            <v>2.41</v>
          </cell>
          <cell r="F2036" t="str">
            <v>GEL</v>
          </cell>
          <cell r="G2036">
            <v>1.4000000000000001</v>
          </cell>
          <cell r="H2036" t="str">
            <v>USD</v>
          </cell>
        </row>
        <row r="2037">
          <cell r="B2037">
            <v>40611</v>
          </cell>
          <cell r="C2037">
            <v>40611</v>
          </cell>
          <cell r="E2037">
            <v>2.75</v>
          </cell>
          <cell r="F2037" t="str">
            <v>GEL</v>
          </cell>
          <cell r="G2037">
            <v>1.6</v>
          </cell>
          <cell r="H2037" t="str">
            <v>USD</v>
          </cell>
        </row>
        <row r="2038">
          <cell r="B2038">
            <v>40611</v>
          </cell>
          <cell r="C2038">
            <v>40611</v>
          </cell>
          <cell r="E2038">
            <v>0.21</v>
          </cell>
          <cell r="F2038" t="str">
            <v>GEL</v>
          </cell>
          <cell r="G2038">
            <v>0.12</v>
          </cell>
          <cell r="H2038" t="str">
            <v>USD</v>
          </cell>
        </row>
        <row r="2039">
          <cell r="B2039">
            <v>40611</v>
          </cell>
          <cell r="C2039">
            <v>40611</v>
          </cell>
          <cell r="E2039">
            <v>0.34</v>
          </cell>
          <cell r="F2039" t="str">
            <v>GEL</v>
          </cell>
          <cell r="G2039">
            <v>0.2</v>
          </cell>
          <cell r="H2039" t="str">
            <v>USD</v>
          </cell>
        </row>
        <row r="2040">
          <cell r="B2040">
            <v>40611</v>
          </cell>
          <cell r="C2040">
            <v>40611</v>
          </cell>
          <cell r="E2040">
            <v>1.72</v>
          </cell>
          <cell r="F2040" t="str">
            <v>GEL</v>
          </cell>
          <cell r="G2040">
            <v>1</v>
          </cell>
          <cell r="H2040" t="str">
            <v>USD</v>
          </cell>
        </row>
        <row r="2041">
          <cell r="B2041">
            <v>40611</v>
          </cell>
          <cell r="C2041">
            <v>40611</v>
          </cell>
          <cell r="E2041">
            <v>2.41</v>
          </cell>
          <cell r="F2041" t="str">
            <v>GEL</v>
          </cell>
          <cell r="G2041">
            <v>1.4000000000000001</v>
          </cell>
          <cell r="H2041" t="str">
            <v>USD</v>
          </cell>
        </row>
        <row r="2042">
          <cell r="B2042">
            <v>40611</v>
          </cell>
          <cell r="C2042">
            <v>40611</v>
          </cell>
          <cell r="E2042">
            <v>0.34</v>
          </cell>
          <cell r="F2042" t="str">
            <v>GEL</v>
          </cell>
          <cell r="G2042">
            <v>0.2</v>
          </cell>
          <cell r="H2042" t="str">
            <v>USD</v>
          </cell>
        </row>
        <row r="2043">
          <cell r="B2043">
            <v>40611</v>
          </cell>
          <cell r="C2043">
            <v>40611</v>
          </cell>
          <cell r="E2043">
            <v>1.03</v>
          </cell>
          <cell r="F2043" t="str">
            <v>GEL</v>
          </cell>
          <cell r="G2043">
            <v>0.6</v>
          </cell>
          <cell r="H2043" t="str">
            <v>USD</v>
          </cell>
        </row>
        <row r="2044">
          <cell r="B2044">
            <v>40611</v>
          </cell>
          <cell r="C2044">
            <v>40611</v>
          </cell>
          <cell r="E2044">
            <v>0.34</v>
          </cell>
          <cell r="F2044" t="str">
            <v>GEL</v>
          </cell>
          <cell r="G2044">
            <v>0.2</v>
          </cell>
          <cell r="H2044" t="str">
            <v>USD</v>
          </cell>
        </row>
        <row r="2045">
          <cell r="B2045">
            <v>40611</v>
          </cell>
          <cell r="C2045">
            <v>40611</v>
          </cell>
          <cell r="E2045">
            <v>0.86</v>
          </cell>
          <cell r="F2045" t="str">
            <v>GEL</v>
          </cell>
          <cell r="G2045">
            <v>0.5</v>
          </cell>
          <cell r="H2045" t="str">
            <v>USD</v>
          </cell>
        </row>
        <row r="2046">
          <cell r="B2046">
            <v>40611</v>
          </cell>
          <cell r="C2046">
            <v>40611</v>
          </cell>
          <cell r="E2046">
            <v>1.3800000000000001</v>
          </cell>
          <cell r="F2046" t="str">
            <v>GEL</v>
          </cell>
          <cell r="G2046">
            <v>0.8</v>
          </cell>
          <cell r="H2046" t="str">
            <v>USD</v>
          </cell>
        </row>
        <row r="2047">
          <cell r="B2047">
            <v>40611</v>
          </cell>
          <cell r="C2047">
            <v>40611</v>
          </cell>
          <cell r="E2047">
            <v>0.21</v>
          </cell>
          <cell r="F2047" t="str">
            <v>GEL</v>
          </cell>
          <cell r="G2047">
            <v>0.12</v>
          </cell>
          <cell r="H2047" t="str">
            <v>USD</v>
          </cell>
        </row>
        <row r="2048">
          <cell r="B2048">
            <v>40611</v>
          </cell>
          <cell r="C2048">
            <v>40611</v>
          </cell>
          <cell r="E2048">
            <v>2.75</v>
          </cell>
          <cell r="F2048" t="str">
            <v>GEL</v>
          </cell>
          <cell r="G2048">
            <v>1.6</v>
          </cell>
          <cell r="H2048" t="str">
            <v>USD</v>
          </cell>
        </row>
        <row r="2049">
          <cell r="B2049">
            <v>40611</v>
          </cell>
          <cell r="C2049">
            <v>40611</v>
          </cell>
          <cell r="E2049">
            <v>2.75</v>
          </cell>
          <cell r="F2049" t="str">
            <v>GEL</v>
          </cell>
          <cell r="G2049">
            <v>1.6</v>
          </cell>
          <cell r="H2049" t="str">
            <v>USD</v>
          </cell>
        </row>
        <row r="2050">
          <cell r="B2050">
            <v>40611</v>
          </cell>
          <cell r="C2050">
            <v>40611</v>
          </cell>
          <cell r="E2050">
            <v>2.75</v>
          </cell>
          <cell r="F2050" t="str">
            <v>GEL</v>
          </cell>
          <cell r="G2050">
            <v>1.6</v>
          </cell>
          <cell r="H2050" t="str">
            <v>USD</v>
          </cell>
        </row>
        <row r="2051">
          <cell r="B2051">
            <v>40611</v>
          </cell>
          <cell r="C2051">
            <v>40611</v>
          </cell>
          <cell r="E2051">
            <v>2.75</v>
          </cell>
          <cell r="F2051" t="str">
            <v>GEL</v>
          </cell>
          <cell r="G2051">
            <v>1.6</v>
          </cell>
          <cell r="H2051" t="str">
            <v>USD</v>
          </cell>
        </row>
        <row r="2052">
          <cell r="B2052">
            <v>40611</v>
          </cell>
          <cell r="C2052">
            <v>40611</v>
          </cell>
          <cell r="E2052">
            <v>0.69000000000000006</v>
          </cell>
          <cell r="F2052" t="str">
            <v>GEL</v>
          </cell>
          <cell r="G2052">
            <v>0.4</v>
          </cell>
          <cell r="H2052" t="str">
            <v>USD</v>
          </cell>
        </row>
        <row r="2053">
          <cell r="B2053">
            <v>40611</v>
          </cell>
          <cell r="C2053">
            <v>40611</v>
          </cell>
          <cell r="E2053">
            <v>0.69000000000000006</v>
          </cell>
          <cell r="F2053" t="str">
            <v>GEL</v>
          </cell>
          <cell r="G2053">
            <v>0.4</v>
          </cell>
          <cell r="H2053" t="str">
            <v>USD</v>
          </cell>
        </row>
        <row r="2054">
          <cell r="B2054">
            <v>40611</v>
          </cell>
          <cell r="C2054">
            <v>40611</v>
          </cell>
          <cell r="E2054">
            <v>2.06</v>
          </cell>
          <cell r="F2054" t="str">
            <v>GEL</v>
          </cell>
          <cell r="G2054">
            <v>1.2</v>
          </cell>
          <cell r="H2054" t="str">
            <v>USD</v>
          </cell>
        </row>
        <row r="2055">
          <cell r="B2055">
            <v>40611</v>
          </cell>
          <cell r="C2055">
            <v>40611</v>
          </cell>
          <cell r="E2055">
            <v>0.69000000000000006</v>
          </cell>
          <cell r="F2055" t="str">
            <v>GEL</v>
          </cell>
          <cell r="G2055">
            <v>0.4</v>
          </cell>
          <cell r="H2055" t="str">
            <v>USD</v>
          </cell>
        </row>
        <row r="2056">
          <cell r="B2056">
            <v>40611</v>
          </cell>
          <cell r="C2056">
            <v>40611</v>
          </cell>
          <cell r="E2056">
            <v>0.69000000000000006</v>
          </cell>
          <cell r="F2056" t="str">
            <v>GEL</v>
          </cell>
          <cell r="G2056">
            <v>0.4</v>
          </cell>
          <cell r="H2056" t="str">
            <v>USD</v>
          </cell>
        </row>
        <row r="2057">
          <cell r="B2057">
            <v>40611</v>
          </cell>
          <cell r="C2057">
            <v>40611</v>
          </cell>
          <cell r="E2057">
            <v>0.21</v>
          </cell>
          <cell r="F2057" t="str">
            <v>GEL</v>
          </cell>
          <cell r="G2057">
            <v>0.12</v>
          </cell>
          <cell r="H2057" t="str">
            <v>USD</v>
          </cell>
        </row>
        <row r="2058">
          <cell r="B2058">
            <v>40611</v>
          </cell>
          <cell r="C2058">
            <v>40611</v>
          </cell>
          <cell r="E2058">
            <v>0.34</v>
          </cell>
          <cell r="F2058" t="str">
            <v>GEL</v>
          </cell>
          <cell r="G2058">
            <v>0.2</v>
          </cell>
          <cell r="H2058" t="str">
            <v>USD</v>
          </cell>
        </row>
        <row r="2059">
          <cell r="B2059">
            <v>40611</v>
          </cell>
          <cell r="C2059">
            <v>40611</v>
          </cell>
          <cell r="E2059">
            <v>2.75</v>
          </cell>
          <cell r="F2059" t="str">
            <v>GEL</v>
          </cell>
          <cell r="G2059">
            <v>1.6</v>
          </cell>
          <cell r="H2059" t="str">
            <v>USD</v>
          </cell>
        </row>
        <row r="2060">
          <cell r="B2060">
            <v>40611</v>
          </cell>
          <cell r="C2060">
            <v>40611</v>
          </cell>
          <cell r="E2060">
            <v>2.75</v>
          </cell>
          <cell r="F2060" t="str">
            <v>GEL</v>
          </cell>
          <cell r="G2060">
            <v>1.6</v>
          </cell>
          <cell r="H2060" t="str">
            <v>USD</v>
          </cell>
        </row>
        <row r="2061">
          <cell r="B2061">
            <v>40611</v>
          </cell>
          <cell r="C2061">
            <v>40611</v>
          </cell>
          <cell r="E2061">
            <v>2.75</v>
          </cell>
          <cell r="F2061" t="str">
            <v>GEL</v>
          </cell>
          <cell r="G2061">
            <v>1.6</v>
          </cell>
          <cell r="H2061" t="str">
            <v>USD</v>
          </cell>
        </row>
        <row r="2062">
          <cell r="B2062">
            <v>40611</v>
          </cell>
          <cell r="C2062">
            <v>40611</v>
          </cell>
          <cell r="E2062">
            <v>0.34</v>
          </cell>
          <cell r="F2062" t="str">
            <v>GEL</v>
          </cell>
          <cell r="G2062">
            <v>0.2</v>
          </cell>
          <cell r="H2062" t="str">
            <v>USD</v>
          </cell>
        </row>
        <row r="2063">
          <cell r="B2063">
            <v>40611</v>
          </cell>
          <cell r="C2063">
            <v>40611</v>
          </cell>
          <cell r="E2063">
            <v>1.37</v>
          </cell>
          <cell r="F2063" t="str">
            <v>GEL</v>
          </cell>
          <cell r="G2063">
            <v>0.8</v>
          </cell>
          <cell r="H2063" t="str">
            <v>USD</v>
          </cell>
        </row>
        <row r="2064">
          <cell r="B2064">
            <v>40611</v>
          </cell>
          <cell r="C2064">
            <v>40611</v>
          </cell>
          <cell r="E2064">
            <v>2.41</v>
          </cell>
          <cell r="F2064" t="str">
            <v>GEL</v>
          </cell>
          <cell r="G2064">
            <v>1.4000000000000001</v>
          </cell>
          <cell r="H2064" t="str">
            <v>USD</v>
          </cell>
        </row>
        <row r="2065">
          <cell r="B2065">
            <v>40611</v>
          </cell>
          <cell r="C2065">
            <v>40611</v>
          </cell>
          <cell r="E2065">
            <v>0.34</v>
          </cell>
          <cell r="F2065" t="str">
            <v>GEL</v>
          </cell>
          <cell r="G2065">
            <v>0.2</v>
          </cell>
          <cell r="H2065" t="str">
            <v>USD</v>
          </cell>
        </row>
        <row r="2066">
          <cell r="B2066">
            <v>40611</v>
          </cell>
          <cell r="C2066">
            <v>40611</v>
          </cell>
          <cell r="E2066">
            <v>0.69000000000000006</v>
          </cell>
          <cell r="F2066" t="str">
            <v>GEL</v>
          </cell>
          <cell r="G2066">
            <v>0.4</v>
          </cell>
          <cell r="H2066" t="str">
            <v>USD</v>
          </cell>
        </row>
        <row r="2067">
          <cell r="B2067">
            <v>40611</v>
          </cell>
          <cell r="C2067">
            <v>40611</v>
          </cell>
          <cell r="E2067">
            <v>2.75</v>
          </cell>
          <cell r="F2067" t="str">
            <v>GEL</v>
          </cell>
          <cell r="G2067">
            <v>1.6</v>
          </cell>
          <cell r="H2067" t="str">
            <v>USD</v>
          </cell>
        </row>
        <row r="2068">
          <cell r="B2068">
            <v>40611</v>
          </cell>
          <cell r="C2068">
            <v>40611</v>
          </cell>
          <cell r="E2068">
            <v>20.100000000000001</v>
          </cell>
          <cell r="F2068" t="str">
            <v>GEL</v>
          </cell>
          <cell r="G2068">
            <v>11.700000000000001</v>
          </cell>
          <cell r="H2068" t="str">
            <v>USD</v>
          </cell>
        </row>
        <row r="2069">
          <cell r="B2069">
            <v>40611</v>
          </cell>
          <cell r="C2069">
            <v>40611</v>
          </cell>
          <cell r="E2069">
            <v>13.4</v>
          </cell>
          <cell r="F2069" t="str">
            <v>GEL</v>
          </cell>
          <cell r="G2069">
            <v>7.8</v>
          </cell>
          <cell r="H2069" t="str">
            <v>USD</v>
          </cell>
        </row>
        <row r="2070">
          <cell r="B2070">
            <v>40611</v>
          </cell>
          <cell r="C2070">
            <v>40611</v>
          </cell>
          <cell r="E2070">
            <v>73.739999999999995</v>
          </cell>
          <cell r="F2070" t="str">
            <v>GEL</v>
          </cell>
          <cell r="G2070">
            <v>42.9</v>
          </cell>
          <cell r="H2070" t="str">
            <v>USD</v>
          </cell>
        </row>
        <row r="2071">
          <cell r="B2071">
            <v>40611</v>
          </cell>
          <cell r="C2071">
            <v>40611</v>
          </cell>
          <cell r="E2071">
            <v>6.7</v>
          </cell>
          <cell r="F2071" t="str">
            <v>GEL</v>
          </cell>
          <cell r="G2071">
            <v>3.9</v>
          </cell>
          <cell r="H2071" t="str">
            <v>USD</v>
          </cell>
        </row>
        <row r="2072">
          <cell r="B2072">
            <v>40611</v>
          </cell>
          <cell r="C2072">
            <v>40611</v>
          </cell>
          <cell r="E2072">
            <v>40.22</v>
          </cell>
          <cell r="F2072" t="str">
            <v>GEL</v>
          </cell>
          <cell r="G2072">
            <v>23.400000000000002</v>
          </cell>
          <cell r="H2072" t="str">
            <v>USD</v>
          </cell>
        </row>
        <row r="2073">
          <cell r="B2073">
            <v>40611</v>
          </cell>
          <cell r="C2073">
            <v>40611</v>
          </cell>
          <cell r="E2073">
            <v>6.7</v>
          </cell>
          <cell r="F2073" t="str">
            <v>GEL</v>
          </cell>
          <cell r="G2073">
            <v>3.9</v>
          </cell>
          <cell r="H2073" t="str">
            <v>USD</v>
          </cell>
        </row>
        <row r="2074">
          <cell r="B2074">
            <v>40611</v>
          </cell>
          <cell r="C2074">
            <v>40611</v>
          </cell>
          <cell r="E2074">
            <v>6.7</v>
          </cell>
          <cell r="F2074" t="str">
            <v>GEL</v>
          </cell>
          <cell r="G2074">
            <v>3.9</v>
          </cell>
          <cell r="H2074" t="str">
            <v>USD</v>
          </cell>
        </row>
        <row r="2075">
          <cell r="B2075">
            <v>40611</v>
          </cell>
          <cell r="C2075">
            <v>40611</v>
          </cell>
          <cell r="E2075">
            <v>40.22</v>
          </cell>
          <cell r="F2075" t="str">
            <v>GEL</v>
          </cell>
          <cell r="G2075">
            <v>23.400000000000002</v>
          </cell>
          <cell r="H2075" t="str">
            <v>USD</v>
          </cell>
        </row>
        <row r="2076">
          <cell r="B2076">
            <v>40611</v>
          </cell>
          <cell r="C2076">
            <v>40611</v>
          </cell>
          <cell r="E2076">
            <v>40.22</v>
          </cell>
          <cell r="F2076" t="str">
            <v>GEL</v>
          </cell>
          <cell r="G2076">
            <v>23.400000000000002</v>
          </cell>
          <cell r="H2076" t="str">
            <v>USD</v>
          </cell>
        </row>
        <row r="2077">
          <cell r="B2077">
            <v>40611</v>
          </cell>
          <cell r="C2077">
            <v>40611</v>
          </cell>
          <cell r="E2077">
            <v>0.69000000000000006</v>
          </cell>
          <cell r="F2077" t="str">
            <v>GEL</v>
          </cell>
          <cell r="G2077">
            <v>0.4</v>
          </cell>
          <cell r="H2077" t="str">
            <v>USD</v>
          </cell>
        </row>
        <row r="2078">
          <cell r="B2078">
            <v>40611</v>
          </cell>
          <cell r="C2078">
            <v>40611</v>
          </cell>
          <cell r="E2078">
            <v>2.75</v>
          </cell>
          <cell r="F2078" t="str">
            <v>GEL</v>
          </cell>
          <cell r="G2078">
            <v>1.6</v>
          </cell>
          <cell r="H2078" t="str">
            <v>USD</v>
          </cell>
        </row>
        <row r="2079">
          <cell r="B2079">
            <v>40611</v>
          </cell>
          <cell r="C2079">
            <v>40611</v>
          </cell>
          <cell r="E2079">
            <v>0.34</v>
          </cell>
          <cell r="F2079" t="str">
            <v>GEL</v>
          </cell>
          <cell r="G2079">
            <v>0.2</v>
          </cell>
          <cell r="H2079" t="str">
            <v>USD</v>
          </cell>
        </row>
        <row r="2080">
          <cell r="B2080">
            <v>40611</v>
          </cell>
          <cell r="C2080">
            <v>40611</v>
          </cell>
          <cell r="E2080">
            <v>0.34</v>
          </cell>
          <cell r="F2080" t="str">
            <v>GEL</v>
          </cell>
          <cell r="G2080">
            <v>0.2</v>
          </cell>
          <cell r="H2080" t="str">
            <v>USD</v>
          </cell>
        </row>
        <row r="2081">
          <cell r="B2081">
            <v>40611</v>
          </cell>
          <cell r="C2081">
            <v>40611</v>
          </cell>
          <cell r="E2081">
            <v>13.4</v>
          </cell>
          <cell r="F2081" t="str">
            <v>GEL</v>
          </cell>
          <cell r="G2081">
            <v>7.8</v>
          </cell>
          <cell r="H2081" t="str">
            <v>USD</v>
          </cell>
        </row>
        <row r="2082">
          <cell r="B2082">
            <v>40611</v>
          </cell>
          <cell r="C2082">
            <v>40611</v>
          </cell>
          <cell r="E2082">
            <v>13.4</v>
          </cell>
          <cell r="F2082" t="str">
            <v>GEL</v>
          </cell>
          <cell r="G2082">
            <v>7.8</v>
          </cell>
          <cell r="H2082" t="str">
            <v>USD</v>
          </cell>
        </row>
        <row r="2083">
          <cell r="B2083">
            <v>40611</v>
          </cell>
          <cell r="C2083">
            <v>40611</v>
          </cell>
          <cell r="E2083">
            <v>6.7</v>
          </cell>
          <cell r="F2083" t="str">
            <v>GEL</v>
          </cell>
          <cell r="G2083">
            <v>3.9</v>
          </cell>
          <cell r="H2083" t="str">
            <v>USD</v>
          </cell>
        </row>
        <row r="2084">
          <cell r="B2084">
            <v>40611</v>
          </cell>
          <cell r="C2084">
            <v>40611</v>
          </cell>
          <cell r="E2084">
            <v>26.8</v>
          </cell>
          <cell r="F2084" t="str">
            <v>GEL</v>
          </cell>
          <cell r="G2084">
            <v>15.6</v>
          </cell>
          <cell r="H2084" t="str">
            <v>USD</v>
          </cell>
        </row>
        <row r="2085">
          <cell r="B2085">
            <v>40611</v>
          </cell>
          <cell r="C2085">
            <v>40611</v>
          </cell>
          <cell r="E2085">
            <v>6.7</v>
          </cell>
          <cell r="F2085" t="str">
            <v>GEL</v>
          </cell>
          <cell r="G2085">
            <v>3.9</v>
          </cell>
          <cell r="H2085" t="str">
            <v>USD</v>
          </cell>
        </row>
        <row r="2086">
          <cell r="B2086">
            <v>40611</v>
          </cell>
          <cell r="C2086">
            <v>40611</v>
          </cell>
          <cell r="E2086">
            <v>60.33</v>
          </cell>
          <cell r="F2086" t="str">
            <v>GEL</v>
          </cell>
          <cell r="G2086">
            <v>35.1</v>
          </cell>
          <cell r="H2086" t="str">
            <v>USD</v>
          </cell>
        </row>
        <row r="2087">
          <cell r="B2087">
            <v>40611</v>
          </cell>
          <cell r="C2087">
            <v>40611</v>
          </cell>
          <cell r="E2087">
            <v>40.22</v>
          </cell>
          <cell r="F2087" t="str">
            <v>GEL</v>
          </cell>
          <cell r="G2087">
            <v>23.400000000000002</v>
          </cell>
          <cell r="H2087" t="str">
            <v>USD</v>
          </cell>
        </row>
        <row r="2088">
          <cell r="B2088">
            <v>40611</v>
          </cell>
          <cell r="C2088">
            <v>40611</v>
          </cell>
          <cell r="E2088">
            <v>13.4</v>
          </cell>
          <cell r="F2088" t="str">
            <v>GEL</v>
          </cell>
          <cell r="G2088">
            <v>7.8</v>
          </cell>
          <cell r="H2088" t="str">
            <v>USD</v>
          </cell>
        </row>
        <row r="2089">
          <cell r="B2089">
            <v>40611</v>
          </cell>
          <cell r="C2089">
            <v>40611</v>
          </cell>
          <cell r="E2089">
            <v>13.41</v>
          </cell>
          <cell r="F2089" t="str">
            <v>GEL</v>
          </cell>
          <cell r="G2089">
            <v>7.8</v>
          </cell>
          <cell r="H2089" t="str">
            <v>USD</v>
          </cell>
        </row>
        <row r="2090">
          <cell r="B2090">
            <v>40611</v>
          </cell>
          <cell r="C2090">
            <v>40611</v>
          </cell>
          <cell r="E2090">
            <v>6.7</v>
          </cell>
          <cell r="F2090" t="str">
            <v>GEL</v>
          </cell>
          <cell r="G2090">
            <v>3.9</v>
          </cell>
          <cell r="H2090" t="str">
            <v>USD</v>
          </cell>
        </row>
        <row r="2091">
          <cell r="B2091">
            <v>40611</v>
          </cell>
          <cell r="C2091">
            <v>40611</v>
          </cell>
          <cell r="E2091">
            <v>6.7</v>
          </cell>
          <cell r="F2091" t="str">
            <v>GEL</v>
          </cell>
          <cell r="G2091">
            <v>3.9</v>
          </cell>
          <cell r="H2091" t="str">
            <v>USD</v>
          </cell>
        </row>
        <row r="2092">
          <cell r="B2092">
            <v>40611</v>
          </cell>
          <cell r="C2092">
            <v>40611</v>
          </cell>
          <cell r="E2092">
            <v>3.35</v>
          </cell>
          <cell r="F2092" t="str">
            <v>GEL</v>
          </cell>
          <cell r="G2092">
            <v>1.95</v>
          </cell>
          <cell r="H2092" t="str">
            <v>USD</v>
          </cell>
        </row>
        <row r="2093">
          <cell r="B2093">
            <v>40611</v>
          </cell>
          <cell r="C2093">
            <v>40611</v>
          </cell>
          <cell r="E2093">
            <v>6.7</v>
          </cell>
          <cell r="F2093" t="str">
            <v>GEL</v>
          </cell>
          <cell r="G2093">
            <v>3.9</v>
          </cell>
          <cell r="H2093" t="str">
            <v>USD</v>
          </cell>
        </row>
        <row r="2094">
          <cell r="B2094">
            <v>40611</v>
          </cell>
          <cell r="C2094">
            <v>40611</v>
          </cell>
          <cell r="E2094">
            <v>40.22</v>
          </cell>
          <cell r="F2094" t="str">
            <v>GEL</v>
          </cell>
          <cell r="G2094">
            <v>23.400000000000002</v>
          </cell>
          <cell r="H2094" t="str">
            <v>USD</v>
          </cell>
        </row>
        <row r="2095">
          <cell r="B2095">
            <v>40611</v>
          </cell>
          <cell r="C2095">
            <v>40611</v>
          </cell>
          <cell r="E2095">
            <v>56.97</v>
          </cell>
          <cell r="F2095" t="str">
            <v>GEL</v>
          </cell>
          <cell r="G2095">
            <v>33.15</v>
          </cell>
          <cell r="H2095" t="str">
            <v>USD</v>
          </cell>
        </row>
        <row r="2096">
          <cell r="B2096">
            <v>40611</v>
          </cell>
          <cell r="C2096">
            <v>40611</v>
          </cell>
          <cell r="E2096">
            <v>40.22</v>
          </cell>
          <cell r="F2096" t="str">
            <v>GEL</v>
          </cell>
          <cell r="G2096">
            <v>23.400000000000002</v>
          </cell>
          <cell r="H2096" t="str">
            <v>USD</v>
          </cell>
        </row>
        <row r="2097">
          <cell r="B2097">
            <v>40611</v>
          </cell>
          <cell r="C2097">
            <v>40611</v>
          </cell>
          <cell r="E2097">
            <v>5.36</v>
          </cell>
          <cell r="F2097" t="str">
            <v>GEL</v>
          </cell>
          <cell r="G2097">
            <v>3.12</v>
          </cell>
          <cell r="H2097" t="str">
            <v>USD</v>
          </cell>
        </row>
        <row r="2098">
          <cell r="B2098">
            <v>40611</v>
          </cell>
          <cell r="C2098">
            <v>40611</v>
          </cell>
          <cell r="E2098">
            <v>13.4</v>
          </cell>
          <cell r="F2098" t="str">
            <v>GEL</v>
          </cell>
          <cell r="G2098">
            <v>7.8</v>
          </cell>
          <cell r="H2098" t="str">
            <v>USD</v>
          </cell>
        </row>
        <row r="2099">
          <cell r="B2099">
            <v>40611</v>
          </cell>
          <cell r="C2099">
            <v>40611</v>
          </cell>
          <cell r="E2099">
            <v>20.11</v>
          </cell>
          <cell r="F2099" t="str">
            <v>GEL</v>
          </cell>
          <cell r="G2099">
            <v>11.700000000000001</v>
          </cell>
          <cell r="H2099" t="str">
            <v>USD</v>
          </cell>
        </row>
        <row r="2100">
          <cell r="B2100">
            <v>40611</v>
          </cell>
          <cell r="C2100">
            <v>40611</v>
          </cell>
          <cell r="E2100">
            <v>6.7</v>
          </cell>
          <cell r="F2100" t="str">
            <v>GEL</v>
          </cell>
          <cell r="G2100">
            <v>3.9</v>
          </cell>
          <cell r="H2100" t="str">
            <v>USD</v>
          </cell>
        </row>
        <row r="2101">
          <cell r="B2101">
            <v>40611</v>
          </cell>
          <cell r="C2101">
            <v>40611</v>
          </cell>
          <cell r="E2101">
            <v>3.35</v>
          </cell>
          <cell r="F2101" t="str">
            <v>GEL</v>
          </cell>
          <cell r="G2101">
            <v>1.95</v>
          </cell>
          <cell r="H2101" t="str">
            <v>USD</v>
          </cell>
        </row>
        <row r="2102">
          <cell r="B2102">
            <v>40611</v>
          </cell>
          <cell r="C2102">
            <v>40611</v>
          </cell>
          <cell r="E2102">
            <v>3.35</v>
          </cell>
          <cell r="F2102" t="str">
            <v>GEL</v>
          </cell>
          <cell r="G2102">
            <v>1.95</v>
          </cell>
          <cell r="H2102" t="str">
            <v>USD</v>
          </cell>
        </row>
        <row r="2103">
          <cell r="B2103">
            <v>40611</v>
          </cell>
          <cell r="C2103">
            <v>40611</v>
          </cell>
          <cell r="E2103">
            <v>6.7</v>
          </cell>
          <cell r="F2103" t="str">
            <v>GEL</v>
          </cell>
          <cell r="G2103">
            <v>3.9</v>
          </cell>
          <cell r="H2103" t="str">
            <v>USD</v>
          </cell>
        </row>
        <row r="2104">
          <cell r="B2104">
            <v>40611</v>
          </cell>
          <cell r="C2104">
            <v>40611</v>
          </cell>
          <cell r="E2104">
            <v>6.7</v>
          </cell>
          <cell r="F2104" t="str">
            <v>GEL</v>
          </cell>
          <cell r="G2104">
            <v>3.9</v>
          </cell>
          <cell r="H2104" t="str">
            <v>USD</v>
          </cell>
        </row>
        <row r="2105">
          <cell r="B2105">
            <v>40611</v>
          </cell>
          <cell r="C2105">
            <v>40611</v>
          </cell>
          <cell r="E2105">
            <v>3.35</v>
          </cell>
          <cell r="F2105" t="str">
            <v>GEL</v>
          </cell>
          <cell r="G2105">
            <v>1.95</v>
          </cell>
          <cell r="H2105" t="str">
            <v>USD</v>
          </cell>
        </row>
        <row r="2106">
          <cell r="B2106">
            <v>40611</v>
          </cell>
          <cell r="C2106">
            <v>40611</v>
          </cell>
          <cell r="E2106">
            <v>3.35</v>
          </cell>
          <cell r="F2106" t="str">
            <v>GEL</v>
          </cell>
          <cell r="G2106">
            <v>1.95</v>
          </cell>
          <cell r="H2106" t="str">
            <v>USD</v>
          </cell>
        </row>
        <row r="2107">
          <cell r="B2107">
            <v>40611</v>
          </cell>
          <cell r="C2107">
            <v>40611</v>
          </cell>
          <cell r="E2107">
            <v>33.520000000000003</v>
          </cell>
          <cell r="F2107" t="str">
            <v>GEL</v>
          </cell>
          <cell r="G2107">
            <v>19.5</v>
          </cell>
          <cell r="H2107" t="str">
            <v>USD</v>
          </cell>
        </row>
        <row r="2108">
          <cell r="B2108">
            <v>40611</v>
          </cell>
          <cell r="C2108">
            <v>40611</v>
          </cell>
          <cell r="E2108">
            <v>13.41</v>
          </cell>
          <cell r="F2108" t="str">
            <v>GEL</v>
          </cell>
          <cell r="G2108">
            <v>7.8</v>
          </cell>
          <cell r="H2108" t="str">
            <v>USD</v>
          </cell>
        </row>
        <row r="2109">
          <cell r="B2109">
            <v>40611</v>
          </cell>
          <cell r="C2109">
            <v>40611</v>
          </cell>
          <cell r="E2109">
            <v>6.7</v>
          </cell>
          <cell r="F2109" t="str">
            <v>GEL</v>
          </cell>
          <cell r="G2109">
            <v>3.9</v>
          </cell>
          <cell r="H2109" t="str">
            <v>USD</v>
          </cell>
        </row>
        <row r="2110">
          <cell r="B2110">
            <v>40611</v>
          </cell>
          <cell r="C2110">
            <v>40611</v>
          </cell>
          <cell r="E2110">
            <v>13.4</v>
          </cell>
          <cell r="F2110" t="str">
            <v>GEL</v>
          </cell>
          <cell r="G2110">
            <v>7.8</v>
          </cell>
          <cell r="H2110" t="str">
            <v>USD</v>
          </cell>
        </row>
        <row r="2111">
          <cell r="B2111">
            <v>40611</v>
          </cell>
          <cell r="C2111">
            <v>40611</v>
          </cell>
          <cell r="E2111">
            <v>6.7</v>
          </cell>
          <cell r="F2111" t="str">
            <v>GEL</v>
          </cell>
          <cell r="G2111">
            <v>3.9</v>
          </cell>
          <cell r="H2111" t="str">
            <v>USD</v>
          </cell>
        </row>
        <row r="2112">
          <cell r="B2112">
            <v>40611</v>
          </cell>
          <cell r="C2112">
            <v>40611</v>
          </cell>
          <cell r="E2112">
            <v>6.7</v>
          </cell>
          <cell r="F2112" t="str">
            <v>GEL</v>
          </cell>
          <cell r="G2112">
            <v>3.9</v>
          </cell>
          <cell r="H2112" t="str">
            <v>USD</v>
          </cell>
        </row>
        <row r="2113">
          <cell r="B2113">
            <v>40611</v>
          </cell>
          <cell r="C2113">
            <v>40611</v>
          </cell>
          <cell r="E2113">
            <v>20.11</v>
          </cell>
          <cell r="F2113" t="str">
            <v>GEL</v>
          </cell>
          <cell r="G2113">
            <v>11.700000000000001</v>
          </cell>
          <cell r="H2113" t="str">
            <v>USD</v>
          </cell>
        </row>
        <row r="2114">
          <cell r="B2114">
            <v>40611</v>
          </cell>
          <cell r="C2114">
            <v>40611</v>
          </cell>
          <cell r="E2114">
            <v>6.7</v>
          </cell>
          <cell r="F2114" t="str">
            <v>GEL</v>
          </cell>
          <cell r="G2114">
            <v>3.9</v>
          </cell>
          <cell r="H2114" t="str">
            <v>USD</v>
          </cell>
        </row>
        <row r="2115">
          <cell r="B2115">
            <v>40611</v>
          </cell>
          <cell r="C2115">
            <v>40611</v>
          </cell>
          <cell r="E2115">
            <v>3.35</v>
          </cell>
          <cell r="F2115" t="str">
            <v>GEL</v>
          </cell>
          <cell r="G2115">
            <v>1.95</v>
          </cell>
          <cell r="H2115" t="str">
            <v>USD</v>
          </cell>
        </row>
        <row r="2116">
          <cell r="B2116">
            <v>40611</v>
          </cell>
          <cell r="C2116">
            <v>40611</v>
          </cell>
          <cell r="E2116">
            <v>6.7</v>
          </cell>
          <cell r="F2116" t="str">
            <v>GEL</v>
          </cell>
          <cell r="G2116">
            <v>3.9</v>
          </cell>
          <cell r="H2116" t="str">
            <v>USD</v>
          </cell>
        </row>
        <row r="2117">
          <cell r="B2117">
            <v>40611</v>
          </cell>
          <cell r="C2117">
            <v>40611</v>
          </cell>
          <cell r="E2117">
            <v>16.75</v>
          </cell>
          <cell r="F2117" t="str">
            <v>GEL</v>
          </cell>
          <cell r="G2117">
            <v>9.75</v>
          </cell>
          <cell r="H2117" t="str">
            <v>USD</v>
          </cell>
        </row>
        <row r="2118">
          <cell r="B2118">
            <v>40611</v>
          </cell>
          <cell r="C2118">
            <v>40611</v>
          </cell>
          <cell r="E2118">
            <v>40.22</v>
          </cell>
          <cell r="F2118" t="str">
            <v>GEL</v>
          </cell>
          <cell r="G2118">
            <v>23.400000000000002</v>
          </cell>
          <cell r="H2118" t="str">
            <v>USD</v>
          </cell>
        </row>
        <row r="2119">
          <cell r="B2119">
            <v>40611</v>
          </cell>
          <cell r="C2119">
            <v>40611</v>
          </cell>
          <cell r="E2119">
            <v>36.86</v>
          </cell>
          <cell r="F2119" t="str">
            <v>GEL</v>
          </cell>
          <cell r="G2119">
            <v>21.45</v>
          </cell>
          <cell r="H2119" t="str">
            <v>USD</v>
          </cell>
        </row>
        <row r="2120">
          <cell r="B2120">
            <v>40611</v>
          </cell>
          <cell r="C2120">
            <v>40611</v>
          </cell>
          <cell r="E2120">
            <v>6.7</v>
          </cell>
          <cell r="F2120" t="str">
            <v>GEL</v>
          </cell>
          <cell r="G2120">
            <v>3.9</v>
          </cell>
          <cell r="H2120" t="str">
            <v>USD</v>
          </cell>
        </row>
        <row r="2121">
          <cell r="B2121">
            <v>40611</v>
          </cell>
          <cell r="C2121">
            <v>40611</v>
          </cell>
          <cell r="E2121">
            <v>33.51</v>
          </cell>
          <cell r="F2121" t="str">
            <v>GEL</v>
          </cell>
          <cell r="G2121">
            <v>19.5</v>
          </cell>
          <cell r="H2121" t="str">
            <v>USD</v>
          </cell>
        </row>
        <row r="2122">
          <cell r="B2122">
            <v>40611</v>
          </cell>
          <cell r="C2122">
            <v>40611</v>
          </cell>
          <cell r="E2122">
            <v>13.41</v>
          </cell>
          <cell r="F2122" t="str">
            <v>GEL</v>
          </cell>
          <cell r="G2122">
            <v>7.8</v>
          </cell>
          <cell r="H2122" t="str">
            <v>USD</v>
          </cell>
        </row>
        <row r="2123">
          <cell r="B2123">
            <v>40611</v>
          </cell>
          <cell r="C2123">
            <v>40611</v>
          </cell>
          <cell r="E2123">
            <v>3.35</v>
          </cell>
          <cell r="F2123" t="str">
            <v>GEL</v>
          </cell>
          <cell r="G2123">
            <v>1.95</v>
          </cell>
          <cell r="H2123" t="str">
            <v>USD</v>
          </cell>
        </row>
        <row r="2124">
          <cell r="B2124">
            <v>40611</v>
          </cell>
          <cell r="C2124">
            <v>40611</v>
          </cell>
          <cell r="E2124">
            <v>13.4</v>
          </cell>
          <cell r="F2124" t="str">
            <v>GEL</v>
          </cell>
          <cell r="G2124">
            <v>7.8</v>
          </cell>
          <cell r="H2124" t="str">
            <v>USD</v>
          </cell>
        </row>
        <row r="2125">
          <cell r="B2125">
            <v>40611</v>
          </cell>
          <cell r="C2125">
            <v>40611</v>
          </cell>
          <cell r="E2125">
            <v>20.100000000000001</v>
          </cell>
          <cell r="F2125" t="str">
            <v>GEL</v>
          </cell>
          <cell r="G2125">
            <v>11.700000000000001</v>
          </cell>
          <cell r="H2125" t="str">
            <v>USD</v>
          </cell>
        </row>
        <row r="2126">
          <cell r="B2126">
            <v>40611</v>
          </cell>
          <cell r="C2126">
            <v>40611</v>
          </cell>
          <cell r="E2126">
            <v>13.41</v>
          </cell>
          <cell r="F2126" t="str">
            <v>GEL</v>
          </cell>
          <cell r="G2126">
            <v>7.8</v>
          </cell>
          <cell r="H2126" t="str">
            <v>USD</v>
          </cell>
        </row>
        <row r="2127">
          <cell r="B2127">
            <v>40611</v>
          </cell>
          <cell r="C2127">
            <v>40611</v>
          </cell>
          <cell r="E2127">
            <v>6.7</v>
          </cell>
          <cell r="F2127" t="str">
            <v>GEL</v>
          </cell>
          <cell r="G2127">
            <v>3.9</v>
          </cell>
          <cell r="H2127" t="str">
            <v>USD</v>
          </cell>
        </row>
        <row r="2128">
          <cell r="B2128">
            <v>40611</v>
          </cell>
          <cell r="C2128">
            <v>40611</v>
          </cell>
          <cell r="E2128">
            <v>13.4</v>
          </cell>
          <cell r="F2128" t="str">
            <v>GEL</v>
          </cell>
          <cell r="G2128">
            <v>7.8</v>
          </cell>
          <cell r="H2128" t="str">
            <v>USD</v>
          </cell>
        </row>
        <row r="2129">
          <cell r="B2129">
            <v>40611</v>
          </cell>
          <cell r="C2129">
            <v>40611</v>
          </cell>
          <cell r="E2129">
            <v>6.7</v>
          </cell>
          <cell r="F2129" t="str">
            <v>GEL</v>
          </cell>
          <cell r="G2129">
            <v>3.9</v>
          </cell>
          <cell r="H2129" t="str">
            <v>USD</v>
          </cell>
        </row>
        <row r="2130">
          <cell r="B2130">
            <v>40611</v>
          </cell>
          <cell r="C2130">
            <v>40611</v>
          </cell>
          <cell r="E2130">
            <v>13.41</v>
          </cell>
          <cell r="F2130" t="str">
            <v>GEL</v>
          </cell>
          <cell r="G2130">
            <v>7.8</v>
          </cell>
          <cell r="H2130" t="str">
            <v>USD</v>
          </cell>
        </row>
        <row r="2131">
          <cell r="B2131">
            <v>40611</v>
          </cell>
          <cell r="C2131">
            <v>40611</v>
          </cell>
          <cell r="E2131">
            <v>43.57</v>
          </cell>
          <cell r="F2131" t="str">
            <v>GEL</v>
          </cell>
          <cell r="G2131">
            <v>25.35</v>
          </cell>
          <cell r="H2131" t="str">
            <v>USD</v>
          </cell>
        </row>
        <row r="2132">
          <cell r="B2132">
            <v>40611</v>
          </cell>
          <cell r="C2132">
            <v>40611</v>
          </cell>
          <cell r="E2132">
            <v>20.11</v>
          </cell>
          <cell r="F2132" t="str">
            <v>GEL</v>
          </cell>
          <cell r="G2132">
            <v>11.700000000000001</v>
          </cell>
          <cell r="H2132" t="str">
            <v>USD</v>
          </cell>
        </row>
        <row r="2133">
          <cell r="B2133">
            <v>40611</v>
          </cell>
          <cell r="C2133">
            <v>40611</v>
          </cell>
          <cell r="E2133">
            <v>3.35</v>
          </cell>
          <cell r="F2133" t="str">
            <v>GEL</v>
          </cell>
          <cell r="G2133">
            <v>1.95</v>
          </cell>
          <cell r="H2133" t="str">
            <v>USD</v>
          </cell>
        </row>
        <row r="2134">
          <cell r="B2134">
            <v>40611</v>
          </cell>
          <cell r="C2134">
            <v>40611</v>
          </cell>
          <cell r="E2134">
            <v>36.869999999999997</v>
          </cell>
          <cell r="F2134" t="str">
            <v>GEL</v>
          </cell>
          <cell r="G2134">
            <v>21.45</v>
          </cell>
          <cell r="H2134" t="str">
            <v>USD</v>
          </cell>
        </row>
        <row r="2135">
          <cell r="B2135">
            <v>40611</v>
          </cell>
          <cell r="C2135">
            <v>40611</v>
          </cell>
          <cell r="E2135">
            <v>6.7</v>
          </cell>
          <cell r="F2135" t="str">
            <v>GEL</v>
          </cell>
          <cell r="G2135">
            <v>3.9</v>
          </cell>
          <cell r="H2135" t="str">
            <v>USD</v>
          </cell>
        </row>
        <row r="2136">
          <cell r="B2136">
            <v>40611</v>
          </cell>
          <cell r="C2136">
            <v>40611</v>
          </cell>
          <cell r="E2136">
            <v>6.7</v>
          </cell>
          <cell r="F2136" t="str">
            <v>GEL</v>
          </cell>
          <cell r="G2136">
            <v>3.9</v>
          </cell>
          <cell r="H2136" t="str">
            <v>USD</v>
          </cell>
        </row>
        <row r="2137">
          <cell r="B2137">
            <v>40611</v>
          </cell>
          <cell r="C2137">
            <v>40611</v>
          </cell>
          <cell r="E2137">
            <v>30.16</v>
          </cell>
          <cell r="F2137" t="str">
            <v>GEL</v>
          </cell>
          <cell r="G2137">
            <v>17.55</v>
          </cell>
          <cell r="H2137" t="str">
            <v>USD</v>
          </cell>
        </row>
        <row r="2138">
          <cell r="B2138">
            <v>40611</v>
          </cell>
          <cell r="C2138">
            <v>40611</v>
          </cell>
          <cell r="E2138">
            <v>3.35</v>
          </cell>
          <cell r="F2138" t="str">
            <v>GEL</v>
          </cell>
          <cell r="G2138">
            <v>1.95</v>
          </cell>
          <cell r="H2138" t="str">
            <v>USD</v>
          </cell>
        </row>
        <row r="2139">
          <cell r="B2139">
            <v>40611</v>
          </cell>
          <cell r="C2139">
            <v>40611</v>
          </cell>
          <cell r="E2139">
            <v>53.63</v>
          </cell>
          <cell r="F2139" t="str">
            <v>GEL</v>
          </cell>
          <cell r="G2139">
            <v>31.2</v>
          </cell>
          <cell r="H2139" t="str">
            <v>USD</v>
          </cell>
        </row>
        <row r="2140">
          <cell r="B2140">
            <v>40611</v>
          </cell>
          <cell r="C2140">
            <v>40611</v>
          </cell>
          <cell r="E2140">
            <v>3.35</v>
          </cell>
          <cell r="F2140" t="str">
            <v>GEL</v>
          </cell>
          <cell r="G2140">
            <v>1.95</v>
          </cell>
          <cell r="H2140" t="str">
            <v>USD</v>
          </cell>
        </row>
        <row r="2141">
          <cell r="B2141">
            <v>40611</v>
          </cell>
          <cell r="C2141">
            <v>40611</v>
          </cell>
          <cell r="E2141">
            <v>1.72</v>
          </cell>
          <cell r="F2141" t="str">
            <v>GEL</v>
          </cell>
          <cell r="G2141">
            <v>1</v>
          </cell>
          <cell r="H2141" t="str">
            <v>USD</v>
          </cell>
        </row>
        <row r="2142">
          <cell r="B2142">
            <v>40611</v>
          </cell>
          <cell r="C2142">
            <v>40611</v>
          </cell>
          <cell r="E2142">
            <v>20.11</v>
          </cell>
          <cell r="F2142" t="str">
            <v>GEL</v>
          </cell>
          <cell r="G2142">
            <v>11.700000000000001</v>
          </cell>
          <cell r="H2142" t="str">
            <v>USD</v>
          </cell>
        </row>
        <row r="2143">
          <cell r="B2143">
            <v>40611</v>
          </cell>
          <cell r="C2143">
            <v>40611</v>
          </cell>
          <cell r="E2143">
            <v>6.7</v>
          </cell>
          <cell r="F2143" t="str">
            <v>GEL</v>
          </cell>
          <cell r="G2143">
            <v>3.9</v>
          </cell>
          <cell r="H2143" t="str">
            <v>USD</v>
          </cell>
        </row>
        <row r="2144">
          <cell r="B2144">
            <v>40611</v>
          </cell>
          <cell r="C2144">
            <v>40611</v>
          </cell>
          <cell r="E2144">
            <v>20.11</v>
          </cell>
          <cell r="F2144" t="str">
            <v>GEL</v>
          </cell>
          <cell r="G2144">
            <v>11.700000000000001</v>
          </cell>
          <cell r="H2144" t="str">
            <v>USD</v>
          </cell>
        </row>
        <row r="2145">
          <cell r="B2145">
            <v>40611</v>
          </cell>
          <cell r="C2145">
            <v>40611</v>
          </cell>
          <cell r="E2145">
            <v>6.7</v>
          </cell>
          <cell r="F2145" t="str">
            <v>GEL</v>
          </cell>
          <cell r="G2145">
            <v>3.9</v>
          </cell>
          <cell r="H2145" t="str">
            <v>USD</v>
          </cell>
        </row>
        <row r="2146">
          <cell r="B2146">
            <v>40611</v>
          </cell>
          <cell r="C2146">
            <v>40611</v>
          </cell>
          <cell r="E2146">
            <v>40.21</v>
          </cell>
          <cell r="F2146" t="str">
            <v>GEL</v>
          </cell>
          <cell r="G2146">
            <v>23.400000000000002</v>
          </cell>
          <cell r="H2146" t="str">
            <v>USD</v>
          </cell>
        </row>
        <row r="2147">
          <cell r="B2147">
            <v>40611</v>
          </cell>
          <cell r="C2147">
            <v>40611</v>
          </cell>
          <cell r="E2147">
            <v>42.9</v>
          </cell>
          <cell r="F2147" t="str">
            <v>GEL</v>
          </cell>
          <cell r="G2147">
            <v>24.96</v>
          </cell>
          <cell r="H2147" t="str">
            <v>USD</v>
          </cell>
        </row>
        <row r="2148">
          <cell r="B2148">
            <v>40611</v>
          </cell>
          <cell r="C2148">
            <v>40611</v>
          </cell>
          <cell r="E2148">
            <v>53.620000000000005</v>
          </cell>
          <cell r="F2148" t="str">
            <v>GEL</v>
          </cell>
          <cell r="G2148">
            <v>31.2</v>
          </cell>
          <cell r="H2148" t="str">
            <v>USD</v>
          </cell>
        </row>
        <row r="2149">
          <cell r="B2149">
            <v>40611</v>
          </cell>
          <cell r="C2149">
            <v>40611</v>
          </cell>
          <cell r="E2149">
            <v>6.7</v>
          </cell>
          <cell r="F2149" t="str">
            <v>GEL</v>
          </cell>
          <cell r="G2149">
            <v>3.9</v>
          </cell>
          <cell r="H2149" t="str">
            <v>USD</v>
          </cell>
        </row>
        <row r="2150">
          <cell r="B2150">
            <v>40611</v>
          </cell>
          <cell r="C2150">
            <v>40611</v>
          </cell>
          <cell r="E2150">
            <v>6.7</v>
          </cell>
          <cell r="F2150" t="str">
            <v>GEL</v>
          </cell>
          <cell r="G2150">
            <v>3.9</v>
          </cell>
          <cell r="H2150" t="str">
            <v>USD</v>
          </cell>
        </row>
        <row r="2151">
          <cell r="B2151">
            <v>40611</v>
          </cell>
          <cell r="C2151">
            <v>40611</v>
          </cell>
          <cell r="E2151">
            <v>60.33</v>
          </cell>
          <cell r="F2151" t="str">
            <v>GEL</v>
          </cell>
          <cell r="G2151">
            <v>35.1</v>
          </cell>
          <cell r="H2151" t="str">
            <v>USD</v>
          </cell>
        </row>
        <row r="2152">
          <cell r="B2152">
            <v>40611</v>
          </cell>
          <cell r="C2152">
            <v>40611</v>
          </cell>
          <cell r="E2152">
            <v>60.32</v>
          </cell>
          <cell r="F2152" t="str">
            <v>GEL</v>
          </cell>
          <cell r="G2152">
            <v>35.1</v>
          </cell>
          <cell r="H2152" t="str">
            <v>USD</v>
          </cell>
        </row>
        <row r="2153">
          <cell r="B2153">
            <v>40611</v>
          </cell>
          <cell r="C2153">
            <v>40611</v>
          </cell>
          <cell r="E2153">
            <v>20.11</v>
          </cell>
          <cell r="F2153" t="str">
            <v>GEL</v>
          </cell>
          <cell r="G2153">
            <v>11.700000000000001</v>
          </cell>
          <cell r="H2153" t="str">
            <v>USD</v>
          </cell>
        </row>
        <row r="2154">
          <cell r="B2154">
            <v>40611</v>
          </cell>
          <cell r="C2154">
            <v>40611</v>
          </cell>
          <cell r="E2154">
            <v>23.46</v>
          </cell>
          <cell r="F2154" t="str">
            <v>GEL</v>
          </cell>
          <cell r="G2154">
            <v>13.65</v>
          </cell>
          <cell r="H2154" t="str">
            <v>USD</v>
          </cell>
        </row>
        <row r="2155">
          <cell r="B2155">
            <v>40611</v>
          </cell>
          <cell r="C2155">
            <v>40611</v>
          </cell>
          <cell r="E2155">
            <v>6.7</v>
          </cell>
          <cell r="F2155" t="str">
            <v>GEL</v>
          </cell>
          <cell r="G2155">
            <v>3.9</v>
          </cell>
          <cell r="H2155" t="str">
            <v>USD</v>
          </cell>
        </row>
        <row r="2156">
          <cell r="B2156">
            <v>40611</v>
          </cell>
          <cell r="C2156">
            <v>40611</v>
          </cell>
          <cell r="E2156">
            <v>6.7</v>
          </cell>
          <cell r="F2156" t="str">
            <v>GEL</v>
          </cell>
          <cell r="G2156">
            <v>3.9</v>
          </cell>
          <cell r="H2156" t="str">
            <v>USD</v>
          </cell>
        </row>
        <row r="2157">
          <cell r="B2157">
            <v>40611</v>
          </cell>
          <cell r="C2157">
            <v>40611</v>
          </cell>
          <cell r="E2157">
            <v>6.7</v>
          </cell>
          <cell r="F2157" t="str">
            <v>GEL</v>
          </cell>
          <cell r="G2157">
            <v>3.9</v>
          </cell>
          <cell r="H2157" t="str">
            <v>USD</v>
          </cell>
        </row>
        <row r="2158">
          <cell r="B2158">
            <v>40611</v>
          </cell>
          <cell r="C2158">
            <v>40611</v>
          </cell>
          <cell r="E2158">
            <v>6.7</v>
          </cell>
          <cell r="F2158" t="str">
            <v>GEL</v>
          </cell>
          <cell r="G2158">
            <v>3.9</v>
          </cell>
          <cell r="H2158" t="str">
            <v>USD</v>
          </cell>
        </row>
        <row r="2159">
          <cell r="B2159">
            <v>40611</v>
          </cell>
          <cell r="C2159">
            <v>40611</v>
          </cell>
          <cell r="E2159">
            <v>6.7</v>
          </cell>
          <cell r="F2159" t="str">
            <v>GEL</v>
          </cell>
          <cell r="G2159">
            <v>3.9</v>
          </cell>
          <cell r="H2159" t="str">
            <v>USD</v>
          </cell>
        </row>
        <row r="2160">
          <cell r="B2160">
            <v>40611</v>
          </cell>
          <cell r="C2160">
            <v>40611</v>
          </cell>
          <cell r="E2160">
            <v>6.7</v>
          </cell>
          <cell r="F2160" t="str">
            <v>GEL</v>
          </cell>
          <cell r="G2160">
            <v>3.9</v>
          </cell>
          <cell r="H2160" t="str">
            <v>USD</v>
          </cell>
        </row>
        <row r="2161">
          <cell r="B2161">
            <v>40611</v>
          </cell>
          <cell r="C2161">
            <v>40611</v>
          </cell>
          <cell r="E2161">
            <v>3.35</v>
          </cell>
          <cell r="F2161" t="str">
            <v>GEL</v>
          </cell>
          <cell r="G2161">
            <v>1.95</v>
          </cell>
          <cell r="H2161" t="str">
            <v>USD</v>
          </cell>
        </row>
        <row r="2162">
          <cell r="B2162">
            <v>40611</v>
          </cell>
          <cell r="C2162">
            <v>40611</v>
          </cell>
          <cell r="E2162">
            <v>8.0400000000000009</v>
          </cell>
          <cell r="F2162" t="str">
            <v>GEL</v>
          </cell>
          <cell r="G2162">
            <v>4.68</v>
          </cell>
          <cell r="H2162" t="str">
            <v>USD</v>
          </cell>
        </row>
        <row r="2163">
          <cell r="B2163">
            <v>40611</v>
          </cell>
          <cell r="C2163">
            <v>40611</v>
          </cell>
          <cell r="E2163">
            <v>9.3800000000000008</v>
          </cell>
          <cell r="F2163" t="str">
            <v>GEL</v>
          </cell>
          <cell r="G2163">
            <v>5.46</v>
          </cell>
          <cell r="H2163" t="str">
            <v>USD</v>
          </cell>
        </row>
        <row r="2164">
          <cell r="B2164">
            <v>40611</v>
          </cell>
          <cell r="C2164">
            <v>40611</v>
          </cell>
          <cell r="E2164">
            <v>33.51</v>
          </cell>
          <cell r="F2164" t="str">
            <v>GEL</v>
          </cell>
          <cell r="G2164">
            <v>19.5</v>
          </cell>
          <cell r="H2164" t="str">
            <v>USD</v>
          </cell>
        </row>
        <row r="2165">
          <cell r="B2165">
            <v>40611</v>
          </cell>
          <cell r="C2165">
            <v>40611</v>
          </cell>
          <cell r="E2165">
            <v>6.7</v>
          </cell>
          <cell r="F2165" t="str">
            <v>GEL</v>
          </cell>
          <cell r="G2165">
            <v>3.9</v>
          </cell>
          <cell r="H2165" t="str">
            <v>USD</v>
          </cell>
        </row>
        <row r="2166">
          <cell r="B2166">
            <v>40611</v>
          </cell>
          <cell r="C2166">
            <v>40611</v>
          </cell>
          <cell r="E2166">
            <v>6.7</v>
          </cell>
          <cell r="F2166" t="str">
            <v>GEL</v>
          </cell>
          <cell r="G2166">
            <v>3.9</v>
          </cell>
          <cell r="H2166" t="str">
            <v>USD</v>
          </cell>
        </row>
        <row r="2167">
          <cell r="B2167">
            <v>40611</v>
          </cell>
          <cell r="C2167">
            <v>40611</v>
          </cell>
          <cell r="E2167">
            <v>23.46</v>
          </cell>
          <cell r="F2167" t="str">
            <v>GEL</v>
          </cell>
          <cell r="G2167">
            <v>13.65</v>
          </cell>
          <cell r="H2167" t="str">
            <v>USD</v>
          </cell>
        </row>
        <row r="2168">
          <cell r="B2168">
            <v>40611</v>
          </cell>
          <cell r="C2168">
            <v>40611</v>
          </cell>
          <cell r="E2168">
            <v>30.16</v>
          </cell>
          <cell r="F2168" t="str">
            <v>GEL</v>
          </cell>
          <cell r="G2168">
            <v>17.55</v>
          </cell>
          <cell r="H2168" t="str">
            <v>USD</v>
          </cell>
        </row>
        <row r="2169">
          <cell r="B2169">
            <v>40611</v>
          </cell>
          <cell r="C2169">
            <v>40611</v>
          </cell>
          <cell r="E2169">
            <v>6.7</v>
          </cell>
          <cell r="F2169" t="str">
            <v>GEL</v>
          </cell>
          <cell r="G2169">
            <v>3.9</v>
          </cell>
          <cell r="H2169" t="str">
            <v>USD</v>
          </cell>
        </row>
        <row r="2170">
          <cell r="B2170">
            <v>40611</v>
          </cell>
          <cell r="C2170">
            <v>40611</v>
          </cell>
          <cell r="E2170">
            <v>60.33</v>
          </cell>
          <cell r="F2170" t="str">
            <v>GEL</v>
          </cell>
          <cell r="G2170">
            <v>35.1</v>
          </cell>
          <cell r="H2170" t="str">
            <v>USD</v>
          </cell>
        </row>
        <row r="2171">
          <cell r="B2171">
            <v>40611</v>
          </cell>
          <cell r="C2171">
            <v>40611</v>
          </cell>
          <cell r="E2171">
            <v>6.7</v>
          </cell>
          <cell r="F2171" t="str">
            <v>GEL</v>
          </cell>
          <cell r="G2171">
            <v>3.9</v>
          </cell>
          <cell r="H2171" t="str">
            <v>USD</v>
          </cell>
        </row>
        <row r="2172">
          <cell r="B2172">
            <v>40611</v>
          </cell>
          <cell r="C2172">
            <v>40611</v>
          </cell>
          <cell r="E2172">
            <v>3.35</v>
          </cell>
          <cell r="F2172" t="str">
            <v>GEL</v>
          </cell>
          <cell r="G2172">
            <v>1.95</v>
          </cell>
          <cell r="H2172" t="str">
            <v>USD</v>
          </cell>
        </row>
        <row r="2173">
          <cell r="B2173">
            <v>40611</v>
          </cell>
          <cell r="C2173">
            <v>40611</v>
          </cell>
          <cell r="E2173">
            <v>10.050000000000001</v>
          </cell>
          <cell r="F2173" t="str">
            <v>GEL</v>
          </cell>
          <cell r="G2173">
            <v>5.8500000000000005</v>
          </cell>
          <cell r="H2173" t="str">
            <v>USD</v>
          </cell>
        </row>
        <row r="2174">
          <cell r="B2174">
            <v>40611</v>
          </cell>
          <cell r="C2174">
            <v>40611</v>
          </cell>
          <cell r="E2174">
            <v>20.11</v>
          </cell>
          <cell r="F2174" t="str">
            <v>GEL</v>
          </cell>
          <cell r="G2174">
            <v>11.700000000000001</v>
          </cell>
          <cell r="H2174" t="str">
            <v>USD</v>
          </cell>
        </row>
        <row r="2175">
          <cell r="B2175">
            <v>40611</v>
          </cell>
          <cell r="C2175">
            <v>40611</v>
          </cell>
          <cell r="E2175">
            <v>26.810000000000002</v>
          </cell>
          <cell r="F2175" t="str">
            <v>GEL</v>
          </cell>
          <cell r="G2175">
            <v>15.6</v>
          </cell>
          <cell r="H2175" t="str">
            <v>USD</v>
          </cell>
        </row>
        <row r="2176">
          <cell r="B2176">
            <v>40611</v>
          </cell>
          <cell r="C2176">
            <v>40611</v>
          </cell>
          <cell r="E2176">
            <v>13.4</v>
          </cell>
          <cell r="F2176" t="str">
            <v>GEL</v>
          </cell>
          <cell r="G2176">
            <v>7.8</v>
          </cell>
          <cell r="H2176" t="str">
            <v>USD</v>
          </cell>
        </row>
        <row r="2177">
          <cell r="B2177">
            <v>40611</v>
          </cell>
          <cell r="C2177">
            <v>40611</v>
          </cell>
          <cell r="E2177">
            <v>33.51</v>
          </cell>
          <cell r="F2177" t="str">
            <v>GEL</v>
          </cell>
          <cell r="G2177">
            <v>19.5</v>
          </cell>
          <cell r="H2177" t="str">
            <v>USD</v>
          </cell>
        </row>
        <row r="2178">
          <cell r="B2178">
            <v>40611</v>
          </cell>
          <cell r="C2178">
            <v>40611</v>
          </cell>
          <cell r="E2178">
            <v>73.73</v>
          </cell>
          <cell r="F2178" t="str">
            <v>GEL</v>
          </cell>
          <cell r="G2178">
            <v>42.9</v>
          </cell>
          <cell r="H2178" t="str">
            <v>USD</v>
          </cell>
        </row>
        <row r="2179">
          <cell r="B2179">
            <v>40611</v>
          </cell>
          <cell r="C2179">
            <v>40611</v>
          </cell>
          <cell r="E2179">
            <v>20.11</v>
          </cell>
          <cell r="F2179" t="str">
            <v>GEL</v>
          </cell>
          <cell r="G2179">
            <v>11.700000000000001</v>
          </cell>
          <cell r="H2179" t="str">
            <v>USD</v>
          </cell>
        </row>
        <row r="2180">
          <cell r="B2180">
            <v>40611</v>
          </cell>
          <cell r="C2180">
            <v>40611</v>
          </cell>
          <cell r="E2180">
            <v>10.050000000000001</v>
          </cell>
          <cell r="F2180" t="str">
            <v>GEL</v>
          </cell>
          <cell r="G2180">
            <v>5.8500000000000005</v>
          </cell>
          <cell r="H2180" t="str">
            <v>USD</v>
          </cell>
        </row>
        <row r="2181">
          <cell r="B2181">
            <v>40611</v>
          </cell>
          <cell r="C2181">
            <v>40611</v>
          </cell>
          <cell r="E2181">
            <v>3.35</v>
          </cell>
          <cell r="F2181" t="str">
            <v>GEL</v>
          </cell>
          <cell r="G2181">
            <v>1.95</v>
          </cell>
          <cell r="H2181" t="str">
            <v>USD</v>
          </cell>
        </row>
        <row r="2182">
          <cell r="B2182">
            <v>40611</v>
          </cell>
          <cell r="C2182">
            <v>40611</v>
          </cell>
          <cell r="E2182">
            <v>6.7</v>
          </cell>
          <cell r="F2182" t="str">
            <v>GEL</v>
          </cell>
          <cell r="G2182">
            <v>3.9</v>
          </cell>
          <cell r="H2182" t="str">
            <v>USD</v>
          </cell>
        </row>
        <row r="2183">
          <cell r="B2183">
            <v>40611</v>
          </cell>
          <cell r="C2183">
            <v>40611</v>
          </cell>
          <cell r="E2183">
            <v>36.86</v>
          </cell>
          <cell r="F2183" t="str">
            <v>GEL</v>
          </cell>
          <cell r="G2183">
            <v>21.45</v>
          </cell>
          <cell r="H2183" t="str">
            <v>USD</v>
          </cell>
        </row>
        <row r="2184">
          <cell r="B2184">
            <v>40611</v>
          </cell>
          <cell r="C2184">
            <v>40611</v>
          </cell>
          <cell r="E2184">
            <v>20.100000000000001</v>
          </cell>
          <cell r="F2184" t="str">
            <v>GEL</v>
          </cell>
          <cell r="G2184">
            <v>11.700000000000001</v>
          </cell>
          <cell r="H2184" t="str">
            <v>USD</v>
          </cell>
        </row>
        <row r="2185">
          <cell r="B2185">
            <v>40611</v>
          </cell>
          <cell r="C2185">
            <v>40611</v>
          </cell>
          <cell r="E2185">
            <v>6.7</v>
          </cell>
          <cell r="F2185" t="str">
            <v>GEL</v>
          </cell>
          <cell r="G2185">
            <v>3.9</v>
          </cell>
          <cell r="H2185" t="str">
            <v>USD</v>
          </cell>
        </row>
        <row r="2186">
          <cell r="B2186">
            <v>40611</v>
          </cell>
          <cell r="C2186">
            <v>40611</v>
          </cell>
          <cell r="E2186">
            <v>33.520000000000003</v>
          </cell>
          <cell r="F2186" t="str">
            <v>GEL</v>
          </cell>
          <cell r="G2186">
            <v>19.5</v>
          </cell>
          <cell r="H2186" t="str">
            <v>USD</v>
          </cell>
        </row>
        <row r="2187">
          <cell r="B2187">
            <v>40611</v>
          </cell>
          <cell r="C2187">
            <v>40611</v>
          </cell>
          <cell r="E2187">
            <v>6.7</v>
          </cell>
          <cell r="F2187" t="str">
            <v>GEL</v>
          </cell>
          <cell r="G2187">
            <v>3.9</v>
          </cell>
          <cell r="H2187" t="str">
            <v>USD</v>
          </cell>
        </row>
        <row r="2188">
          <cell r="B2188">
            <v>40611</v>
          </cell>
          <cell r="C2188">
            <v>40611</v>
          </cell>
          <cell r="E2188">
            <v>6.7</v>
          </cell>
          <cell r="F2188" t="str">
            <v>GEL</v>
          </cell>
          <cell r="G2188">
            <v>3.9</v>
          </cell>
          <cell r="H2188" t="str">
            <v>USD</v>
          </cell>
        </row>
        <row r="2189">
          <cell r="B2189">
            <v>40611</v>
          </cell>
          <cell r="C2189">
            <v>40611</v>
          </cell>
          <cell r="E2189">
            <v>40.22</v>
          </cell>
          <cell r="F2189" t="str">
            <v>GEL</v>
          </cell>
          <cell r="G2189">
            <v>23.400000000000002</v>
          </cell>
          <cell r="H2189" t="str">
            <v>USD</v>
          </cell>
        </row>
        <row r="2190">
          <cell r="B2190">
            <v>40611</v>
          </cell>
          <cell r="C2190">
            <v>40611</v>
          </cell>
          <cell r="E2190">
            <v>6.7</v>
          </cell>
          <cell r="F2190" t="str">
            <v>GEL</v>
          </cell>
          <cell r="G2190">
            <v>3.9</v>
          </cell>
          <cell r="H2190" t="str">
            <v>USD</v>
          </cell>
        </row>
        <row r="2191">
          <cell r="B2191">
            <v>40611</v>
          </cell>
          <cell r="C2191">
            <v>40611</v>
          </cell>
          <cell r="E2191">
            <v>6.7</v>
          </cell>
          <cell r="F2191" t="str">
            <v>GEL</v>
          </cell>
          <cell r="G2191">
            <v>3.9</v>
          </cell>
          <cell r="H2191" t="str">
            <v>USD</v>
          </cell>
        </row>
        <row r="2192">
          <cell r="B2192">
            <v>40611</v>
          </cell>
          <cell r="C2192">
            <v>40611</v>
          </cell>
          <cell r="E2192">
            <v>6.7</v>
          </cell>
          <cell r="F2192" t="str">
            <v>GEL</v>
          </cell>
          <cell r="G2192">
            <v>3.9</v>
          </cell>
          <cell r="H2192" t="str">
            <v>USD</v>
          </cell>
        </row>
        <row r="2193">
          <cell r="B2193">
            <v>40611</v>
          </cell>
          <cell r="C2193">
            <v>40611</v>
          </cell>
          <cell r="E2193">
            <v>20.11</v>
          </cell>
          <cell r="F2193" t="str">
            <v>GEL</v>
          </cell>
          <cell r="G2193">
            <v>11.700000000000001</v>
          </cell>
          <cell r="H2193" t="str">
            <v>USD</v>
          </cell>
        </row>
        <row r="2194">
          <cell r="B2194">
            <v>40611</v>
          </cell>
          <cell r="C2194">
            <v>40611</v>
          </cell>
          <cell r="E2194">
            <v>6.7</v>
          </cell>
          <cell r="F2194" t="str">
            <v>GEL</v>
          </cell>
          <cell r="G2194">
            <v>3.9</v>
          </cell>
          <cell r="H2194" t="str">
            <v>USD</v>
          </cell>
        </row>
        <row r="2195">
          <cell r="B2195">
            <v>40611</v>
          </cell>
          <cell r="C2195">
            <v>40611</v>
          </cell>
          <cell r="E2195">
            <v>26.810000000000002</v>
          </cell>
          <cell r="F2195" t="str">
            <v>GEL</v>
          </cell>
          <cell r="G2195">
            <v>15.6</v>
          </cell>
          <cell r="H2195" t="str">
            <v>USD</v>
          </cell>
        </row>
        <row r="2196">
          <cell r="B2196">
            <v>40611</v>
          </cell>
          <cell r="C2196">
            <v>40611</v>
          </cell>
          <cell r="E2196">
            <v>6.7</v>
          </cell>
          <cell r="F2196" t="str">
            <v>GEL</v>
          </cell>
          <cell r="G2196">
            <v>3.9</v>
          </cell>
          <cell r="H2196" t="str">
            <v>USD</v>
          </cell>
        </row>
        <row r="2197">
          <cell r="B2197">
            <v>40611</v>
          </cell>
          <cell r="C2197">
            <v>40611</v>
          </cell>
          <cell r="E2197">
            <v>6.7</v>
          </cell>
          <cell r="F2197" t="str">
            <v>GEL</v>
          </cell>
          <cell r="G2197">
            <v>3.9</v>
          </cell>
          <cell r="H2197" t="str">
            <v>USD</v>
          </cell>
        </row>
        <row r="2198">
          <cell r="B2198">
            <v>40611</v>
          </cell>
          <cell r="C2198">
            <v>40611</v>
          </cell>
          <cell r="E2198">
            <v>16.760000000000002</v>
          </cell>
          <cell r="F2198" t="str">
            <v>GEL</v>
          </cell>
          <cell r="G2198">
            <v>9.75</v>
          </cell>
          <cell r="H2198" t="str">
            <v>USD</v>
          </cell>
        </row>
        <row r="2199">
          <cell r="B2199">
            <v>40611</v>
          </cell>
          <cell r="C2199">
            <v>40611</v>
          </cell>
          <cell r="E2199">
            <v>6.7</v>
          </cell>
          <cell r="F2199" t="str">
            <v>GEL</v>
          </cell>
          <cell r="G2199">
            <v>3.9</v>
          </cell>
          <cell r="H2199" t="str">
            <v>USD</v>
          </cell>
        </row>
        <row r="2200">
          <cell r="B2200">
            <v>40611</v>
          </cell>
          <cell r="C2200">
            <v>40611</v>
          </cell>
          <cell r="E2200">
            <v>13.41</v>
          </cell>
          <cell r="F2200" t="str">
            <v>GEL</v>
          </cell>
          <cell r="G2200">
            <v>7.8</v>
          </cell>
          <cell r="H2200" t="str">
            <v>USD</v>
          </cell>
        </row>
        <row r="2201">
          <cell r="B2201">
            <v>40611</v>
          </cell>
          <cell r="C2201">
            <v>40611</v>
          </cell>
          <cell r="E2201">
            <v>40.22</v>
          </cell>
          <cell r="F2201" t="str">
            <v>GEL</v>
          </cell>
          <cell r="G2201">
            <v>23.400000000000002</v>
          </cell>
          <cell r="H2201" t="str">
            <v>USD</v>
          </cell>
        </row>
        <row r="2202">
          <cell r="B2202">
            <v>40611</v>
          </cell>
          <cell r="C2202">
            <v>40611</v>
          </cell>
          <cell r="E2202">
            <v>53.63</v>
          </cell>
          <cell r="F2202" t="str">
            <v>GEL</v>
          </cell>
          <cell r="G2202">
            <v>31.2</v>
          </cell>
          <cell r="H2202" t="str">
            <v>USD</v>
          </cell>
        </row>
        <row r="2203">
          <cell r="B2203">
            <v>40611</v>
          </cell>
          <cell r="C2203">
            <v>40611</v>
          </cell>
          <cell r="E2203">
            <v>6.7</v>
          </cell>
          <cell r="F2203" t="str">
            <v>GEL</v>
          </cell>
          <cell r="G2203">
            <v>3.9</v>
          </cell>
          <cell r="H2203" t="str">
            <v>USD</v>
          </cell>
        </row>
        <row r="2204">
          <cell r="B2204">
            <v>40611</v>
          </cell>
          <cell r="C2204">
            <v>40611</v>
          </cell>
          <cell r="E2204">
            <v>6.7</v>
          </cell>
          <cell r="F2204" t="str">
            <v>GEL</v>
          </cell>
          <cell r="G2204">
            <v>3.9</v>
          </cell>
          <cell r="H2204" t="str">
            <v>USD</v>
          </cell>
        </row>
        <row r="2205">
          <cell r="B2205">
            <v>40611</v>
          </cell>
          <cell r="C2205">
            <v>40611</v>
          </cell>
          <cell r="E2205">
            <v>6.7</v>
          </cell>
          <cell r="F2205" t="str">
            <v>GEL</v>
          </cell>
          <cell r="G2205">
            <v>3.9</v>
          </cell>
          <cell r="H2205" t="str">
            <v>USD</v>
          </cell>
        </row>
        <row r="2206">
          <cell r="B2206">
            <v>40611</v>
          </cell>
          <cell r="C2206">
            <v>40611</v>
          </cell>
          <cell r="E2206">
            <v>6.7</v>
          </cell>
          <cell r="F2206" t="str">
            <v>GEL</v>
          </cell>
          <cell r="G2206">
            <v>3.9</v>
          </cell>
          <cell r="H2206" t="str">
            <v>USD</v>
          </cell>
        </row>
        <row r="2207">
          <cell r="B2207">
            <v>40611</v>
          </cell>
          <cell r="C2207">
            <v>40611</v>
          </cell>
          <cell r="E2207">
            <v>13.41</v>
          </cell>
          <cell r="F2207" t="str">
            <v>GEL</v>
          </cell>
          <cell r="G2207">
            <v>7.8</v>
          </cell>
          <cell r="H2207" t="str">
            <v>USD</v>
          </cell>
        </row>
        <row r="2208">
          <cell r="B2208">
            <v>40611</v>
          </cell>
          <cell r="C2208">
            <v>40611</v>
          </cell>
          <cell r="E2208">
            <v>16.760000000000002</v>
          </cell>
          <cell r="F2208" t="str">
            <v>GEL</v>
          </cell>
          <cell r="G2208">
            <v>9.75</v>
          </cell>
          <cell r="H2208" t="str">
            <v>USD</v>
          </cell>
        </row>
        <row r="2209">
          <cell r="B2209">
            <v>40611</v>
          </cell>
          <cell r="C2209">
            <v>40611</v>
          </cell>
          <cell r="E2209">
            <v>6.7</v>
          </cell>
          <cell r="F2209" t="str">
            <v>GEL</v>
          </cell>
          <cell r="G2209">
            <v>3.9</v>
          </cell>
          <cell r="H2209" t="str">
            <v>USD</v>
          </cell>
        </row>
        <row r="2210">
          <cell r="B2210">
            <v>40611</v>
          </cell>
          <cell r="C2210">
            <v>40611</v>
          </cell>
          <cell r="E2210">
            <v>6.7</v>
          </cell>
          <cell r="F2210" t="str">
            <v>GEL</v>
          </cell>
          <cell r="G2210">
            <v>3.9</v>
          </cell>
          <cell r="H2210" t="str">
            <v>USD</v>
          </cell>
        </row>
        <row r="2211">
          <cell r="B2211">
            <v>40611</v>
          </cell>
          <cell r="C2211">
            <v>40611</v>
          </cell>
          <cell r="E2211">
            <v>3.35</v>
          </cell>
          <cell r="F2211" t="str">
            <v>GEL</v>
          </cell>
          <cell r="G2211">
            <v>1.95</v>
          </cell>
          <cell r="H2211" t="str">
            <v>USD</v>
          </cell>
        </row>
        <row r="2212">
          <cell r="B2212">
            <v>40611</v>
          </cell>
          <cell r="C2212">
            <v>40611</v>
          </cell>
          <cell r="E2212">
            <v>3.35</v>
          </cell>
          <cell r="F2212" t="str">
            <v>GEL</v>
          </cell>
          <cell r="G2212">
            <v>1.95</v>
          </cell>
          <cell r="H2212" t="str">
            <v>USD</v>
          </cell>
        </row>
        <row r="2213">
          <cell r="B2213">
            <v>40611</v>
          </cell>
          <cell r="C2213">
            <v>40611</v>
          </cell>
          <cell r="E2213">
            <v>6.7</v>
          </cell>
          <cell r="F2213" t="str">
            <v>GEL</v>
          </cell>
          <cell r="G2213">
            <v>3.9</v>
          </cell>
          <cell r="H2213" t="str">
            <v>USD</v>
          </cell>
        </row>
        <row r="2214">
          <cell r="B2214">
            <v>40611</v>
          </cell>
          <cell r="C2214">
            <v>40611</v>
          </cell>
          <cell r="E2214">
            <v>6.7</v>
          </cell>
          <cell r="F2214" t="str">
            <v>GEL</v>
          </cell>
          <cell r="G2214">
            <v>3.9</v>
          </cell>
          <cell r="H2214" t="str">
            <v>USD</v>
          </cell>
        </row>
        <row r="2215">
          <cell r="B2215">
            <v>40611</v>
          </cell>
          <cell r="C2215">
            <v>40611</v>
          </cell>
          <cell r="E2215">
            <v>20.11</v>
          </cell>
          <cell r="F2215" t="str">
            <v>GEL</v>
          </cell>
          <cell r="G2215">
            <v>11.700000000000001</v>
          </cell>
          <cell r="H2215" t="str">
            <v>USD</v>
          </cell>
        </row>
        <row r="2216">
          <cell r="B2216">
            <v>40611</v>
          </cell>
          <cell r="C2216">
            <v>40611</v>
          </cell>
          <cell r="E2216">
            <v>26.810000000000002</v>
          </cell>
          <cell r="F2216" t="str">
            <v>GEL</v>
          </cell>
          <cell r="G2216">
            <v>15.6</v>
          </cell>
          <cell r="H2216" t="str">
            <v>USD</v>
          </cell>
        </row>
        <row r="2217">
          <cell r="B2217">
            <v>40611</v>
          </cell>
          <cell r="C2217">
            <v>40611</v>
          </cell>
          <cell r="E2217">
            <v>20.11</v>
          </cell>
          <cell r="F2217" t="str">
            <v>GEL</v>
          </cell>
          <cell r="G2217">
            <v>11.700000000000001</v>
          </cell>
          <cell r="H2217" t="str">
            <v>USD</v>
          </cell>
        </row>
        <row r="2218">
          <cell r="B2218">
            <v>40611</v>
          </cell>
          <cell r="C2218">
            <v>40611</v>
          </cell>
          <cell r="E2218">
            <v>10.050000000000001</v>
          </cell>
          <cell r="F2218" t="str">
            <v>GEL</v>
          </cell>
          <cell r="G2218">
            <v>5.8500000000000005</v>
          </cell>
          <cell r="H2218" t="str">
            <v>USD</v>
          </cell>
        </row>
        <row r="2219">
          <cell r="B2219">
            <v>40611</v>
          </cell>
          <cell r="C2219">
            <v>40611</v>
          </cell>
          <cell r="E2219">
            <v>3.35</v>
          </cell>
          <cell r="F2219" t="str">
            <v>GEL</v>
          </cell>
          <cell r="G2219">
            <v>1.95</v>
          </cell>
          <cell r="H2219" t="str">
            <v>USD</v>
          </cell>
        </row>
        <row r="2220">
          <cell r="B2220">
            <v>40611</v>
          </cell>
          <cell r="C2220">
            <v>40611</v>
          </cell>
          <cell r="E2220">
            <v>3.35</v>
          </cell>
          <cell r="F2220" t="str">
            <v>GEL</v>
          </cell>
          <cell r="G2220">
            <v>1.95</v>
          </cell>
          <cell r="H2220" t="str">
            <v>USD</v>
          </cell>
        </row>
        <row r="2221">
          <cell r="B2221">
            <v>40611</v>
          </cell>
          <cell r="C2221">
            <v>40611</v>
          </cell>
          <cell r="E2221">
            <v>6.7</v>
          </cell>
          <cell r="F2221" t="str">
            <v>GEL</v>
          </cell>
          <cell r="G2221">
            <v>3.9</v>
          </cell>
          <cell r="H2221" t="str">
            <v>USD</v>
          </cell>
        </row>
        <row r="2222">
          <cell r="B2222">
            <v>40611</v>
          </cell>
          <cell r="C2222">
            <v>40611</v>
          </cell>
          <cell r="E2222">
            <v>10.050000000000001</v>
          </cell>
          <cell r="F2222" t="str">
            <v>GEL</v>
          </cell>
          <cell r="G2222">
            <v>5.8500000000000005</v>
          </cell>
          <cell r="H2222" t="str">
            <v>USD</v>
          </cell>
        </row>
        <row r="2223">
          <cell r="B2223">
            <v>40611</v>
          </cell>
          <cell r="C2223">
            <v>40611</v>
          </cell>
          <cell r="E2223">
            <v>6.7</v>
          </cell>
          <cell r="F2223" t="str">
            <v>GEL</v>
          </cell>
          <cell r="G2223">
            <v>3.9</v>
          </cell>
          <cell r="H2223" t="str">
            <v>USD</v>
          </cell>
        </row>
        <row r="2224">
          <cell r="B2224">
            <v>40611</v>
          </cell>
          <cell r="C2224">
            <v>40611</v>
          </cell>
          <cell r="E2224">
            <v>6.7</v>
          </cell>
          <cell r="F2224" t="str">
            <v>GEL</v>
          </cell>
          <cell r="G2224">
            <v>3.9</v>
          </cell>
          <cell r="H2224" t="str">
            <v>USD</v>
          </cell>
        </row>
        <row r="2225">
          <cell r="B2225">
            <v>40611</v>
          </cell>
          <cell r="C2225">
            <v>40611</v>
          </cell>
          <cell r="E2225">
            <v>13.41</v>
          </cell>
          <cell r="F2225" t="str">
            <v>GEL</v>
          </cell>
          <cell r="G2225">
            <v>7.8</v>
          </cell>
          <cell r="H2225" t="str">
            <v>USD</v>
          </cell>
        </row>
        <row r="2226">
          <cell r="B2226">
            <v>40611</v>
          </cell>
          <cell r="C2226">
            <v>40611</v>
          </cell>
          <cell r="E2226">
            <v>6.7</v>
          </cell>
          <cell r="F2226" t="str">
            <v>GEL</v>
          </cell>
          <cell r="G2226">
            <v>3.9</v>
          </cell>
          <cell r="H2226" t="str">
            <v>USD</v>
          </cell>
        </row>
        <row r="2227">
          <cell r="B2227">
            <v>40611</v>
          </cell>
          <cell r="C2227">
            <v>40611</v>
          </cell>
          <cell r="E2227">
            <v>13.41</v>
          </cell>
          <cell r="F2227" t="str">
            <v>GEL</v>
          </cell>
          <cell r="G2227">
            <v>7.8</v>
          </cell>
          <cell r="H2227" t="str">
            <v>USD</v>
          </cell>
        </row>
        <row r="2228">
          <cell r="B2228">
            <v>40611</v>
          </cell>
          <cell r="C2228">
            <v>40611</v>
          </cell>
          <cell r="E2228">
            <v>3.35</v>
          </cell>
          <cell r="F2228" t="str">
            <v>GEL</v>
          </cell>
          <cell r="G2228">
            <v>1.95</v>
          </cell>
          <cell r="H2228" t="str">
            <v>USD</v>
          </cell>
        </row>
        <row r="2229">
          <cell r="B2229">
            <v>40611</v>
          </cell>
          <cell r="C2229">
            <v>40611</v>
          </cell>
          <cell r="E2229">
            <v>13.41</v>
          </cell>
          <cell r="F2229" t="str">
            <v>GEL</v>
          </cell>
          <cell r="G2229">
            <v>7.8</v>
          </cell>
          <cell r="H2229" t="str">
            <v>USD</v>
          </cell>
        </row>
        <row r="2230">
          <cell r="B2230">
            <v>40611</v>
          </cell>
          <cell r="C2230">
            <v>40611</v>
          </cell>
          <cell r="E2230">
            <v>6.7</v>
          </cell>
          <cell r="F2230" t="str">
            <v>GEL</v>
          </cell>
          <cell r="G2230">
            <v>3.9</v>
          </cell>
          <cell r="H2230" t="str">
            <v>USD</v>
          </cell>
        </row>
        <row r="2231">
          <cell r="B2231">
            <v>40611</v>
          </cell>
          <cell r="C2231">
            <v>40611</v>
          </cell>
          <cell r="E2231">
            <v>13.41</v>
          </cell>
          <cell r="F2231" t="str">
            <v>GEL</v>
          </cell>
          <cell r="G2231">
            <v>7.8</v>
          </cell>
          <cell r="H2231" t="str">
            <v>USD</v>
          </cell>
        </row>
        <row r="2232">
          <cell r="B2232">
            <v>40611</v>
          </cell>
          <cell r="C2232">
            <v>40611</v>
          </cell>
          <cell r="E2232">
            <v>3.35</v>
          </cell>
          <cell r="F2232" t="str">
            <v>GEL</v>
          </cell>
          <cell r="G2232">
            <v>1.95</v>
          </cell>
          <cell r="H2232" t="str">
            <v>USD</v>
          </cell>
        </row>
        <row r="2233">
          <cell r="B2233">
            <v>40611</v>
          </cell>
          <cell r="C2233">
            <v>40611</v>
          </cell>
          <cell r="E2233">
            <v>26.810000000000002</v>
          </cell>
          <cell r="F2233" t="str">
            <v>GEL</v>
          </cell>
          <cell r="G2233">
            <v>15.6</v>
          </cell>
          <cell r="H2233" t="str">
            <v>USD</v>
          </cell>
        </row>
        <row r="2234">
          <cell r="B2234">
            <v>40611</v>
          </cell>
          <cell r="C2234">
            <v>40611</v>
          </cell>
          <cell r="E2234">
            <v>13.4</v>
          </cell>
          <cell r="F2234" t="str">
            <v>GEL</v>
          </cell>
          <cell r="G2234">
            <v>7.8</v>
          </cell>
          <cell r="H2234" t="str">
            <v>USD</v>
          </cell>
        </row>
        <row r="2235">
          <cell r="B2235">
            <v>40611</v>
          </cell>
          <cell r="C2235">
            <v>40611</v>
          </cell>
          <cell r="E2235">
            <v>6.7</v>
          </cell>
          <cell r="F2235" t="str">
            <v>GEL</v>
          </cell>
          <cell r="G2235">
            <v>3.9</v>
          </cell>
          <cell r="H2235" t="str">
            <v>USD</v>
          </cell>
        </row>
        <row r="2236">
          <cell r="B2236">
            <v>40611</v>
          </cell>
          <cell r="C2236">
            <v>40611</v>
          </cell>
          <cell r="E2236">
            <v>6.7</v>
          </cell>
          <cell r="F2236" t="str">
            <v>GEL</v>
          </cell>
          <cell r="G2236">
            <v>3.9</v>
          </cell>
          <cell r="H2236" t="str">
            <v>USD</v>
          </cell>
        </row>
        <row r="2237">
          <cell r="B2237">
            <v>40611</v>
          </cell>
          <cell r="C2237">
            <v>40611</v>
          </cell>
          <cell r="E2237">
            <v>10.050000000000001</v>
          </cell>
          <cell r="F2237" t="str">
            <v>GEL</v>
          </cell>
          <cell r="G2237">
            <v>5.8500000000000005</v>
          </cell>
          <cell r="H2237" t="str">
            <v>USD</v>
          </cell>
        </row>
        <row r="2238">
          <cell r="B2238">
            <v>40611</v>
          </cell>
          <cell r="C2238">
            <v>40611</v>
          </cell>
          <cell r="E2238">
            <v>6.7</v>
          </cell>
          <cell r="F2238" t="str">
            <v>GEL</v>
          </cell>
          <cell r="G2238">
            <v>3.9</v>
          </cell>
          <cell r="H2238" t="str">
            <v>USD</v>
          </cell>
        </row>
        <row r="2239">
          <cell r="B2239">
            <v>40611</v>
          </cell>
          <cell r="C2239">
            <v>40611</v>
          </cell>
          <cell r="E2239">
            <v>3.35</v>
          </cell>
          <cell r="F2239" t="str">
            <v>GEL</v>
          </cell>
          <cell r="G2239">
            <v>1.95</v>
          </cell>
          <cell r="H2239" t="str">
            <v>USD</v>
          </cell>
        </row>
        <row r="2240">
          <cell r="B2240">
            <v>40611</v>
          </cell>
          <cell r="C2240">
            <v>40611</v>
          </cell>
          <cell r="E2240">
            <v>6.7</v>
          </cell>
          <cell r="F2240" t="str">
            <v>GEL</v>
          </cell>
          <cell r="G2240">
            <v>3.9</v>
          </cell>
          <cell r="H2240" t="str">
            <v>USD</v>
          </cell>
        </row>
        <row r="2241">
          <cell r="B2241">
            <v>40611</v>
          </cell>
          <cell r="C2241">
            <v>40611</v>
          </cell>
          <cell r="E2241">
            <v>6.7</v>
          </cell>
          <cell r="F2241" t="str">
            <v>GEL</v>
          </cell>
          <cell r="G2241">
            <v>3.9</v>
          </cell>
          <cell r="H2241" t="str">
            <v>USD</v>
          </cell>
        </row>
        <row r="2242">
          <cell r="B2242">
            <v>40611</v>
          </cell>
          <cell r="C2242">
            <v>40611</v>
          </cell>
          <cell r="E2242">
            <v>13.4</v>
          </cell>
          <cell r="F2242" t="str">
            <v>GEL</v>
          </cell>
          <cell r="G2242">
            <v>7.8</v>
          </cell>
          <cell r="H2242" t="str">
            <v>USD</v>
          </cell>
        </row>
        <row r="2243">
          <cell r="B2243">
            <v>40611</v>
          </cell>
          <cell r="C2243">
            <v>40611</v>
          </cell>
          <cell r="E2243">
            <v>6.7</v>
          </cell>
          <cell r="F2243" t="str">
            <v>GEL</v>
          </cell>
          <cell r="G2243">
            <v>3.9</v>
          </cell>
          <cell r="H2243" t="str">
            <v>USD</v>
          </cell>
        </row>
        <row r="2244">
          <cell r="B2244">
            <v>40611</v>
          </cell>
          <cell r="C2244">
            <v>40611</v>
          </cell>
          <cell r="E2244">
            <v>26.810000000000002</v>
          </cell>
          <cell r="F2244" t="str">
            <v>GEL</v>
          </cell>
          <cell r="G2244">
            <v>15.6</v>
          </cell>
          <cell r="H2244" t="str">
            <v>USD</v>
          </cell>
        </row>
        <row r="2245">
          <cell r="B2245">
            <v>40611</v>
          </cell>
          <cell r="C2245">
            <v>40611</v>
          </cell>
          <cell r="E2245">
            <v>6.7</v>
          </cell>
          <cell r="F2245" t="str">
            <v>GEL</v>
          </cell>
          <cell r="G2245">
            <v>3.9</v>
          </cell>
          <cell r="H2245" t="str">
            <v>USD</v>
          </cell>
        </row>
        <row r="2246">
          <cell r="B2246">
            <v>40611</v>
          </cell>
          <cell r="C2246">
            <v>40611</v>
          </cell>
          <cell r="E2246">
            <v>6.7</v>
          </cell>
          <cell r="F2246" t="str">
            <v>GEL</v>
          </cell>
          <cell r="G2246">
            <v>3.9</v>
          </cell>
          <cell r="H2246" t="str">
            <v>USD</v>
          </cell>
        </row>
        <row r="2247">
          <cell r="B2247">
            <v>40611</v>
          </cell>
          <cell r="C2247">
            <v>40611</v>
          </cell>
          <cell r="E2247">
            <v>46.92</v>
          </cell>
          <cell r="F2247" t="str">
            <v>GEL</v>
          </cell>
          <cell r="G2247">
            <v>27.3</v>
          </cell>
          <cell r="H2247" t="str">
            <v>USD</v>
          </cell>
        </row>
        <row r="2248">
          <cell r="B2248">
            <v>40611</v>
          </cell>
          <cell r="C2248">
            <v>40611</v>
          </cell>
          <cell r="E2248">
            <v>7.37</v>
          </cell>
          <cell r="F2248" t="str">
            <v>GEL</v>
          </cell>
          <cell r="G2248">
            <v>4.29</v>
          </cell>
          <cell r="H2248" t="str">
            <v>USD</v>
          </cell>
        </row>
        <row r="2249">
          <cell r="B2249">
            <v>40611</v>
          </cell>
          <cell r="C2249">
            <v>40611</v>
          </cell>
          <cell r="E2249">
            <v>6.7</v>
          </cell>
          <cell r="F2249" t="str">
            <v>GEL</v>
          </cell>
          <cell r="G2249">
            <v>3.9</v>
          </cell>
          <cell r="H2249" t="str">
            <v>USD</v>
          </cell>
        </row>
        <row r="2250">
          <cell r="B2250">
            <v>40611</v>
          </cell>
          <cell r="C2250">
            <v>40611</v>
          </cell>
          <cell r="E2250">
            <v>6807.93</v>
          </cell>
          <cell r="F2250" t="str">
            <v>GEL</v>
          </cell>
          <cell r="G2250">
            <v>2920.55</v>
          </cell>
          <cell r="H2250" t="str">
            <v>EUR</v>
          </cell>
        </row>
        <row r="2251">
          <cell r="B2251">
            <v>40611</v>
          </cell>
          <cell r="C2251">
            <v>40611</v>
          </cell>
          <cell r="E2251">
            <v>34.94</v>
          </cell>
          <cell r="F2251" t="str">
            <v>GEL</v>
          </cell>
          <cell r="G2251">
            <v>14.5</v>
          </cell>
          <cell r="H2251" t="str">
            <v>EUR</v>
          </cell>
        </row>
        <row r="2252">
          <cell r="B2252">
            <v>40611</v>
          </cell>
          <cell r="C2252">
            <v>40611</v>
          </cell>
          <cell r="E2252">
            <v>20.97</v>
          </cell>
          <cell r="F2252" t="str">
            <v>GEL</v>
          </cell>
          <cell r="G2252">
            <v>8.7000000000000011</v>
          </cell>
          <cell r="H2252" t="str">
            <v>EUR</v>
          </cell>
        </row>
        <row r="2253">
          <cell r="B2253">
            <v>40611</v>
          </cell>
          <cell r="C2253">
            <v>40611</v>
          </cell>
          <cell r="E2253">
            <v>92862.400000000009</v>
          </cell>
          <cell r="F2253" t="str">
            <v>GEL</v>
          </cell>
          <cell r="G2253">
            <v>54820.72</v>
          </cell>
          <cell r="H2253" t="str">
            <v>USD</v>
          </cell>
        </row>
        <row r="2254">
          <cell r="B2254">
            <v>40611</v>
          </cell>
          <cell r="C2254">
            <v>40611</v>
          </cell>
          <cell r="E2254">
            <v>33.520000000000003</v>
          </cell>
          <cell r="F2254" t="str">
            <v>GEL</v>
          </cell>
          <cell r="G2254">
            <v>19.5</v>
          </cell>
          <cell r="H2254" t="str">
            <v>USD</v>
          </cell>
        </row>
        <row r="2255">
          <cell r="B2255">
            <v>40611</v>
          </cell>
          <cell r="C2255">
            <v>40611</v>
          </cell>
          <cell r="E2255">
            <v>26.810000000000002</v>
          </cell>
          <cell r="F2255" t="str">
            <v>GEL</v>
          </cell>
          <cell r="G2255">
            <v>15.6</v>
          </cell>
          <cell r="H2255" t="str">
            <v>USD</v>
          </cell>
        </row>
        <row r="2256">
          <cell r="B2256">
            <v>40611</v>
          </cell>
          <cell r="C2256">
            <v>40611</v>
          </cell>
          <cell r="E2256">
            <v>20.11</v>
          </cell>
          <cell r="F2256" t="str">
            <v>GEL</v>
          </cell>
          <cell r="G2256">
            <v>11.700000000000001</v>
          </cell>
          <cell r="H2256" t="str">
            <v>USD</v>
          </cell>
        </row>
        <row r="2257">
          <cell r="B2257">
            <v>40611</v>
          </cell>
          <cell r="C2257">
            <v>40611</v>
          </cell>
          <cell r="E2257">
            <v>6.7</v>
          </cell>
          <cell r="F2257" t="str">
            <v>GEL</v>
          </cell>
          <cell r="G2257">
            <v>3.9</v>
          </cell>
          <cell r="H2257" t="str">
            <v>USD</v>
          </cell>
        </row>
        <row r="2258">
          <cell r="B2258">
            <v>40611</v>
          </cell>
          <cell r="C2258">
            <v>40611</v>
          </cell>
          <cell r="E2258">
            <v>13.4</v>
          </cell>
          <cell r="F2258" t="str">
            <v>GEL</v>
          </cell>
          <cell r="G2258">
            <v>7.8</v>
          </cell>
          <cell r="H2258" t="str">
            <v>USD</v>
          </cell>
        </row>
        <row r="2259">
          <cell r="B2259">
            <v>40611</v>
          </cell>
          <cell r="C2259">
            <v>40611</v>
          </cell>
          <cell r="E2259">
            <v>18.240000000000002</v>
          </cell>
          <cell r="F2259" t="str">
            <v>GEL</v>
          </cell>
          <cell r="G2259">
            <v>10.61</v>
          </cell>
          <cell r="H2259" t="str">
            <v>USD</v>
          </cell>
        </row>
        <row r="2260">
          <cell r="B2260">
            <v>40611</v>
          </cell>
          <cell r="C2260">
            <v>40611</v>
          </cell>
          <cell r="E2260">
            <v>14.46</v>
          </cell>
          <cell r="F2260" t="str">
            <v>GEL</v>
          </cell>
          <cell r="G2260">
            <v>8.41</v>
          </cell>
          <cell r="H2260" t="str">
            <v>USD</v>
          </cell>
        </row>
        <row r="2261">
          <cell r="B2261">
            <v>40611</v>
          </cell>
          <cell r="C2261">
            <v>40611</v>
          </cell>
          <cell r="E2261">
            <v>83.12</v>
          </cell>
          <cell r="F2261" t="str">
            <v>GEL</v>
          </cell>
          <cell r="G2261">
            <v>48.36</v>
          </cell>
          <cell r="H2261" t="str">
            <v>USD</v>
          </cell>
        </row>
        <row r="2262">
          <cell r="B2262">
            <v>40611</v>
          </cell>
          <cell r="C2262">
            <v>40611</v>
          </cell>
          <cell r="E2262">
            <v>2.06</v>
          </cell>
          <cell r="F2262" t="str">
            <v>GEL</v>
          </cell>
          <cell r="G2262">
            <v>1.2</v>
          </cell>
          <cell r="H2262" t="str">
            <v>USD</v>
          </cell>
        </row>
        <row r="2263">
          <cell r="B2263">
            <v>40611</v>
          </cell>
          <cell r="C2263">
            <v>40611</v>
          </cell>
          <cell r="E2263">
            <v>2.15</v>
          </cell>
          <cell r="F2263" t="str">
            <v>GEL</v>
          </cell>
          <cell r="G2263">
            <v>1.25</v>
          </cell>
          <cell r="H2263" t="str">
            <v>USD</v>
          </cell>
        </row>
        <row r="2264">
          <cell r="B2264">
            <v>40611</v>
          </cell>
          <cell r="C2264">
            <v>40611</v>
          </cell>
          <cell r="E2264">
            <v>0.88</v>
          </cell>
          <cell r="F2264" t="str">
            <v>GEL</v>
          </cell>
          <cell r="G2264">
            <v>0.51</v>
          </cell>
          <cell r="H2264" t="str">
            <v>USD</v>
          </cell>
        </row>
        <row r="2265">
          <cell r="B2265">
            <v>40611</v>
          </cell>
          <cell r="C2265">
            <v>40611</v>
          </cell>
          <cell r="E2265">
            <v>34.24</v>
          </cell>
          <cell r="F2265" t="str">
            <v>GEL</v>
          </cell>
          <cell r="G2265">
            <v>19.920000000000002</v>
          </cell>
          <cell r="H2265" t="str">
            <v>USD</v>
          </cell>
        </row>
        <row r="2266">
          <cell r="B2266">
            <v>40611</v>
          </cell>
          <cell r="C2266">
            <v>40611</v>
          </cell>
          <cell r="E2266">
            <v>0.69000000000000006</v>
          </cell>
          <cell r="F2266" t="str">
            <v>GEL</v>
          </cell>
          <cell r="G2266">
            <v>0.4</v>
          </cell>
          <cell r="H2266" t="str">
            <v>USD</v>
          </cell>
        </row>
        <row r="2267">
          <cell r="B2267">
            <v>40611</v>
          </cell>
          <cell r="C2267">
            <v>40611</v>
          </cell>
          <cell r="E2267">
            <v>1.05</v>
          </cell>
          <cell r="F2267" t="str">
            <v>GEL</v>
          </cell>
          <cell r="G2267">
            <v>0.61</v>
          </cell>
          <cell r="H2267" t="str">
            <v>USD</v>
          </cell>
        </row>
        <row r="2268">
          <cell r="B2268">
            <v>40611</v>
          </cell>
          <cell r="C2268">
            <v>40611</v>
          </cell>
          <cell r="E2268">
            <v>31.79</v>
          </cell>
          <cell r="F2268" t="str">
            <v>USD</v>
          </cell>
          <cell r="G2268">
            <v>55.32</v>
          </cell>
          <cell r="H2268" t="str">
            <v>GEL</v>
          </cell>
        </row>
        <row r="2269">
          <cell r="B2269">
            <v>40611</v>
          </cell>
          <cell r="C2269">
            <v>40611</v>
          </cell>
          <cell r="E2269">
            <v>800</v>
          </cell>
          <cell r="F2269" t="str">
            <v>USD</v>
          </cell>
          <cell r="G2269">
            <v>594.75</v>
          </cell>
          <cell r="H2269" t="str">
            <v>EUR</v>
          </cell>
        </row>
        <row r="2270">
          <cell r="B2270">
            <v>40611</v>
          </cell>
          <cell r="C2270">
            <v>40611</v>
          </cell>
          <cell r="E2270">
            <v>1036</v>
          </cell>
          <cell r="F2270" t="str">
            <v>USD</v>
          </cell>
          <cell r="G2270">
            <v>1780.68</v>
          </cell>
          <cell r="H2270" t="str">
            <v>GEL</v>
          </cell>
        </row>
        <row r="2271">
          <cell r="B2271">
            <v>40611</v>
          </cell>
          <cell r="C2271">
            <v>40612</v>
          </cell>
          <cell r="E2271">
            <v>1205.42</v>
          </cell>
          <cell r="F2271" t="str">
            <v>EUR</v>
          </cell>
          <cell r="G2271">
            <v>2866.73</v>
          </cell>
          <cell r="H2271" t="str">
            <v>GEL</v>
          </cell>
        </row>
        <row r="2272">
          <cell r="B2272">
            <v>40611</v>
          </cell>
          <cell r="C2272">
            <v>40612</v>
          </cell>
          <cell r="E2272">
            <v>462070</v>
          </cell>
          <cell r="F2272" t="str">
            <v>USD</v>
          </cell>
          <cell r="G2272">
            <v>791525.91</v>
          </cell>
          <cell r="H2272" t="str">
            <v>GEL</v>
          </cell>
        </row>
        <row r="2273">
          <cell r="B2273">
            <v>40611</v>
          </cell>
          <cell r="C2273">
            <v>40611</v>
          </cell>
          <cell r="E2273">
            <v>300000</v>
          </cell>
          <cell r="F2273" t="str">
            <v>USD</v>
          </cell>
          <cell r="G2273">
            <v>515640</v>
          </cell>
          <cell r="H2273" t="str">
            <v>GEL</v>
          </cell>
        </row>
        <row r="2274">
          <cell r="B2274">
            <v>40611</v>
          </cell>
          <cell r="C2274">
            <v>40611</v>
          </cell>
          <cell r="E2274">
            <v>130.99</v>
          </cell>
          <cell r="F2274" t="str">
            <v>USD</v>
          </cell>
          <cell r="G2274">
            <v>225.15</v>
          </cell>
          <cell r="H2274" t="str">
            <v>GEL</v>
          </cell>
        </row>
        <row r="2275">
          <cell r="B2275">
            <v>40611</v>
          </cell>
          <cell r="C2275">
            <v>40611</v>
          </cell>
          <cell r="E2275">
            <v>211.67000000000002</v>
          </cell>
          <cell r="F2275" t="str">
            <v>GEL</v>
          </cell>
          <cell r="G2275">
            <v>5585</v>
          </cell>
          <cell r="H2275" t="str">
            <v>INR</v>
          </cell>
        </row>
        <row r="2276">
          <cell r="B2276">
            <v>40611</v>
          </cell>
          <cell r="C2276">
            <v>40611</v>
          </cell>
          <cell r="E2276">
            <v>19252</v>
          </cell>
          <cell r="F2276" t="str">
            <v>ILS</v>
          </cell>
          <cell r="G2276">
            <v>9240.9600000000009</v>
          </cell>
          <cell r="H2276" t="str">
            <v>GEL</v>
          </cell>
        </row>
        <row r="2277">
          <cell r="B2277">
            <v>40611</v>
          </cell>
          <cell r="C2277">
            <v>40611</v>
          </cell>
          <cell r="E2277">
            <v>357800</v>
          </cell>
          <cell r="F2277" t="str">
            <v>HUF</v>
          </cell>
          <cell r="G2277">
            <v>3112.86</v>
          </cell>
          <cell r="H2277" t="str">
            <v>GEL</v>
          </cell>
        </row>
        <row r="2278">
          <cell r="B2278">
            <v>40611</v>
          </cell>
          <cell r="C2278">
            <v>40611</v>
          </cell>
          <cell r="E2278">
            <v>40.19</v>
          </cell>
          <cell r="F2278" t="str">
            <v>GEL</v>
          </cell>
          <cell r="G2278">
            <v>71000</v>
          </cell>
          <cell r="H2278" t="str">
            <v>BYR</v>
          </cell>
        </row>
        <row r="2279">
          <cell r="B2279">
            <v>40611</v>
          </cell>
          <cell r="C2279">
            <v>40611</v>
          </cell>
          <cell r="E2279">
            <v>120000</v>
          </cell>
          <cell r="F2279" t="str">
            <v>RUR</v>
          </cell>
          <cell r="G2279">
            <v>4243.99</v>
          </cell>
          <cell r="H2279" t="str">
            <v>USD</v>
          </cell>
        </row>
        <row r="2280">
          <cell r="B2280">
            <v>40611</v>
          </cell>
          <cell r="C2280">
            <v>40611</v>
          </cell>
          <cell r="E2280">
            <v>30000</v>
          </cell>
          <cell r="F2280" t="str">
            <v>CHF</v>
          </cell>
          <cell r="G2280">
            <v>32375.38</v>
          </cell>
          <cell r="H2280" t="str">
            <v>USD</v>
          </cell>
        </row>
        <row r="2281">
          <cell r="B2281">
            <v>40611</v>
          </cell>
          <cell r="C2281">
            <v>40611</v>
          </cell>
          <cell r="E2281">
            <v>20000</v>
          </cell>
          <cell r="F2281" t="str">
            <v>GBP</v>
          </cell>
          <cell r="G2281">
            <v>32434.02</v>
          </cell>
          <cell r="H2281" t="str">
            <v>USD</v>
          </cell>
        </row>
        <row r="2282">
          <cell r="B2282">
            <v>40611</v>
          </cell>
          <cell r="C2282">
            <v>40611</v>
          </cell>
          <cell r="E2282">
            <v>1.1000000000000001</v>
          </cell>
          <cell r="F2282" t="str">
            <v>GEL</v>
          </cell>
          <cell r="G2282">
            <v>0.64</v>
          </cell>
          <cell r="H2282" t="str">
            <v>USD</v>
          </cell>
        </row>
        <row r="2283">
          <cell r="B2283">
            <v>40611</v>
          </cell>
          <cell r="C2283">
            <v>40611</v>
          </cell>
          <cell r="E2283">
            <v>124.68</v>
          </cell>
          <cell r="F2283" t="str">
            <v>GEL</v>
          </cell>
          <cell r="G2283">
            <v>72.540000000000006</v>
          </cell>
          <cell r="H2283" t="str">
            <v>USD</v>
          </cell>
        </row>
        <row r="2284">
          <cell r="B2284">
            <v>40611</v>
          </cell>
          <cell r="C2284">
            <v>40611</v>
          </cell>
          <cell r="E2284">
            <v>2000</v>
          </cell>
          <cell r="F2284" t="str">
            <v>EUR</v>
          </cell>
          <cell r="G2284">
            <v>2785.92</v>
          </cell>
          <cell r="H2284" t="str">
            <v>USD</v>
          </cell>
        </row>
        <row r="2285">
          <cell r="B2285">
            <v>40611</v>
          </cell>
          <cell r="C2285">
            <v>40611</v>
          </cell>
          <cell r="E2285">
            <v>1705000</v>
          </cell>
          <cell r="F2285" t="str">
            <v>GEL</v>
          </cell>
          <cell r="G2285">
            <v>1000000</v>
          </cell>
          <cell r="H2285" t="str">
            <v>USD</v>
          </cell>
        </row>
        <row r="2286">
          <cell r="B2286">
            <v>40611</v>
          </cell>
          <cell r="C2286">
            <v>40611</v>
          </cell>
          <cell r="E2286">
            <v>15.35</v>
          </cell>
          <cell r="F2286" t="str">
            <v>GEL</v>
          </cell>
          <cell r="G2286">
            <v>6.37</v>
          </cell>
          <cell r="H2286" t="str">
            <v>EUR</v>
          </cell>
        </row>
        <row r="2287">
          <cell r="B2287">
            <v>40611</v>
          </cell>
          <cell r="C2287">
            <v>40611</v>
          </cell>
          <cell r="E2287">
            <v>77.94</v>
          </cell>
          <cell r="F2287" t="str">
            <v>USD</v>
          </cell>
          <cell r="G2287">
            <v>133.96</v>
          </cell>
          <cell r="H2287" t="str">
            <v>GEL</v>
          </cell>
        </row>
        <row r="2288">
          <cell r="B2288">
            <v>40611</v>
          </cell>
          <cell r="C2288">
            <v>40611</v>
          </cell>
          <cell r="E2288">
            <v>17.37</v>
          </cell>
          <cell r="F2288" t="str">
            <v>USD</v>
          </cell>
          <cell r="G2288">
            <v>29.86</v>
          </cell>
          <cell r="H2288" t="str">
            <v>GEL</v>
          </cell>
        </row>
        <row r="2289">
          <cell r="B2289">
            <v>40611</v>
          </cell>
          <cell r="C2289">
            <v>40611</v>
          </cell>
          <cell r="E2289">
            <v>58.61</v>
          </cell>
          <cell r="F2289" t="str">
            <v>USD</v>
          </cell>
          <cell r="G2289">
            <v>100.74000000000001</v>
          </cell>
          <cell r="H2289" t="str">
            <v>GEL</v>
          </cell>
        </row>
        <row r="2290">
          <cell r="B2290">
            <v>40611</v>
          </cell>
          <cell r="C2290">
            <v>40611</v>
          </cell>
          <cell r="E2290">
            <v>54.69</v>
          </cell>
          <cell r="F2290" t="str">
            <v>GEL</v>
          </cell>
          <cell r="G2290">
            <v>31.82</v>
          </cell>
          <cell r="H2290" t="str">
            <v>USD</v>
          </cell>
        </row>
        <row r="2291">
          <cell r="B2291">
            <v>40611</v>
          </cell>
          <cell r="C2291">
            <v>40611</v>
          </cell>
          <cell r="E2291">
            <v>119.35000000000001</v>
          </cell>
          <cell r="F2291" t="str">
            <v>GEL</v>
          </cell>
          <cell r="G2291">
            <v>69.44</v>
          </cell>
          <cell r="H2291" t="str">
            <v>USD</v>
          </cell>
        </row>
        <row r="2292">
          <cell r="B2292">
            <v>40611</v>
          </cell>
          <cell r="C2292">
            <v>40611</v>
          </cell>
          <cell r="E2292">
            <v>657.92</v>
          </cell>
          <cell r="F2292" t="str">
            <v>GEL</v>
          </cell>
          <cell r="G2292">
            <v>382.78000000000003</v>
          </cell>
          <cell r="H2292" t="str">
            <v>USD</v>
          </cell>
        </row>
        <row r="2293">
          <cell r="B2293">
            <v>40611</v>
          </cell>
          <cell r="C2293">
            <v>40611</v>
          </cell>
          <cell r="E2293">
            <v>291.78000000000003</v>
          </cell>
          <cell r="F2293" t="str">
            <v>GEL</v>
          </cell>
          <cell r="G2293">
            <v>169.76</v>
          </cell>
          <cell r="H2293" t="str">
            <v>USD</v>
          </cell>
        </row>
        <row r="2294">
          <cell r="B2294">
            <v>40611</v>
          </cell>
          <cell r="C2294">
            <v>40611</v>
          </cell>
          <cell r="E2294">
            <v>9.14</v>
          </cell>
          <cell r="F2294" t="str">
            <v>GEL</v>
          </cell>
          <cell r="G2294">
            <v>5.32</v>
          </cell>
          <cell r="H2294" t="str">
            <v>USD</v>
          </cell>
        </row>
        <row r="2295">
          <cell r="B2295">
            <v>40611</v>
          </cell>
          <cell r="C2295">
            <v>40611</v>
          </cell>
          <cell r="E2295">
            <v>1387.5</v>
          </cell>
          <cell r="F2295" t="str">
            <v>USD</v>
          </cell>
          <cell r="G2295">
            <v>2384.84</v>
          </cell>
          <cell r="H2295" t="str">
            <v>GEL</v>
          </cell>
        </row>
        <row r="2296">
          <cell r="B2296">
            <v>40611</v>
          </cell>
          <cell r="C2296">
            <v>40611</v>
          </cell>
          <cell r="E2296">
            <v>64.900000000000006</v>
          </cell>
          <cell r="F2296" t="str">
            <v>USD</v>
          </cell>
          <cell r="G2296">
            <v>111.55</v>
          </cell>
          <cell r="H2296" t="str">
            <v>GEL</v>
          </cell>
        </row>
        <row r="2297">
          <cell r="B2297">
            <v>40611</v>
          </cell>
          <cell r="C2297">
            <v>40611</v>
          </cell>
          <cell r="E2297">
            <v>1523.16</v>
          </cell>
          <cell r="F2297" t="str">
            <v>USD</v>
          </cell>
          <cell r="G2297">
            <v>2618.0100000000002</v>
          </cell>
          <cell r="H2297" t="str">
            <v>GEL</v>
          </cell>
        </row>
        <row r="2298">
          <cell r="B2298">
            <v>40611</v>
          </cell>
          <cell r="C2298">
            <v>40611</v>
          </cell>
          <cell r="E2298">
            <v>766.41</v>
          </cell>
          <cell r="F2298" t="str">
            <v>EUR</v>
          </cell>
          <cell r="G2298">
            <v>1068.3800000000001</v>
          </cell>
          <cell r="H2298" t="str">
            <v>USD</v>
          </cell>
        </row>
        <row r="2299">
          <cell r="B2299">
            <v>40611</v>
          </cell>
          <cell r="C2299">
            <v>40611</v>
          </cell>
          <cell r="E2299">
            <v>356069.44</v>
          </cell>
          <cell r="F2299" t="str">
            <v>GEL</v>
          </cell>
          <cell r="G2299">
            <v>208334.17</v>
          </cell>
          <cell r="H2299" t="str">
            <v>USD</v>
          </cell>
        </row>
        <row r="2300">
          <cell r="B2300">
            <v>40611</v>
          </cell>
          <cell r="C2300">
            <v>40611</v>
          </cell>
          <cell r="E2300">
            <v>94844.19</v>
          </cell>
          <cell r="F2300" t="str">
            <v>GEL</v>
          </cell>
          <cell r="G2300">
            <v>54843.12</v>
          </cell>
          <cell r="H2300" t="str">
            <v>USD</v>
          </cell>
        </row>
        <row r="2301">
          <cell r="B2301">
            <v>40611</v>
          </cell>
          <cell r="C2301">
            <v>40611</v>
          </cell>
          <cell r="E2301">
            <v>197935.44</v>
          </cell>
          <cell r="F2301" t="str">
            <v>GEL</v>
          </cell>
          <cell r="G2301">
            <v>115670.75</v>
          </cell>
          <cell r="H2301" t="str">
            <v>USD</v>
          </cell>
        </row>
        <row r="2302">
          <cell r="B2302">
            <v>40611</v>
          </cell>
          <cell r="C2302">
            <v>40611</v>
          </cell>
          <cell r="E2302">
            <v>183.58</v>
          </cell>
          <cell r="F2302" t="str">
            <v>USD</v>
          </cell>
          <cell r="G2302">
            <v>315.53000000000003</v>
          </cell>
          <cell r="H2302" t="str">
            <v>GEL</v>
          </cell>
        </row>
        <row r="2303">
          <cell r="B2303">
            <v>40611</v>
          </cell>
          <cell r="C2303">
            <v>40611</v>
          </cell>
          <cell r="E2303">
            <v>38.730000000000004</v>
          </cell>
          <cell r="F2303" t="str">
            <v>EUR</v>
          </cell>
          <cell r="G2303">
            <v>93.33</v>
          </cell>
          <cell r="H2303" t="str">
            <v>GEL</v>
          </cell>
        </row>
        <row r="2304">
          <cell r="B2304">
            <v>40611</v>
          </cell>
          <cell r="C2304">
            <v>40611</v>
          </cell>
          <cell r="E2304">
            <v>19.25</v>
          </cell>
          <cell r="F2304" t="str">
            <v>USD</v>
          </cell>
          <cell r="G2304">
            <v>33.08</v>
          </cell>
          <cell r="H2304" t="str">
            <v>GEL</v>
          </cell>
        </row>
        <row r="2305">
          <cell r="B2305">
            <v>40611</v>
          </cell>
          <cell r="C2305">
            <v>40611</v>
          </cell>
          <cell r="E2305">
            <v>7.92</v>
          </cell>
          <cell r="F2305" t="str">
            <v>EUR</v>
          </cell>
          <cell r="G2305">
            <v>19.080000000000002</v>
          </cell>
          <cell r="H2305" t="str">
            <v>GEL</v>
          </cell>
        </row>
        <row r="2306">
          <cell r="B2306">
            <v>40611</v>
          </cell>
          <cell r="C2306">
            <v>40611</v>
          </cell>
          <cell r="E2306">
            <v>68.75</v>
          </cell>
          <cell r="F2306" t="str">
            <v>USD</v>
          </cell>
          <cell r="G2306">
            <v>118.16</v>
          </cell>
          <cell r="H2306" t="str">
            <v>GEL</v>
          </cell>
        </row>
        <row r="2307">
          <cell r="B2307">
            <v>40611</v>
          </cell>
          <cell r="C2307">
            <v>40611</v>
          </cell>
          <cell r="E2307">
            <v>1387.33</v>
          </cell>
          <cell r="F2307" t="str">
            <v>USD</v>
          </cell>
          <cell r="G2307">
            <v>2384.54</v>
          </cell>
          <cell r="H2307" t="str">
            <v>GEL</v>
          </cell>
        </row>
        <row r="2308">
          <cell r="B2308">
            <v>40611</v>
          </cell>
          <cell r="C2308">
            <v>40611</v>
          </cell>
          <cell r="E2308">
            <v>1055.6200000000001</v>
          </cell>
          <cell r="F2308" t="str">
            <v>USD</v>
          </cell>
          <cell r="G2308">
            <v>1814.4</v>
          </cell>
          <cell r="H2308" t="str">
            <v>GEL</v>
          </cell>
        </row>
        <row r="2309">
          <cell r="B2309">
            <v>40611</v>
          </cell>
          <cell r="C2309">
            <v>40611</v>
          </cell>
          <cell r="E2309">
            <v>1858.28</v>
          </cell>
          <cell r="F2309" t="str">
            <v>GEL</v>
          </cell>
          <cell r="G2309">
            <v>1081.1500000000001</v>
          </cell>
          <cell r="H2309" t="str">
            <v>USD</v>
          </cell>
        </row>
        <row r="2310">
          <cell r="B2310">
            <v>40611</v>
          </cell>
          <cell r="C2310">
            <v>40611</v>
          </cell>
          <cell r="E2310">
            <v>961.44</v>
          </cell>
          <cell r="F2310" t="str">
            <v>USD</v>
          </cell>
          <cell r="G2310">
            <v>1652.52</v>
          </cell>
          <cell r="H2310" t="str">
            <v>GEL</v>
          </cell>
        </row>
        <row r="2311">
          <cell r="B2311">
            <v>40611</v>
          </cell>
          <cell r="C2311">
            <v>40611</v>
          </cell>
          <cell r="E2311">
            <v>73.53</v>
          </cell>
          <cell r="F2311" t="str">
            <v>GEL</v>
          </cell>
          <cell r="G2311">
            <v>42.75</v>
          </cell>
          <cell r="H2311" t="str">
            <v>USD</v>
          </cell>
        </row>
        <row r="2312">
          <cell r="B2312">
            <v>40611</v>
          </cell>
          <cell r="C2312">
            <v>40611</v>
          </cell>
          <cell r="E2312">
            <v>15</v>
          </cell>
          <cell r="F2312" t="str">
            <v>USD</v>
          </cell>
          <cell r="G2312">
            <v>25.78</v>
          </cell>
          <cell r="H2312" t="str">
            <v>GEL</v>
          </cell>
        </row>
        <row r="2313">
          <cell r="B2313">
            <v>40611</v>
          </cell>
          <cell r="C2313">
            <v>40611</v>
          </cell>
          <cell r="E2313">
            <v>1601.7</v>
          </cell>
          <cell r="F2313" t="str">
            <v>USD</v>
          </cell>
          <cell r="G2313">
            <v>2753</v>
          </cell>
          <cell r="H2313" t="str">
            <v>GEL</v>
          </cell>
        </row>
        <row r="2314">
          <cell r="B2314">
            <v>40611</v>
          </cell>
          <cell r="C2314">
            <v>40611</v>
          </cell>
          <cell r="E2314">
            <v>656.21</v>
          </cell>
          <cell r="F2314" t="str">
            <v>USD</v>
          </cell>
          <cell r="G2314">
            <v>1127.8900000000001</v>
          </cell>
          <cell r="H2314" t="str">
            <v>GEL</v>
          </cell>
        </row>
        <row r="2315">
          <cell r="B2315">
            <v>40611</v>
          </cell>
          <cell r="C2315">
            <v>40611</v>
          </cell>
          <cell r="E2315">
            <v>3.94</v>
          </cell>
          <cell r="F2315" t="str">
            <v>EUR</v>
          </cell>
          <cell r="G2315">
            <v>9.49</v>
          </cell>
          <cell r="H2315" t="str">
            <v>GEL</v>
          </cell>
        </row>
        <row r="2316">
          <cell r="B2316">
            <v>40611</v>
          </cell>
          <cell r="C2316">
            <v>40611</v>
          </cell>
          <cell r="E2316">
            <v>32367.8</v>
          </cell>
          <cell r="F2316" t="str">
            <v>USD</v>
          </cell>
          <cell r="G2316">
            <v>20000</v>
          </cell>
          <cell r="H2316" t="str">
            <v>GBP</v>
          </cell>
        </row>
        <row r="2317">
          <cell r="B2317">
            <v>40611</v>
          </cell>
          <cell r="C2317">
            <v>40611</v>
          </cell>
          <cell r="E2317">
            <v>32323.8</v>
          </cell>
          <cell r="F2317" t="str">
            <v>USD</v>
          </cell>
          <cell r="G2317">
            <v>20000</v>
          </cell>
          <cell r="H2317" t="str">
            <v>GBP</v>
          </cell>
        </row>
        <row r="2318">
          <cell r="B2318">
            <v>40611</v>
          </cell>
          <cell r="C2318">
            <v>40611</v>
          </cell>
          <cell r="E2318">
            <v>16226.9</v>
          </cell>
          <cell r="F2318" t="str">
            <v>USD</v>
          </cell>
          <cell r="G2318">
            <v>10000</v>
          </cell>
          <cell r="H2318" t="str">
            <v>GBP</v>
          </cell>
        </row>
        <row r="2319">
          <cell r="B2319">
            <v>40611</v>
          </cell>
          <cell r="C2319">
            <v>40611</v>
          </cell>
          <cell r="E2319">
            <v>32466.799999999999</v>
          </cell>
          <cell r="F2319" t="str">
            <v>USD</v>
          </cell>
          <cell r="G2319">
            <v>20000</v>
          </cell>
          <cell r="H2319" t="str">
            <v>GBP</v>
          </cell>
        </row>
        <row r="2320">
          <cell r="B2320">
            <v>40611</v>
          </cell>
          <cell r="C2320">
            <v>40611</v>
          </cell>
          <cell r="E2320">
            <v>32369.599999999999</v>
          </cell>
          <cell r="F2320" t="str">
            <v>USD</v>
          </cell>
          <cell r="G2320">
            <v>20000</v>
          </cell>
          <cell r="H2320" t="str">
            <v>GBP</v>
          </cell>
        </row>
        <row r="2321">
          <cell r="B2321">
            <v>40611</v>
          </cell>
          <cell r="C2321">
            <v>40611</v>
          </cell>
          <cell r="E2321">
            <v>20000</v>
          </cell>
          <cell r="F2321" t="str">
            <v>EUR</v>
          </cell>
          <cell r="G2321">
            <v>27841.999999999996</v>
          </cell>
          <cell r="H2321" t="str">
            <v>USD</v>
          </cell>
        </row>
        <row r="2322">
          <cell r="B2322">
            <v>40611</v>
          </cell>
          <cell r="C2322">
            <v>40611</v>
          </cell>
          <cell r="E2322">
            <v>10000</v>
          </cell>
          <cell r="F2322" t="str">
            <v>GBP</v>
          </cell>
          <cell r="G2322">
            <v>16208.499999999998</v>
          </cell>
          <cell r="H2322" t="str">
            <v>USD</v>
          </cell>
        </row>
        <row r="2323">
          <cell r="B2323">
            <v>40611</v>
          </cell>
          <cell r="C2323">
            <v>40611</v>
          </cell>
          <cell r="E2323">
            <v>69476.5</v>
          </cell>
          <cell r="F2323" t="str">
            <v>USD</v>
          </cell>
          <cell r="G2323">
            <v>50000</v>
          </cell>
          <cell r="H2323" t="str">
            <v>EUR</v>
          </cell>
        </row>
        <row r="2324">
          <cell r="B2324">
            <v>40611</v>
          </cell>
          <cell r="C2324">
            <v>40611</v>
          </cell>
          <cell r="E2324">
            <v>55514</v>
          </cell>
          <cell r="F2324" t="str">
            <v>USD</v>
          </cell>
          <cell r="G2324">
            <v>40000</v>
          </cell>
          <cell r="H2324" t="str">
            <v>EUR</v>
          </cell>
        </row>
        <row r="2325">
          <cell r="B2325">
            <v>40611</v>
          </cell>
          <cell r="C2325">
            <v>40611</v>
          </cell>
          <cell r="E2325">
            <v>27730.800000000003</v>
          </cell>
          <cell r="F2325" t="str">
            <v>USD</v>
          </cell>
          <cell r="G2325">
            <v>20000</v>
          </cell>
          <cell r="H2325" t="str">
            <v>EUR</v>
          </cell>
        </row>
        <row r="2326">
          <cell r="B2326">
            <v>40611</v>
          </cell>
          <cell r="C2326">
            <v>40611</v>
          </cell>
          <cell r="E2326">
            <v>138841</v>
          </cell>
          <cell r="F2326" t="str">
            <v>USD</v>
          </cell>
          <cell r="G2326">
            <v>100000</v>
          </cell>
          <cell r="H2326" t="str">
            <v>EUR</v>
          </cell>
        </row>
        <row r="2327">
          <cell r="B2327">
            <v>40611</v>
          </cell>
          <cell r="C2327">
            <v>40611</v>
          </cell>
          <cell r="E2327">
            <v>83629.2</v>
          </cell>
          <cell r="F2327" t="str">
            <v>USD</v>
          </cell>
          <cell r="G2327">
            <v>60000</v>
          </cell>
          <cell r="H2327" t="str">
            <v>EUR</v>
          </cell>
        </row>
        <row r="2328">
          <cell r="C2328">
            <v>40611</v>
          </cell>
          <cell r="E2328">
            <v>19904.319999999832</v>
          </cell>
          <cell r="F2328" t="str">
            <v>GEL</v>
          </cell>
        </row>
        <row r="2329">
          <cell r="C2329">
            <v>40611</v>
          </cell>
          <cell r="G2329">
            <v>10582.860000000335</v>
          </cell>
          <cell r="H2329" t="str">
            <v>GEL</v>
          </cell>
        </row>
        <row r="2330">
          <cell r="C2330">
            <v>40611</v>
          </cell>
          <cell r="E2330">
            <v>285561.02000000328</v>
          </cell>
          <cell r="F2330" t="str">
            <v>GEL</v>
          </cell>
        </row>
        <row r="2331">
          <cell r="C2331">
            <v>40611</v>
          </cell>
          <cell r="G2331">
            <v>555153.09000000358</v>
          </cell>
          <cell r="H2331" t="str">
            <v>GEL</v>
          </cell>
        </row>
        <row r="2332">
          <cell r="B2332">
            <v>40611</v>
          </cell>
          <cell r="C2332">
            <v>40611</v>
          </cell>
          <cell r="E2332">
            <v>615.12</v>
          </cell>
          <cell r="F2332" t="str">
            <v>GEL</v>
          </cell>
          <cell r="G2332">
            <v>255.23</v>
          </cell>
          <cell r="H2332" t="str">
            <v>EUR</v>
          </cell>
        </row>
        <row r="2333">
          <cell r="B2333">
            <v>40611</v>
          </cell>
          <cell r="C2333">
            <v>40611</v>
          </cell>
          <cell r="E2333">
            <v>6167.25</v>
          </cell>
          <cell r="F2333" t="str">
            <v>GEL</v>
          </cell>
          <cell r="G2333">
            <v>3583.38</v>
          </cell>
          <cell r="H2333" t="str">
            <v>USD</v>
          </cell>
        </row>
        <row r="2334">
          <cell r="B2334">
            <v>40611</v>
          </cell>
          <cell r="C2334">
            <v>40611</v>
          </cell>
          <cell r="E2334">
            <v>610.72</v>
          </cell>
          <cell r="F2334" t="str">
            <v>GEL</v>
          </cell>
          <cell r="G2334">
            <v>253.43</v>
          </cell>
          <cell r="H2334" t="str">
            <v>EUR</v>
          </cell>
        </row>
        <row r="2335">
          <cell r="B2335">
            <v>40611</v>
          </cell>
          <cell r="C2335">
            <v>40611</v>
          </cell>
          <cell r="E2335">
            <v>15295.27</v>
          </cell>
          <cell r="F2335" t="str">
            <v>GEL</v>
          </cell>
          <cell r="G2335">
            <v>8898.81</v>
          </cell>
          <cell r="H2335" t="str">
            <v>USD</v>
          </cell>
        </row>
        <row r="2336">
          <cell r="B2336">
            <v>40611</v>
          </cell>
          <cell r="C2336">
            <v>40611</v>
          </cell>
          <cell r="E2336">
            <v>279867.13</v>
          </cell>
          <cell r="F2336" t="str">
            <v>USD</v>
          </cell>
          <cell r="G2336">
            <v>481035.62304400007</v>
          </cell>
          <cell r="H2336" t="str">
            <v>GEL</v>
          </cell>
        </row>
        <row r="2337">
          <cell r="B2337">
            <v>40611</v>
          </cell>
          <cell r="C2337">
            <v>40611</v>
          </cell>
          <cell r="E2337">
            <v>11217.98047</v>
          </cell>
          <cell r="F2337" t="str">
            <v>GEL</v>
          </cell>
          <cell r="G2337">
            <v>4655.1499999999996</v>
          </cell>
          <cell r="H2337" t="str">
            <v>EUR</v>
          </cell>
        </row>
        <row r="2338">
          <cell r="B2338">
            <v>40611</v>
          </cell>
          <cell r="C2338">
            <v>40611</v>
          </cell>
          <cell r="E2338">
            <v>85.904898000000003</v>
          </cell>
          <cell r="F2338" t="str">
            <v>GEL</v>
          </cell>
          <cell r="G2338">
            <v>30.63</v>
          </cell>
          <cell r="H2338" t="str">
            <v>GBP</v>
          </cell>
        </row>
        <row r="2339">
          <cell r="B2339">
            <v>40611</v>
          </cell>
          <cell r="C2339">
            <v>40611</v>
          </cell>
          <cell r="E2339">
            <v>258.05761999999999</v>
          </cell>
          <cell r="F2339" t="str">
            <v>GEL</v>
          </cell>
          <cell r="G2339">
            <v>138.88999999999999</v>
          </cell>
          <cell r="H2339" t="str">
            <v>CHF</v>
          </cell>
        </row>
        <row r="2340">
          <cell r="B2340">
            <v>40611</v>
          </cell>
          <cell r="C2340">
            <v>40611</v>
          </cell>
          <cell r="E2340">
            <v>927.47033899999997</v>
          </cell>
          <cell r="F2340" t="str">
            <v>GEL</v>
          </cell>
          <cell r="G2340">
            <v>1946.3</v>
          </cell>
          <cell r="H2340" t="str">
            <v>ILS</v>
          </cell>
        </row>
        <row r="2341">
          <cell r="B2341">
            <v>40611</v>
          </cell>
          <cell r="C2341">
            <v>40611</v>
          </cell>
          <cell r="E2341">
            <v>290.06358799999998</v>
          </cell>
          <cell r="F2341" t="str">
            <v>GEL</v>
          </cell>
          <cell r="G2341">
            <v>133.96</v>
          </cell>
          <cell r="H2341" t="str">
            <v>AZN</v>
          </cell>
        </row>
        <row r="2342">
          <cell r="B2342">
            <v>40612</v>
          </cell>
          <cell r="C2342">
            <v>40612</v>
          </cell>
          <cell r="E2342">
            <v>11.67</v>
          </cell>
          <cell r="F2342" t="str">
            <v>GEL</v>
          </cell>
          <cell r="G2342">
            <v>6.8100000000000005</v>
          </cell>
          <cell r="H2342" t="str">
            <v>USD</v>
          </cell>
        </row>
        <row r="2343">
          <cell r="B2343">
            <v>40612</v>
          </cell>
          <cell r="C2343">
            <v>40612</v>
          </cell>
          <cell r="E2343">
            <v>7.5</v>
          </cell>
          <cell r="F2343" t="str">
            <v>USD</v>
          </cell>
          <cell r="G2343">
            <v>12.85</v>
          </cell>
          <cell r="H2343" t="str">
            <v>GEL</v>
          </cell>
        </row>
        <row r="2344">
          <cell r="B2344">
            <v>40612</v>
          </cell>
          <cell r="C2344">
            <v>40612</v>
          </cell>
          <cell r="E2344">
            <v>27.5</v>
          </cell>
          <cell r="F2344" t="str">
            <v>EUR</v>
          </cell>
          <cell r="G2344">
            <v>65.400000000000006</v>
          </cell>
          <cell r="H2344" t="str">
            <v>GEL</v>
          </cell>
        </row>
        <row r="2345">
          <cell r="B2345">
            <v>40612</v>
          </cell>
          <cell r="C2345">
            <v>40612</v>
          </cell>
          <cell r="E2345">
            <v>7</v>
          </cell>
          <cell r="F2345" t="str">
            <v>EUR</v>
          </cell>
          <cell r="G2345">
            <v>16.649999999999999</v>
          </cell>
          <cell r="H2345" t="str">
            <v>GEL</v>
          </cell>
        </row>
        <row r="2346">
          <cell r="B2346">
            <v>40612</v>
          </cell>
          <cell r="C2346">
            <v>40612</v>
          </cell>
          <cell r="E2346">
            <v>3</v>
          </cell>
          <cell r="F2346" t="str">
            <v>USD</v>
          </cell>
          <cell r="G2346">
            <v>5.14</v>
          </cell>
          <cell r="H2346" t="str">
            <v>GEL</v>
          </cell>
        </row>
        <row r="2347">
          <cell r="B2347">
            <v>40612</v>
          </cell>
          <cell r="C2347">
            <v>40612</v>
          </cell>
          <cell r="E2347">
            <v>18.79</v>
          </cell>
          <cell r="F2347" t="str">
            <v>USD</v>
          </cell>
          <cell r="G2347">
            <v>32.19</v>
          </cell>
          <cell r="H2347" t="str">
            <v>GEL</v>
          </cell>
        </row>
        <row r="2348">
          <cell r="B2348">
            <v>40612</v>
          </cell>
          <cell r="C2348">
            <v>40612</v>
          </cell>
          <cell r="E2348">
            <v>960.5</v>
          </cell>
          <cell r="F2348" t="str">
            <v>EUR</v>
          </cell>
          <cell r="G2348">
            <v>2284.2600000000002</v>
          </cell>
          <cell r="H2348" t="str">
            <v>GEL</v>
          </cell>
        </row>
        <row r="2349">
          <cell r="B2349">
            <v>40612</v>
          </cell>
          <cell r="C2349">
            <v>40612</v>
          </cell>
          <cell r="E2349">
            <v>1720.22</v>
          </cell>
          <cell r="F2349" t="str">
            <v>GEL</v>
          </cell>
          <cell r="G2349">
            <v>723.33</v>
          </cell>
          <cell r="H2349" t="str">
            <v>EUR</v>
          </cell>
        </row>
        <row r="2350">
          <cell r="B2350">
            <v>40612</v>
          </cell>
          <cell r="C2350">
            <v>40612</v>
          </cell>
          <cell r="E2350">
            <v>639.51</v>
          </cell>
          <cell r="F2350" t="str">
            <v>GEL</v>
          </cell>
          <cell r="G2350">
            <v>373.33</v>
          </cell>
          <cell r="H2350" t="str">
            <v>USD</v>
          </cell>
        </row>
        <row r="2351">
          <cell r="B2351">
            <v>40612</v>
          </cell>
          <cell r="C2351">
            <v>40612</v>
          </cell>
          <cell r="E2351">
            <v>544000</v>
          </cell>
          <cell r="F2351" t="str">
            <v>EUR</v>
          </cell>
          <cell r="G2351">
            <v>752272.58</v>
          </cell>
          <cell r="H2351" t="str">
            <v>USD</v>
          </cell>
        </row>
        <row r="2352">
          <cell r="B2352">
            <v>40612</v>
          </cell>
          <cell r="C2352">
            <v>40612</v>
          </cell>
          <cell r="E2352">
            <v>700000</v>
          </cell>
          <cell r="F2352" t="str">
            <v>USD</v>
          </cell>
          <cell r="G2352">
            <v>1190560</v>
          </cell>
          <cell r="H2352" t="str">
            <v>GEL</v>
          </cell>
        </row>
        <row r="2353">
          <cell r="B2353">
            <v>40612</v>
          </cell>
          <cell r="C2353">
            <v>40612</v>
          </cell>
          <cell r="E2353">
            <v>120500</v>
          </cell>
          <cell r="F2353" t="str">
            <v>GBP</v>
          </cell>
          <cell r="G2353">
            <v>194908.75</v>
          </cell>
          <cell r="H2353" t="str">
            <v>USD</v>
          </cell>
        </row>
        <row r="2354">
          <cell r="B2354">
            <v>40612</v>
          </cell>
          <cell r="C2354">
            <v>40612</v>
          </cell>
          <cell r="E2354">
            <v>33.51</v>
          </cell>
          <cell r="F2354" t="str">
            <v>GEL</v>
          </cell>
          <cell r="G2354">
            <v>19.54</v>
          </cell>
          <cell r="H2354" t="str">
            <v>USD</v>
          </cell>
        </row>
        <row r="2355">
          <cell r="B2355">
            <v>40612</v>
          </cell>
          <cell r="C2355">
            <v>40612</v>
          </cell>
          <cell r="E2355">
            <v>4.9400000000000004</v>
          </cell>
          <cell r="F2355" t="str">
            <v>GEL</v>
          </cell>
          <cell r="G2355">
            <v>2.88</v>
          </cell>
          <cell r="H2355" t="str">
            <v>USD</v>
          </cell>
        </row>
        <row r="2356">
          <cell r="B2356">
            <v>40612</v>
          </cell>
          <cell r="C2356">
            <v>40612</v>
          </cell>
          <cell r="E2356">
            <v>0.86</v>
          </cell>
          <cell r="F2356" t="str">
            <v>GEL</v>
          </cell>
          <cell r="G2356">
            <v>0.5</v>
          </cell>
          <cell r="H2356" t="str">
            <v>USD</v>
          </cell>
        </row>
        <row r="2357">
          <cell r="B2357">
            <v>40612</v>
          </cell>
          <cell r="C2357">
            <v>40612</v>
          </cell>
          <cell r="E2357">
            <v>0.86</v>
          </cell>
          <cell r="F2357" t="str">
            <v>GEL</v>
          </cell>
          <cell r="G2357">
            <v>0.5</v>
          </cell>
          <cell r="H2357" t="str">
            <v>USD</v>
          </cell>
        </row>
        <row r="2358">
          <cell r="B2358">
            <v>40612</v>
          </cell>
          <cell r="C2358">
            <v>40612</v>
          </cell>
          <cell r="E2358">
            <v>1.71</v>
          </cell>
          <cell r="F2358" t="str">
            <v>GEL</v>
          </cell>
          <cell r="G2358">
            <v>1</v>
          </cell>
          <cell r="H2358" t="str">
            <v>USD</v>
          </cell>
        </row>
        <row r="2359">
          <cell r="B2359">
            <v>40612</v>
          </cell>
          <cell r="C2359">
            <v>40612</v>
          </cell>
          <cell r="E2359">
            <v>1.71</v>
          </cell>
          <cell r="F2359" t="str">
            <v>GEL</v>
          </cell>
          <cell r="G2359">
            <v>1</v>
          </cell>
          <cell r="H2359" t="str">
            <v>USD</v>
          </cell>
        </row>
        <row r="2360">
          <cell r="B2360">
            <v>40612</v>
          </cell>
          <cell r="C2360">
            <v>40612</v>
          </cell>
          <cell r="E2360">
            <v>2.57</v>
          </cell>
          <cell r="F2360" t="str">
            <v>GEL</v>
          </cell>
          <cell r="G2360">
            <v>1.5</v>
          </cell>
          <cell r="H2360" t="str">
            <v>USD</v>
          </cell>
        </row>
        <row r="2361">
          <cell r="B2361">
            <v>40612</v>
          </cell>
          <cell r="C2361">
            <v>40612</v>
          </cell>
          <cell r="E2361">
            <v>20.55</v>
          </cell>
          <cell r="F2361" t="str">
            <v>GEL</v>
          </cell>
          <cell r="G2361">
            <v>12</v>
          </cell>
          <cell r="H2361" t="str">
            <v>USD</v>
          </cell>
        </row>
        <row r="2362">
          <cell r="B2362">
            <v>40612</v>
          </cell>
          <cell r="C2362">
            <v>40612</v>
          </cell>
          <cell r="E2362">
            <v>0.86</v>
          </cell>
          <cell r="F2362" t="str">
            <v>GEL</v>
          </cell>
          <cell r="G2362">
            <v>0.5</v>
          </cell>
          <cell r="H2362" t="str">
            <v>USD</v>
          </cell>
        </row>
        <row r="2363">
          <cell r="B2363">
            <v>40612</v>
          </cell>
          <cell r="C2363">
            <v>40612</v>
          </cell>
          <cell r="E2363">
            <v>0.43</v>
          </cell>
          <cell r="F2363" t="str">
            <v>GEL</v>
          </cell>
          <cell r="G2363">
            <v>0.25</v>
          </cell>
          <cell r="H2363" t="str">
            <v>USD</v>
          </cell>
        </row>
        <row r="2364">
          <cell r="B2364">
            <v>40612</v>
          </cell>
          <cell r="C2364">
            <v>40612</v>
          </cell>
          <cell r="E2364">
            <v>6.8500000000000005</v>
          </cell>
          <cell r="F2364" t="str">
            <v>GEL</v>
          </cell>
          <cell r="G2364">
            <v>4</v>
          </cell>
          <cell r="H2364" t="str">
            <v>USD</v>
          </cell>
        </row>
        <row r="2365">
          <cell r="B2365">
            <v>40612</v>
          </cell>
          <cell r="C2365">
            <v>40612</v>
          </cell>
          <cell r="E2365">
            <v>402.45</v>
          </cell>
          <cell r="F2365" t="str">
            <v>GEL</v>
          </cell>
          <cell r="G2365">
            <v>238.83</v>
          </cell>
          <cell r="H2365" t="str">
            <v>USD</v>
          </cell>
        </row>
        <row r="2366">
          <cell r="B2366">
            <v>40612</v>
          </cell>
          <cell r="C2366">
            <v>40612</v>
          </cell>
          <cell r="E2366">
            <v>6060</v>
          </cell>
          <cell r="F2366" t="str">
            <v>USD</v>
          </cell>
          <cell r="G2366">
            <v>10509.22</v>
          </cell>
          <cell r="H2366" t="str">
            <v>GEL</v>
          </cell>
        </row>
        <row r="2367">
          <cell r="B2367">
            <v>40612</v>
          </cell>
          <cell r="C2367">
            <v>40612</v>
          </cell>
          <cell r="E2367">
            <v>2.74</v>
          </cell>
          <cell r="F2367" t="str">
            <v>GEL</v>
          </cell>
          <cell r="G2367">
            <v>1.6</v>
          </cell>
          <cell r="H2367" t="str">
            <v>USD</v>
          </cell>
        </row>
        <row r="2368">
          <cell r="B2368">
            <v>40612</v>
          </cell>
          <cell r="C2368">
            <v>40612</v>
          </cell>
          <cell r="E2368">
            <v>2.74</v>
          </cell>
          <cell r="F2368" t="str">
            <v>GEL</v>
          </cell>
          <cell r="G2368">
            <v>1.6</v>
          </cell>
          <cell r="H2368" t="str">
            <v>USD</v>
          </cell>
        </row>
        <row r="2369">
          <cell r="B2369">
            <v>40612</v>
          </cell>
          <cell r="C2369">
            <v>40612</v>
          </cell>
          <cell r="E2369">
            <v>6.68</v>
          </cell>
          <cell r="F2369" t="str">
            <v>GEL</v>
          </cell>
          <cell r="G2369">
            <v>3.9</v>
          </cell>
          <cell r="H2369" t="str">
            <v>USD</v>
          </cell>
        </row>
        <row r="2370">
          <cell r="B2370">
            <v>40612</v>
          </cell>
          <cell r="C2370">
            <v>40612</v>
          </cell>
          <cell r="E2370">
            <v>6.68</v>
          </cell>
          <cell r="F2370" t="str">
            <v>GEL</v>
          </cell>
          <cell r="G2370">
            <v>3.9</v>
          </cell>
          <cell r="H2370" t="str">
            <v>USD</v>
          </cell>
        </row>
        <row r="2371">
          <cell r="B2371">
            <v>40612</v>
          </cell>
          <cell r="C2371">
            <v>40612</v>
          </cell>
          <cell r="E2371">
            <v>13.36</v>
          </cell>
          <cell r="F2371" t="str">
            <v>GEL</v>
          </cell>
          <cell r="G2371">
            <v>7.8</v>
          </cell>
          <cell r="H2371" t="str">
            <v>USD</v>
          </cell>
        </row>
        <row r="2372">
          <cell r="B2372">
            <v>40612</v>
          </cell>
          <cell r="C2372">
            <v>40612</v>
          </cell>
          <cell r="E2372">
            <v>6.68</v>
          </cell>
          <cell r="F2372" t="str">
            <v>GEL</v>
          </cell>
          <cell r="G2372">
            <v>3.9</v>
          </cell>
          <cell r="H2372" t="str">
            <v>USD</v>
          </cell>
        </row>
        <row r="2373">
          <cell r="B2373">
            <v>40612</v>
          </cell>
          <cell r="C2373">
            <v>40612</v>
          </cell>
          <cell r="E2373">
            <v>13.36</v>
          </cell>
          <cell r="F2373" t="str">
            <v>GEL</v>
          </cell>
          <cell r="G2373">
            <v>7.8</v>
          </cell>
          <cell r="H2373" t="str">
            <v>USD</v>
          </cell>
        </row>
        <row r="2374">
          <cell r="B2374">
            <v>40612</v>
          </cell>
          <cell r="C2374">
            <v>40612</v>
          </cell>
          <cell r="E2374">
            <v>26.72</v>
          </cell>
          <cell r="F2374" t="str">
            <v>GEL</v>
          </cell>
          <cell r="G2374">
            <v>15.6</v>
          </cell>
          <cell r="H2374" t="str">
            <v>USD</v>
          </cell>
        </row>
        <row r="2375">
          <cell r="B2375">
            <v>40612</v>
          </cell>
          <cell r="C2375">
            <v>40612</v>
          </cell>
          <cell r="E2375">
            <v>6.68</v>
          </cell>
          <cell r="F2375" t="str">
            <v>GEL</v>
          </cell>
          <cell r="G2375">
            <v>3.9</v>
          </cell>
          <cell r="H2375" t="str">
            <v>USD</v>
          </cell>
        </row>
        <row r="2376">
          <cell r="B2376">
            <v>40612</v>
          </cell>
          <cell r="C2376">
            <v>40612</v>
          </cell>
          <cell r="E2376">
            <v>3.43</v>
          </cell>
          <cell r="F2376" t="str">
            <v>GEL</v>
          </cell>
          <cell r="G2376">
            <v>2</v>
          </cell>
          <cell r="H2376" t="str">
            <v>USD</v>
          </cell>
        </row>
        <row r="2377">
          <cell r="B2377">
            <v>40612</v>
          </cell>
          <cell r="C2377">
            <v>40612</v>
          </cell>
          <cell r="E2377">
            <v>5.14</v>
          </cell>
          <cell r="F2377" t="str">
            <v>GEL</v>
          </cell>
          <cell r="G2377">
            <v>3</v>
          </cell>
          <cell r="H2377" t="str">
            <v>USD</v>
          </cell>
        </row>
        <row r="2378">
          <cell r="B2378">
            <v>40612</v>
          </cell>
          <cell r="C2378">
            <v>40612</v>
          </cell>
          <cell r="E2378">
            <v>11.31</v>
          </cell>
          <cell r="F2378" t="str">
            <v>GEL</v>
          </cell>
          <cell r="G2378">
            <v>6.6000000000000005</v>
          </cell>
          <cell r="H2378" t="str">
            <v>USD</v>
          </cell>
        </row>
        <row r="2379">
          <cell r="B2379">
            <v>40612</v>
          </cell>
          <cell r="C2379">
            <v>40612</v>
          </cell>
          <cell r="E2379">
            <v>1.71</v>
          </cell>
          <cell r="F2379" t="str">
            <v>GEL</v>
          </cell>
          <cell r="G2379">
            <v>1</v>
          </cell>
          <cell r="H2379" t="str">
            <v>USD</v>
          </cell>
        </row>
        <row r="2380">
          <cell r="B2380">
            <v>40612</v>
          </cell>
          <cell r="C2380">
            <v>40612</v>
          </cell>
          <cell r="E2380">
            <v>0.21</v>
          </cell>
          <cell r="F2380" t="str">
            <v>GEL</v>
          </cell>
          <cell r="G2380">
            <v>0.12</v>
          </cell>
          <cell r="H2380" t="str">
            <v>USD</v>
          </cell>
        </row>
        <row r="2381">
          <cell r="B2381">
            <v>40612</v>
          </cell>
          <cell r="C2381">
            <v>40612</v>
          </cell>
          <cell r="E2381">
            <v>11.66</v>
          </cell>
          <cell r="F2381" t="str">
            <v>GEL</v>
          </cell>
          <cell r="G2381">
            <v>6.8</v>
          </cell>
          <cell r="H2381" t="str">
            <v>USD</v>
          </cell>
        </row>
        <row r="2382">
          <cell r="B2382">
            <v>40612</v>
          </cell>
          <cell r="C2382">
            <v>40612</v>
          </cell>
          <cell r="E2382">
            <v>10.59</v>
          </cell>
          <cell r="F2382" t="str">
            <v>GEL</v>
          </cell>
          <cell r="G2382">
            <v>6.18</v>
          </cell>
          <cell r="H2382" t="str">
            <v>USD</v>
          </cell>
        </row>
        <row r="2383">
          <cell r="B2383">
            <v>40612</v>
          </cell>
          <cell r="C2383">
            <v>40612</v>
          </cell>
          <cell r="E2383">
            <v>9.56</v>
          </cell>
          <cell r="F2383" t="str">
            <v>GEL</v>
          </cell>
          <cell r="G2383">
            <v>5.58</v>
          </cell>
          <cell r="H2383" t="str">
            <v>USD</v>
          </cell>
        </row>
        <row r="2384">
          <cell r="B2384">
            <v>40612</v>
          </cell>
          <cell r="C2384">
            <v>40612</v>
          </cell>
          <cell r="E2384">
            <v>1.37</v>
          </cell>
          <cell r="F2384" t="str">
            <v>GEL</v>
          </cell>
          <cell r="G2384">
            <v>0.8</v>
          </cell>
          <cell r="H2384" t="str">
            <v>USD</v>
          </cell>
        </row>
        <row r="2385">
          <cell r="B2385">
            <v>40612</v>
          </cell>
          <cell r="C2385">
            <v>40612</v>
          </cell>
          <cell r="E2385">
            <v>0.34</v>
          </cell>
          <cell r="F2385" t="str">
            <v>GEL</v>
          </cell>
          <cell r="G2385">
            <v>0.2</v>
          </cell>
          <cell r="H2385" t="str">
            <v>USD</v>
          </cell>
        </row>
        <row r="2386">
          <cell r="B2386">
            <v>40612</v>
          </cell>
          <cell r="C2386">
            <v>40612</v>
          </cell>
          <cell r="E2386">
            <v>1.03</v>
          </cell>
          <cell r="F2386" t="str">
            <v>GEL</v>
          </cell>
          <cell r="G2386">
            <v>0.6</v>
          </cell>
          <cell r="H2386" t="str">
            <v>USD</v>
          </cell>
        </row>
        <row r="2387">
          <cell r="B2387">
            <v>40612</v>
          </cell>
          <cell r="C2387">
            <v>40612</v>
          </cell>
          <cell r="E2387">
            <v>1.37</v>
          </cell>
          <cell r="F2387" t="str">
            <v>GEL</v>
          </cell>
          <cell r="G2387">
            <v>0.8</v>
          </cell>
          <cell r="H2387" t="str">
            <v>USD</v>
          </cell>
        </row>
        <row r="2388">
          <cell r="B2388">
            <v>40612</v>
          </cell>
          <cell r="C2388">
            <v>40612</v>
          </cell>
          <cell r="E2388">
            <v>0.68</v>
          </cell>
          <cell r="F2388" t="str">
            <v>GEL</v>
          </cell>
          <cell r="G2388">
            <v>0.4</v>
          </cell>
          <cell r="H2388" t="str">
            <v>USD</v>
          </cell>
        </row>
        <row r="2389">
          <cell r="B2389">
            <v>40612</v>
          </cell>
          <cell r="C2389">
            <v>40612</v>
          </cell>
          <cell r="E2389">
            <v>0.69000000000000006</v>
          </cell>
          <cell r="F2389" t="str">
            <v>GEL</v>
          </cell>
          <cell r="G2389">
            <v>0.4</v>
          </cell>
          <cell r="H2389" t="str">
            <v>USD</v>
          </cell>
        </row>
        <row r="2390">
          <cell r="B2390">
            <v>40612</v>
          </cell>
          <cell r="C2390">
            <v>40612</v>
          </cell>
          <cell r="E2390">
            <v>0.34</v>
          </cell>
          <cell r="F2390" t="str">
            <v>GEL</v>
          </cell>
          <cell r="G2390">
            <v>0.2</v>
          </cell>
          <cell r="H2390" t="str">
            <v>USD</v>
          </cell>
        </row>
        <row r="2391">
          <cell r="B2391">
            <v>40612</v>
          </cell>
          <cell r="C2391">
            <v>40612</v>
          </cell>
          <cell r="E2391">
            <v>1.37</v>
          </cell>
          <cell r="F2391" t="str">
            <v>GEL</v>
          </cell>
          <cell r="G2391">
            <v>0.8</v>
          </cell>
          <cell r="H2391" t="str">
            <v>USD</v>
          </cell>
        </row>
        <row r="2392">
          <cell r="B2392">
            <v>40612</v>
          </cell>
          <cell r="C2392">
            <v>40612</v>
          </cell>
          <cell r="E2392">
            <v>0.34</v>
          </cell>
          <cell r="F2392" t="str">
            <v>GEL</v>
          </cell>
          <cell r="G2392">
            <v>0.2</v>
          </cell>
          <cell r="H2392" t="str">
            <v>USD</v>
          </cell>
        </row>
        <row r="2393">
          <cell r="B2393">
            <v>40612</v>
          </cell>
          <cell r="C2393">
            <v>40612</v>
          </cell>
          <cell r="E2393">
            <v>2.74</v>
          </cell>
          <cell r="F2393" t="str">
            <v>GEL</v>
          </cell>
          <cell r="G2393">
            <v>1.6</v>
          </cell>
          <cell r="H2393" t="str">
            <v>USD</v>
          </cell>
        </row>
        <row r="2394">
          <cell r="B2394">
            <v>40612</v>
          </cell>
          <cell r="C2394">
            <v>40612</v>
          </cell>
          <cell r="E2394">
            <v>6.17</v>
          </cell>
          <cell r="F2394" t="str">
            <v>GEL</v>
          </cell>
          <cell r="G2394">
            <v>3.6</v>
          </cell>
          <cell r="H2394" t="str">
            <v>USD</v>
          </cell>
        </row>
        <row r="2395">
          <cell r="B2395">
            <v>40612</v>
          </cell>
          <cell r="C2395">
            <v>40612</v>
          </cell>
          <cell r="E2395">
            <v>0.69000000000000006</v>
          </cell>
          <cell r="F2395" t="str">
            <v>GEL</v>
          </cell>
          <cell r="G2395">
            <v>0.4</v>
          </cell>
          <cell r="H2395" t="str">
            <v>USD</v>
          </cell>
        </row>
        <row r="2396">
          <cell r="B2396">
            <v>40612</v>
          </cell>
          <cell r="C2396">
            <v>40612</v>
          </cell>
          <cell r="E2396">
            <v>0.69000000000000006</v>
          </cell>
          <cell r="F2396" t="str">
            <v>GEL</v>
          </cell>
          <cell r="G2396">
            <v>0.4</v>
          </cell>
          <cell r="H2396" t="str">
            <v>USD</v>
          </cell>
        </row>
        <row r="2397">
          <cell r="B2397">
            <v>40612</v>
          </cell>
          <cell r="C2397">
            <v>40612</v>
          </cell>
          <cell r="E2397">
            <v>7.19</v>
          </cell>
          <cell r="F2397" t="str">
            <v>GEL</v>
          </cell>
          <cell r="G2397">
            <v>4.2</v>
          </cell>
          <cell r="H2397" t="str">
            <v>USD</v>
          </cell>
        </row>
        <row r="2398">
          <cell r="B2398">
            <v>40612</v>
          </cell>
          <cell r="C2398">
            <v>40612</v>
          </cell>
          <cell r="E2398">
            <v>0.68</v>
          </cell>
          <cell r="F2398" t="str">
            <v>GEL</v>
          </cell>
          <cell r="G2398">
            <v>0.4</v>
          </cell>
          <cell r="H2398" t="str">
            <v>USD</v>
          </cell>
        </row>
        <row r="2399">
          <cell r="B2399">
            <v>40612</v>
          </cell>
          <cell r="C2399">
            <v>40612</v>
          </cell>
          <cell r="E2399">
            <v>0.21</v>
          </cell>
          <cell r="F2399" t="str">
            <v>GEL</v>
          </cell>
          <cell r="G2399">
            <v>0.12</v>
          </cell>
          <cell r="H2399" t="str">
            <v>USD</v>
          </cell>
        </row>
        <row r="2400">
          <cell r="B2400">
            <v>40612</v>
          </cell>
          <cell r="C2400">
            <v>40612</v>
          </cell>
          <cell r="E2400">
            <v>3.48</v>
          </cell>
          <cell r="F2400" t="str">
            <v>GEL</v>
          </cell>
          <cell r="G2400">
            <v>2.04</v>
          </cell>
          <cell r="H2400" t="str">
            <v>USD</v>
          </cell>
        </row>
        <row r="2401">
          <cell r="B2401">
            <v>40612</v>
          </cell>
          <cell r="C2401">
            <v>40612</v>
          </cell>
          <cell r="E2401">
            <v>1.03</v>
          </cell>
          <cell r="F2401" t="str">
            <v>GEL</v>
          </cell>
          <cell r="G2401">
            <v>0.6</v>
          </cell>
          <cell r="H2401" t="str">
            <v>USD</v>
          </cell>
        </row>
        <row r="2402">
          <cell r="B2402">
            <v>40612</v>
          </cell>
          <cell r="C2402">
            <v>40612</v>
          </cell>
          <cell r="E2402">
            <v>2.74</v>
          </cell>
          <cell r="F2402" t="str">
            <v>GEL</v>
          </cell>
          <cell r="G2402">
            <v>1.6</v>
          </cell>
          <cell r="H2402" t="str">
            <v>USD</v>
          </cell>
        </row>
        <row r="2403">
          <cell r="B2403">
            <v>40612</v>
          </cell>
          <cell r="C2403">
            <v>40612</v>
          </cell>
          <cell r="E2403">
            <v>0.34</v>
          </cell>
          <cell r="F2403" t="str">
            <v>GEL</v>
          </cell>
          <cell r="G2403">
            <v>0.2</v>
          </cell>
          <cell r="H2403" t="str">
            <v>USD</v>
          </cell>
        </row>
        <row r="2404">
          <cell r="B2404">
            <v>40612</v>
          </cell>
          <cell r="C2404">
            <v>40612</v>
          </cell>
          <cell r="E2404">
            <v>0.34</v>
          </cell>
          <cell r="F2404" t="str">
            <v>GEL</v>
          </cell>
          <cell r="G2404">
            <v>0.2</v>
          </cell>
          <cell r="H2404" t="str">
            <v>USD</v>
          </cell>
        </row>
        <row r="2405">
          <cell r="B2405">
            <v>40612</v>
          </cell>
          <cell r="C2405">
            <v>40612</v>
          </cell>
          <cell r="E2405">
            <v>0.34</v>
          </cell>
          <cell r="F2405" t="str">
            <v>GEL</v>
          </cell>
          <cell r="G2405">
            <v>0.2</v>
          </cell>
          <cell r="H2405" t="str">
            <v>USD</v>
          </cell>
        </row>
        <row r="2406">
          <cell r="B2406">
            <v>40612</v>
          </cell>
          <cell r="C2406">
            <v>40612</v>
          </cell>
          <cell r="E2406">
            <v>2.74</v>
          </cell>
          <cell r="F2406" t="str">
            <v>GEL</v>
          </cell>
          <cell r="G2406">
            <v>1.6</v>
          </cell>
          <cell r="H2406" t="str">
            <v>USD</v>
          </cell>
        </row>
        <row r="2407">
          <cell r="B2407">
            <v>40612</v>
          </cell>
          <cell r="C2407">
            <v>40612</v>
          </cell>
          <cell r="E2407">
            <v>1.37</v>
          </cell>
          <cell r="F2407" t="str">
            <v>GEL</v>
          </cell>
          <cell r="G2407">
            <v>0.8</v>
          </cell>
          <cell r="H2407" t="str">
            <v>USD</v>
          </cell>
        </row>
        <row r="2408">
          <cell r="B2408">
            <v>40612</v>
          </cell>
          <cell r="C2408">
            <v>40612</v>
          </cell>
          <cell r="E2408">
            <v>1.71</v>
          </cell>
          <cell r="F2408" t="str">
            <v>GEL</v>
          </cell>
          <cell r="G2408">
            <v>1</v>
          </cell>
          <cell r="H2408" t="str">
            <v>USD</v>
          </cell>
        </row>
        <row r="2409">
          <cell r="B2409">
            <v>40612</v>
          </cell>
          <cell r="C2409">
            <v>40612</v>
          </cell>
          <cell r="E2409">
            <v>2.06</v>
          </cell>
          <cell r="F2409" t="str">
            <v>GEL</v>
          </cell>
          <cell r="G2409">
            <v>1.2</v>
          </cell>
          <cell r="H2409" t="str">
            <v>USD</v>
          </cell>
        </row>
        <row r="2410">
          <cell r="B2410">
            <v>40612</v>
          </cell>
          <cell r="C2410">
            <v>40612</v>
          </cell>
          <cell r="E2410">
            <v>2.74</v>
          </cell>
          <cell r="F2410" t="str">
            <v>GEL</v>
          </cell>
          <cell r="G2410">
            <v>1.6</v>
          </cell>
          <cell r="H2410" t="str">
            <v>USD</v>
          </cell>
        </row>
        <row r="2411">
          <cell r="B2411">
            <v>40612</v>
          </cell>
          <cell r="C2411">
            <v>40612</v>
          </cell>
          <cell r="E2411">
            <v>0.21</v>
          </cell>
          <cell r="F2411" t="str">
            <v>GEL</v>
          </cell>
          <cell r="G2411">
            <v>0.12</v>
          </cell>
          <cell r="H2411" t="str">
            <v>USD</v>
          </cell>
        </row>
        <row r="2412">
          <cell r="B2412">
            <v>40612</v>
          </cell>
          <cell r="C2412">
            <v>40612</v>
          </cell>
          <cell r="E2412">
            <v>2.97</v>
          </cell>
          <cell r="F2412" t="str">
            <v>GEL</v>
          </cell>
          <cell r="G2412">
            <v>1.74</v>
          </cell>
          <cell r="H2412" t="str">
            <v>USD</v>
          </cell>
        </row>
        <row r="2413">
          <cell r="B2413">
            <v>40612</v>
          </cell>
          <cell r="C2413">
            <v>40612</v>
          </cell>
          <cell r="E2413">
            <v>0.34</v>
          </cell>
          <cell r="F2413" t="str">
            <v>GEL</v>
          </cell>
          <cell r="G2413">
            <v>0.2</v>
          </cell>
          <cell r="H2413" t="str">
            <v>USD</v>
          </cell>
        </row>
        <row r="2414">
          <cell r="B2414">
            <v>40612</v>
          </cell>
          <cell r="C2414">
            <v>40612</v>
          </cell>
          <cell r="E2414">
            <v>0.99</v>
          </cell>
          <cell r="F2414" t="str">
            <v>GEL</v>
          </cell>
          <cell r="G2414">
            <v>0.57999999999999996</v>
          </cell>
          <cell r="H2414" t="str">
            <v>USD</v>
          </cell>
        </row>
        <row r="2415">
          <cell r="B2415">
            <v>40612</v>
          </cell>
          <cell r="C2415">
            <v>40612</v>
          </cell>
          <cell r="E2415">
            <v>4.07</v>
          </cell>
          <cell r="F2415" t="str">
            <v>GEL</v>
          </cell>
          <cell r="G2415">
            <v>2.38</v>
          </cell>
          <cell r="H2415" t="str">
            <v>USD</v>
          </cell>
        </row>
        <row r="2416">
          <cell r="B2416">
            <v>40612</v>
          </cell>
          <cell r="C2416">
            <v>40612</v>
          </cell>
          <cell r="E2416">
            <v>2.74</v>
          </cell>
          <cell r="F2416" t="str">
            <v>GEL</v>
          </cell>
          <cell r="G2416">
            <v>1.6</v>
          </cell>
          <cell r="H2416" t="str">
            <v>USD</v>
          </cell>
        </row>
        <row r="2417">
          <cell r="B2417">
            <v>40612</v>
          </cell>
          <cell r="C2417">
            <v>40612</v>
          </cell>
          <cell r="E2417">
            <v>0.34</v>
          </cell>
          <cell r="F2417" t="str">
            <v>GEL</v>
          </cell>
          <cell r="G2417">
            <v>0.2</v>
          </cell>
          <cell r="H2417" t="str">
            <v>USD</v>
          </cell>
        </row>
        <row r="2418">
          <cell r="B2418">
            <v>40612</v>
          </cell>
          <cell r="C2418">
            <v>40612</v>
          </cell>
          <cell r="E2418">
            <v>8.18</v>
          </cell>
          <cell r="F2418" t="str">
            <v>GEL</v>
          </cell>
          <cell r="G2418">
            <v>4.78</v>
          </cell>
          <cell r="H2418" t="str">
            <v>USD</v>
          </cell>
        </row>
        <row r="2419">
          <cell r="B2419">
            <v>40612</v>
          </cell>
          <cell r="C2419">
            <v>40612</v>
          </cell>
          <cell r="E2419">
            <v>0.21</v>
          </cell>
          <cell r="F2419" t="str">
            <v>GEL</v>
          </cell>
          <cell r="G2419">
            <v>0.12</v>
          </cell>
          <cell r="H2419" t="str">
            <v>USD</v>
          </cell>
        </row>
        <row r="2420">
          <cell r="B2420">
            <v>40612</v>
          </cell>
          <cell r="C2420">
            <v>40612</v>
          </cell>
          <cell r="E2420">
            <v>0.69000000000000006</v>
          </cell>
          <cell r="F2420" t="str">
            <v>GEL</v>
          </cell>
          <cell r="G2420">
            <v>0.4</v>
          </cell>
          <cell r="H2420" t="str">
            <v>USD</v>
          </cell>
        </row>
        <row r="2421">
          <cell r="B2421">
            <v>40612</v>
          </cell>
          <cell r="C2421">
            <v>40612</v>
          </cell>
          <cell r="E2421">
            <v>13.68</v>
          </cell>
          <cell r="F2421" t="str">
            <v>GEL</v>
          </cell>
          <cell r="G2421">
            <v>8</v>
          </cell>
          <cell r="H2421" t="str">
            <v>USD</v>
          </cell>
        </row>
        <row r="2422">
          <cell r="B2422">
            <v>40612</v>
          </cell>
          <cell r="C2422">
            <v>40612</v>
          </cell>
          <cell r="E2422">
            <v>3.35</v>
          </cell>
          <cell r="F2422" t="str">
            <v>GEL</v>
          </cell>
          <cell r="G2422">
            <v>1.96</v>
          </cell>
          <cell r="H2422" t="str">
            <v>USD</v>
          </cell>
        </row>
        <row r="2423">
          <cell r="B2423">
            <v>40612</v>
          </cell>
          <cell r="C2423">
            <v>40612</v>
          </cell>
          <cell r="E2423">
            <v>1.98</v>
          </cell>
          <cell r="F2423" t="str">
            <v>GEL</v>
          </cell>
          <cell r="G2423">
            <v>1.1599999999999999</v>
          </cell>
          <cell r="H2423" t="str">
            <v>USD</v>
          </cell>
        </row>
        <row r="2424">
          <cell r="B2424">
            <v>40612</v>
          </cell>
          <cell r="C2424">
            <v>40612</v>
          </cell>
          <cell r="E2424">
            <v>3.0500000000000003</v>
          </cell>
          <cell r="F2424" t="str">
            <v>GEL</v>
          </cell>
          <cell r="G2424">
            <v>1.78</v>
          </cell>
          <cell r="H2424" t="str">
            <v>USD</v>
          </cell>
        </row>
        <row r="2425">
          <cell r="B2425">
            <v>40612</v>
          </cell>
          <cell r="C2425">
            <v>40612</v>
          </cell>
          <cell r="E2425">
            <v>0.99</v>
          </cell>
          <cell r="F2425" t="str">
            <v>GEL</v>
          </cell>
          <cell r="G2425">
            <v>0.57999999999999996</v>
          </cell>
          <cell r="H2425" t="str">
            <v>USD</v>
          </cell>
        </row>
        <row r="2426">
          <cell r="B2426">
            <v>40612</v>
          </cell>
          <cell r="C2426">
            <v>40612</v>
          </cell>
          <cell r="E2426">
            <v>3.0500000000000003</v>
          </cell>
          <cell r="F2426" t="str">
            <v>GEL</v>
          </cell>
          <cell r="G2426">
            <v>1.78</v>
          </cell>
          <cell r="H2426" t="str">
            <v>USD</v>
          </cell>
        </row>
        <row r="2427">
          <cell r="B2427">
            <v>40612</v>
          </cell>
          <cell r="C2427">
            <v>40612</v>
          </cell>
          <cell r="E2427">
            <v>2.37</v>
          </cell>
          <cell r="F2427" t="str">
            <v>GEL</v>
          </cell>
          <cell r="G2427">
            <v>1.3800000000000001</v>
          </cell>
          <cell r="H2427" t="str">
            <v>USD</v>
          </cell>
        </row>
        <row r="2428">
          <cell r="B2428">
            <v>40612</v>
          </cell>
          <cell r="C2428">
            <v>40612</v>
          </cell>
          <cell r="E2428">
            <v>1.71</v>
          </cell>
          <cell r="F2428" t="str">
            <v>GEL</v>
          </cell>
          <cell r="G2428">
            <v>1</v>
          </cell>
          <cell r="H2428" t="str">
            <v>USD</v>
          </cell>
        </row>
        <row r="2429">
          <cell r="B2429">
            <v>40612</v>
          </cell>
          <cell r="C2429">
            <v>40612</v>
          </cell>
          <cell r="E2429">
            <v>3.0500000000000003</v>
          </cell>
          <cell r="F2429" t="str">
            <v>GEL</v>
          </cell>
          <cell r="G2429">
            <v>1.78</v>
          </cell>
          <cell r="H2429" t="str">
            <v>USD</v>
          </cell>
        </row>
        <row r="2430">
          <cell r="B2430">
            <v>40612</v>
          </cell>
          <cell r="C2430">
            <v>40612</v>
          </cell>
          <cell r="E2430">
            <v>0.34</v>
          </cell>
          <cell r="F2430" t="str">
            <v>GEL</v>
          </cell>
          <cell r="G2430">
            <v>0.2</v>
          </cell>
          <cell r="H2430" t="str">
            <v>USD</v>
          </cell>
        </row>
        <row r="2431">
          <cell r="B2431">
            <v>40612</v>
          </cell>
          <cell r="C2431">
            <v>40612</v>
          </cell>
          <cell r="E2431">
            <v>7.2</v>
          </cell>
          <cell r="F2431" t="str">
            <v>GEL</v>
          </cell>
          <cell r="G2431">
            <v>4.2</v>
          </cell>
          <cell r="H2431" t="str">
            <v>USD</v>
          </cell>
        </row>
        <row r="2432">
          <cell r="B2432">
            <v>40612</v>
          </cell>
          <cell r="C2432">
            <v>40612</v>
          </cell>
          <cell r="E2432">
            <v>7.84</v>
          </cell>
          <cell r="F2432" t="str">
            <v>GEL</v>
          </cell>
          <cell r="G2432">
            <v>4.58</v>
          </cell>
          <cell r="H2432" t="str">
            <v>USD</v>
          </cell>
        </row>
        <row r="2433">
          <cell r="B2433">
            <v>40612</v>
          </cell>
          <cell r="C2433">
            <v>40612</v>
          </cell>
          <cell r="E2433">
            <v>4.42</v>
          </cell>
          <cell r="F2433" t="str">
            <v>GEL</v>
          </cell>
          <cell r="G2433">
            <v>2.58</v>
          </cell>
          <cell r="H2433" t="str">
            <v>USD</v>
          </cell>
        </row>
        <row r="2434">
          <cell r="B2434">
            <v>40612</v>
          </cell>
          <cell r="C2434">
            <v>40612</v>
          </cell>
          <cell r="E2434">
            <v>14.39</v>
          </cell>
          <cell r="F2434" t="str">
            <v>GEL</v>
          </cell>
          <cell r="G2434">
            <v>8.4</v>
          </cell>
          <cell r="H2434" t="str">
            <v>USD</v>
          </cell>
        </row>
        <row r="2435">
          <cell r="B2435">
            <v>40612</v>
          </cell>
          <cell r="C2435">
            <v>40612</v>
          </cell>
          <cell r="E2435">
            <v>1.71</v>
          </cell>
          <cell r="F2435" t="str">
            <v>GEL</v>
          </cell>
          <cell r="G2435">
            <v>1</v>
          </cell>
          <cell r="H2435" t="str">
            <v>USD</v>
          </cell>
        </row>
        <row r="2436">
          <cell r="B2436">
            <v>40612</v>
          </cell>
          <cell r="C2436">
            <v>40612</v>
          </cell>
          <cell r="E2436">
            <v>1.54</v>
          </cell>
          <cell r="F2436" t="str">
            <v>GEL</v>
          </cell>
          <cell r="G2436">
            <v>0.9</v>
          </cell>
          <cell r="H2436" t="str">
            <v>USD</v>
          </cell>
        </row>
        <row r="2437">
          <cell r="B2437">
            <v>40612</v>
          </cell>
          <cell r="C2437">
            <v>40612</v>
          </cell>
          <cell r="E2437">
            <v>0.99</v>
          </cell>
          <cell r="F2437" t="str">
            <v>GEL</v>
          </cell>
          <cell r="G2437">
            <v>0.57999999999999996</v>
          </cell>
          <cell r="H2437" t="str">
            <v>USD</v>
          </cell>
        </row>
        <row r="2438">
          <cell r="B2438">
            <v>40612</v>
          </cell>
          <cell r="C2438">
            <v>40612</v>
          </cell>
          <cell r="E2438">
            <v>1.71</v>
          </cell>
          <cell r="F2438" t="str">
            <v>GEL</v>
          </cell>
          <cell r="G2438">
            <v>1</v>
          </cell>
          <cell r="H2438" t="str">
            <v>USD</v>
          </cell>
        </row>
        <row r="2439">
          <cell r="B2439">
            <v>40612</v>
          </cell>
          <cell r="C2439">
            <v>40612</v>
          </cell>
          <cell r="E2439">
            <v>1.71</v>
          </cell>
          <cell r="F2439" t="str">
            <v>GEL</v>
          </cell>
          <cell r="G2439">
            <v>1</v>
          </cell>
          <cell r="H2439" t="str">
            <v>USD</v>
          </cell>
        </row>
        <row r="2440">
          <cell r="B2440">
            <v>40612</v>
          </cell>
          <cell r="C2440">
            <v>40612</v>
          </cell>
          <cell r="E2440">
            <v>1.37</v>
          </cell>
          <cell r="F2440" t="str">
            <v>GEL</v>
          </cell>
          <cell r="G2440">
            <v>0.8</v>
          </cell>
          <cell r="H2440" t="str">
            <v>USD</v>
          </cell>
        </row>
        <row r="2441">
          <cell r="B2441">
            <v>40612</v>
          </cell>
          <cell r="C2441">
            <v>40612</v>
          </cell>
          <cell r="E2441">
            <v>0.34</v>
          </cell>
          <cell r="F2441" t="str">
            <v>GEL</v>
          </cell>
          <cell r="G2441">
            <v>0.2</v>
          </cell>
          <cell r="H2441" t="str">
            <v>USD</v>
          </cell>
        </row>
        <row r="2442">
          <cell r="B2442">
            <v>40612</v>
          </cell>
          <cell r="C2442">
            <v>40612</v>
          </cell>
          <cell r="E2442">
            <v>0.69000000000000006</v>
          </cell>
          <cell r="F2442" t="str">
            <v>GEL</v>
          </cell>
          <cell r="G2442">
            <v>0.4</v>
          </cell>
          <cell r="H2442" t="str">
            <v>USD</v>
          </cell>
        </row>
        <row r="2443">
          <cell r="B2443">
            <v>40612</v>
          </cell>
          <cell r="C2443">
            <v>40612</v>
          </cell>
          <cell r="E2443">
            <v>1.37</v>
          </cell>
          <cell r="F2443" t="str">
            <v>GEL</v>
          </cell>
          <cell r="G2443">
            <v>0.8</v>
          </cell>
          <cell r="H2443" t="str">
            <v>USD</v>
          </cell>
        </row>
        <row r="2444">
          <cell r="B2444">
            <v>40612</v>
          </cell>
          <cell r="C2444">
            <v>40612</v>
          </cell>
          <cell r="E2444">
            <v>12.33</v>
          </cell>
          <cell r="F2444" t="str">
            <v>GEL</v>
          </cell>
          <cell r="G2444">
            <v>7.2</v>
          </cell>
          <cell r="H2444" t="str">
            <v>USD</v>
          </cell>
        </row>
        <row r="2445">
          <cell r="B2445">
            <v>40612</v>
          </cell>
          <cell r="C2445">
            <v>40612</v>
          </cell>
          <cell r="E2445">
            <v>2.74</v>
          </cell>
          <cell r="F2445" t="str">
            <v>GEL</v>
          </cell>
          <cell r="G2445">
            <v>1.6</v>
          </cell>
          <cell r="H2445" t="str">
            <v>USD</v>
          </cell>
        </row>
        <row r="2446">
          <cell r="B2446">
            <v>40612</v>
          </cell>
          <cell r="C2446">
            <v>40612</v>
          </cell>
          <cell r="E2446">
            <v>2.74</v>
          </cell>
          <cell r="F2446" t="str">
            <v>GEL</v>
          </cell>
          <cell r="G2446">
            <v>1.6</v>
          </cell>
          <cell r="H2446" t="str">
            <v>USD</v>
          </cell>
        </row>
        <row r="2447">
          <cell r="B2447">
            <v>40612</v>
          </cell>
          <cell r="C2447">
            <v>40612</v>
          </cell>
          <cell r="E2447">
            <v>1.03</v>
          </cell>
          <cell r="F2447" t="str">
            <v>GEL</v>
          </cell>
          <cell r="G2447">
            <v>0.6</v>
          </cell>
          <cell r="H2447" t="str">
            <v>USD</v>
          </cell>
        </row>
        <row r="2448">
          <cell r="B2448">
            <v>40612</v>
          </cell>
          <cell r="C2448">
            <v>40612</v>
          </cell>
          <cell r="E2448">
            <v>2.74</v>
          </cell>
          <cell r="F2448" t="str">
            <v>GEL</v>
          </cell>
          <cell r="G2448">
            <v>1.6</v>
          </cell>
          <cell r="H2448" t="str">
            <v>USD</v>
          </cell>
        </row>
        <row r="2449">
          <cell r="B2449">
            <v>40612</v>
          </cell>
          <cell r="C2449">
            <v>40612</v>
          </cell>
          <cell r="E2449">
            <v>2.74</v>
          </cell>
          <cell r="F2449" t="str">
            <v>GEL</v>
          </cell>
          <cell r="G2449">
            <v>1.6</v>
          </cell>
          <cell r="H2449" t="str">
            <v>USD</v>
          </cell>
        </row>
        <row r="2450">
          <cell r="B2450">
            <v>40612</v>
          </cell>
          <cell r="C2450">
            <v>40612</v>
          </cell>
          <cell r="E2450">
            <v>0.69000000000000006</v>
          </cell>
          <cell r="F2450" t="str">
            <v>GEL</v>
          </cell>
          <cell r="G2450">
            <v>0.4</v>
          </cell>
          <cell r="H2450" t="str">
            <v>USD</v>
          </cell>
        </row>
        <row r="2451">
          <cell r="B2451">
            <v>40612</v>
          </cell>
          <cell r="C2451">
            <v>40612</v>
          </cell>
          <cell r="E2451">
            <v>2.74</v>
          </cell>
          <cell r="F2451" t="str">
            <v>GEL</v>
          </cell>
          <cell r="G2451">
            <v>1.6</v>
          </cell>
          <cell r="H2451" t="str">
            <v>USD</v>
          </cell>
        </row>
        <row r="2452">
          <cell r="B2452">
            <v>40612</v>
          </cell>
          <cell r="C2452">
            <v>40612</v>
          </cell>
          <cell r="E2452">
            <v>0.34</v>
          </cell>
          <cell r="F2452" t="str">
            <v>GEL</v>
          </cell>
          <cell r="G2452">
            <v>0.2</v>
          </cell>
          <cell r="H2452" t="str">
            <v>USD</v>
          </cell>
        </row>
        <row r="2453">
          <cell r="B2453">
            <v>40612</v>
          </cell>
          <cell r="C2453">
            <v>40612</v>
          </cell>
          <cell r="E2453">
            <v>2.74</v>
          </cell>
          <cell r="F2453" t="str">
            <v>GEL</v>
          </cell>
          <cell r="G2453">
            <v>1.6</v>
          </cell>
          <cell r="H2453" t="str">
            <v>USD</v>
          </cell>
        </row>
        <row r="2454">
          <cell r="B2454">
            <v>40612</v>
          </cell>
          <cell r="C2454">
            <v>40612</v>
          </cell>
          <cell r="E2454">
            <v>0.34</v>
          </cell>
          <cell r="F2454" t="str">
            <v>GEL</v>
          </cell>
          <cell r="G2454">
            <v>0.2</v>
          </cell>
          <cell r="H2454" t="str">
            <v>USD</v>
          </cell>
        </row>
        <row r="2455">
          <cell r="B2455">
            <v>40612</v>
          </cell>
          <cell r="C2455">
            <v>40612</v>
          </cell>
          <cell r="E2455">
            <v>2.74</v>
          </cell>
          <cell r="F2455" t="str">
            <v>GEL</v>
          </cell>
          <cell r="G2455">
            <v>1.6</v>
          </cell>
          <cell r="H2455" t="str">
            <v>USD</v>
          </cell>
        </row>
        <row r="2456">
          <cell r="B2456">
            <v>40612</v>
          </cell>
          <cell r="C2456">
            <v>40612</v>
          </cell>
          <cell r="E2456">
            <v>1.71</v>
          </cell>
          <cell r="F2456" t="str">
            <v>GEL</v>
          </cell>
          <cell r="G2456">
            <v>1</v>
          </cell>
          <cell r="H2456" t="str">
            <v>USD</v>
          </cell>
        </row>
        <row r="2457">
          <cell r="B2457">
            <v>40612</v>
          </cell>
          <cell r="C2457">
            <v>40612</v>
          </cell>
          <cell r="E2457">
            <v>0.69000000000000006</v>
          </cell>
          <cell r="F2457" t="str">
            <v>GEL</v>
          </cell>
          <cell r="G2457">
            <v>0.4</v>
          </cell>
          <cell r="H2457" t="str">
            <v>USD</v>
          </cell>
        </row>
        <row r="2458">
          <cell r="B2458">
            <v>40612</v>
          </cell>
          <cell r="C2458">
            <v>40612</v>
          </cell>
          <cell r="E2458">
            <v>0.69000000000000006</v>
          </cell>
          <cell r="F2458" t="str">
            <v>GEL</v>
          </cell>
          <cell r="G2458">
            <v>0.4</v>
          </cell>
          <cell r="H2458" t="str">
            <v>USD</v>
          </cell>
        </row>
        <row r="2459">
          <cell r="B2459">
            <v>40612</v>
          </cell>
          <cell r="C2459">
            <v>40612</v>
          </cell>
          <cell r="E2459">
            <v>1.37</v>
          </cell>
          <cell r="F2459" t="str">
            <v>GEL</v>
          </cell>
          <cell r="G2459">
            <v>0.8</v>
          </cell>
          <cell r="H2459" t="str">
            <v>USD</v>
          </cell>
        </row>
        <row r="2460">
          <cell r="B2460">
            <v>40612</v>
          </cell>
          <cell r="C2460">
            <v>40612</v>
          </cell>
          <cell r="E2460">
            <v>0.69000000000000006</v>
          </cell>
          <cell r="F2460" t="str">
            <v>GEL</v>
          </cell>
          <cell r="G2460">
            <v>0.4</v>
          </cell>
          <cell r="H2460" t="str">
            <v>USD</v>
          </cell>
        </row>
        <row r="2461">
          <cell r="B2461">
            <v>40612</v>
          </cell>
          <cell r="C2461">
            <v>40612</v>
          </cell>
          <cell r="E2461">
            <v>0.51</v>
          </cell>
          <cell r="F2461" t="str">
            <v>GEL</v>
          </cell>
          <cell r="G2461">
            <v>0.3</v>
          </cell>
          <cell r="H2461" t="str">
            <v>USD</v>
          </cell>
        </row>
        <row r="2462">
          <cell r="B2462">
            <v>40612</v>
          </cell>
          <cell r="C2462">
            <v>40612</v>
          </cell>
          <cell r="E2462">
            <v>1.71</v>
          </cell>
          <cell r="F2462" t="str">
            <v>GEL</v>
          </cell>
          <cell r="G2462">
            <v>1</v>
          </cell>
          <cell r="H2462" t="str">
            <v>USD</v>
          </cell>
        </row>
        <row r="2463">
          <cell r="B2463">
            <v>40612</v>
          </cell>
          <cell r="C2463">
            <v>40612</v>
          </cell>
          <cell r="E2463">
            <v>0.34</v>
          </cell>
          <cell r="F2463" t="str">
            <v>GEL</v>
          </cell>
          <cell r="G2463">
            <v>0.2</v>
          </cell>
          <cell r="H2463" t="str">
            <v>USD</v>
          </cell>
        </row>
        <row r="2464">
          <cell r="B2464">
            <v>40612</v>
          </cell>
          <cell r="C2464">
            <v>40612</v>
          </cell>
          <cell r="E2464">
            <v>0.69000000000000006</v>
          </cell>
          <cell r="F2464" t="str">
            <v>GEL</v>
          </cell>
          <cell r="G2464">
            <v>0.4</v>
          </cell>
          <cell r="H2464" t="str">
            <v>USD</v>
          </cell>
        </row>
        <row r="2465">
          <cell r="B2465">
            <v>40612</v>
          </cell>
          <cell r="C2465">
            <v>40612</v>
          </cell>
          <cell r="E2465">
            <v>2.74</v>
          </cell>
          <cell r="F2465" t="str">
            <v>GEL</v>
          </cell>
          <cell r="G2465">
            <v>1.6</v>
          </cell>
          <cell r="H2465" t="str">
            <v>USD</v>
          </cell>
        </row>
        <row r="2466">
          <cell r="B2466">
            <v>40612</v>
          </cell>
          <cell r="C2466">
            <v>40612</v>
          </cell>
          <cell r="E2466">
            <v>2.06</v>
          </cell>
          <cell r="F2466" t="str">
            <v>GEL</v>
          </cell>
          <cell r="G2466">
            <v>1.2</v>
          </cell>
          <cell r="H2466" t="str">
            <v>USD</v>
          </cell>
        </row>
        <row r="2467">
          <cell r="B2467">
            <v>40612</v>
          </cell>
          <cell r="C2467">
            <v>40612</v>
          </cell>
          <cell r="E2467">
            <v>0.42</v>
          </cell>
          <cell r="F2467" t="str">
            <v>GEL</v>
          </cell>
          <cell r="G2467">
            <v>0.24</v>
          </cell>
          <cell r="H2467" t="str">
            <v>USD</v>
          </cell>
        </row>
        <row r="2468">
          <cell r="B2468">
            <v>40612</v>
          </cell>
          <cell r="C2468">
            <v>40612</v>
          </cell>
          <cell r="E2468">
            <v>0.69000000000000006</v>
          </cell>
          <cell r="F2468" t="str">
            <v>GEL</v>
          </cell>
          <cell r="G2468">
            <v>0.4</v>
          </cell>
          <cell r="H2468" t="str">
            <v>USD</v>
          </cell>
        </row>
        <row r="2469">
          <cell r="B2469">
            <v>40612</v>
          </cell>
          <cell r="C2469">
            <v>40612</v>
          </cell>
          <cell r="E2469">
            <v>2.4</v>
          </cell>
          <cell r="F2469" t="str">
            <v>GEL</v>
          </cell>
          <cell r="G2469">
            <v>1.4000000000000001</v>
          </cell>
          <cell r="H2469" t="str">
            <v>USD</v>
          </cell>
        </row>
        <row r="2470">
          <cell r="B2470">
            <v>40612</v>
          </cell>
          <cell r="C2470">
            <v>40612</v>
          </cell>
          <cell r="E2470">
            <v>2.74</v>
          </cell>
          <cell r="F2470" t="str">
            <v>GEL</v>
          </cell>
          <cell r="G2470">
            <v>1.6</v>
          </cell>
          <cell r="H2470" t="str">
            <v>USD</v>
          </cell>
        </row>
        <row r="2471">
          <cell r="B2471">
            <v>40612</v>
          </cell>
          <cell r="C2471">
            <v>40612</v>
          </cell>
          <cell r="E2471">
            <v>1.71</v>
          </cell>
          <cell r="F2471" t="str">
            <v>GEL</v>
          </cell>
          <cell r="G2471">
            <v>1</v>
          </cell>
          <cell r="H2471" t="str">
            <v>USD</v>
          </cell>
        </row>
        <row r="2472">
          <cell r="B2472">
            <v>40612</v>
          </cell>
          <cell r="C2472">
            <v>40612</v>
          </cell>
          <cell r="E2472">
            <v>13.36</v>
          </cell>
          <cell r="F2472" t="str">
            <v>GEL</v>
          </cell>
          <cell r="G2472">
            <v>7.8</v>
          </cell>
          <cell r="H2472" t="str">
            <v>USD</v>
          </cell>
        </row>
        <row r="2473">
          <cell r="B2473">
            <v>40612</v>
          </cell>
          <cell r="C2473">
            <v>40612</v>
          </cell>
          <cell r="E2473">
            <v>1.71</v>
          </cell>
          <cell r="F2473" t="str">
            <v>GEL</v>
          </cell>
          <cell r="G2473">
            <v>1</v>
          </cell>
          <cell r="H2473" t="str">
            <v>USD</v>
          </cell>
        </row>
        <row r="2474">
          <cell r="B2474">
            <v>40612</v>
          </cell>
          <cell r="C2474">
            <v>40612</v>
          </cell>
          <cell r="E2474">
            <v>6.68</v>
          </cell>
          <cell r="F2474" t="str">
            <v>GEL</v>
          </cell>
          <cell r="G2474">
            <v>3.9</v>
          </cell>
          <cell r="H2474" t="str">
            <v>USD</v>
          </cell>
        </row>
        <row r="2475">
          <cell r="B2475">
            <v>40612</v>
          </cell>
          <cell r="C2475">
            <v>40612</v>
          </cell>
          <cell r="E2475">
            <v>6.68</v>
          </cell>
          <cell r="F2475" t="str">
            <v>GEL</v>
          </cell>
          <cell r="G2475">
            <v>3.9</v>
          </cell>
          <cell r="H2475" t="str">
            <v>USD</v>
          </cell>
        </row>
        <row r="2476">
          <cell r="B2476">
            <v>40612</v>
          </cell>
          <cell r="C2476">
            <v>40612</v>
          </cell>
          <cell r="E2476">
            <v>20.04</v>
          </cell>
          <cell r="F2476" t="str">
            <v>GEL</v>
          </cell>
          <cell r="G2476">
            <v>11.700000000000001</v>
          </cell>
          <cell r="H2476" t="str">
            <v>USD</v>
          </cell>
        </row>
        <row r="2477">
          <cell r="B2477">
            <v>40612</v>
          </cell>
          <cell r="C2477">
            <v>40612</v>
          </cell>
          <cell r="E2477">
            <v>3.34</v>
          </cell>
          <cell r="F2477" t="str">
            <v>GEL</v>
          </cell>
          <cell r="G2477">
            <v>1.95</v>
          </cell>
          <cell r="H2477" t="str">
            <v>USD</v>
          </cell>
        </row>
        <row r="2478">
          <cell r="B2478">
            <v>40612</v>
          </cell>
          <cell r="C2478">
            <v>40612</v>
          </cell>
          <cell r="E2478">
            <v>46.76</v>
          </cell>
          <cell r="F2478" t="str">
            <v>GEL</v>
          </cell>
          <cell r="G2478">
            <v>27.3</v>
          </cell>
          <cell r="H2478" t="str">
            <v>USD</v>
          </cell>
        </row>
        <row r="2479">
          <cell r="B2479">
            <v>40612</v>
          </cell>
          <cell r="C2479">
            <v>40612</v>
          </cell>
          <cell r="E2479">
            <v>53.44</v>
          </cell>
          <cell r="F2479" t="str">
            <v>GEL</v>
          </cell>
          <cell r="G2479">
            <v>31.2</v>
          </cell>
          <cell r="H2479" t="str">
            <v>USD</v>
          </cell>
        </row>
        <row r="2480">
          <cell r="B2480">
            <v>40612</v>
          </cell>
          <cell r="C2480">
            <v>40612</v>
          </cell>
          <cell r="E2480">
            <v>6.68</v>
          </cell>
          <cell r="F2480" t="str">
            <v>GEL</v>
          </cell>
          <cell r="G2480">
            <v>3.9</v>
          </cell>
          <cell r="H2480" t="str">
            <v>USD</v>
          </cell>
        </row>
        <row r="2481">
          <cell r="B2481">
            <v>40612</v>
          </cell>
          <cell r="C2481">
            <v>40612</v>
          </cell>
          <cell r="E2481">
            <v>13.36</v>
          </cell>
          <cell r="F2481" t="str">
            <v>GEL</v>
          </cell>
          <cell r="G2481">
            <v>7.8</v>
          </cell>
          <cell r="H2481" t="str">
            <v>USD</v>
          </cell>
        </row>
        <row r="2482">
          <cell r="B2482">
            <v>40612</v>
          </cell>
          <cell r="C2482">
            <v>40612</v>
          </cell>
          <cell r="E2482">
            <v>6.68</v>
          </cell>
          <cell r="F2482" t="str">
            <v>GEL</v>
          </cell>
          <cell r="G2482">
            <v>3.9</v>
          </cell>
          <cell r="H2482" t="str">
            <v>USD</v>
          </cell>
        </row>
        <row r="2483">
          <cell r="B2483">
            <v>40612</v>
          </cell>
          <cell r="C2483">
            <v>40612</v>
          </cell>
          <cell r="E2483">
            <v>100.2</v>
          </cell>
          <cell r="F2483" t="str">
            <v>GEL</v>
          </cell>
          <cell r="G2483">
            <v>58.5</v>
          </cell>
          <cell r="H2483" t="str">
            <v>USD</v>
          </cell>
        </row>
        <row r="2484">
          <cell r="B2484">
            <v>40612</v>
          </cell>
          <cell r="C2484">
            <v>40612</v>
          </cell>
          <cell r="E2484">
            <v>6.68</v>
          </cell>
          <cell r="F2484" t="str">
            <v>GEL</v>
          </cell>
          <cell r="G2484">
            <v>3.9</v>
          </cell>
          <cell r="H2484" t="str">
            <v>USD</v>
          </cell>
        </row>
        <row r="2485">
          <cell r="B2485">
            <v>40612</v>
          </cell>
          <cell r="C2485">
            <v>40612</v>
          </cell>
          <cell r="E2485">
            <v>13.36</v>
          </cell>
          <cell r="F2485" t="str">
            <v>GEL</v>
          </cell>
          <cell r="G2485">
            <v>7.8</v>
          </cell>
          <cell r="H2485" t="str">
            <v>USD</v>
          </cell>
        </row>
        <row r="2486">
          <cell r="B2486">
            <v>40612</v>
          </cell>
          <cell r="C2486">
            <v>40612</v>
          </cell>
          <cell r="E2486">
            <v>1.03</v>
          </cell>
          <cell r="F2486" t="str">
            <v>GEL</v>
          </cell>
          <cell r="G2486">
            <v>0.6</v>
          </cell>
          <cell r="H2486" t="str">
            <v>USD</v>
          </cell>
        </row>
        <row r="2487">
          <cell r="B2487">
            <v>40612</v>
          </cell>
          <cell r="C2487">
            <v>40612</v>
          </cell>
          <cell r="E2487">
            <v>0.34</v>
          </cell>
          <cell r="F2487" t="str">
            <v>GEL</v>
          </cell>
          <cell r="G2487">
            <v>0.2</v>
          </cell>
          <cell r="H2487" t="str">
            <v>USD</v>
          </cell>
        </row>
        <row r="2488">
          <cell r="B2488">
            <v>40612</v>
          </cell>
          <cell r="C2488">
            <v>40612</v>
          </cell>
          <cell r="E2488">
            <v>3.34</v>
          </cell>
          <cell r="F2488" t="str">
            <v>GEL</v>
          </cell>
          <cell r="G2488">
            <v>1.95</v>
          </cell>
          <cell r="H2488" t="str">
            <v>USD</v>
          </cell>
        </row>
        <row r="2489">
          <cell r="B2489">
            <v>40612</v>
          </cell>
          <cell r="C2489">
            <v>40612</v>
          </cell>
          <cell r="E2489">
            <v>4.68</v>
          </cell>
          <cell r="F2489" t="str">
            <v>GEL</v>
          </cell>
          <cell r="G2489">
            <v>2.73</v>
          </cell>
          <cell r="H2489" t="str">
            <v>USD</v>
          </cell>
        </row>
        <row r="2490">
          <cell r="B2490">
            <v>40612</v>
          </cell>
          <cell r="C2490">
            <v>40612</v>
          </cell>
          <cell r="E2490">
            <v>21.75</v>
          </cell>
          <cell r="F2490" t="str">
            <v>GEL</v>
          </cell>
          <cell r="G2490">
            <v>12.700000000000001</v>
          </cell>
          <cell r="H2490" t="str">
            <v>USD</v>
          </cell>
        </row>
        <row r="2491">
          <cell r="B2491">
            <v>40612</v>
          </cell>
          <cell r="C2491">
            <v>40612</v>
          </cell>
          <cell r="E2491">
            <v>6.68</v>
          </cell>
          <cell r="F2491" t="str">
            <v>GEL</v>
          </cell>
          <cell r="G2491">
            <v>3.9</v>
          </cell>
          <cell r="H2491" t="str">
            <v>USD</v>
          </cell>
        </row>
        <row r="2492">
          <cell r="B2492">
            <v>40612</v>
          </cell>
          <cell r="C2492">
            <v>40612</v>
          </cell>
          <cell r="E2492">
            <v>13.36</v>
          </cell>
          <cell r="F2492" t="str">
            <v>GEL</v>
          </cell>
          <cell r="G2492">
            <v>7.8</v>
          </cell>
          <cell r="H2492" t="str">
            <v>USD</v>
          </cell>
        </row>
        <row r="2493">
          <cell r="B2493">
            <v>40612</v>
          </cell>
          <cell r="C2493">
            <v>40612</v>
          </cell>
          <cell r="E2493">
            <v>36.74</v>
          </cell>
          <cell r="F2493" t="str">
            <v>GEL</v>
          </cell>
          <cell r="G2493">
            <v>21.45</v>
          </cell>
          <cell r="H2493" t="str">
            <v>USD</v>
          </cell>
        </row>
        <row r="2494">
          <cell r="B2494">
            <v>40612</v>
          </cell>
          <cell r="C2494">
            <v>40612</v>
          </cell>
          <cell r="E2494">
            <v>3.34</v>
          </cell>
          <cell r="F2494" t="str">
            <v>GEL</v>
          </cell>
          <cell r="G2494">
            <v>1.95</v>
          </cell>
          <cell r="H2494" t="str">
            <v>USD</v>
          </cell>
        </row>
        <row r="2495">
          <cell r="B2495">
            <v>40612</v>
          </cell>
          <cell r="C2495">
            <v>40612</v>
          </cell>
          <cell r="E2495">
            <v>6.68</v>
          </cell>
          <cell r="F2495" t="str">
            <v>GEL</v>
          </cell>
          <cell r="G2495">
            <v>3.9</v>
          </cell>
          <cell r="H2495" t="str">
            <v>USD</v>
          </cell>
        </row>
        <row r="2496">
          <cell r="B2496">
            <v>40612</v>
          </cell>
          <cell r="C2496">
            <v>40612</v>
          </cell>
          <cell r="E2496">
            <v>80.16</v>
          </cell>
          <cell r="F2496" t="str">
            <v>GEL</v>
          </cell>
          <cell r="G2496">
            <v>46.800000000000004</v>
          </cell>
          <cell r="H2496" t="str">
            <v>USD</v>
          </cell>
        </row>
        <row r="2497">
          <cell r="B2497">
            <v>40612</v>
          </cell>
          <cell r="C2497">
            <v>40612</v>
          </cell>
          <cell r="E2497">
            <v>6.68</v>
          </cell>
          <cell r="F2497" t="str">
            <v>GEL</v>
          </cell>
          <cell r="G2497">
            <v>3.9</v>
          </cell>
          <cell r="H2497" t="str">
            <v>USD</v>
          </cell>
        </row>
        <row r="2498">
          <cell r="B2498">
            <v>40612</v>
          </cell>
          <cell r="C2498">
            <v>40612</v>
          </cell>
          <cell r="E2498">
            <v>10.02</v>
          </cell>
          <cell r="F2498" t="str">
            <v>GEL</v>
          </cell>
          <cell r="G2498">
            <v>5.8500000000000005</v>
          </cell>
          <cell r="H2498" t="str">
            <v>USD</v>
          </cell>
        </row>
        <row r="2499">
          <cell r="B2499">
            <v>40612</v>
          </cell>
          <cell r="C2499">
            <v>40612</v>
          </cell>
          <cell r="E2499">
            <v>80.16</v>
          </cell>
          <cell r="F2499" t="str">
            <v>GEL</v>
          </cell>
          <cell r="G2499">
            <v>46.800000000000004</v>
          </cell>
          <cell r="H2499" t="str">
            <v>USD</v>
          </cell>
        </row>
        <row r="2500">
          <cell r="B2500">
            <v>40612</v>
          </cell>
          <cell r="C2500">
            <v>40612</v>
          </cell>
          <cell r="E2500">
            <v>6.68</v>
          </cell>
          <cell r="F2500" t="str">
            <v>GEL</v>
          </cell>
          <cell r="G2500">
            <v>3.9</v>
          </cell>
          <cell r="H2500" t="str">
            <v>USD</v>
          </cell>
        </row>
        <row r="2501">
          <cell r="B2501">
            <v>40612</v>
          </cell>
          <cell r="C2501">
            <v>40612</v>
          </cell>
          <cell r="E2501">
            <v>6.68</v>
          </cell>
          <cell r="F2501" t="str">
            <v>GEL</v>
          </cell>
          <cell r="G2501">
            <v>3.9</v>
          </cell>
          <cell r="H2501" t="str">
            <v>USD</v>
          </cell>
        </row>
        <row r="2502">
          <cell r="B2502">
            <v>40612</v>
          </cell>
          <cell r="C2502">
            <v>40612</v>
          </cell>
          <cell r="E2502">
            <v>60.120000000000005</v>
          </cell>
          <cell r="F2502" t="str">
            <v>GEL</v>
          </cell>
          <cell r="G2502">
            <v>35.1</v>
          </cell>
          <cell r="H2502" t="str">
            <v>USD</v>
          </cell>
        </row>
        <row r="2503">
          <cell r="B2503">
            <v>40612</v>
          </cell>
          <cell r="C2503">
            <v>40612</v>
          </cell>
          <cell r="E2503">
            <v>10.02</v>
          </cell>
          <cell r="F2503" t="str">
            <v>GEL</v>
          </cell>
          <cell r="G2503">
            <v>5.8500000000000005</v>
          </cell>
          <cell r="H2503" t="str">
            <v>USD</v>
          </cell>
        </row>
        <row r="2504">
          <cell r="B2504">
            <v>40612</v>
          </cell>
          <cell r="C2504">
            <v>40612</v>
          </cell>
          <cell r="E2504">
            <v>43.42</v>
          </cell>
          <cell r="F2504" t="str">
            <v>GEL</v>
          </cell>
          <cell r="G2504">
            <v>25.35</v>
          </cell>
          <cell r="H2504" t="str">
            <v>USD</v>
          </cell>
        </row>
        <row r="2505">
          <cell r="B2505">
            <v>40612</v>
          </cell>
          <cell r="C2505">
            <v>40612</v>
          </cell>
          <cell r="E2505">
            <v>6.68</v>
          </cell>
          <cell r="F2505" t="str">
            <v>GEL</v>
          </cell>
          <cell r="G2505">
            <v>3.9</v>
          </cell>
          <cell r="H2505" t="str">
            <v>USD</v>
          </cell>
        </row>
        <row r="2506">
          <cell r="B2506">
            <v>40612</v>
          </cell>
          <cell r="C2506">
            <v>40612</v>
          </cell>
          <cell r="E2506">
            <v>13.36</v>
          </cell>
          <cell r="F2506" t="str">
            <v>GEL</v>
          </cell>
          <cell r="G2506">
            <v>7.8</v>
          </cell>
          <cell r="H2506" t="str">
            <v>USD</v>
          </cell>
        </row>
        <row r="2507">
          <cell r="B2507">
            <v>40612</v>
          </cell>
          <cell r="C2507">
            <v>40612</v>
          </cell>
          <cell r="E2507">
            <v>76.83</v>
          </cell>
          <cell r="F2507" t="str">
            <v>GEL</v>
          </cell>
          <cell r="G2507">
            <v>44.85</v>
          </cell>
          <cell r="H2507" t="str">
            <v>USD</v>
          </cell>
        </row>
        <row r="2508">
          <cell r="B2508">
            <v>40612</v>
          </cell>
          <cell r="C2508">
            <v>40612</v>
          </cell>
          <cell r="E2508">
            <v>33.4</v>
          </cell>
          <cell r="F2508" t="str">
            <v>GEL</v>
          </cell>
          <cell r="G2508">
            <v>19.5</v>
          </cell>
          <cell r="H2508" t="str">
            <v>USD</v>
          </cell>
        </row>
        <row r="2509">
          <cell r="B2509">
            <v>40612</v>
          </cell>
          <cell r="C2509">
            <v>40612</v>
          </cell>
          <cell r="E2509">
            <v>6.68</v>
          </cell>
          <cell r="F2509" t="str">
            <v>GEL</v>
          </cell>
          <cell r="G2509">
            <v>3.9</v>
          </cell>
          <cell r="H2509" t="str">
            <v>USD</v>
          </cell>
        </row>
        <row r="2510">
          <cell r="B2510">
            <v>40612</v>
          </cell>
          <cell r="C2510">
            <v>40612</v>
          </cell>
          <cell r="E2510">
            <v>3.34</v>
          </cell>
          <cell r="F2510" t="str">
            <v>GEL</v>
          </cell>
          <cell r="G2510">
            <v>1.95</v>
          </cell>
          <cell r="H2510" t="str">
            <v>USD</v>
          </cell>
        </row>
        <row r="2511">
          <cell r="B2511">
            <v>40612</v>
          </cell>
          <cell r="C2511">
            <v>40612</v>
          </cell>
          <cell r="E2511">
            <v>10.02</v>
          </cell>
          <cell r="F2511" t="str">
            <v>GEL</v>
          </cell>
          <cell r="G2511">
            <v>5.8500000000000005</v>
          </cell>
          <cell r="H2511" t="str">
            <v>USD</v>
          </cell>
        </row>
        <row r="2512">
          <cell r="B2512">
            <v>40612</v>
          </cell>
          <cell r="C2512">
            <v>40612</v>
          </cell>
          <cell r="E2512">
            <v>16.7</v>
          </cell>
          <cell r="F2512" t="str">
            <v>GEL</v>
          </cell>
          <cell r="G2512">
            <v>9.75</v>
          </cell>
          <cell r="H2512" t="str">
            <v>USD</v>
          </cell>
        </row>
        <row r="2513">
          <cell r="B2513">
            <v>40612</v>
          </cell>
          <cell r="C2513">
            <v>40612</v>
          </cell>
          <cell r="E2513">
            <v>20.04</v>
          </cell>
          <cell r="F2513" t="str">
            <v>GEL</v>
          </cell>
          <cell r="G2513">
            <v>11.700000000000001</v>
          </cell>
          <cell r="H2513" t="str">
            <v>USD</v>
          </cell>
        </row>
        <row r="2514">
          <cell r="B2514">
            <v>40612</v>
          </cell>
          <cell r="C2514">
            <v>40612</v>
          </cell>
          <cell r="E2514">
            <v>26.72</v>
          </cell>
          <cell r="F2514" t="str">
            <v>GEL</v>
          </cell>
          <cell r="G2514">
            <v>15.6</v>
          </cell>
          <cell r="H2514" t="str">
            <v>USD</v>
          </cell>
        </row>
        <row r="2515">
          <cell r="B2515">
            <v>40612</v>
          </cell>
          <cell r="C2515">
            <v>40612</v>
          </cell>
          <cell r="E2515">
            <v>26.72</v>
          </cell>
          <cell r="F2515" t="str">
            <v>GEL</v>
          </cell>
          <cell r="G2515">
            <v>15.6</v>
          </cell>
          <cell r="H2515" t="str">
            <v>USD</v>
          </cell>
        </row>
        <row r="2516">
          <cell r="B2516">
            <v>40612</v>
          </cell>
          <cell r="C2516">
            <v>40612</v>
          </cell>
          <cell r="E2516">
            <v>26.72</v>
          </cell>
          <cell r="F2516" t="str">
            <v>GEL</v>
          </cell>
          <cell r="G2516">
            <v>15.6</v>
          </cell>
          <cell r="H2516" t="str">
            <v>USD</v>
          </cell>
        </row>
        <row r="2517">
          <cell r="B2517">
            <v>40612</v>
          </cell>
          <cell r="C2517">
            <v>40612</v>
          </cell>
          <cell r="E2517">
            <v>13.36</v>
          </cell>
          <cell r="F2517" t="str">
            <v>GEL</v>
          </cell>
          <cell r="G2517">
            <v>7.8</v>
          </cell>
          <cell r="H2517" t="str">
            <v>USD</v>
          </cell>
        </row>
        <row r="2518">
          <cell r="B2518">
            <v>40612</v>
          </cell>
          <cell r="C2518">
            <v>40612</v>
          </cell>
          <cell r="E2518">
            <v>10.02</v>
          </cell>
          <cell r="F2518" t="str">
            <v>GEL</v>
          </cell>
          <cell r="G2518">
            <v>5.8500000000000005</v>
          </cell>
          <cell r="H2518" t="str">
            <v>USD</v>
          </cell>
        </row>
        <row r="2519">
          <cell r="B2519">
            <v>40612</v>
          </cell>
          <cell r="C2519">
            <v>40612</v>
          </cell>
          <cell r="E2519">
            <v>13.36</v>
          </cell>
          <cell r="F2519" t="str">
            <v>GEL</v>
          </cell>
          <cell r="G2519">
            <v>7.8</v>
          </cell>
          <cell r="H2519" t="str">
            <v>USD</v>
          </cell>
        </row>
        <row r="2520">
          <cell r="B2520">
            <v>40612</v>
          </cell>
          <cell r="C2520">
            <v>40612</v>
          </cell>
          <cell r="E2520">
            <v>53.44</v>
          </cell>
          <cell r="F2520" t="str">
            <v>GEL</v>
          </cell>
          <cell r="G2520">
            <v>31.2</v>
          </cell>
          <cell r="H2520" t="str">
            <v>USD</v>
          </cell>
        </row>
        <row r="2521">
          <cell r="B2521">
            <v>40612</v>
          </cell>
          <cell r="C2521">
            <v>40612</v>
          </cell>
          <cell r="E2521">
            <v>20.04</v>
          </cell>
          <cell r="F2521" t="str">
            <v>GEL</v>
          </cell>
          <cell r="G2521">
            <v>11.700000000000001</v>
          </cell>
          <cell r="H2521" t="str">
            <v>USD</v>
          </cell>
        </row>
        <row r="2522">
          <cell r="B2522">
            <v>40612</v>
          </cell>
          <cell r="C2522">
            <v>40612</v>
          </cell>
          <cell r="E2522">
            <v>20.04</v>
          </cell>
          <cell r="F2522" t="str">
            <v>GEL</v>
          </cell>
          <cell r="G2522">
            <v>11.700000000000001</v>
          </cell>
          <cell r="H2522" t="str">
            <v>USD</v>
          </cell>
        </row>
        <row r="2523">
          <cell r="B2523">
            <v>40612</v>
          </cell>
          <cell r="C2523">
            <v>40612</v>
          </cell>
          <cell r="E2523">
            <v>13.36</v>
          </cell>
          <cell r="F2523" t="str">
            <v>GEL</v>
          </cell>
          <cell r="G2523">
            <v>7.8</v>
          </cell>
          <cell r="H2523" t="str">
            <v>USD</v>
          </cell>
        </row>
        <row r="2524">
          <cell r="B2524">
            <v>40612</v>
          </cell>
          <cell r="C2524">
            <v>40612</v>
          </cell>
          <cell r="E2524">
            <v>46.76</v>
          </cell>
          <cell r="F2524" t="str">
            <v>GEL</v>
          </cell>
          <cell r="G2524">
            <v>27.3</v>
          </cell>
          <cell r="H2524" t="str">
            <v>USD</v>
          </cell>
        </row>
        <row r="2525">
          <cell r="B2525">
            <v>40612</v>
          </cell>
          <cell r="C2525">
            <v>40612</v>
          </cell>
          <cell r="E2525">
            <v>6.68</v>
          </cell>
          <cell r="F2525" t="str">
            <v>GEL</v>
          </cell>
          <cell r="G2525">
            <v>3.9</v>
          </cell>
          <cell r="H2525" t="str">
            <v>USD</v>
          </cell>
        </row>
        <row r="2526">
          <cell r="B2526">
            <v>40612</v>
          </cell>
          <cell r="C2526">
            <v>40612</v>
          </cell>
          <cell r="E2526">
            <v>13.36</v>
          </cell>
          <cell r="F2526" t="str">
            <v>GEL</v>
          </cell>
          <cell r="G2526">
            <v>7.8</v>
          </cell>
          <cell r="H2526" t="str">
            <v>USD</v>
          </cell>
        </row>
        <row r="2527">
          <cell r="B2527">
            <v>40612</v>
          </cell>
          <cell r="C2527">
            <v>40612</v>
          </cell>
          <cell r="E2527">
            <v>20.04</v>
          </cell>
          <cell r="F2527" t="str">
            <v>GEL</v>
          </cell>
          <cell r="G2527">
            <v>11.700000000000001</v>
          </cell>
          <cell r="H2527" t="str">
            <v>USD</v>
          </cell>
        </row>
        <row r="2528">
          <cell r="B2528">
            <v>40612</v>
          </cell>
          <cell r="C2528">
            <v>40612</v>
          </cell>
          <cell r="E2528">
            <v>6.68</v>
          </cell>
          <cell r="F2528" t="str">
            <v>GEL</v>
          </cell>
          <cell r="G2528">
            <v>3.9</v>
          </cell>
          <cell r="H2528" t="str">
            <v>USD</v>
          </cell>
        </row>
        <row r="2529">
          <cell r="B2529">
            <v>40612</v>
          </cell>
          <cell r="C2529">
            <v>40612</v>
          </cell>
          <cell r="E2529">
            <v>16.7</v>
          </cell>
          <cell r="F2529" t="str">
            <v>GEL</v>
          </cell>
          <cell r="G2529">
            <v>9.75</v>
          </cell>
          <cell r="H2529" t="str">
            <v>USD</v>
          </cell>
        </row>
        <row r="2530">
          <cell r="B2530">
            <v>40612</v>
          </cell>
          <cell r="C2530">
            <v>40612</v>
          </cell>
          <cell r="E2530">
            <v>10.02</v>
          </cell>
          <cell r="F2530" t="str">
            <v>GEL</v>
          </cell>
          <cell r="G2530">
            <v>5.8500000000000005</v>
          </cell>
          <cell r="H2530" t="str">
            <v>USD</v>
          </cell>
        </row>
        <row r="2531">
          <cell r="B2531">
            <v>40612</v>
          </cell>
          <cell r="C2531">
            <v>40612</v>
          </cell>
          <cell r="E2531">
            <v>19.080000000000002</v>
          </cell>
          <cell r="F2531" t="str">
            <v>GEL</v>
          </cell>
          <cell r="G2531">
            <v>11.14</v>
          </cell>
          <cell r="H2531" t="str">
            <v>USD</v>
          </cell>
        </row>
        <row r="2532">
          <cell r="B2532">
            <v>40612</v>
          </cell>
          <cell r="C2532">
            <v>40612</v>
          </cell>
          <cell r="E2532">
            <v>26.72</v>
          </cell>
          <cell r="F2532" t="str">
            <v>GEL</v>
          </cell>
          <cell r="G2532">
            <v>15.6</v>
          </cell>
          <cell r="H2532" t="str">
            <v>USD</v>
          </cell>
        </row>
        <row r="2533">
          <cell r="B2533">
            <v>40612</v>
          </cell>
          <cell r="C2533">
            <v>40612</v>
          </cell>
          <cell r="E2533">
            <v>6.68</v>
          </cell>
          <cell r="F2533" t="str">
            <v>GEL</v>
          </cell>
          <cell r="G2533">
            <v>3.9</v>
          </cell>
          <cell r="H2533" t="str">
            <v>USD</v>
          </cell>
        </row>
        <row r="2534">
          <cell r="B2534">
            <v>40612</v>
          </cell>
          <cell r="C2534">
            <v>40612</v>
          </cell>
          <cell r="E2534">
            <v>6.68</v>
          </cell>
          <cell r="F2534" t="str">
            <v>GEL</v>
          </cell>
          <cell r="G2534">
            <v>3.9</v>
          </cell>
          <cell r="H2534" t="str">
            <v>USD</v>
          </cell>
        </row>
        <row r="2535">
          <cell r="B2535">
            <v>40612</v>
          </cell>
          <cell r="C2535">
            <v>40612</v>
          </cell>
          <cell r="E2535">
            <v>20.04</v>
          </cell>
          <cell r="F2535" t="str">
            <v>GEL</v>
          </cell>
          <cell r="G2535">
            <v>11.700000000000001</v>
          </cell>
          <cell r="H2535" t="str">
            <v>USD</v>
          </cell>
        </row>
        <row r="2536">
          <cell r="B2536">
            <v>40612</v>
          </cell>
          <cell r="C2536">
            <v>40612</v>
          </cell>
          <cell r="E2536">
            <v>36.74</v>
          </cell>
          <cell r="F2536" t="str">
            <v>GEL</v>
          </cell>
          <cell r="G2536">
            <v>21.45</v>
          </cell>
          <cell r="H2536" t="str">
            <v>USD</v>
          </cell>
        </row>
        <row r="2537">
          <cell r="B2537">
            <v>40612</v>
          </cell>
          <cell r="C2537">
            <v>40612</v>
          </cell>
          <cell r="E2537">
            <v>6.68</v>
          </cell>
          <cell r="F2537" t="str">
            <v>GEL</v>
          </cell>
          <cell r="G2537">
            <v>3.9</v>
          </cell>
          <cell r="H2537" t="str">
            <v>USD</v>
          </cell>
        </row>
        <row r="2538">
          <cell r="B2538">
            <v>40612</v>
          </cell>
          <cell r="C2538">
            <v>40612</v>
          </cell>
          <cell r="E2538">
            <v>3.34</v>
          </cell>
          <cell r="F2538" t="str">
            <v>GEL</v>
          </cell>
          <cell r="G2538">
            <v>1.95</v>
          </cell>
          <cell r="H2538" t="str">
            <v>USD</v>
          </cell>
        </row>
        <row r="2539">
          <cell r="B2539">
            <v>40612</v>
          </cell>
          <cell r="C2539">
            <v>40612</v>
          </cell>
          <cell r="E2539">
            <v>6.68</v>
          </cell>
          <cell r="F2539" t="str">
            <v>GEL</v>
          </cell>
          <cell r="G2539">
            <v>3.9</v>
          </cell>
          <cell r="H2539" t="str">
            <v>USD</v>
          </cell>
        </row>
        <row r="2540">
          <cell r="B2540">
            <v>40612</v>
          </cell>
          <cell r="C2540">
            <v>40612</v>
          </cell>
          <cell r="E2540">
            <v>6.68</v>
          </cell>
          <cell r="F2540" t="str">
            <v>GEL</v>
          </cell>
          <cell r="G2540">
            <v>3.9</v>
          </cell>
          <cell r="H2540" t="str">
            <v>USD</v>
          </cell>
        </row>
        <row r="2541">
          <cell r="B2541">
            <v>40612</v>
          </cell>
          <cell r="C2541">
            <v>40612</v>
          </cell>
          <cell r="E2541">
            <v>6.68</v>
          </cell>
          <cell r="F2541" t="str">
            <v>GEL</v>
          </cell>
          <cell r="G2541">
            <v>3.9</v>
          </cell>
          <cell r="H2541" t="str">
            <v>USD</v>
          </cell>
        </row>
        <row r="2542">
          <cell r="B2542">
            <v>40612</v>
          </cell>
          <cell r="C2542">
            <v>40612</v>
          </cell>
          <cell r="E2542">
            <v>16.7</v>
          </cell>
          <cell r="F2542" t="str">
            <v>GEL</v>
          </cell>
          <cell r="G2542">
            <v>9.75</v>
          </cell>
          <cell r="H2542" t="str">
            <v>USD</v>
          </cell>
        </row>
        <row r="2543">
          <cell r="B2543">
            <v>40612</v>
          </cell>
          <cell r="C2543">
            <v>40612</v>
          </cell>
          <cell r="E2543">
            <v>3.34</v>
          </cell>
          <cell r="F2543" t="str">
            <v>GEL</v>
          </cell>
          <cell r="G2543">
            <v>1.95</v>
          </cell>
          <cell r="H2543" t="str">
            <v>USD</v>
          </cell>
        </row>
        <row r="2544">
          <cell r="B2544">
            <v>40612</v>
          </cell>
          <cell r="C2544">
            <v>40612</v>
          </cell>
          <cell r="E2544">
            <v>36.74</v>
          </cell>
          <cell r="F2544" t="str">
            <v>GEL</v>
          </cell>
          <cell r="G2544">
            <v>21.45</v>
          </cell>
          <cell r="H2544" t="str">
            <v>USD</v>
          </cell>
        </row>
        <row r="2545">
          <cell r="B2545">
            <v>40612</v>
          </cell>
          <cell r="C2545">
            <v>40612</v>
          </cell>
          <cell r="E2545">
            <v>17.37</v>
          </cell>
          <cell r="F2545" t="str">
            <v>GEL</v>
          </cell>
          <cell r="G2545">
            <v>10.14</v>
          </cell>
          <cell r="H2545" t="str">
            <v>USD</v>
          </cell>
        </row>
        <row r="2546">
          <cell r="B2546">
            <v>40612</v>
          </cell>
          <cell r="C2546">
            <v>40612</v>
          </cell>
          <cell r="E2546">
            <v>13.36</v>
          </cell>
          <cell r="F2546" t="str">
            <v>GEL</v>
          </cell>
          <cell r="G2546">
            <v>7.8</v>
          </cell>
          <cell r="H2546" t="str">
            <v>USD</v>
          </cell>
        </row>
        <row r="2547">
          <cell r="B2547">
            <v>40612</v>
          </cell>
          <cell r="C2547">
            <v>40612</v>
          </cell>
          <cell r="E2547">
            <v>10.02</v>
          </cell>
          <cell r="F2547" t="str">
            <v>GEL</v>
          </cell>
          <cell r="G2547">
            <v>5.8500000000000005</v>
          </cell>
          <cell r="H2547" t="str">
            <v>USD</v>
          </cell>
        </row>
        <row r="2548">
          <cell r="B2548">
            <v>40612</v>
          </cell>
          <cell r="C2548">
            <v>40612</v>
          </cell>
          <cell r="E2548">
            <v>6.68</v>
          </cell>
          <cell r="F2548" t="str">
            <v>GEL</v>
          </cell>
          <cell r="G2548">
            <v>3.9</v>
          </cell>
          <cell r="H2548" t="str">
            <v>USD</v>
          </cell>
        </row>
        <row r="2549">
          <cell r="B2549">
            <v>40612</v>
          </cell>
          <cell r="C2549">
            <v>40612</v>
          </cell>
          <cell r="E2549">
            <v>6.68</v>
          </cell>
          <cell r="F2549" t="str">
            <v>GEL</v>
          </cell>
          <cell r="G2549">
            <v>3.9</v>
          </cell>
          <cell r="H2549" t="str">
            <v>USD</v>
          </cell>
        </row>
        <row r="2550">
          <cell r="B2550">
            <v>40612</v>
          </cell>
          <cell r="C2550">
            <v>40612</v>
          </cell>
          <cell r="E2550">
            <v>26.72</v>
          </cell>
          <cell r="F2550" t="str">
            <v>GEL</v>
          </cell>
          <cell r="G2550">
            <v>15.6</v>
          </cell>
          <cell r="H2550" t="str">
            <v>USD</v>
          </cell>
        </row>
        <row r="2551">
          <cell r="B2551">
            <v>40612</v>
          </cell>
          <cell r="C2551">
            <v>40612</v>
          </cell>
          <cell r="E2551">
            <v>53.45</v>
          </cell>
          <cell r="F2551" t="str">
            <v>GEL</v>
          </cell>
          <cell r="G2551">
            <v>31.2</v>
          </cell>
          <cell r="H2551" t="str">
            <v>USD</v>
          </cell>
        </row>
        <row r="2552">
          <cell r="B2552">
            <v>40612</v>
          </cell>
          <cell r="C2552">
            <v>40612</v>
          </cell>
          <cell r="E2552">
            <v>6.68</v>
          </cell>
          <cell r="F2552" t="str">
            <v>GEL</v>
          </cell>
          <cell r="G2552">
            <v>3.9</v>
          </cell>
          <cell r="H2552" t="str">
            <v>USD</v>
          </cell>
        </row>
        <row r="2553">
          <cell r="B2553">
            <v>40612</v>
          </cell>
          <cell r="C2553">
            <v>40612</v>
          </cell>
          <cell r="E2553">
            <v>20.04</v>
          </cell>
          <cell r="F2553" t="str">
            <v>GEL</v>
          </cell>
          <cell r="G2553">
            <v>11.700000000000001</v>
          </cell>
          <cell r="H2553" t="str">
            <v>USD</v>
          </cell>
        </row>
        <row r="2554">
          <cell r="B2554">
            <v>40612</v>
          </cell>
          <cell r="C2554">
            <v>40612</v>
          </cell>
          <cell r="E2554">
            <v>6.68</v>
          </cell>
          <cell r="F2554" t="str">
            <v>GEL</v>
          </cell>
          <cell r="G2554">
            <v>3.9</v>
          </cell>
          <cell r="H2554" t="str">
            <v>USD</v>
          </cell>
        </row>
        <row r="2555">
          <cell r="B2555">
            <v>40612</v>
          </cell>
          <cell r="C2555">
            <v>40612</v>
          </cell>
          <cell r="E2555">
            <v>20.04</v>
          </cell>
          <cell r="F2555" t="str">
            <v>GEL</v>
          </cell>
          <cell r="G2555">
            <v>11.700000000000001</v>
          </cell>
          <cell r="H2555" t="str">
            <v>USD</v>
          </cell>
        </row>
        <row r="2556">
          <cell r="B2556">
            <v>40612</v>
          </cell>
          <cell r="C2556">
            <v>40612</v>
          </cell>
          <cell r="E2556">
            <v>6.68</v>
          </cell>
          <cell r="F2556" t="str">
            <v>GEL</v>
          </cell>
          <cell r="G2556">
            <v>3.9</v>
          </cell>
          <cell r="H2556" t="str">
            <v>USD</v>
          </cell>
        </row>
        <row r="2557">
          <cell r="B2557">
            <v>40612</v>
          </cell>
          <cell r="C2557">
            <v>40612</v>
          </cell>
          <cell r="E2557">
            <v>6.68</v>
          </cell>
          <cell r="F2557" t="str">
            <v>GEL</v>
          </cell>
          <cell r="G2557">
            <v>3.9</v>
          </cell>
          <cell r="H2557" t="str">
            <v>USD</v>
          </cell>
        </row>
        <row r="2558">
          <cell r="B2558">
            <v>40612</v>
          </cell>
          <cell r="C2558">
            <v>40612</v>
          </cell>
          <cell r="E2558">
            <v>6.68</v>
          </cell>
          <cell r="F2558" t="str">
            <v>GEL</v>
          </cell>
          <cell r="G2558">
            <v>3.9</v>
          </cell>
          <cell r="H2558" t="str">
            <v>USD</v>
          </cell>
        </row>
        <row r="2559">
          <cell r="B2559">
            <v>40612</v>
          </cell>
          <cell r="C2559">
            <v>40612</v>
          </cell>
          <cell r="E2559">
            <v>6.68</v>
          </cell>
          <cell r="F2559" t="str">
            <v>GEL</v>
          </cell>
          <cell r="G2559">
            <v>3.9</v>
          </cell>
          <cell r="H2559" t="str">
            <v>USD</v>
          </cell>
        </row>
        <row r="2560">
          <cell r="B2560">
            <v>40612</v>
          </cell>
          <cell r="C2560">
            <v>40612</v>
          </cell>
          <cell r="E2560">
            <v>3.34</v>
          </cell>
          <cell r="F2560" t="str">
            <v>GEL</v>
          </cell>
          <cell r="G2560">
            <v>1.95</v>
          </cell>
          <cell r="H2560" t="str">
            <v>USD</v>
          </cell>
        </row>
        <row r="2561">
          <cell r="B2561">
            <v>40612</v>
          </cell>
          <cell r="C2561">
            <v>40612</v>
          </cell>
          <cell r="E2561">
            <v>6.68</v>
          </cell>
          <cell r="F2561" t="str">
            <v>GEL</v>
          </cell>
          <cell r="G2561">
            <v>3.9</v>
          </cell>
          <cell r="H2561" t="str">
            <v>USD</v>
          </cell>
        </row>
        <row r="2562">
          <cell r="B2562">
            <v>40612</v>
          </cell>
          <cell r="C2562">
            <v>40612</v>
          </cell>
          <cell r="E2562">
            <v>3.34</v>
          </cell>
          <cell r="F2562" t="str">
            <v>GEL</v>
          </cell>
          <cell r="G2562">
            <v>1.95</v>
          </cell>
          <cell r="H2562" t="str">
            <v>USD</v>
          </cell>
        </row>
        <row r="2563">
          <cell r="B2563">
            <v>40612</v>
          </cell>
          <cell r="C2563">
            <v>40612</v>
          </cell>
          <cell r="E2563">
            <v>3.34</v>
          </cell>
          <cell r="F2563" t="str">
            <v>GEL</v>
          </cell>
          <cell r="G2563">
            <v>1.95</v>
          </cell>
          <cell r="H2563" t="str">
            <v>USD</v>
          </cell>
        </row>
        <row r="2564">
          <cell r="B2564">
            <v>40612</v>
          </cell>
          <cell r="C2564">
            <v>40612</v>
          </cell>
          <cell r="E2564">
            <v>10.02</v>
          </cell>
          <cell r="F2564" t="str">
            <v>GEL</v>
          </cell>
          <cell r="G2564">
            <v>5.8500000000000005</v>
          </cell>
          <cell r="H2564" t="str">
            <v>USD</v>
          </cell>
        </row>
        <row r="2565">
          <cell r="B2565">
            <v>40612</v>
          </cell>
          <cell r="C2565">
            <v>40612</v>
          </cell>
          <cell r="E2565">
            <v>6.68</v>
          </cell>
          <cell r="F2565" t="str">
            <v>GEL</v>
          </cell>
          <cell r="G2565">
            <v>3.9</v>
          </cell>
          <cell r="H2565" t="str">
            <v>USD</v>
          </cell>
        </row>
        <row r="2566">
          <cell r="B2566">
            <v>40612</v>
          </cell>
          <cell r="C2566">
            <v>40612</v>
          </cell>
          <cell r="E2566">
            <v>20.04</v>
          </cell>
          <cell r="F2566" t="str">
            <v>GEL</v>
          </cell>
          <cell r="G2566">
            <v>11.700000000000001</v>
          </cell>
          <cell r="H2566" t="str">
            <v>USD</v>
          </cell>
        </row>
        <row r="2567">
          <cell r="B2567">
            <v>40612</v>
          </cell>
          <cell r="C2567">
            <v>40612</v>
          </cell>
          <cell r="E2567">
            <v>60.13</v>
          </cell>
          <cell r="F2567" t="str">
            <v>GEL</v>
          </cell>
          <cell r="G2567">
            <v>35.1</v>
          </cell>
          <cell r="H2567" t="str">
            <v>USD</v>
          </cell>
        </row>
        <row r="2568">
          <cell r="B2568">
            <v>40612</v>
          </cell>
          <cell r="C2568">
            <v>40612</v>
          </cell>
          <cell r="E2568">
            <v>40.08</v>
          </cell>
          <cell r="F2568" t="str">
            <v>GEL</v>
          </cell>
          <cell r="G2568">
            <v>23.400000000000002</v>
          </cell>
          <cell r="H2568" t="str">
            <v>USD</v>
          </cell>
        </row>
        <row r="2569">
          <cell r="B2569">
            <v>40612</v>
          </cell>
          <cell r="C2569">
            <v>40612</v>
          </cell>
          <cell r="E2569">
            <v>6.68</v>
          </cell>
          <cell r="F2569" t="str">
            <v>GEL</v>
          </cell>
          <cell r="G2569">
            <v>3.9</v>
          </cell>
          <cell r="H2569" t="str">
            <v>USD</v>
          </cell>
        </row>
        <row r="2570">
          <cell r="B2570">
            <v>40612</v>
          </cell>
          <cell r="C2570">
            <v>40612</v>
          </cell>
          <cell r="E2570">
            <v>6.68</v>
          </cell>
          <cell r="F2570" t="str">
            <v>GEL</v>
          </cell>
          <cell r="G2570">
            <v>3.9</v>
          </cell>
          <cell r="H2570" t="str">
            <v>USD</v>
          </cell>
        </row>
        <row r="2571">
          <cell r="B2571">
            <v>40612</v>
          </cell>
          <cell r="C2571">
            <v>40612</v>
          </cell>
          <cell r="E2571">
            <v>6.68</v>
          </cell>
          <cell r="F2571" t="str">
            <v>GEL</v>
          </cell>
          <cell r="G2571">
            <v>3.9</v>
          </cell>
          <cell r="H2571" t="str">
            <v>USD</v>
          </cell>
        </row>
        <row r="2572">
          <cell r="B2572">
            <v>40612</v>
          </cell>
          <cell r="C2572">
            <v>40612</v>
          </cell>
          <cell r="E2572">
            <v>6.68</v>
          </cell>
          <cell r="F2572" t="str">
            <v>GEL</v>
          </cell>
          <cell r="G2572">
            <v>3.9</v>
          </cell>
          <cell r="H2572" t="str">
            <v>USD</v>
          </cell>
        </row>
        <row r="2573">
          <cell r="B2573">
            <v>40612</v>
          </cell>
          <cell r="C2573">
            <v>40612</v>
          </cell>
          <cell r="E2573">
            <v>6.68</v>
          </cell>
          <cell r="F2573" t="str">
            <v>GEL</v>
          </cell>
          <cell r="G2573">
            <v>3.9</v>
          </cell>
          <cell r="H2573" t="str">
            <v>USD</v>
          </cell>
        </row>
        <row r="2574">
          <cell r="B2574">
            <v>40612</v>
          </cell>
          <cell r="C2574">
            <v>40612</v>
          </cell>
          <cell r="E2574">
            <v>6.68</v>
          </cell>
          <cell r="F2574" t="str">
            <v>GEL</v>
          </cell>
          <cell r="G2574">
            <v>3.9</v>
          </cell>
          <cell r="H2574" t="str">
            <v>USD</v>
          </cell>
        </row>
        <row r="2575">
          <cell r="B2575">
            <v>40612</v>
          </cell>
          <cell r="C2575">
            <v>40612</v>
          </cell>
          <cell r="E2575">
            <v>10.02</v>
          </cell>
          <cell r="F2575" t="str">
            <v>GEL</v>
          </cell>
          <cell r="G2575">
            <v>5.8500000000000005</v>
          </cell>
          <cell r="H2575" t="str">
            <v>USD</v>
          </cell>
        </row>
        <row r="2576">
          <cell r="B2576">
            <v>40612</v>
          </cell>
          <cell r="C2576">
            <v>40612</v>
          </cell>
          <cell r="E2576">
            <v>1.71</v>
          </cell>
          <cell r="F2576" t="str">
            <v>GEL</v>
          </cell>
          <cell r="G2576">
            <v>1</v>
          </cell>
          <cell r="H2576" t="str">
            <v>USD</v>
          </cell>
        </row>
        <row r="2577">
          <cell r="B2577">
            <v>40612</v>
          </cell>
          <cell r="C2577">
            <v>40612</v>
          </cell>
          <cell r="E2577">
            <v>13.36</v>
          </cell>
          <cell r="F2577" t="str">
            <v>GEL</v>
          </cell>
          <cell r="G2577">
            <v>7.8</v>
          </cell>
          <cell r="H2577" t="str">
            <v>USD</v>
          </cell>
        </row>
        <row r="2578">
          <cell r="B2578">
            <v>40612</v>
          </cell>
          <cell r="C2578">
            <v>40612</v>
          </cell>
          <cell r="E2578">
            <v>3.34</v>
          </cell>
          <cell r="F2578" t="str">
            <v>GEL</v>
          </cell>
          <cell r="G2578">
            <v>1.95</v>
          </cell>
          <cell r="H2578" t="str">
            <v>USD</v>
          </cell>
        </row>
        <row r="2579">
          <cell r="B2579">
            <v>40612</v>
          </cell>
          <cell r="C2579">
            <v>40612</v>
          </cell>
          <cell r="E2579">
            <v>3.34</v>
          </cell>
          <cell r="F2579" t="str">
            <v>GEL</v>
          </cell>
          <cell r="G2579">
            <v>1.95</v>
          </cell>
          <cell r="H2579" t="str">
            <v>USD</v>
          </cell>
        </row>
        <row r="2580">
          <cell r="B2580">
            <v>40612</v>
          </cell>
          <cell r="C2580">
            <v>40612</v>
          </cell>
          <cell r="E2580">
            <v>6.68</v>
          </cell>
          <cell r="F2580" t="str">
            <v>GEL</v>
          </cell>
          <cell r="G2580">
            <v>3.9</v>
          </cell>
          <cell r="H2580" t="str">
            <v>USD</v>
          </cell>
        </row>
        <row r="2581">
          <cell r="B2581">
            <v>40612</v>
          </cell>
          <cell r="C2581">
            <v>40612</v>
          </cell>
          <cell r="E2581">
            <v>2.67</v>
          </cell>
          <cell r="F2581" t="str">
            <v>GEL</v>
          </cell>
          <cell r="G2581">
            <v>1.56</v>
          </cell>
          <cell r="H2581" t="str">
            <v>USD</v>
          </cell>
        </row>
        <row r="2582">
          <cell r="B2582">
            <v>40612</v>
          </cell>
          <cell r="C2582">
            <v>40612</v>
          </cell>
          <cell r="E2582">
            <v>6.68</v>
          </cell>
          <cell r="F2582" t="str">
            <v>GEL</v>
          </cell>
          <cell r="G2582">
            <v>3.9</v>
          </cell>
          <cell r="H2582" t="str">
            <v>USD</v>
          </cell>
        </row>
        <row r="2583">
          <cell r="B2583">
            <v>40612</v>
          </cell>
          <cell r="C2583">
            <v>40612</v>
          </cell>
          <cell r="E2583">
            <v>6.68</v>
          </cell>
          <cell r="F2583" t="str">
            <v>GEL</v>
          </cell>
          <cell r="G2583">
            <v>3.9</v>
          </cell>
          <cell r="H2583" t="str">
            <v>USD</v>
          </cell>
        </row>
        <row r="2584">
          <cell r="B2584">
            <v>40612</v>
          </cell>
          <cell r="C2584">
            <v>40612</v>
          </cell>
          <cell r="E2584">
            <v>20.04</v>
          </cell>
          <cell r="F2584" t="str">
            <v>GEL</v>
          </cell>
          <cell r="G2584">
            <v>11.700000000000001</v>
          </cell>
          <cell r="H2584" t="str">
            <v>USD</v>
          </cell>
        </row>
        <row r="2585">
          <cell r="B2585">
            <v>40612</v>
          </cell>
          <cell r="C2585">
            <v>40612</v>
          </cell>
          <cell r="E2585">
            <v>2271.83</v>
          </cell>
          <cell r="F2585" t="str">
            <v>GEL</v>
          </cell>
          <cell r="G2585">
            <v>985</v>
          </cell>
          <cell r="H2585" t="str">
            <v>EUR</v>
          </cell>
        </row>
        <row r="2586">
          <cell r="B2586">
            <v>40612</v>
          </cell>
          <cell r="C2586">
            <v>40612</v>
          </cell>
          <cell r="E2586">
            <v>49832.58</v>
          </cell>
          <cell r="F2586" t="str">
            <v>GEL</v>
          </cell>
          <cell r="G2586">
            <v>29554.48</v>
          </cell>
          <cell r="H2586" t="str">
            <v>USD</v>
          </cell>
        </row>
        <row r="2587">
          <cell r="B2587">
            <v>40612</v>
          </cell>
          <cell r="C2587">
            <v>40612</v>
          </cell>
          <cell r="E2587">
            <v>33.4</v>
          </cell>
          <cell r="F2587" t="str">
            <v>GEL</v>
          </cell>
          <cell r="G2587">
            <v>19.5</v>
          </cell>
          <cell r="H2587" t="str">
            <v>USD</v>
          </cell>
        </row>
        <row r="2588">
          <cell r="B2588">
            <v>40612</v>
          </cell>
          <cell r="C2588">
            <v>40612</v>
          </cell>
          <cell r="E2588">
            <v>33.4</v>
          </cell>
          <cell r="F2588" t="str">
            <v>GEL</v>
          </cell>
          <cell r="G2588">
            <v>19.5</v>
          </cell>
          <cell r="H2588" t="str">
            <v>USD</v>
          </cell>
        </row>
        <row r="2589">
          <cell r="B2589">
            <v>40612</v>
          </cell>
          <cell r="C2589">
            <v>40612</v>
          </cell>
          <cell r="E2589">
            <v>0.99</v>
          </cell>
          <cell r="F2589" t="str">
            <v>GEL</v>
          </cell>
          <cell r="G2589">
            <v>0.57999999999999996</v>
          </cell>
          <cell r="H2589" t="str">
            <v>USD</v>
          </cell>
        </row>
        <row r="2590">
          <cell r="B2590">
            <v>40612</v>
          </cell>
          <cell r="C2590">
            <v>40612</v>
          </cell>
          <cell r="E2590">
            <v>124.5</v>
          </cell>
          <cell r="F2590" t="str">
            <v>GEL</v>
          </cell>
          <cell r="G2590">
            <v>72.680000000000007</v>
          </cell>
          <cell r="H2590" t="str">
            <v>USD</v>
          </cell>
        </row>
        <row r="2591">
          <cell r="B2591">
            <v>40612</v>
          </cell>
          <cell r="C2591">
            <v>40612</v>
          </cell>
          <cell r="E2591">
            <v>0.69000000000000006</v>
          </cell>
          <cell r="F2591" t="str">
            <v>GEL</v>
          </cell>
          <cell r="G2591">
            <v>0.4</v>
          </cell>
          <cell r="H2591" t="str">
            <v>USD</v>
          </cell>
        </row>
        <row r="2592">
          <cell r="B2592">
            <v>40612</v>
          </cell>
          <cell r="C2592">
            <v>40612</v>
          </cell>
          <cell r="E2592">
            <v>11.33</v>
          </cell>
          <cell r="F2592" t="str">
            <v>USD</v>
          </cell>
          <cell r="G2592">
            <v>19.650000000000002</v>
          </cell>
          <cell r="H2592" t="str">
            <v>GEL</v>
          </cell>
        </row>
        <row r="2593">
          <cell r="B2593">
            <v>40612</v>
          </cell>
          <cell r="C2593">
            <v>40612</v>
          </cell>
          <cell r="E2593">
            <v>700</v>
          </cell>
          <cell r="F2593" t="str">
            <v>USD</v>
          </cell>
          <cell r="G2593">
            <v>1199.1000000000001</v>
          </cell>
          <cell r="H2593" t="str">
            <v>GEL</v>
          </cell>
        </row>
        <row r="2594">
          <cell r="B2594">
            <v>40612</v>
          </cell>
          <cell r="C2594">
            <v>40613</v>
          </cell>
          <cell r="E2594">
            <v>175407.82</v>
          </cell>
          <cell r="F2594" t="str">
            <v>USD</v>
          </cell>
          <cell r="G2594">
            <v>5000000</v>
          </cell>
          <cell r="H2594" t="str">
            <v>RUR</v>
          </cell>
        </row>
        <row r="2595">
          <cell r="B2595">
            <v>40612</v>
          </cell>
          <cell r="C2595">
            <v>40616</v>
          </cell>
          <cell r="E2595">
            <v>5000000</v>
          </cell>
          <cell r="F2595" t="str">
            <v>RUR</v>
          </cell>
          <cell r="G2595">
            <v>175530.98</v>
          </cell>
          <cell r="H2595" t="str">
            <v>USD</v>
          </cell>
        </row>
        <row r="2596">
          <cell r="B2596">
            <v>40612</v>
          </cell>
          <cell r="C2596">
            <v>40612</v>
          </cell>
          <cell r="E2596">
            <v>13814.210000000001</v>
          </cell>
          <cell r="F2596" t="str">
            <v>USD</v>
          </cell>
          <cell r="G2596">
            <v>23663.74</v>
          </cell>
          <cell r="H2596" t="str">
            <v>GEL</v>
          </cell>
        </row>
        <row r="2597">
          <cell r="B2597">
            <v>40612</v>
          </cell>
          <cell r="C2597">
            <v>40612</v>
          </cell>
          <cell r="E2597">
            <v>1373</v>
          </cell>
          <cell r="F2597" t="str">
            <v>EUR</v>
          </cell>
          <cell r="G2597">
            <v>3265.27</v>
          </cell>
          <cell r="H2597" t="str">
            <v>GEL</v>
          </cell>
        </row>
        <row r="2598">
          <cell r="B2598">
            <v>40612</v>
          </cell>
          <cell r="C2598">
            <v>40612</v>
          </cell>
          <cell r="E2598">
            <v>1076</v>
          </cell>
          <cell r="F2598" t="str">
            <v>EUR</v>
          </cell>
          <cell r="G2598">
            <v>2558.94</v>
          </cell>
          <cell r="H2598" t="str">
            <v>GEL</v>
          </cell>
        </row>
        <row r="2599">
          <cell r="B2599">
            <v>40612</v>
          </cell>
          <cell r="C2599">
            <v>40612</v>
          </cell>
          <cell r="E2599">
            <v>871.52</v>
          </cell>
          <cell r="F2599" t="str">
            <v>USD</v>
          </cell>
          <cell r="G2599">
            <v>1492.91</v>
          </cell>
          <cell r="H2599" t="str">
            <v>GEL</v>
          </cell>
        </row>
        <row r="2600">
          <cell r="B2600">
            <v>40612</v>
          </cell>
          <cell r="C2600">
            <v>40612</v>
          </cell>
          <cell r="E2600">
            <v>356.25</v>
          </cell>
          <cell r="F2600" t="str">
            <v>EUR</v>
          </cell>
          <cell r="G2600">
            <v>847.23</v>
          </cell>
          <cell r="H2600" t="str">
            <v>GEL</v>
          </cell>
        </row>
        <row r="2601">
          <cell r="B2601">
            <v>40612</v>
          </cell>
          <cell r="C2601">
            <v>40612</v>
          </cell>
          <cell r="E2601">
            <v>158.04</v>
          </cell>
          <cell r="F2601" t="str">
            <v>USD</v>
          </cell>
          <cell r="G2601">
            <v>270.72000000000003</v>
          </cell>
          <cell r="H2601" t="str">
            <v>GEL</v>
          </cell>
        </row>
        <row r="2602">
          <cell r="B2602">
            <v>40612</v>
          </cell>
          <cell r="C2602">
            <v>40612</v>
          </cell>
          <cell r="E2602">
            <v>7.7</v>
          </cell>
          <cell r="F2602" t="str">
            <v>GEL</v>
          </cell>
          <cell r="G2602">
            <v>4.5</v>
          </cell>
          <cell r="H2602" t="str">
            <v>USD</v>
          </cell>
        </row>
        <row r="2603">
          <cell r="B2603">
            <v>40612</v>
          </cell>
          <cell r="C2603">
            <v>40612</v>
          </cell>
          <cell r="E2603">
            <v>100</v>
          </cell>
          <cell r="F2603" t="str">
            <v>GEL</v>
          </cell>
          <cell r="G2603">
            <v>58.51</v>
          </cell>
          <cell r="H2603" t="str">
            <v>USD</v>
          </cell>
        </row>
        <row r="2604">
          <cell r="B2604">
            <v>40612</v>
          </cell>
          <cell r="C2604">
            <v>40612</v>
          </cell>
          <cell r="E2604">
            <v>2593</v>
          </cell>
          <cell r="F2604" t="str">
            <v>USD</v>
          </cell>
          <cell r="G2604">
            <v>4441.8100000000004</v>
          </cell>
          <cell r="H2604" t="str">
            <v>GEL</v>
          </cell>
        </row>
        <row r="2605">
          <cell r="B2605">
            <v>40612</v>
          </cell>
          <cell r="C2605">
            <v>40612</v>
          </cell>
          <cell r="E2605">
            <v>410.92</v>
          </cell>
          <cell r="F2605" t="str">
            <v>USD</v>
          </cell>
          <cell r="G2605">
            <v>703.9</v>
          </cell>
          <cell r="H2605" t="str">
            <v>GEL</v>
          </cell>
        </row>
        <row r="2606">
          <cell r="B2606">
            <v>40612</v>
          </cell>
          <cell r="C2606">
            <v>40612</v>
          </cell>
          <cell r="E2606">
            <v>3.94</v>
          </cell>
          <cell r="F2606" t="str">
            <v>EUR</v>
          </cell>
          <cell r="G2606">
            <v>9.370000000000001</v>
          </cell>
          <cell r="H2606" t="str">
            <v>GEL</v>
          </cell>
        </row>
        <row r="2607">
          <cell r="B2607">
            <v>40612</v>
          </cell>
          <cell r="C2607">
            <v>40612</v>
          </cell>
          <cell r="E2607">
            <v>16.5</v>
          </cell>
          <cell r="F2607" t="str">
            <v>USD</v>
          </cell>
          <cell r="G2607">
            <v>28.26</v>
          </cell>
          <cell r="H2607" t="str">
            <v>GEL</v>
          </cell>
        </row>
        <row r="2608">
          <cell r="B2608">
            <v>40612</v>
          </cell>
          <cell r="C2608">
            <v>40612</v>
          </cell>
          <cell r="E2608">
            <v>355.45</v>
          </cell>
          <cell r="F2608" t="str">
            <v>USD</v>
          </cell>
          <cell r="G2608">
            <v>607.54</v>
          </cell>
          <cell r="H2608" t="str">
            <v>GEL</v>
          </cell>
        </row>
        <row r="2609">
          <cell r="B2609">
            <v>40612</v>
          </cell>
          <cell r="C2609">
            <v>40612</v>
          </cell>
          <cell r="E2609">
            <v>367.39</v>
          </cell>
          <cell r="F2609" t="str">
            <v>USD</v>
          </cell>
          <cell r="G2609">
            <v>629.33000000000004</v>
          </cell>
          <cell r="H2609" t="str">
            <v>GEL</v>
          </cell>
        </row>
        <row r="2610">
          <cell r="B2610">
            <v>40612</v>
          </cell>
          <cell r="C2610">
            <v>40612</v>
          </cell>
          <cell r="E2610">
            <v>501.26</v>
          </cell>
          <cell r="F2610" t="str">
            <v>USD</v>
          </cell>
          <cell r="G2610">
            <v>878.4</v>
          </cell>
          <cell r="H2610" t="str">
            <v>GEL</v>
          </cell>
        </row>
        <row r="2611">
          <cell r="B2611">
            <v>40612</v>
          </cell>
          <cell r="C2611">
            <v>40612</v>
          </cell>
          <cell r="E2611">
            <v>2710.34</v>
          </cell>
          <cell r="F2611" t="str">
            <v>GEL</v>
          </cell>
          <cell r="G2611">
            <v>1582.22</v>
          </cell>
          <cell r="H2611" t="str">
            <v>USD</v>
          </cell>
        </row>
        <row r="2612">
          <cell r="B2612">
            <v>40612</v>
          </cell>
          <cell r="C2612">
            <v>40612</v>
          </cell>
          <cell r="E2612">
            <v>1723.5900000000001</v>
          </cell>
          <cell r="F2612" t="str">
            <v>USD</v>
          </cell>
          <cell r="G2612">
            <v>2952.51</v>
          </cell>
          <cell r="H2612" t="str">
            <v>GEL</v>
          </cell>
        </row>
        <row r="2613">
          <cell r="B2613">
            <v>40612</v>
          </cell>
          <cell r="C2613">
            <v>40612</v>
          </cell>
          <cell r="E2613">
            <v>308445.32</v>
          </cell>
          <cell r="F2613" t="str">
            <v>GEL</v>
          </cell>
          <cell r="G2613">
            <v>180981.05000000002</v>
          </cell>
          <cell r="H2613" t="str">
            <v>USD</v>
          </cell>
        </row>
        <row r="2614">
          <cell r="B2614">
            <v>40612</v>
          </cell>
          <cell r="C2614">
            <v>40612</v>
          </cell>
          <cell r="E2614">
            <v>335958.9</v>
          </cell>
          <cell r="F2614" t="str">
            <v>GEL</v>
          </cell>
          <cell r="G2614">
            <v>196558.47</v>
          </cell>
          <cell r="H2614" t="str">
            <v>USD</v>
          </cell>
        </row>
        <row r="2615">
          <cell r="B2615">
            <v>40612</v>
          </cell>
          <cell r="C2615">
            <v>40613</v>
          </cell>
          <cell r="E2615">
            <v>135680</v>
          </cell>
          <cell r="F2615" t="str">
            <v>USD</v>
          </cell>
          <cell r="G2615">
            <v>230764.54</v>
          </cell>
          <cell r="H2615" t="str">
            <v>GEL</v>
          </cell>
        </row>
        <row r="2616">
          <cell r="B2616">
            <v>40612</v>
          </cell>
          <cell r="C2616">
            <v>40613</v>
          </cell>
          <cell r="E2616">
            <v>997.96</v>
          </cell>
          <cell r="F2616" t="str">
            <v>EUR</v>
          </cell>
          <cell r="G2616">
            <v>2349.3000000000002</v>
          </cell>
          <cell r="H2616" t="str">
            <v>GEL</v>
          </cell>
        </row>
        <row r="2617">
          <cell r="B2617">
            <v>40612</v>
          </cell>
          <cell r="C2617">
            <v>40612</v>
          </cell>
          <cell r="E2617">
            <v>32540.05</v>
          </cell>
          <cell r="F2617" t="str">
            <v>GBP</v>
          </cell>
          <cell r="G2617">
            <v>90210.78</v>
          </cell>
          <cell r="H2617" t="str">
            <v>GEL</v>
          </cell>
        </row>
        <row r="2618">
          <cell r="B2618">
            <v>40612</v>
          </cell>
          <cell r="C2618">
            <v>40612</v>
          </cell>
          <cell r="E2618">
            <v>300000</v>
          </cell>
          <cell r="F2618" t="str">
            <v>USD</v>
          </cell>
          <cell r="G2618">
            <v>513900</v>
          </cell>
          <cell r="H2618" t="str">
            <v>GEL</v>
          </cell>
        </row>
        <row r="2619">
          <cell r="B2619">
            <v>40612</v>
          </cell>
          <cell r="C2619">
            <v>40612</v>
          </cell>
          <cell r="E2619">
            <v>944.04</v>
          </cell>
          <cell r="F2619" t="str">
            <v>USD</v>
          </cell>
          <cell r="G2619">
            <v>1617.14</v>
          </cell>
          <cell r="H2619" t="str">
            <v>GEL</v>
          </cell>
        </row>
        <row r="2620">
          <cell r="B2620">
            <v>40612</v>
          </cell>
          <cell r="C2620">
            <v>40612</v>
          </cell>
          <cell r="E2620">
            <v>4287.01</v>
          </cell>
          <cell r="F2620" t="str">
            <v>GEL</v>
          </cell>
          <cell r="G2620">
            <v>1802.63</v>
          </cell>
          <cell r="H2620" t="str">
            <v>EUR</v>
          </cell>
        </row>
        <row r="2621">
          <cell r="B2621">
            <v>40612</v>
          </cell>
          <cell r="C2621">
            <v>40612</v>
          </cell>
          <cell r="E2621">
            <v>39955.29</v>
          </cell>
          <cell r="F2621" t="str">
            <v>EUR</v>
          </cell>
          <cell r="G2621">
            <v>55537.86</v>
          </cell>
          <cell r="H2621" t="str">
            <v>USD</v>
          </cell>
        </row>
        <row r="2622">
          <cell r="B2622">
            <v>40612</v>
          </cell>
          <cell r="C2622">
            <v>40612</v>
          </cell>
          <cell r="E2622">
            <v>28000</v>
          </cell>
          <cell r="F2622" t="str">
            <v>TRY</v>
          </cell>
          <cell r="G2622">
            <v>30100</v>
          </cell>
          <cell r="H2622" t="str">
            <v>GEL</v>
          </cell>
        </row>
        <row r="2623">
          <cell r="B2623">
            <v>40612</v>
          </cell>
          <cell r="C2623">
            <v>40612</v>
          </cell>
          <cell r="E2623">
            <v>165000</v>
          </cell>
          <cell r="F2623" t="str">
            <v>HUF</v>
          </cell>
          <cell r="G2623">
            <v>1419</v>
          </cell>
          <cell r="H2623" t="str">
            <v>GEL</v>
          </cell>
        </row>
        <row r="2624">
          <cell r="B2624">
            <v>40612</v>
          </cell>
          <cell r="C2624">
            <v>40612</v>
          </cell>
          <cell r="E2624">
            <v>1121000</v>
          </cell>
          <cell r="F2624" t="str">
            <v>AMD</v>
          </cell>
          <cell r="G2624">
            <v>5268.7</v>
          </cell>
          <cell r="H2624" t="str">
            <v>GEL</v>
          </cell>
        </row>
        <row r="2625">
          <cell r="B2625">
            <v>40612</v>
          </cell>
          <cell r="C2625">
            <v>40612</v>
          </cell>
          <cell r="E2625">
            <v>26350</v>
          </cell>
          <cell r="F2625" t="str">
            <v>AED</v>
          </cell>
          <cell r="G2625">
            <v>12252.75</v>
          </cell>
          <cell r="H2625" t="str">
            <v>GEL</v>
          </cell>
        </row>
        <row r="2626">
          <cell r="B2626">
            <v>40612</v>
          </cell>
          <cell r="C2626">
            <v>40612</v>
          </cell>
          <cell r="E2626">
            <v>425000</v>
          </cell>
          <cell r="F2626" t="str">
            <v>RUR</v>
          </cell>
          <cell r="G2626">
            <v>14948.62</v>
          </cell>
          <cell r="H2626" t="str">
            <v>USD</v>
          </cell>
        </row>
        <row r="2627">
          <cell r="B2627">
            <v>40612</v>
          </cell>
          <cell r="C2627">
            <v>40612</v>
          </cell>
          <cell r="E2627">
            <v>99000</v>
          </cell>
          <cell r="F2627" t="str">
            <v>EUR</v>
          </cell>
          <cell r="G2627">
            <v>136902.54999999999</v>
          </cell>
          <cell r="H2627" t="str">
            <v>USD</v>
          </cell>
        </row>
        <row r="2628">
          <cell r="B2628">
            <v>40612</v>
          </cell>
          <cell r="C2628">
            <v>40612</v>
          </cell>
          <cell r="E2628">
            <v>1500000</v>
          </cell>
          <cell r="F2628" t="str">
            <v>USD</v>
          </cell>
          <cell r="G2628">
            <v>2554500</v>
          </cell>
          <cell r="H2628" t="str">
            <v>GEL</v>
          </cell>
        </row>
        <row r="2629">
          <cell r="B2629">
            <v>40612</v>
          </cell>
          <cell r="C2629">
            <v>40612</v>
          </cell>
          <cell r="E2629">
            <v>129</v>
          </cell>
          <cell r="F2629" t="str">
            <v>USD</v>
          </cell>
          <cell r="G2629">
            <v>220.98000000000002</v>
          </cell>
          <cell r="H2629" t="str">
            <v>GEL</v>
          </cell>
        </row>
        <row r="2630">
          <cell r="B2630">
            <v>40612</v>
          </cell>
          <cell r="C2630">
            <v>40612</v>
          </cell>
          <cell r="E2630">
            <v>129</v>
          </cell>
          <cell r="F2630" t="str">
            <v>USD</v>
          </cell>
          <cell r="G2630">
            <v>220.98000000000002</v>
          </cell>
          <cell r="H2630" t="str">
            <v>GEL</v>
          </cell>
        </row>
        <row r="2631">
          <cell r="B2631">
            <v>40612</v>
          </cell>
          <cell r="C2631">
            <v>40612</v>
          </cell>
          <cell r="E2631">
            <v>129</v>
          </cell>
          <cell r="F2631" t="str">
            <v>USD</v>
          </cell>
          <cell r="G2631">
            <v>220.98000000000002</v>
          </cell>
          <cell r="H2631" t="str">
            <v>GEL</v>
          </cell>
        </row>
        <row r="2632">
          <cell r="B2632">
            <v>40612</v>
          </cell>
          <cell r="C2632">
            <v>40612</v>
          </cell>
          <cell r="E2632">
            <v>129</v>
          </cell>
          <cell r="F2632" t="str">
            <v>USD</v>
          </cell>
          <cell r="G2632">
            <v>220.98000000000002</v>
          </cell>
          <cell r="H2632" t="str">
            <v>GEL</v>
          </cell>
        </row>
        <row r="2633">
          <cell r="B2633">
            <v>40612</v>
          </cell>
          <cell r="C2633">
            <v>40613</v>
          </cell>
          <cell r="E2633">
            <v>5000</v>
          </cell>
          <cell r="F2633" t="str">
            <v>CHF</v>
          </cell>
          <cell r="G2633">
            <v>5376.34</v>
          </cell>
          <cell r="H2633" t="str">
            <v>USD</v>
          </cell>
        </row>
        <row r="2634">
          <cell r="B2634">
            <v>40612</v>
          </cell>
          <cell r="C2634">
            <v>40617</v>
          </cell>
          <cell r="E2634">
            <v>13804500</v>
          </cell>
          <cell r="F2634" t="str">
            <v>USD</v>
          </cell>
          <cell r="G2634">
            <v>10000000</v>
          </cell>
          <cell r="H2634" t="str">
            <v>EUR</v>
          </cell>
        </row>
        <row r="2635">
          <cell r="B2635">
            <v>40612</v>
          </cell>
          <cell r="C2635">
            <v>40612</v>
          </cell>
          <cell r="E2635">
            <v>850000</v>
          </cell>
          <cell r="F2635" t="str">
            <v>EUR</v>
          </cell>
          <cell r="G2635">
            <v>1173323</v>
          </cell>
          <cell r="H2635" t="str">
            <v>USD</v>
          </cell>
        </row>
        <row r="2636">
          <cell r="B2636">
            <v>40612</v>
          </cell>
          <cell r="C2636">
            <v>40612</v>
          </cell>
          <cell r="E2636">
            <v>40000</v>
          </cell>
          <cell r="F2636" t="str">
            <v>EUR</v>
          </cell>
          <cell r="G2636">
            <v>55215.199999999997</v>
          </cell>
          <cell r="H2636" t="str">
            <v>USD</v>
          </cell>
        </row>
        <row r="2637">
          <cell r="B2637">
            <v>40612</v>
          </cell>
          <cell r="C2637">
            <v>40612</v>
          </cell>
          <cell r="E2637">
            <v>110000</v>
          </cell>
          <cell r="F2637" t="str">
            <v>EUR</v>
          </cell>
          <cell r="G2637">
            <v>151841.79999999999</v>
          </cell>
          <cell r="H2637" t="str">
            <v>USD</v>
          </cell>
        </row>
        <row r="2638">
          <cell r="B2638">
            <v>40612</v>
          </cell>
          <cell r="C2638">
            <v>40612</v>
          </cell>
          <cell r="E2638">
            <v>360000</v>
          </cell>
          <cell r="F2638" t="str">
            <v>EUR</v>
          </cell>
          <cell r="G2638">
            <v>496947.6</v>
          </cell>
          <cell r="H2638" t="str">
            <v>USD</v>
          </cell>
        </row>
        <row r="2639">
          <cell r="B2639">
            <v>40612</v>
          </cell>
          <cell r="C2639">
            <v>40612</v>
          </cell>
          <cell r="E2639">
            <v>1000000</v>
          </cell>
          <cell r="F2639" t="str">
            <v>EUR</v>
          </cell>
          <cell r="G2639">
            <v>1380410</v>
          </cell>
          <cell r="H2639" t="str">
            <v>USD</v>
          </cell>
        </row>
        <row r="2640">
          <cell r="B2640">
            <v>40612</v>
          </cell>
          <cell r="C2640">
            <v>40612</v>
          </cell>
          <cell r="E2640">
            <v>1000000</v>
          </cell>
          <cell r="F2640" t="str">
            <v>EUR</v>
          </cell>
          <cell r="G2640">
            <v>1380410</v>
          </cell>
          <cell r="H2640" t="str">
            <v>USD</v>
          </cell>
        </row>
        <row r="2641">
          <cell r="B2641">
            <v>40612</v>
          </cell>
          <cell r="C2641">
            <v>40612</v>
          </cell>
          <cell r="E2641">
            <v>2000000</v>
          </cell>
          <cell r="F2641" t="str">
            <v>EUR</v>
          </cell>
          <cell r="G2641">
            <v>2760820</v>
          </cell>
          <cell r="H2641" t="str">
            <v>USD</v>
          </cell>
        </row>
        <row r="2642">
          <cell r="B2642">
            <v>40612</v>
          </cell>
          <cell r="C2642">
            <v>40612</v>
          </cell>
          <cell r="E2642">
            <v>2000000</v>
          </cell>
          <cell r="F2642" t="str">
            <v>EUR</v>
          </cell>
          <cell r="G2642">
            <v>2760820</v>
          </cell>
          <cell r="H2642" t="str">
            <v>USD</v>
          </cell>
        </row>
        <row r="2643">
          <cell r="B2643">
            <v>40612</v>
          </cell>
          <cell r="C2643">
            <v>40612</v>
          </cell>
          <cell r="E2643">
            <v>640000</v>
          </cell>
          <cell r="F2643" t="str">
            <v>EUR</v>
          </cell>
          <cell r="G2643">
            <v>883462.39999999991</v>
          </cell>
          <cell r="H2643" t="str">
            <v>USD</v>
          </cell>
        </row>
        <row r="2644">
          <cell r="B2644">
            <v>40612</v>
          </cell>
          <cell r="C2644">
            <v>40612</v>
          </cell>
          <cell r="E2644">
            <v>360000</v>
          </cell>
          <cell r="F2644" t="str">
            <v>EUR</v>
          </cell>
          <cell r="G2644">
            <v>496944</v>
          </cell>
          <cell r="H2644" t="str">
            <v>USD</v>
          </cell>
        </row>
        <row r="2645">
          <cell r="B2645">
            <v>40612</v>
          </cell>
          <cell r="C2645">
            <v>40612</v>
          </cell>
          <cell r="E2645">
            <v>50000</v>
          </cell>
          <cell r="F2645" t="str">
            <v>EUR</v>
          </cell>
          <cell r="G2645">
            <v>69020</v>
          </cell>
          <cell r="H2645" t="str">
            <v>USD</v>
          </cell>
        </row>
        <row r="2646">
          <cell r="B2646">
            <v>40612</v>
          </cell>
          <cell r="C2646">
            <v>40612</v>
          </cell>
          <cell r="E2646">
            <v>50000</v>
          </cell>
          <cell r="F2646" t="str">
            <v>EUR</v>
          </cell>
          <cell r="G2646">
            <v>69020</v>
          </cell>
          <cell r="H2646" t="str">
            <v>USD</v>
          </cell>
        </row>
        <row r="2647">
          <cell r="B2647">
            <v>40612</v>
          </cell>
          <cell r="C2647">
            <v>40612</v>
          </cell>
          <cell r="E2647">
            <v>50000</v>
          </cell>
          <cell r="F2647" t="str">
            <v>EUR</v>
          </cell>
          <cell r="G2647">
            <v>69020</v>
          </cell>
          <cell r="H2647" t="str">
            <v>USD</v>
          </cell>
        </row>
        <row r="2648">
          <cell r="B2648">
            <v>40612</v>
          </cell>
          <cell r="C2648">
            <v>40612</v>
          </cell>
          <cell r="E2648">
            <v>40000</v>
          </cell>
          <cell r="F2648" t="str">
            <v>EUR</v>
          </cell>
          <cell r="G2648">
            <v>55216</v>
          </cell>
          <cell r="H2648" t="str">
            <v>USD</v>
          </cell>
        </row>
        <row r="2649">
          <cell r="B2649">
            <v>40612</v>
          </cell>
          <cell r="C2649">
            <v>40612</v>
          </cell>
          <cell r="E2649">
            <v>100000</v>
          </cell>
          <cell r="F2649" t="str">
            <v>EUR</v>
          </cell>
          <cell r="G2649">
            <v>138040</v>
          </cell>
          <cell r="H2649" t="str">
            <v>USD</v>
          </cell>
        </row>
        <row r="2650">
          <cell r="B2650">
            <v>40612</v>
          </cell>
          <cell r="C2650">
            <v>40612</v>
          </cell>
          <cell r="E2650">
            <v>100000</v>
          </cell>
          <cell r="F2650" t="str">
            <v>EUR</v>
          </cell>
          <cell r="G2650">
            <v>138040</v>
          </cell>
          <cell r="H2650" t="str">
            <v>USD</v>
          </cell>
        </row>
        <row r="2651">
          <cell r="B2651">
            <v>40612</v>
          </cell>
          <cell r="C2651">
            <v>40612</v>
          </cell>
          <cell r="E2651">
            <v>250000</v>
          </cell>
          <cell r="F2651" t="str">
            <v>EUR</v>
          </cell>
          <cell r="G2651">
            <v>345100</v>
          </cell>
          <cell r="H2651" t="str">
            <v>USD</v>
          </cell>
        </row>
        <row r="2652">
          <cell r="B2652">
            <v>40612</v>
          </cell>
          <cell r="C2652">
            <v>40612</v>
          </cell>
          <cell r="E2652">
            <v>150000</v>
          </cell>
          <cell r="F2652" t="str">
            <v>EUR</v>
          </cell>
          <cell r="G2652">
            <v>207058.5</v>
          </cell>
          <cell r="H2652" t="str">
            <v>USD</v>
          </cell>
        </row>
        <row r="2653">
          <cell r="B2653">
            <v>40612</v>
          </cell>
          <cell r="C2653">
            <v>40612</v>
          </cell>
          <cell r="E2653">
            <v>100000</v>
          </cell>
          <cell r="F2653" t="str">
            <v>EUR</v>
          </cell>
          <cell r="G2653">
            <v>138039</v>
          </cell>
          <cell r="H2653" t="str">
            <v>USD</v>
          </cell>
        </row>
        <row r="2654">
          <cell r="B2654">
            <v>40612</v>
          </cell>
          <cell r="C2654">
            <v>40612</v>
          </cell>
          <cell r="E2654">
            <v>200000</v>
          </cell>
          <cell r="F2654" t="str">
            <v>EUR</v>
          </cell>
          <cell r="G2654">
            <v>276078</v>
          </cell>
          <cell r="H2654" t="str">
            <v>USD</v>
          </cell>
        </row>
        <row r="2655">
          <cell r="B2655">
            <v>40612</v>
          </cell>
          <cell r="C2655">
            <v>40612</v>
          </cell>
          <cell r="E2655">
            <v>100000</v>
          </cell>
          <cell r="F2655" t="str">
            <v>EUR</v>
          </cell>
          <cell r="G2655">
            <v>138039</v>
          </cell>
          <cell r="H2655" t="str">
            <v>USD</v>
          </cell>
        </row>
        <row r="2656">
          <cell r="B2656">
            <v>40612</v>
          </cell>
          <cell r="C2656">
            <v>40612</v>
          </cell>
          <cell r="E2656">
            <v>100000</v>
          </cell>
          <cell r="F2656" t="str">
            <v>EUR</v>
          </cell>
          <cell r="G2656">
            <v>138039</v>
          </cell>
          <cell r="H2656" t="str">
            <v>USD</v>
          </cell>
        </row>
        <row r="2657">
          <cell r="B2657">
            <v>40612</v>
          </cell>
          <cell r="C2657">
            <v>40612</v>
          </cell>
          <cell r="E2657">
            <v>50000</v>
          </cell>
          <cell r="F2657" t="str">
            <v>EUR</v>
          </cell>
          <cell r="G2657">
            <v>69019.5</v>
          </cell>
          <cell r="H2657" t="str">
            <v>USD</v>
          </cell>
        </row>
        <row r="2658">
          <cell r="B2658">
            <v>40612</v>
          </cell>
          <cell r="C2658">
            <v>40612</v>
          </cell>
          <cell r="E2658">
            <v>50000</v>
          </cell>
          <cell r="F2658" t="str">
            <v>EUR</v>
          </cell>
          <cell r="G2658">
            <v>69019.5</v>
          </cell>
          <cell r="H2658" t="str">
            <v>USD</v>
          </cell>
        </row>
        <row r="2659">
          <cell r="B2659">
            <v>40612</v>
          </cell>
          <cell r="C2659">
            <v>40612</v>
          </cell>
          <cell r="E2659">
            <v>50000</v>
          </cell>
          <cell r="F2659" t="str">
            <v>EUR</v>
          </cell>
          <cell r="G2659">
            <v>69019.5</v>
          </cell>
          <cell r="H2659" t="str">
            <v>USD</v>
          </cell>
        </row>
        <row r="2660">
          <cell r="B2660">
            <v>40612</v>
          </cell>
          <cell r="C2660">
            <v>40612</v>
          </cell>
          <cell r="E2660">
            <v>50000</v>
          </cell>
          <cell r="F2660" t="str">
            <v>EUR</v>
          </cell>
          <cell r="G2660">
            <v>69019.5</v>
          </cell>
          <cell r="H2660" t="str">
            <v>USD</v>
          </cell>
        </row>
        <row r="2661">
          <cell r="B2661">
            <v>40612</v>
          </cell>
          <cell r="C2661">
            <v>40612</v>
          </cell>
          <cell r="E2661">
            <v>100000</v>
          </cell>
          <cell r="F2661" t="str">
            <v>EUR</v>
          </cell>
          <cell r="G2661">
            <v>138039</v>
          </cell>
          <cell r="H2661" t="str">
            <v>USD</v>
          </cell>
        </row>
        <row r="2662">
          <cell r="B2662">
            <v>40612</v>
          </cell>
          <cell r="C2662">
            <v>40612</v>
          </cell>
          <cell r="E2662">
            <v>50000</v>
          </cell>
          <cell r="F2662" t="str">
            <v>EUR</v>
          </cell>
          <cell r="G2662">
            <v>69019.5</v>
          </cell>
          <cell r="H2662" t="str">
            <v>USD</v>
          </cell>
        </row>
        <row r="2663">
          <cell r="B2663">
            <v>40612</v>
          </cell>
          <cell r="C2663">
            <v>40612</v>
          </cell>
          <cell r="E2663">
            <v>16171.1</v>
          </cell>
          <cell r="F2663" t="str">
            <v>USD</v>
          </cell>
          <cell r="G2663">
            <v>10000</v>
          </cell>
          <cell r="H2663" t="str">
            <v>GBP</v>
          </cell>
        </row>
        <row r="2664">
          <cell r="B2664">
            <v>40612</v>
          </cell>
          <cell r="C2664">
            <v>40612</v>
          </cell>
          <cell r="E2664">
            <v>16171.1</v>
          </cell>
          <cell r="F2664" t="str">
            <v>USD</v>
          </cell>
          <cell r="G2664">
            <v>10000</v>
          </cell>
          <cell r="H2664" t="str">
            <v>GBP</v>
          </cell>
        </row>
        <row r="2665">
          <cell r="B2665">
            <v>40612</v>
          </cell>
          <cell r="C2665">
            <v>40612</v>
          </cell>
          <cell r="E2665">
            <v>774440.8</v>
          </cell>
          <cell r="F2665" t="str">
            <v>USD</v>
          </cell>
          <cell r="G2665">
            <v>560000</v>
          </cell>
          <cell r="H2665" t="str">
            <v>EUR</v>
          </cell>
        </row>
        <row r="2666">
          <cell r="B2666">
            <v>40612</v>
          </cell>
          <cell r="C2666">
            <v>40612</v>
          </cell>
          <cell r="E2666">
            <v>161711</v>
          </cell>
          <cell r="F2666" t="str">
            <v>USD</v>
          </cell>
          <cell r="G2666">
            <v>100000</v>
          </cell>
          <cell r="H2666" t="str">
            <v>GBP</v>
          </cell>
        </row>
        <row r="2667">
          <cell r="B2667">
            <v>40612</v>
          </cell>
          <cell r="C2667">
            <v>40612</v>
          </cell>
          <cell r="E2667">
            <v>96838</v>
          </cell>
          <cell r="F2667" t="str">
            <v>USD</v>
          </cell>
          <cell r="G2667">
            <v>70000</v>
          </cell>
          <cell r="H2667" t="str">
            <v>EUR</v>
          </cell>
        </row>
        <row r="2668">
          <cell r="B2668">
            <v>40612</v>
          </cell>
          <cell r="C2668">
            <v>40612</v>
          </cell>
          <cell r="E2668">
            <v>41524.5</v>
          </cell>
          <cell r="F2668" t="str">
            <v>USD</v>
          </cell>
          <cell r="G2668">
            <v>30000</v>
          </cell>
          <cell r="H2668" t="str">
            <v>EUR</v>
          </cell>
        </row>
        <row r="2669">
          <cell r="B2669">
            <v>40612</v>
          </cell>
          <cell r="C2669">
            <v>40612</v>
          </cell>
          <cell r="E2669">
            <v>16152.800000000001</v>
          </cell>
          <cell r="F2669" t="str">
            <v>USD</v>
          </cell>
          <cell r="G2669">
            <v>10000</v>
          </cell>
          <cell r="H2669" t="str">
            <v>GBP</v>
          </cell>
        </row>
        <row r="2670">
          <cell r="B2670">
            <v>40612</v>
          </cell>
          <cell r="C2670">
            <v>40612</v>
          </cell>
          <cell r="E2670">
            <v>48475.5</v>
          </cell>
          <cell r="F2670" t="str">
            <v>USD</v>
          </cell>
          <cell r="G2670">
            <v>30000</v>
          </cell>
          <cell r="H2670" t="str">
            <v>GBP</v>
          </cell>
        </row>
        <row r="2671">
          <cell r="B2671">
            <v>40612</v>
          </cell>
          <cell r="C2671">
            <v>40612</v>
          </cell>
          <cell r="E2671">
            <v>55275.999999999993</v>
          </cell>
          <cell r="F2671" t="str">
            <v>USD</v>
          </cell>
          <cell r="G2671">
            <v>40000</v>
          </cell>
          <cell r="H2671" t="str">
            <v>EUR</v>
          </cell>
        </row>
        <row r="2672">
          <cell r="B2672">
            <v>40612</v>
          </cell>
          <cell r="C2672">
            <v>40612</v>
          </cell>
          <cell r="E2672">
            <v>40000</v>
          </cell>
          <cell r="F2672" t="str">
            <v>USD</v>
          </cell>
          <cell r="G2672">
            <v>37330.800000000003</v>
          </cell>
          <cell r="H2672" t="str">
            <v>CHF</v>
          </cell>
        </row>
        <row r="2673">
          <cell r="C2673">
            <v>40612</v>
          </cell>
          <cell r="E2673">
            <v>32896.729999999981</v>
          </cell>
          <cell r="F2673" t="str">
            <v>GEL</v>
          </cell>
        </row>
        <row r="2674">
          <cell r="C2674">
            <v>40612</v>
          </cell>
          <cell r="G2674">
            <v>36035.509999999776</v>
          </cell>
          <cell r="H2674" t="str">
            <v>GEL</v>
          </cell>
        </row>
        <row r="2675">
          <cell r="C2675">
            <v>40612</v>
          </cell>
          <cell r="E2675">
            <v>1797043.2299999967</v>
          </cell>
          <cell r="F2675" t="str">
            <v>GEL</v>
          </cell>
        </row>
        <row r="2676">
          <cell r="C2676">
            <v>40612</v>
          </cell>
          <cell r="G2676">
            <v>1286289.4200000018</v>
          </cell>
          <cell r="H2676" t="str">
            <v>GEL</v>
          </cell>
        </row>
        <row r="2677">
          <cell r="B2677">
            <v>40612</v>
          </cell>
          <cell r="C2677">
            <v>40612</v>
          </cell>
          <cell r="E2677">
            <v>408.03</v>
          </cell>
          <cell r="F2677" t="str">
            <v>GEL</v>
          </cell>
          <cell r="G2677">
            <v>171.56</v>
          </cell>
          <cell r="H2677" t="str">
            <v>EUR</v>
          </cell>
        </row>
        <row r="2678">
          <cell r="B2678">
            <v>40612</v>
          </cell>
          <cell r="C2678">
            <v>40612</v>
          </cell>
          <cell r="E2678">
            <v>1655.19</v>
          </cell>
          <cell r="F2678" t="str">
            <v>GEL</v>
          </cell>
          <cell r="G2678">
            <v>966.28</v>
          </cell>
          <cell r="H2678" t="str">
            <v>USD</v>
          </cell>
        </row>
        <row r="2679">
          <cell r="B2679">
            <v>40612</v>
          </cell>
          <cell r="C2679">
            <v>40612</v>
          </cell>
          <cell r="E2679">
            <v>47.78</v>
          </cell>
          <cell r="F2679" t="str">
            <v>GEL</v>
          </cell>
          <cell r="G2679">
            <v>20.09</v>
          </cell>
          <cell r="H2679" t="str">
            <v>EUR</v>
          </cell>
        </row>
        <row r="2680">
          <cell r="B2680">
            <v>40612</v>
          </cell>
          <cell r="C2680">
            <v>40612</v>
          </cell>
          <cell r="E2680">
            <v>6628.01</v>
          </cell>
          <cell r="F2680" t="str">
            <v>GEL</v>
          </cell>
          <cell r="G2680">
            <v>3869.24</v>
          </cell>
          <cell r="H2680" t="str">
            <v>USD</v>
          </cell>
        </row>
        <row r="2681">
          <cell r="B2681">
            <v>40612</v>
          </cell>
          <cell r="C2681">
            <v>40612</v>
          </cell>
          <cell r="E2681">
            <v>136022.01</v>
          </cell>
          <cell r="F2681" t="str">
            <v>USD</v>
          </cell>
          <cell r="G2681">
            <v>233005.70313000004</v>
          </cell>
          <cell r="H2681" t="str">
            <v>GEL</v>
          </cell>
        </row>
        <row r="2682">
          <cell r="B2682">
            <v>40612</v>
          </cell>
          <cell r="C2682">
            <v>40612</v>
          </cell>
          <cell r="E2682">
            <v>6550.4902979999997</v>
          </cell>
          <cell r="F2682" t="str">
            <v>GEL</v>
          </cell>
          <cell r="G2682">
            <v>2754.39</v>
          </cell>
          <cell r="H2682" t="str">
            <v>EUR</v>
          </cell>
        </row>
        <row r="2683">
          <cell r="B2683">
            <v>40612</v>
          </cell>
          <cell r="C2683">
            <v>40612</v>
          </cell>
          <cell r="E2683">
            <v>42.443913000000002</v>
          </cell>
          <cell r="F2683" t="str">
            <v>GEL</v>
          </cell>
          <cell r="G2683">
            <v>15.31</v>
          </cell>
          <cell r="H2683" t="str">
            <v>GBP</v>
          </cell>
        </row>
        <row r="2684">
          <cell r="B2684">
            <v>40612</v>
          </cell>
          <cell r="C2684">
            <v>40612</v>
          </cell>
          <cell r="E2684">
            <v>50.985720000000001</v>
          </cell>
          <cell r="F2684" t="str">
            <v>GEL</v>
          </cell>
          <cell r="G2684">
            <v>27.77</v>
          </cell>
          <cell r="H2684" t="str">
            <v>CHF</v>
          </cell>
        </row>
        <row r="2685">
          <cell r="B2685">
            <v>40612</v>
          </cell>
          <cell r="C2685">
            <v>40612</v>
          </cell>
          <cell r="E2685">
            <v>467.51099149999999</v>
          </cell>
          <cell r="F2685" t="str">
            <v>GEL</v>
          </cell>
          <cell r="G2685">
            <v>973.15</v>
          </cell>
          <cell r="H2685" t="str">
            <v>ILS</v>
          </cell>
        </row>
        <row r="2686">
          <cell r="B2686">
            <v>40612</v>
          </cell>
          <cell r="C2686">
            <v>40612</v>
          </cell>
          <cell r="E2686">
            <v>144.597915</v>
          </cell>
          <cell r="F2686" t="str">
            <v>GEL</v>
          </cell>
          <cell r="G2686">
            <v>66.989999999999995</v>
          </cell>
          <cell r="H2686" t="str">
            <v>AZN</v>
          </cell>
        </row>
        <row r="2687">
          <cell r="B2687">
            <v>40613</v>
          </cell>
          <cell r="E2687">
            <v>127.56</v>
          </cell>
          <cell r="F2687" t="str">
            <v>GEL</v>
          </cell>
          <cell r="G2687">
            <v>75</v>
          </cell>
          <cell r="H2687" t="str">
            <v>USD</v>
          </cell>
        </row>
        <row r="2688">
          <cell r="E2688">
            <v>3</v>
          </cell>
          <cell r="F2688" t="str">
            <v>USD</v>
          </cell>
          <cell r="G2688">
            <v>5.1000000000000005</v>
          </cell>
          <cell r="H2688" t="str">
            <v>GEL</v>
          </cell>
        </row>
        <row r="2689">
          <cell r="E2689">
            <v>901</v>
          </cell>
          <cell r="F2689" t="str">
            <v>EUR</v>
          </cell>
          <cell r="G2689">
            <v>2121.04</v>
          </cell>
          <cell r="H2689" t="str">
            <v>GEL</v>
          </cell>
        </row>
        <row r="2690">
          <cell r="E2690">
            <v>955.76</v>
          </cell>
          <cell r="F2690" t="str">
            <v>GEL</v>
          </cell>
          <cell r="G2690">
            <v>406</v>
          </cell>
          <cell r="H2690" t="str">
            <v>EUR</v>
          </cell>
        </row>
        <row r="2691">
          <cell r="E2691">
            <v>0.95000000000000007</v>
          </cell>
          <cell r="F2691" t="str">
            <v>GEL</v>
          </cell>
          <cell r="G2691">
            <v>0.56000000000000005</v>
          </cell>
          <cell r="H2691" t="str">
            <v>USD</v>
          </cell>
        </row>
        <row r="2692">
          <cell r="E2692">
            <v>22.650000000000002</v>
          </cell>
          <cell r="F2692" t="str">
            <v>EUR</v>
          </cell>
          <cell r="G2692">
            <v>53.32</v>
          </cell>
          <cell r="H2692" t="str">
            <v>GEL</v>
          </cell>
        </row>
        <row r="2693">
          <cell r="E2693">
            <v>41.61</v>
          </cell>
          <cell r="F2693" t="str">
            <v>USD</v>
          </cell>
          <cell r="G2693">
            <v>70.77</v>
          </cell>
          <cell r="H2693" t="str">
            <v>GEL</v>
          </cell>
        </row>
        <row r="2694">
          <cell r="E2694">
            <v>10</v>
          </cell>
          <cell r="F2694" t="str">
            <v>GBP</v>
          </cell>
          <cell r="G2694">
            <v>27.51</v>
          </cell>
          <cell r="H2694" t="str">
            <v>GEL</v>
          </cell>
        </row>
        <row r="2695">
          <cell r="E2695">
            <v>319.65000000000003</v>
          </cell>
          <cell r="F2695" t="str">
            <v>GEL</v>
          </cell>
          <cell r="G2695">
            <v>187.94</v>
          </cell>
          <cell r="H2695" t="str">
            <v>USD</v>
          </cell>
        </row>
        <row r="2696">
          <cell r="E2696">
            <v>102.05</v>
          </cell>
          <cell r="F2696" t="str">
            <v>GEL</v>
          </cell>
          <cell r="G2696">
            <v>60</v>
          </cell>
          <cell r="H2696" t="str">
            <v>USD</v>
          </cell>
        </row>
        <row r="2697">
          <cell r="E2697">
            <v>102.05</v>
          </cell>
          <cell r="F2697" t="str">
            <v>GEL</v>
          </cell>
          <cell r="G2697">
            <v>60</v>
          </cell>
          <cell r="H2697" t="str">
            <v>USD</v>
          </cell>
        </row>
        <row r="2698">
          <cell r="E2698">
            <v>85.04</v>
          </cell>
          <cell r="F2698" t="str">
            <v>GEL</v>
          </cell>
          <cell r="G2698">
            <v>50</v>
          </cell>
          <cell r="H2698" t="str">
            <v>USD</v>
          </cell>
        </row>
        <row r="2699">
          <cell r="E2699">
            <v>27630</v>
          </cell>
          <cell r="F2699" t="str">
            <v>USD</v>
          </cell>
          <cell r="G2699">
            <v>20000</v>
          </cell>
          <cell r="H2699" t="str">
            <v>EUR</v>
          </cell>
        </row>
        <row r="2700">
          <cell r="E2700">
            <v>2500</v>
          </cell>
          <cell r="F2700" t="str">
            <v>JPY</v>
          </cell>
          <cell r="G2700">
            <v>51.29</v>
          </cell>
          <cell r="H2700" t="str">
            <v>GEL</v>
          </cell>
        </row>
        <row r="2701">
          <cell r="E2701">
            <v>500000</v>
          </cell>
          <cell r="F2701" t="str">
            <v>USD</v>
          </cell>
          <cell r="G2701">
            <v>850400</v>
          </cell>
          <cell r="H2701" t="str">
            <v>GEL</v>
          </cell>
        </row>
        <row r="2702">
          <cell r="E2702">
            <v>135648.07</v>
          </cell>
          <cell r="F2702" t="str">
            <v>USD</v>
          </cell>
          <cell r="G2702">
            <v>98000</v>
          </cell>
          <cell r="H2702" t="str">
            <v>EUR</v>
          </cell>
        </row>
        <row r="2703">
          <cell r="E2703">
            <v>138230</v>
          </cell>
          <cell r="F2703" t="str">
            <v>USD</v>
          </cell>
          <cell r="G2703">
            <v>100000</v>
          </cell>
          <cell r="H2703" t="str">
            <v>EUR</v>
          </cell>
        </row>
        <row r="2704">
          <cell r="E2704">
            <v>2000</v>
          </cell>
          <cell r="F2704" t="str">
            <v>GEL</v>
          </cell>
          <cell r="G2704">
            <v>1176.47</v>
          </cell>
          <cell r="H2704" t="str">
            <v>USD</v>
          </cell>
        </row>
        <row r="2705">
          <cell r="E2705">
            <v>49962</v>
          </cell>
          <cell r="F2705" t="str">
            <v>USD</v>
          </cell>
          <cell r="G2705">
            <v>50000</v>
          </cell>
          <cell r="H2705" t="str">
            <v>AUD</v>
          </cell>
        </row>
        <row r="2706">
          <cell r="E2706">
            <v>550</v>
          </cell>
          <cell r="F2706" t="str">
            <v>USD</v>
          </cell>
          <cell r="G2706">
            <v>935.44</v>
          </cell>
          <cell r="H2706" t="str">
            <v>GEL</v>
          </cell>
        </row>
        <row r="2707">
          <cell r="E2707">
            <v>0.12</v>
          </cell>
          <cell r="F2707" t="str">
            <v>USD</v>
          </cell>
          <cell r="G2707">
            <v>0.2</v>
          </cell>
          <cell r="H2707" t="str">
            <v>GEL</v>
          </cell>
        </row>
        <row r="2708">
          <cell r="E2708">
            <v>401.73</v>
          </cell>
          <cell r="F2708" t="str">
            <v>GEL</v>
          </cell>
          <cell r="G2708">
            <v>238.70000000000002</v>
          </cell>
          <cell r="H2708" t="str">
            <v>USD</v>
          </cell>
        </row>
        <row r="2709">
          <cell r="E2709">
            <v>8.5</v>
          </cell>
          <cell r="F2709" t="str">
            <v>GEL</v>
          </cell>
          <cell r="G2709">
            <v>5</v>
          </cell>
          <cell r="H2709" t="str">
            <v>USD</v>
          </cell>
        </row>
        <row r="2710">
          <cell r="E2710">
            <v>1.7</v>
          </cell>
          <cell r="F2710" t="str">
            <v>GEL</v>
          </cell>
          <cell r="G2710">
            <v>1</v>
          </cell>
          <cell r="H2710" t="str">
            <v>USD</v>
          </cell>
        </row>
        <row r="2711">
          <cell r="E2711">
            <v>0.43</v>
          </cell>
          <cell r="F2711" t="str">
            <v>GEL</v>
          </cell>
          <cell r="G2711">
            <v>0.25</v>
          </cell>
          <cell r="H2711" t="str">
            <v>USD</v>
          </cell>
        </row>
        <row r="2712">
          <cell r="E2712">
            <v>0.85</v>
          </cell>
          <cell r="F2712" t="str">
            <v>GEL</v>
          </cell>
          <cell r="G2712">
            <v>0.5</v>
          </cell>
          <cell r="H2712" t="str">
            <v>USD</v>
          </cell>
        </row>
        <row r="2713">
          <cell r="E2713">
            <v>4.6500000000000004</v>
          </cell>
          <cell r="F2713" t="str">
            <v>GEL</v>
          </cell>
          <cell r="G2713">
            <v>2.73</v>
          </cell>
          <cell r="H2713" t="str">
            <v>USD</v>
          </cell>
        </row>
        <row r="2714">
          <cell r="E2714">
            <v>30.32</v>
          </cell>
          <cell r="F2714" t="str">
            <v>GEL</v>
          </cell>
          <cell r="G2714">
            <v>17.82</v>
          </cell>
          <cell r="H2714" t="str">
            <v>USD</v>
          </cell>
        </row>
        <row r="2715">
          <cell r="E2715">
            <v>5050</v>
          </cell>
          <cell r="F2715" t="str">
            <v>USD</v>
          </cell>
          <cell r="G2715">
            <v>8696.64</v>
          </cell>
          <cell r="H2715" t="str">
            <v>GEL</v>
          </cell>
        </row>
        <row r="2716">
          <cell r="E2716">
            <v>13.27</v>
          </cell>
          <cell r="F2716" t="str">
            <v>GEL</v>
          </cell>
          <cell r="G2716">
            <v>7.8</v>
          </cell>
          <cell r="H2716" t="str">
            <v>USD</v>
          </cell>
        </row>
        <row r="2717">
          <cell r="E2717">
            <v>12.92</v>
          </cell>
          <cell r="F2717" t="str">
            <v>GEL</v>
          </cell>
          <cell r="G2717">
            <v>7.6000000000000005</v>
          </cell>
          <cell r="H2717" t="str">
            <v>USD</v>
          </cell>
        </row>
        <row r="2718">
          <cell r="E2718">
            <v>2.7</v>
          </cell>
          <cell r="F2718" t="str">
            <v>GEL</v>
          </cell>
          <cell r="G2718">
            <v>1.59</v>
          </cell>
          <cell r="H2718" t="str">
            <v>USD</v>
          </cell>
        </row>
        <row r="2719">
          <cell r="E2719">
            <v>8.84</v>
          </cell>
          <cell r="F2719" t="str">
            <v>GEL</v>
          </cell>
          <cell r="G2719">
            <v>5.2</v>
          </cell>
          <cell r="H2719" t="str">
            <v>USD</v>
          </cell>
        </row>
        <row r="2720">
          <cell r="E2720">
            <v>1</v>
          </cell>
          <cell r="F2720" t="str">
            <v>GEL</v>
          </cell>
          <cell r="G2720">
            <v>0.59</v>
          </cell>
          <cell r="H2720" t="str">
            <v>USD</v>
          </cell>
        </row>
        <row r="2721">
          <cell r="E2721">
            <v>3.72</v>
          </cell>
          <cell r="F2721" t="str">
            <v>GEL</v>
          </cell>
          <cell r="G2721">
            <v>2.19</v>
          </cell>
          <cell r="H2721" t="str">
            <v>USD</v>
          </cell>
        </row>
        <row r="2722">
          <cell r="E2722">
            <v>2.02</v>
          </cell>
          <cell r="F2722" t="str">
            <v>GEL</v>
          </cell>
          <cell r="G2722">
            <v>1.19</v>
          </cell>
          <cell r="H2722" t="str">
            <v>USD</v>
          </cell>
        </row>
        <row r="2723">
          <cell r="E2723">
            <v>0.51</v>
          </cell>
          <cell r="F2723" t="str">
            <v>GEL</v>
          </cell>
          <cell r="G2723">
            <v>0.3</v>
          </cell>
          <cell r="H2723" t="str">
            <v>USD</v>
          </cell>
        </row>
        <row r="2724">
          <cell r="E2724">
            <v>2.89</v>
          </cell>
          <cell r="F2724" t="str">
            <v>GEL</v>
          </cell>
          <cell r="G2724">
            <v>1.7</v>
          </cell>
          <cell r="H2724" t="str">
            <v>USD</v>
          </cell>
        </row>
        <row r="2725">
          <cell r="E2725">
            <v>4.0600000000000005</v>
          </cell>
          <cell r="F2725" t="str">
            <v>GEL</v>
          </cell>
          <cell r="G2725">
            <v>2.39</v>
          </cell>
          <cell r="H2725" t="str">
            <v>USD</v>
          </cell>
        </row>
        <row r="2726">
          <cell r="E2726">
            <v>0.34</v>
          </cell>
          <cell r="F2726" t="str">
            <v>GEL</v>
          </cell>
          <cell r="G2726">
            <v>0.2</v>
          </cell>
          <cell r="H2726" t="str">
            <v>USD</v>
          </cell>
        </row>
        <row r="2727">
          <cell r="E2727">
            <v>1</v>
          </cell>
          <cell r="F2727" t="str">
            <v>GEL</v>
          </cell>
          <cell r="G2727">
            <v>0.59</v>
          </cell>
          <cell r="H2727" t="str">
            <v>USD</v>
          </cell>
        </row>
        <row r="2728">
          <cell r="E2728">
            <v>7.1400000000000006</v>
          </cell>
          <cell r="F2728" t="str">
            <v>GEL</v>
          </cell>
          <cell r="G2728">
            <v>4.2</v>
          </cell>
          <cell r="H2728" t="str">
            <v>USD</v>
          </cell>
        </row>
        <row r="2729">
          <cell r="E2729">
            <v>6.63</v>
          </cell>
          <cell r="F2729" t="str">
            <v>GEL</v>
          </cell>
          <cell r="G2729">
            <v>3.9</v>
          </cell>
          <cell r="H2729" t="str">
            <v>USD</v>
          </cell>
        </row>
        <row r="2730">
          <cell r="E2730">
            <v>6.63</v>
          </cell>
          <cell r="F2730" t="str">
            <v>GEL</v>
          </cell>
          <cell r="G2730">
            <v>3.9</v>
          </cell>
          <cell r="H2730" t="str">
            <v>USD</v>
          </cell>
        </row>
        <row r="2731">
          <cell r="E2731">
            <v>6.63</v>
          </cell>
          <cell r="F2731" t="str">
            <v>GEL</v>
          </cell>
          <cell r="G2731">
            <v>3.9</v>
          </cell>
          <cell r="H2731" t="str">
            <v>USD</v>
          </cell>
        </row>
        <row r="2732">
          <cell r="E2732">
            <v>6.63</v>
          </cell>
          <cell r="F2732" t="str">
            <v>GEL</v>
          </cell>
          <cell r="G2732">
            <v>3.9</v>
          </cell>
          <cell r="H2732" t="str">
            <v>USD</v>
          </cell>
        </row>
        <row r="2733">
          <cell r="E2733">
            <v>6.63</v>
          </cell>
          <cell r="F2733" t="str">
            <v>GEL</v>
          </cell>
          <cell r="G2733">
            <v>3.9</v>
          </cell>
          <cell r="H2733" t="str">
            <v>USD</v>
          </cell>
        </row>
        <row r="2734">
          <cell r="E2734">
            <v>3.72</v>
          </cell>
          <cell r="F2734" t="str">
            <v>GEL</v>
          </cell>
          <cell r="G2734">
            <v>2.19</v>
          </cell>
          <cell r="H2734" t="str">
            <v>USD</v>
          </cell>
        </row>
        <row r="2735">
          <cell r="E2735">
            <v>0.34</v>
          </cell>
          <cell r="F2735" t="str">
            <v>GEL</v>
          </cell>
          <cell r="G2735">
            <v>0.2</v>
          </cell>
          <cell r="H2735" t="str">
            <v>USD</v>
          </cell>
        </row>
        <row r="2736">
          <cell r="E2736">
            <v>6.1000000000000005</v>
          </cell>
          <cell r="F2736" t="str">
            <v>GEL</v>
          </cell>
          <cell r="G2736">
            <v>3.59</v>
          </cell>
          <cell r="H2736" t="str">
            <v>USD</v>
          </cell>
        </row>
        <row r="2737">
          <cell r="E2737">
            <v>13.26</v>
          </cell>
          <cell r="F2737" t="str">
            <v>GEL</v>
          </cell>
          <cell r="G2737">
            <v>7.8</v>
          </cell>
          <cell r="H2737" t="str">
            <v>USD</v>
          </cell>
        </row>
        <row r="2738">
          <cell r="E2738">
            <v>0.34</v>
          </cell>
          <cell r="F2738" t="str">
            <v>GEL</v>
          </cell>
          <cell r="G2738">
            <v>0.2</v>
          </cell>
          <cell r="H2738" t="str">
            <v>USD</v>
          </cell>
        </row>
        <row r="2739">
          <cell r="E2739">
            <v>0.34</v>
          </cell>
          <cell r="F2739" t="str">
            <v>GEL</v>
          </cell>
          <cell r="G2739">
            <v>0.2</v>
          </cell>
          <cell r="H2739" t="str">
            <v>USD</v>
          </cell>
        </row>
        <row r="2740">
          <cell r="E2740">
            <v>1.36</v>
          </cell>
          <cell r="F2740" t="str">
            <v>GEL</v>
          </cell>
          <cell r="G2740">
            <v>0.8</v>
          </cell>
          <cell r="H2740" t="str">
            <v>USD</v>
          </cell>
        </row>
        <row r="2741">
          <cell r="E2741">
            <v>1</v>
          </cell>
          <cell r="F2741" t="str">
            <v>GEL</v>
          </cell>
          <cell r="G2741">
            <v>0.59</v>
          </cell>
          <cell r="H2741" t="str">
            <v>USD</v>
          </cell>
        </row>
        <row r="2742">
          <cell r="E2742">
            <v>2</v>
          </cell>
          <cell r="F2742" t="str">
            <v>GEL</v>
          </cell>
          <cell r="G2742">
            <v>1.18</v>
          </cell>
          <cell r="H2742" t="str">
            <v>USD</v>
          </cell>
        </row>
        <row r="2743">
          <cell r="E2743">
            <v>1.7</v>
          </cell>
          <cell r="F2743" t="str">
            <v>GEL</v>
          </cell>
          <cell r="G2743">
            <v>1</v>
          </cell>
          <cell r="H2743" t="str">
            <v>USD</v>
          </cell>
        </row>
        <row r="2744">
          <cell r="E2744">
            <v>2.02</v>
          </cell>
          <cell r="F2744" t="str">
            <v>GEL</v>
          </cell>
          <cell r="G2744">
            <v>1.19</v>
          </cell>
          <cell r="H2744" t="str">
            <v>USD</v>
          </cell>
        </row>
        <row r="2745">
          <cell r="E2745">
            <v>0.88</v>
          </cell>
          <cell r="F2745" t="str">
            <v>GEL</v>
          </cell>
          <cell r="G2745">
            <v>0.52</v>
          </cell>
          <cell r="H2745" t="str">
            <v>USD</v>
          </cell>
        </row>
        <row r="2746">
          <cell r="E2746">
            <v>1.7</v>
          </cell>
          <cell r="F2746" t="str">
            <v>GEL</v>
          </cell>
          <cell r="G2746">
            <v>1</v>
          </cell>
          <cell r="H2746" t="str">
            <v>USD</v>
          </cell>
        </row>
        <row r="2747">
          <cell r="E2747">
            <v>1.02</v>
          </cell>
          <cell r="F2747" t="str">
            <v>GEL</v>
          </cell>
          <cell r="G2747">
            <v>0.6</v>
          </cell>
          <cell r="H2747" t="str">
            <v>USD</v>
          </cell>
        </row>
        <row r="2748">
          <cell r="E2748">
            <v>4.74</v>
          </cell>
          <cell r="F2748" t="str">
            <v>GEL</v>
          </cell>
          <cell r="G2748">
            <v>2.79</v>
          </cell>
          <cell r="H2748" t="str">
            <v>USD</v>
          </cell>
        </row>
        <row r="2749">
          <cell r="E2749">
            <v>1</v>
          </cell>
          <cell r="F2749" t="str">
            <v>GEL</v>
          </cell>
          <cell r="G2749">
            <v>0.59</v>
          </cell>
          <cell r="H2749" t="str">
            <v>USD</v>
          </cell>
        </row>
        <row r="2750">
          <cell r="E2750">
            <v>2.04</v>
          </cell>
          <cell r="F2750" t="str">
            <v>GEL</v>
          </cell>
          <cell r="G2750">
            <v>1.2</v>
          </cell>
          <cell r="H2750" t="str">
            <v>USD</v>
          </cell>
        </row>
        <row r="2751">
          <cell r="E2751">
            <v>1</v>
          </cell>
          <cell r="F2751" t="str">
            <v>GEL</v>
          </cell>
          <cell r="G2751">
            <v>0.59</v>
          </cell>
          <cell r="H2751" t="str">
            <v>USD</v>
          </cell>
        </row>
        <row r="2752">
          <cell r="E2752">
            <v>1.36</v>
          </cell>
          <cell r="F2752" t="str">
            <v>GEL</v>
          </cell>
          <cell r="G2752">
            <v>0.8</v>
          </cell>
          <cell r="H2752" t="str">
            <v>USD</v>
          </cell>
        </row>
        <row r="2753">
          <cell r="E2753">
            <v>0.68</v>
          </cell>
          <cell r="F2753" t="str">
            <v>GEL</v>
          </cell>
          <cell r="G2753">
            <v>0.4</v>
          </cell>
          <cell r="H2753" t="str">
            <v>USD</v>
          </cell>
        </row>
        <row r="2754">
          <cell r="E2754">
            <v>0.34</v>
          </cell>
          <cell r="F2754" t="str">
            <v>GEL</v>
          </cell>
          <cell r="G2754">
            <v>0.2</v>
          </cell>
          <cell r="H2754" t="str">
            <v>USD</v>
          </cell>
        </row>
        <row r="2755">
          <cell r="E2755">
            <v>0.2</v>
          </cell>
          <cell r="F2755" t="str">
            <v>GEL</v>
          </cell>
          <cell r="G2755">
            <v>0.12</v>
          </cell>
          <cell r="H2755" t="str">
            <v>USD</v>
          </cell>
        </row>
        <row r="2756">
          <cell r="E2756">
            <v>4.08</v>
          </cell>
          <cell r="F2756" t="str">
            <v>GEL</v>
          </cell>
          <cell r="G2756">
            <v>2.4</v>
          </cell>
          <cell r="H2756" t="str">
            <v>USD</v>
          </cell>
        </row>
        <row r="2757">
          <cell r="E2757">
            <v>0.34</v>
          </cell>
          <cell r="F2757" t="str">
            <v>GEL</v>
          </cell>
          <cell r="G2757">
            <v>0.2</v>
          </cell>
          <cell r="H2757" t="str">
            <v>USD</v>
          </cell>
        </row>
        <row r="2758">
          <cell r="E2758">
            <v>2</v>
          </cell>
          <cell r="F2758" t="str">
            <v>GEL</v>
          </cell>
          <cell r="G2758">
            <v>1.18</v>
          </cell>
          <cell r="H2758" t="str">
            <v>USD</v>
          </cell>
        </row>
        <row r="2759">
          <cell r="E2759">
            <v>1.02</v>
          </cell>
          <cell r="F2759" t="str">
            <v>GEL</v>
          </cell>
          <cell r="G2759">
            <v>0.6</v>
          </cell>
          <cell r="H2759" t="str">
            <v>USD</v>
          </cell>
        </row>
        <row r="2760">
          <cell r="E2760">
            <v>1.0900000000000001</v>
          </cell>
          <cell r="F2760" t="str">
            <v>GEL</v>
          </cell>
          <cell r="G2760">
            <v>0.64</v>
          </cell>
          <cell r="H2760" t="str">
            <v>USD</v>
          </cell>
        </row>
        <row r="2761">
          <cell r="E2761">
            <v>0.85</v>
          </cell>
          <cell r="F2761" t="str">
            <v>GEL</v>
          </cell>
          <cell r="G2761">
            <v>0.5</v>
          </cell>
          <cell r="H2761" t="str">
            <v>USD</v>
          </cell>
        </row>
        <row r="2762">
          <cell r="E2762">
            <v>1.02</v>
          </cell>
          <cell r="F2762" t="str">
            <v>GEL</v>
          </cell>
          <cell r="G2762">
            <v>0.6</v>
          </cell>
          <cell r="H2762" t="str">
            <v>USD</v>
          </cell>
        </row>
        <row r="2763">
          <cell r="E2763">
            <v>2.04</v>
          </cell>
          <cell r="F2763" t="str">
            <v>GEL</v>
          </cell>
          <cell r="G2763">
            <v>1.2</v>
          </cell>
          <cell r="H2763" t="str">
            <v>USD</v>
          </cell>
        </row>
        <row r="2764">
          <cell r="E2764">
            <v>14.280000000000001</v>
          </cell>
          <cell r="F2764" t="str">
            <v>GEL</v>
          </cell>
          <cell r="G2764">
            <v>8.4</v>
          </cell>
          <cell r="H2764" t="str">
            <v>USD</v>
          </cell>
        </row>
        <row r="2765">
          <cell r="E2765">
            <v>5.42</v>
          </cell>
          <cell r="F2765" t="str">
            <v>GEL</v>
          </cell>
          <cell r="G2765">
            <v>3.19</v>
          </cell>
          <cell r="H2765" t="str">
            <v>USD</v>
          </cell>
        </row>
        <row r="2766">
          <cell r="E2766">
            <v>0.85</v>
          </cell>
          <cell r="F2766" t="str">
            <v>GEL</v>
          </cell>
          <cell r="G2766">
            <v>0.5</v>
          </cell>
          <cell r="H2766" t="str">
            <v>USD</v>
          </cell>
        </row>
        <row r="2767">
          <cell r="E2767">
            <v>1.02</v>
          </cell>
          <cell r="F2767" t="str">
            <v>GEL</v>
          </cell>
          <cell r="G2767">
            <v>0.6</v>
          </cell>
          <cell r="H2767" t="str">
            <v>USD</v>
          </cell>
        </row>
        <row r="2768">
          <cell r="E2768">
            <v>17.010000000000002</v>
          </cell>
          <cell r="F2768" t="str">
            <v>GEL</v>
          </cell>
          <cell r="G2768">
            <v>10</v>
          </cell>
          <cell r="H2768" t="str">
            <v>USD</v>
          </cell>
        </row>
        <row r="2769">
          <cell r="E2769">
            <v>1.02</v>
          </cell>
          <cell r="F2769" t="str">
            <v>GEL</v>
          </cell>
          <cell r="G2769">
            <v>0.6</v>
          </cell>
          <cell r="H2769" t="str">
            <v>USD</v>
          </cell>
        </row>
        <row r="2770">
          <cell r="E2770">
            <v>6.8</v>
          </cell>
          <cell r="F2770" t="str">
            <v>GEL</v>
          </cell>
          <cell r="G2770">
            <v>4</v>
          </cell>
          <cell r="H2770" t="str">
            <v>USD</v>
          </cell>
        </row>
        <row r="2771">
          <cell r="E2771">
            <v>1.36</v>
          </cell>
          <cell r="F2771" t="str">
            <v>GEL</v>
          </cell>
          <cell r="G2771">
            <v>0.8</v>
          </cell>
          <cell r="H2771" t="str">
            <v>USD</v>
          </cell>
        </row>
        <row r="2772">
          <cell r="E2772">
            <v>1.7</v>
          </cell>
          <cell r="F2772" t="str">
            <v>GEL</v>
          </cell>
          <cell r="G2772">
            <v>1</v>
          </cell>
          <cell r="H2772" t="str">
            <v>USD</v>
          </cell>
        </row>
        <row r="2773">
          <cell r="E2773">
            <v>2.38</v>
          </cell>
          <cell r="F2773" t="str">
            <v>GEL</v>
          </cell>
          <cell r="G2773">
            <v>1.4000000000000001</v>
          </cell>
          <cell r="H2773" t="str">
            <v>USD</v>
          </cell>
        </row>
        <row r="2774">
          <cell r="E2774">
            <v>2.04</v>
          </cell>
          <cell r="F2774" t="str">
            <v>GEL</v>
          </cell>
          <cell r="G2774">
            <v>1.2</v>
          </cell>
          <cell r="H2774" t="str">
            <v>USD</v>
          </cell>
        </row>
        <row r="2775">
          <cell r="E2775">
            <v>1.36</v>
          </cell>
          <cell r="F2775" t="str">
            <v>GEL</v>
          </cell>
          <cell r="G2775">
            <v>0.8</v>
          </cell>
          <cell r="H2775" t="str">
            <v>USD</v>
          </cell>
        </row>
        <row r="2776">
          <cell r="E2776">
            <v>1.22</v>
          </cell>
          <cell r="F2776" t="str">
            <v>GEL</v>
          </cell>
          <cell r="G2776">
            <v>0.72</v>
          </cell>
          <cell r="H2776" t="str">
            <v>USD</v>
          </cell>
        </row>
        <row r="2777">
          <cell r="E2777">
            <v>6.12</v>
          </cell>
          <cell r="F2777" t="str">
            <v>GEL</v>
          </cell>
          <cell r="G2777">
            <v>3.6</v>
          </cell>
          <cell r="H2777" t="str">
            <v>USD</v>
          </cell>
        </row>
        <row r="2778">
          <cell r="E2778">
            <v>10.540000000000001</v>
          </cell>
          <cell r="F2778" t="str">
            <v>GEL</v>
          </cell>
          <cell r="G2778">
            <v>6.2</v>
          </cell>
          <cell r="H2778" t="str">
            <v>USD</v>
          </cell>
        </row>
        <row r="2779">
          <cell r="E2779">
            <v>3.06</v>
          </cell>
          <cell r="F2779" t="str">
            <v>GEL</v>
          </cell>
          <cell r="G2779">
            <v>1.8</v>
          </cell>
          <cell r="H2779" t="str">
            <v>USD</v>
          </cell>
        </row>
        <row r="2780">
          <cell r="E2780">
            <v>14.96</v>
          </cell>
          <cell r="F2780" t="str">
            <v>GEL</v>
          </cell>
          <cell r="G2780">
            <v>8.8000000000000007</v>
          </cell>
          <cell r="H2780" t="str">
            <v>USD</v>
          </cell>
        </row>
        <row r="2781">
          <cell r="E2781">
            <v>16.64</v>
          </cell>
          <cell r="F2781" t="str">
            <v>GEL</v>
          </cell>
          <cell r="G2781">
            <v>9.7900000000000009</v>
          </cell>
          <cell r="H2781" t="str">
            <v>USD</v>
          </cell>
        </row>
        <row r="2782">
          <cell r="E2782">
            <v>2.72</v>
          </cell>
          <cell r="F2782" t="str">
            <v>GEL</v>
          </cell>
          <cell r="G2782">
            <v>1.6</v>
          </cell>
          <cell r="H2782" t="str">
            <v>USD</v>
          </cell>
        </row>
        <row r="2783">
          <cell r="E2783">
            <v>12.92</v>
          </cell>
          <cell r="F2783" t="str">
            <v>GEL</v>
          </cell>
          <cell r="G2783">
            <v>7.6000000000000005</v>
          </cell>
          <cell r="H2783" t="str">
            <v>USD</v>
          </cell>
        </row>
        <row r="2784">
          <cell r="E2784">
            <v>11.84</v>
          </cell>
          <cell r="F2784" t="str">
            <v>GEL</v>
          </cell>
          <cell r="G2784">
            <v>6.97</v>
          </cell>
          <cell r="H2784" t="str">
            <v>USD</v>
          </cell>
        </row>
        <row r="2785">
          <cell r="E2785">
            <v>1</v>
          </cell>
          <cell r="F2785" t="str">
            <v>GEL</v>
          </cell>
          <cell r="G2785">
            <v>0.59</v>
          </cell>
          <cell r="H2785" t="str">
            <v>USD</v>
          </cell>
        </row>
        <row r="2786">
          <cell r="E2786">
            <v>0.34</v>
          </cell>
          <cell r="F2786" t="str">
            <v>GEL</v>
          </cell>
          <cell r="G2786">
            <v>0.2</v>
          </cell>
          <cell r="H2786" t="str">
            <v>USD</v>
          </cell>
        </row>
        <row r="2787">
          <cell r="E2787">
            <v>0.2</v>
          </cell>
          <cell r="F2787" t="str">
            <v>GEL</v>
          </cell>
          <cell r="G2787">
            <v>0.12</v>
          </cell>
          <cell r="H2787" t="str">
            <v>USD</v>
          </cell>
        </row>
        <row r="2788">
          <cell r="E2788">
            <v>0.85</v>
          </cell>
          <cell r="F2788" t="str">
            <v>GEL</v>
          </cell>
          <cell r="G2788">
            <v>0.5</v>
          </cell>
          <cell r="H2788" t="str">
            <v>USD</v>
          </cell>
        </row>
        <row r="2789">
          <cell r="E2789">
            <v>1.7</v>
          </cell>
          <cell r="F2789" t="str">
            <v>GEL</v>
          </cell>
          <cell r="G2789">
            <v>1</v>
          </cell>
          <cell r="H2789" t="str">
            <v>USD</v>
          </cell>
        </row>
        <row r="2790">
          <cell r="E2790">
            <v>0.34</v>
          </cell>
          <cell r="F2790" t="str">
            <v>GEL</v>
          </cell>
          <cell r="G2790">
            <v>0.2</v>
          </cell>
          <cell r="H2790" t="str">
            <v>USD</v>
          </cell>
        </row>
        <row r="2791">
          <cell r="E2791">
            <v>1</v>
          </cell>
          <cell r="F2791" t="str">
            <v>GEL</v>
          </cell>
          <cell r="G2791">
            <v>0.59</v>
          </cell>
          <cell r="H2791" t="str">
            <v>USD</v>
          </cell>
        </row>
        <row r="2792">
          <cell r="E2792">
            <v>1</v>
          </cell>
          <cell r="F2792" t="str">
            <v>GEL</v>
          </cell>
          <cell r="G2792">
            <v>0.59</v>
          </cell>
          <cell r="H2792" t="str">
            <v>USD</v>
          </cell>
        </row>
        <row r="2793">
          <cell r="E2793">
            <v>0.2</v>
          </cell>
          <cell r="F2793" t="str">
            <v>GEL</v>
          </cell>
          <cell r="G2793">
            <v>0.12</v>
          </cell>
          <cell r="H2793" t="str">
            <v>USD</v>
          </cell>
        </row>
        <row r="2794">
          <cell r="E2794">
            <v>2.04</v>
          </cell>
          <cell r="F2794" t="str">
            <v>GEL</v>
          </cell>
          <cell r="G2794">
            <v>1.2</v>
          </cell>
          <cell r="H2794" t="str">
            <v>USD</v>
          </cell>
        </row>
        <row r="2795">
          <cell r="E2795">
            <v>1</v>
          </cell>
          <cell r="F2795" t="str">
            <v>GEL</v>
          </cell>
          <cell r="G2795">
            <v>0.59</v>
          </cell>
          <cell r="H2795" t="str">
            <v>USD</v>
          </cell>
        </row>
        <row r="2796">
          <cell r="E2796">
            <v>0.34</v>
          </cell>
          <cell r="F2796" t="str">
            <v>GEL</v>
          </cell>
          <cell r="G2796">
            <v>0.2</v>
          </cell>
          <cell r="H2796" t="str">
            <v>USD</v>
          </cell>
        </row>
        <row r="2797">
          <cell r="E2797">
            <v>1.7</v>
          </cell>
          <cell r="F2797" t="str">
            <v>GEL</v>
          </cell>
          <cell r="G2797">
            <v>1</v>
          </cell>
          <cell r="H2797" t="str">
            <v>USD</v>
          </cell>
        </row>
        <row r="2798">
          <cell r="E2798">
            <v>1.9000000000000001</v>
          </cell>
          <cell r="F2798" t="str">
            <v>GEL</v>
          </cell>
          <cell r="G2798">
            <v>1.1200000000000001</v>
          </cell>
          <cell r="H2798" t="str">
            <v>USD</v>
          </cell>
        </row>
        <row r="2799">
          <cell r="E2799">
            <v>1.7</v>
          </cell>
          <cell r="F2799" t="str">
            <v>GEL</v>
          </cell>
          <cell r="G2799">
            <v>1</v>
          </cell>
          <cell r="H2799" t="str">
            <v>USD</v>
          </cell>
        </row>
        <row r="2800">
          <cell r="E2800">
            <v>1.02</v>
          </cell>
          <cell r="F2800" t="str">
            <v>GEL</v>
          </cell>
          <cell r="G2800">
            <v>0.6</v>
          </cell>
          <cell r="H2800" t="str">
            <v>USD</v>
          </cell>
        </row>
        <row r="2801">
          <cell r="E2801">
            <v>0.68</v>
          </cell>
          <cell r="F2801" t="str">
            <v>GEL</v>
          </cell>
          <cell r="G2801">
            <v>0.4</v>
          </cell>
          <cell r="H2801" t="str">
            <v>USD</v>
          </cell>
        </row>
        <row r="2802">
          <cell r="E2802">
            <v>2.38</v>
          </cell>
          <cell r="F2802" t="str">
            <v>GEL</v>
          </cell>
          <cell r="G2802">
            <v>1.4000000000000001</v>
          </cell>
          <cell r="H2802" t="str">
            <v>USD</v>
          </cell>
        </row>
        <row r="2803">
          <cell r="E2803">
            <v>0.2</v>
          </cell>
          <cell r="F2803" t="str">
            <v>GEL</v>
          </cell>
          <cell r="G2803">
            <v>0.12</v>
          </cell>
          <cell r="H2803" t="str">
            <v>USD</v>
          </cell>
        </row>
        <row r="2804">
          <cell r="E2804">
            <v>0.34</v>
          </cell>
          <cell r="F2804" t="str">
            <v>GEL</v>
          </cell>
          <cell r="G2804">
            <v>0.2</v>
          </cell>
          <cell r="H2804" t="str">
            <v>USD</v>
          </cell>
        </row>
        <row r="2805">
          <cell r="E2805">
            <v>1.36</v>
          </cell>
          <cell r="F2805" t="str">
            <v>GEL</v>
          </cell>
          <cell r="G2805">
            <v>0.8</v>
          </cell>
          <cell r="H2805" t="str">
            <v>USD</v>
          </cell>
        </row>
        <row r="2806">
          <cell r="E2806">
            <v>2.21</v>
          </cell>
          <cell r="F2806" t="str">
            <v>GEL</v>
          </cell>
          <cell r="G2806">
            <v>1.3</v>
          </cell>
          <cell r="H2806" t="str">
            <v>USD</v>
          </cell>
        </row>
        <row r="2807">
          <cell r="E2807">
            <v>2.72</v>
          </cell>
          <cell r="F2807" t="str">
            <v>GEL</v>
          </cell>
          <cell r="G2807">
            <v>1.6</v>
          </cell>
          <cell r="H2807" t="str">
            <v>USD</v>
          </cell>
        </row>
        <row r="2808">
          <cell r="E2808">
            <v>0.17</v>
          </cell>
          <cell r="F2808" t="str">
            <v>GEL</v>
          </cell>
          <cell r="G2808">
            <v>0.1</v>
          </cell>
          <cell r="H2808" t="str">
            <v>USD</v>
          </cell>
        </row>
        <row r="2809">
          <cell r="E2809">
            <v>2.72</v>
          </cell>
          <cell r="F2809" t="str">
            <v>GEL</v>
          </cell>
          <cell r="G2809">
            <v>1.6</v>
          </cell>
          <cell r="H2809" t="str">
            <v>USD</v>
          </cell>
        </row>
        <row r="2810">
          <cell r="E2810">
            <v>2.72</v>
          </cell>
          <cell r="F2810" t="str">
            <v>GEL</v>
          </cell>
          <cell r="G2810">
            <v>1.6</v>
          </cell>
          <cell r="H2810" t="str">
            <v>USD</v>
          </cell>
        </row>
        <row r="2811">
          <cell r="E2811">
            <v>1.02</v>
          </cell>
          <cell r="F2811" t="str">
            <v>GEL</v>
          </cell>
          <cell r="G2811">
            <v>0.6</v>
          </cell>
          <cell r="H2811" t="str">
            <v>USD</v>
          </cell>
        </row>
        <row r="2812">
          <cell r="E2812">
            <v>0.34</v>
          </cell>
          <cell r="F2812" t="str">
            <v>GEL</v>
          </cell>
          <cell r="G2812">
            <v>0.2</v>
          </cell>
          <cell r="H2812" t="str">
            <v>USD</v>
          </cell>
        </row>
        <row r="2813">
          <cell r="E2813">
            <v>0.51</v>
          </cell>
          <cell r="F2813" t="str">
            <v>GEL</v>
          </cell>
          <cell r="G2813">
            <v>0.3</v>
          </cell>
          <cell r="H2813" t="str">
            <v>USD</v>
          </cell>
        </row>
        <row r="2814">
          <cell r="E2814">
            <v>2.72</v>
          </cell>
          <cell r="F2814" t="str">
            <v>GEL</v>
          </cell>
          <cell r="G2814">
            <v>1.6</v>
          </cell>
          <cell r="H2814" t="str">
            <v>USD</v>
          </cell>
        </row>
        <row r="2815">
          <cell r="E2815">
            <v>6.63</v>
          </cell>
          <cell r="F2815" t="str">
            <v>GEL</v>
          </cell>
          <cell r="G2815">
            <v>3.9</v>
          </cell>
          <cell r="H2815" t="str">
            <v>USD</v>
          </cell>
        </row>
        <row r="2816">
          <cell r="E2816">
            <v>6.63</v>
          </cell>
          <cell r="F2816" t="str">
            <v>GEL</v>
          </cell>
          <cell r="G2816">
            <v>3.9</v>
          </cell>
          <cell r="H2816" t="str">
            <v>USD</v>
          </cell>
        </row>
        <row r="2817">
          <cell r="E2817">
            <v>6.63</v>
          </cell>
          <cell r="F2817" t="str">
            <v>GEL</v>
          </cell>
          <cell r="G2817">
            <v>3.9</v>
          </cell>
          <cell r="H2817" t="str">
            <v>USD</v>
          </cell>
        </row>
        <row r="2818">
          <cell r="E2818">
            <v>13.26</v>
          </cell>
          <cell r="F2818" t="str">
            <v>GEL</v>
          </cell>
          <cell r="G2818">
            <v>7.8</v>
          </cell>
          <cell r="H2818" t="str">
            <v>USD</v>
          </cell>
        </row>
        <row r="2819">
          <cell r="E2819">
            <v>66.33</v>
          </cell>
          <cell r="F2819" t="str">
            <v>GEL</v>
          </cell>
          <cell r="G2819">
            <v>39</v>
          </cell>
          <cell r="H2819" t="str">
            <v>USD</v>
          </cell>
        </row>
        <row r="2820">
          <cell r="E2820">
            <v>3.3200000000000003</v>
          </cell>
          <cell r="F2820" t="str">
            <v>GEL</v>
          </cell>
          <cell r="G2820">
            <v>1.95</v>
          </cell>
          <cell r="H2820" t="str">
            <v>USD</v>
          </cell>
        </row>
        <row r="2821">
          <cell r="E2821">
            <v>6.63</v>
          </cell>
          <cell r="F2821" t="str">
            <v>GEL</v>
          </cell>
          <cell r="G2821">
            <v>3.9</v>
          </cell>
          <cell r="H2821" t="str">
            <v>USD</v>
          </cell>
        </row>
        <row r="2822">
          <cell r="E2822">
            <v>6.63</v>
          </cell>
          <cell r="F2822" t="str">
            <v>GEL</v>
          </cell>
          <cell r="G2822">
            <v>3.9</v>
          </cell>
          <cell r="H2822" t="str">
            <v>USD</v>
          </cell>
        </row>
        <row r="2823">
          <cell r="E2823">
            <v>13.26</v>
          </cell>
          <cell r="F2823" t="str">
            <v>GEL</v>
          </cell>
          <cell r="G2823">
            <v>7.8</v>
          </cell>
          <cell r="H2823" t="str">
            <v>USD</v>
          </cell>
        </row>
        <row r="2824">
          <cell r="E2824">
            <v>66.33</v>
          </cell>
          <cell r="F2824" t="str">
            <v>GEL</v>
          </cell>
          <cell r="G2824">
            <v>39</v>
          </cell>
          <cell r="H2824" t="str">
            <v>USD</v>
          </cell>
        </row>
        <row r="2825">
          <cell r="E2825">
            <v>6.63</v>
          </cell>
          <cell r="F2825" t="str">
            <v>GEL</v>
          </cell>
          <cell r="G2825">
            <v>3.9</v>
          </cell>
          <cell r="H2825" t="str">
            <v>USD</v>
          </cell>
        </row>
        <row r="2826">
          <cell r="E2826">
            <v>1.7</v>
          </cell>
          <cell r="F2826" t="str">
            <v>GEL</v>
          </cell>
          <cell r="G2826">
            <v>1</v>
          </cell>
          <cell r="H2826" t="str">
            <v>USD</v>
          </cell>
        </row>
        <row r="2827">
          <cell r="E2827">
            <v>1.36</v>
          </cell>
          <cell r="F2827" t="str">
            <v>GEL</v>
          </cell>
          <cell r="G2827">
            <v>0.8</v>
          </cell>
          <cell r="H2827" t="str">
            <v>USD</v>
          </cell>
        </row>
        <row r="2828">
          <cell r="E2828">
            <v>2.38</v>
          </cell>
          <cell r="F2828" t="str">
            <v>GEL</v>
          </cell>
          <cell r="G2828">
            <v>1.4000000000000001</v>
          </cell>
          <cell r="H2828" t="str">
            <v>USD</v>
          </cell>
        </row>
        <row r="2829">
          <cell r="E2829">
            <v>33.17</v>
          </cell>
          <cell r="F2829" t="str">
            <v>GEL</v>
          </cell>
          <cell r="G2829">
            <v>19.5</v>
          </cell>
          <cell r="H2829" t="str">
            <v>USD</v>
          </cell>
        </row>
        <row r="2830">
          <cell r="E2830">
            <v>19.900000000000002</v>
          </cell>
          <cell r="F2830" t="str">
            <v>GEL</v>
          </cell>
          <cell r="G2830">
            <v>11.700000000000001</v>
          </cell>
          <cell r="H2830" t="str">
            <v>USD</v>
          </cell>
        </row>
        <row r="2831">
          <cell r="E2831">
            <v>9.9500000000000011</v>
          </cell>
          <cell r="F2831" t="str">
            <v>GEL</v>
          </cell>
          <cell r="G2831">
            <v>5.8500000000000005</v>
          </cell>
          <cell r="H2831" t="str">
            <v>USD</v>
          </cell>
        </row>
        <row r="2832">
          <cell r="E2832">
            <v>6.63</v>
          </cell>
          <cell r="F2832" t="str">
            <v>GEL</v>
          </cell>
          <cell r="G2832">
            <v>3.9</v>
          </cell>
          <cell r="H2832" t="str">
            <v>USD</v>
          </cell>
        </row>
        <row r="2833">
          <cell r="E2833">
            <v>19.89</v>
          </cell>
          <cell r="F2833" t="str">
            <v>GEL</v>
          </cell>
          <cell r="G2833">
            <v>11.700000000000001</v>
          </cell>
          <cell r="H2833" t="str">
            <v>USD</v>
          </cell>
        </row>
        <row r="2834">
          <cell r="E2834">
            <v>13.26</v>
          </cell>
          <cell r="F2834" t="str">
            <v>GEL</v>
          </cell>
          <cell r="G2834">
            <v>7.8</v>
          </cell>
          <cell r="H2834" t="str">
            <v>USD</v>
          </cell>
        </row>
        <row r="2835">
          <cell r="E2835">
            <v>7.96</v>
          </cell>
          <cell r="F2835" t="str">
            <v>GEL</v>
          </cell>
          <cell r="G2835">
            <v>4.68</v>
          </cell>
          <cell r="H2835" t="str">
            <v>USD</v>
          </cell>
        </row>
        <row r="2836">
          <cell r="E2836">
            <v>19.900000000000002</v>
          </cell>
          <cell r="F2836" t="str">
            <v>GEL</v>
          </cell>
          <cell r="G2836">
            <v>11.700000000000001</v>
          </cell>
          <cell r="H2836" t="str">
            <v>USD</v>
          </cell>
        </row>
        <row r="2837">
          <cell r="E2837">
            <v>6.63</v>
          </cell>
          <cell r="F2837" t="str">
            <v>GEL</v>
          </cell>
          <cell r="G2837">
            <v>3.9</v>
          </cell>
          <cell r="H2837" t="str">
            <v>USD</v>
          </cell>
        </row>
        <row r="2838">
          <cell r="E2838">
            <v>19.900000000000002</v>
          </cell>
          <cell r="F2838" t="str">
            <v>GEL</v>
          </cell>
          <cell r="G2838">
            <v>11.700000000000001</v>
          </cell>
          <cell r="H2838" t="str">
            <v>USD</v>
          </cell>
        </row>
        <row r="2839">
          <cell r="E2839">
            <v>13.26</v>
          </cell>
          <cell r="F2839" t="str">
            <v>GEL</v>
          </cell>
          <cell r="G2839">
            <v>7.8</v>
          </cell>
          <cell r="H2839" t="str">
            <v>USD</v>
          </cell>
        </row>
        <row r="2840">
          <cell r="E2840">
            <v>6.63</v>
          </cell>
          <cell r="F2840" t="str">
            <v>GEL</v>
          </cell>
          <cell r="G2840">
            <v>3.9</v>
          </cell>
          <cell r="H2840" t="str">
            <v>USD</v>
          </cell>
        </row>
        <row r="2841">
          <cell r="E2841">
            <v>33.15</v>
          </cell>
          <cell r="F2841" t="str">
            <v>GEL</v>
          </cell>
          <cell r="G2841">
            <v>19.5</v>
          </cell>
          <cell r="H2841" t="str">
            <v>USD</v>
          </cell>
        </row>
        <row r="2842">
          <cell r="E2842">
            <v>6.63</v>
          </cell>
          <cell r="F2842" t="str">
            <v>GEL</v>
          </cell>
          <cell r="G2842">
            <v>3.9</v>
          </cell>
          <cell r="H2842" t="str">
            <v>USD</v>
          </cell>
        </row>
        <row r="2843">
          <cell r="E2843">
            <v>9.9500000000000011</v>
          </cell>
          <cell r="F2843" t="str">
            <v>GEL</v>
          </cell>
          <cell r="G2843">
            <v>5.8500000000000005</v>
          </cell>
          <cell r="H2843" t="str">
            <v>USD</v>
          </cell>
        </row>
        <row r="2844">
          <cell r="E2844">
            <v>6.63</v>
          </cell>
          <cell r="F2844" t="str">
            <v>GEL</v>
          </cell>
          <cell r="G2844">
            <v>3.9</v>
          </cell>
          <cell r="H2844" t="str">
            <v>USD</v>
          </cell>
        </row>
        <row r="2845">
          <cell r="E2845">
            <v>3.3200000000000003</v>
          </cell>
          <cell r="F2845" t="str">
            <v>GEL</v>
          </cell>
          <cell r="G2845">
            <v>1.95</v>
          </cell>
          <cell r="H2845" t="str">
            <v>USD</v>
          </cell>
        </row>
        <row r="2846">
          <cell r="E2846">
            <v>13.27</v>
          </cell>
          <cell r="F2846" t="str">
            <v>GEL</v>
          </cell>
          <cell r="G2846">
            <v>7.8</v>
          </cell>
          <cell r="H2846" t="str">
            <v>USD</v>
          </cell>
        </row>
        <row r="2847">
          <cell r="E2847">
            <v>13.27</v>
          </cell>
          <cell r="F2847" t="str">
            <v>GEL</v>
          </cell>
          <cell r="G2847">
            <v>7.8</v>
          </cell>
          <cell r="H2847" t="str">
            <v>USD</v>
          </cell>
        </row>
        <row r="2848">
          <cell r="E2848">
            <v>19.89</v>
          </cell>
          <cell r="F2848" t="str">
            <v>GEL</v>
          </cell>
          <cell r="G2848">
            <v>11.700000000000001</v>
          </cell>
          <cell r="H2848" t="str">
            <v>USD</v>
          </cell>
        </row>
        <row r="2849">
          <cell r="E2849">
            <v>19.900000000000002</v>
          </cell>
          <cell r="F2849" t="str">
            <v>GEL</v>
          </cell>
          <cell r="G2849">
            <v>11.700000000000001</v>
          </cell>
          <cell r="H2849" t="str">
            <v>USD</v>
          </cell>
        </row>
        <row r="2850">
          <cell r="E2850">
            <v>6.63</v>
          </cell>
          <cell r="F2850" t="str">
            <v>GEL</v>
          </cell>
          <cell r="G2850">
            <v>3.9</v>
          </cell>
          <cell r="H2850" t="str">
            <v>USD</v>
          </cell>
        </row>
        <row r="2851">
          <cell r="E2851">
            <v>16.580000000000002</v>
          </cell>
          <cell r="F2851" t="str">
            <v>GEL</v>
          </cell>
          <cell r="G2851">
            <v>9.75</v>
          </cell>
          <cell r="H2851" t="str">
            <v>USD</v>
          </cell>
        </row>
        <row r="2852">
          <cell r="E2852">
            <v>29.85</v>
          </cell>
          <cell r="F2852" t="str">
            <v>GEL</v>
          </cell>
          <cell r="G2852">
            <v>17.55</v>
          </cell>
          <cell r="H2852" t="str">
            <v>USD</v>
          </cell>
        </row>
        <row r="2853">
          <cell r="E2853">
            <v>6.63</v>
          </cell>
          <cell r="F2853" t="str">
            <v>GEL</v>
          </cell>
          <cell r="G2853">
            <v>3.9</v>
          </cell>
          <cell r="H2853" t="str">
            <v>USD</v>
          </cell>
        </row>
        <row r="2854">
          <cell r="E2854">
            <v>43.11</v>
          </cell>
          <cell r="F2854" t="str">
            <v>GEL</v>
          </cell>
          <cell r="G2854">
            <v>25.35</v>
          </cell>
          <cell r="H2854" t="str">
            <v>USD</v>
          </cell>
        </row>
        <row r="2855">
          <cell r="E2855">
            <v>6.63</v>
          </cell>
          <cell r="F2855" t="str">
            <v>GEL</v>
          </cell>
          <cell r="G2855">
            <v>3.9</v>
          </cell>
          <cell r="H2855" t="str">
            <v>USD</v>
          </cell>
        </row>
        <row r="2856">
          <cell r="E2856">
            <v>19.900000000000002</v>
          </cell>
          <cell r="F2856" t="str">
            <v>GEL</v>
          </cell>
          <cell r="G2856">
            <v>11.700000000000001</v>
          </cell>
          <cell r="H2856" t="str">
            <v>USD</v>
          </cell>
        </row>
        <row r="2857">
          <cell r="E2857">
            <v>6.63</v>
          </cell>
          <cell r="F2857" t="str">
            <v>GEL</v>
          </cell>
          <cell r="G2857">
            <v>3.9</v>
          </cell>
          <cell r="H2857" t="str">
            <v>USD</v>
          </cell>
        </row>
        <row r="2858">
          <cell r="E2858">
            <v>26.53</v>
          </cell>
          <cell r="F2858" t="str">
            <v>GEL</v>
          </cell>
          <cell r="G2858">
            <v>15.6</v>
          </cell>
          <cell r="H2858" t="str">
            <v>USD</v>
          </cell>
        </row>
        <row r="2859">
          <cell r="E2859">
            <v>10.61</v>
          </cell>
          <cell r="F2859" t="str">
            <v>GEL</v>
          </cell>
          <cell r="G2859">
            <v>6.24</v>
          </cell>
          <cell r="H2859" t="str">
            <v>USD</v>
          </cell>
        </row>
        <row r="2860">
          <cell r="E2860">
            <v>9.9500000000000011</v>
          </cell>
          <cell r="F2860" t="str">
            <v>GEL</v>
          </cell>
          <cell r="G2860">
            <v>5.8500000000000005</v>
          </cell>
          <cell r="H2860" t="str">
            <v>USD</v>
          </cell>
        </row>
        <row r="2861">
          <cell r="E2861">
            <v>19.900000000000002</v>
          </cell>
          <cell r="F2861" t="str">
            <v>GEL</v>
          </cell>
          <cell r="G2861">
            <v>11.700000000000001</v>
          </cell>
          <cell r="H2861" t="str">
            <v>USD</v>
          </cell>
        </row>
        <row r="2862">
          <cell r="E2862">
            <v>6.63</v>
          </cell>
          <cell r="F2862" t="str">
            <v>GEL</v>
          </cell>
          <cell r="G2862">
            <v>3.9</v>
          </cell>
          <cell r="H2862" t="str">
            <v>USD</v>
          </cell>
        </row>
        <row r="2863">
          <cell r="E2863">
            <v>6.63</v>
          </cell>
          <cell r="F2863" t="str">
            <v>GEL</v>
          </cell>
          <cell r="G2863">
            <v>3.9</v>
          </cell>
          <cell r="H2863" t="str">
            <v>USD</v>
          </cell>
        </row>
        <row r="2864">
          <cell r="E2864">
            <v>3.3200000000000003</v>
          </cell>
          <cell r="F2864" t="str">
            <v>GEL</v>
          </cell>
          <cell r="G2864">
            <v>1.95</v>
          </cell>
          <cell r="H2864" t="str">
            <v>USD</v>
          </cell>
        </row>
        <row r="2865">
          <cell r="E2865">
            <v>6.6400000000000006</v>
          </cell>
          <cell r="F2865" t="str">
            <v>GEL</v>
          </cell>
          <cell r="G2865">
            <v>3.9</v>
          </cell>
          <cell r="H2865" t="str">
            <v>USD</v>
          </cell>
        </row>
        <row r="2866">
          <cell r="E2866">
            <v>6.63</v>
          </cell>
          <cell r="F2866" t="str">
            <v>GEL</v>
          </cell>
          <cell r="G2866">
            <v>3.9</v>
          </cell>
          <cell r="H2866" t="str">
            <v>USD</v>
          </cell>
        </row>
        <row r="2867">
          <cell r="E2867">
            <v>6.63</v>
          </cell>
          <cell r="F2867" t="str">
            <v>GEL</v>
          </cell>
          <cell r="G2867">
            <v>3.9</v>
          </cell>
          <cell r="H2867" t="str">
            <v>USD</v>
          </cell>
        </row>
        <row r="2868">
          <cell r="E2868">
            <v>19.900000000000002</v>
          </cell>
          <cell r="F2868" t="str">
            <v>GEL</v>
          </cell>
          <cell r="G2868">
            <v>11.700000000000001</v>
          </cell>
          <cell r="H2868" t="str">
            <v>USD</v>
          </cell>
        </row>
        <row r="2869">
          <cell r="E2869">
            <v>13.26</v>
          </cell>
          <cell r="F2869" t="str">
            <v>GEL</v>
          </cell>
          <cell r="G2869">
            <v>7.8</v>
          </cell>
          <cell r="H2869" t="str">
            <v>USD</v>
          </cell>
        </row>
        <row r="2870">
          <cell r="E2870">
            <v>30.51</v>
          </cell>
          <cell r="F2870" t="str">
            <v>GEL</v>
          </cell>
          <cell r="G2870">
            <v>17.940000000000001</v>
          </cell>
          <cell r="H2870" t="str">
            <v>USD</v>
          </cell>
        </row>
        <row r="2871">
          <cell r="E2871">
            <v>49.75</v>
          </cell>
          <cell r="F2871" t="str">
            <v>GEL</v>
          </cell>
          <cell r="G2871">
            <v>29.25</v>
          </cell>
          <cell r="H2871" t="str">
            <v>USD</v>
          </cell>
        </row>
        <row r="2872">
          <cell r="E2872">
            <v>19.900000000000002</v>
          </cell>
          <cell r="F2872" t="str">
            <v>GEL</v>
          </cell>
          <cell r="G2872">
            <v>11.700000000000001</v>
          </cell>
          <cell r="H2872" t="str">
            <v>USD</v>
          </cell>
        </row>
        <row r="2873">
          <cell r="E2873">
            <v>23.22</v>
          </cell>
          <cell r="F2873" t="str">
            <v>GEL</v>
          </cell>
          <cell r="G2873">
            <v>13.65</v>
          </cell>
          <cell r="H2873" t="str">
            <v>USD</v>
          </cell>
        </row>
        <row r="2874">
          <cell r="E2874">
            <v>19.89</v>
          </cell>
          <cell r="F2874" t="str">
            <v>GEL</v>
          </cell>
          <cell r="G2874">
            <v>11.700000000000001</v>
          </cell>
          <cell r="H2874" t="str">
            <v>USD</v>
          </cell>
        </row>
        <row r="2875">
          <cell r="E2875">
            <v>3.3200000000000003</v>
          </cell>
          <cell r="F2875" t="str">
            <v>GEL</v>
          </cell>
          <cell r="G2875">
            <v>1.95</v>
          </cell>
          <cell r="H2875" t="str">
            <v>USD</v>
          </cell>
        </row>
        <row r="2876">
          <cell r="E2876">
            <v>26.53</v>
          </cell>
          <cell r="F2876" t="str">
            <v>GEL</v>
          </cell>
          <cell r="G2876">
            <v>15.6</v>
          </cell>
          <cell r="H2876" t="str">
            <v>USD</v>
          </cell>
        </row>
        <row r="2877">
          <cell r="E2877">
            <v>39.79</v>
          </cell>
          <cell r="F2877" t="str">
            <v>GEL</v>
          </cell>
          <cell r="G2877">
            <v>23.400000000000002</v>
          </cell>
          <cell r="H2877" t="str">
            <v>USD</v>
          </cell>
        </row>
        <row r="2878">
          <cell r="E2878">
            <v>59.69</v>
          </cell>
          <cell r="F2878" t="str">
            <v>GEL</v>
          </cell>
          <cell r="G2878">
            <v>35.1</v>
          </cell>
          <cell r="H2878" t="str">
            <v>USD</v>
          </cell>
        </row>
        <row r="2879">
          <cell r="E2879">
            <v>19.900000000000002</v>
          </cell>
          <cell r="F2879" t="str">
            <v>GEL</v>
          </cell>
          <cell r="G2879">
            <v>11.700000000000001</v>
          </cell>
          <cell r="H2879" t="str">
            <v>USD</v>
          </cell>
        </row>
        <row r="2880">
          <cell r="E2880">
            <v>66.33</v>
          </cell>
          <cell r="F2880" t="str">
            <v>GEL</v>
          </cell>
          <cell r="G2880">
            <v>39</v>
          </cell>
          <cell r="H2880" t="str">
            <v>USD</v>
          </cell>
        </row>
        <row r="2881">
          <cell r="E2881">
            <v>39.79</v>
          </cell>
          <cell r="F2881" t="str">
            <v>GEL</v>
          </cell>
          <cell r="G2881">
            <v>23.400000000000002</v>
          </cell>
          <cell r="H2881" t="str">
            <v>USD</v>
          </cell>
        </row>
        <row r="2882">
          <cell r="E2882">
            <v>3.3200000000000003</v>
          </cell>
          <cell r="F2882" t="str">
            <v>GEL</v>
          </cell>
          <cell r="G2882">
            <v>1.95</v>
          </cell>
          <cell r="H2882" t="str">
            <v>USD</v>
          </cell>
        </row>
        <row r="2883">
          <cell r="E2883">
            <v>19.900000000000002</v>
          </cell>
          <cell r="F2883" t="str">
            <v>GEL</v>
          </cell>
          <cell r="G2883">
            <v>11.700000000000001</v>
          </cell>
          <cell r="H2883" t="str">
            <v>USD</v>
          </cell>
        </row>
        <row r="2884">
          <cell r="E2884">
            <v>6.63</v>
          </cell>
          <cell r="F2884" t="str">
            <v>GEL</v>
          </cell>
          <cell r="G2884">
            <v>3.9</v>
          </cell>
          <cell r="H2884" t="str">
            <v>USD</v>
          </cell>
        </row>
        <row r="2885">
          <cell r="E2885">
            <v>6.63</v>
          </cell>
          <cell r="F2885" t="str">
            <v>GEL</v>
          </cell>
          <cell r="G2885">
            <v>3.9</v>
          </cell>
          <cell r="H2885" t="str">
            <v>USD</v>
          </cell>
        </row>
        <row r="2886">
          <cell r="E2886">
            <v>6.63</v>
          </cell>
          <cell r="F2886" t="str">
            <v>GEL</v>
          </cell>
          <cell r="G2886">
            <v>3.9</v>
          </cell>
          <cell r="H2886" t="str">
            <v>USD</v>
          </cell>
        </row>
        <row r="2887">
          <cell r="E2887">
            <v>19.900000000000002</v>
          </cell>
          <cell r="F2887" t="str">
            <v>GEL</v>
          </cell>
          <cell r="G2887">
            <v>11.700000000000001</v>
          </cell>
          <cell r="H2887" t="str">
            <v>USD</v>
          </cell>
        </row>
        <row r="2888">
          <cell r="E2888">
            <v>6.63</v>
          </cell>
          <cell r="F2888" t="str">
            <v>GEL</v>
          </cell>
          <cell r="G2888">
            <v>3.9</v>
          </cell>
          <cell r="H2888" t="str">
            <v>USD</v>
          </cell>
        </row>
        <row r="2889">
          <cell r="E2889">
            <v>13.26</v>
          </cell>
          <cell r="F2889" t="str">
            <v>GEL</v>
          </cell>
          <cell r="G2889">
            <v>7.8</v>
          </cell>
          <cell r="H2889" t="str">
            <v>USD</v>
          </cell>
        </row>
        <row r="2890">
          <cell r="E2890">
            <v>39.800000000000004</v>
          </cell>
          <cell r="F2890" t="str">
            <v>GEL</v>
          </cell>
          <cell r="G2890">
            <v>23.400000000000002</v>
          </cell>
          <cell r="H2890" t="str">
            <v>USD</v>
          </cell>
        </row>
        <row r="2891">
          <cell r="E2891">
            <v>13.26</v>
          </cell>
          <cell r="F2891" t="str">
            <v>GEL</v>
          </cell>
          <cell r="G2891">
            <v>7.8</v>
          </cell>
          <cell r="H2891" t="str">
            <v>USD</v>
          </cell>
        </row>
        <row r="2892">
          <cell r="E2892">
            <v>9.9500000000000011</v>
          </cell>
          <cell r="F2892" t="str">
            <v>GEL</v>
          </cell>
          <cell r="G2892">
            <v>5.8500000000000005</v>
          </cell>
          <cell r="H2892" t="str">
            <v>USD</v>
          </cell>
        </row>
        <row r="2893">
          <cell r="E2893">
            <v>6.63</v>
          </cell>
          <cell r="F2893" t="str">
            <v>GEL</v>
          </cell>
          <cell r="G2893">
            <v>3.9</v>
          </cell>
          <cell r="H2893" t="str">
            <v>USD</v>
          </cell>
        </row>
        <row r="2894">
          <cell r="E2894">
            <v>9.2900000000000009</v>
          </cell>
          <cell r="F2894" t="str">
            <v>GEL</v>
          </cell>
          <cell r="G2894">
            <v>5.46</v>
          </cell>
          <cell r="H2894" t="str">
            <v>USD</v>
          </cell>
        </row>
        <row r="2895">
          <cell r="E2895">
            <v>13.26</v>
          </cell>
          <cell r="F2895" t="str">
            <v>GEL</v>
          </cell>
          <cell r="G2895">
            <v>7.8</v>
          </cell>
          <cell r="H2895" t="str">
            <v>USD</v>
          </cell>
        </row>
        <row r="2896">
          <cell r="E2896">
            <v>5.3100000000000005</v>
          </cell>
          <cell r="F2896" t="str">
            <v>GEL</v>
          </cell>
          <cell r="G2896">
            <v>3.12</v>
          </cell>
          <cell r="H2896" t="str">
            <v>USD</v>
          </cell>
        </row>
        <row r="2897">
          <cell r="E2897">
            <v>6.63</v>
          </cell>
          <cell r="F2897" t="str">
            <v>GEL</v>
          </cell>
          <cell r="G2897">
            <v>3.9</v>
          </cell>
          <cell r="H2897" t="str">
            <v>USD</v>
          </cell>
        </row>
        <row r="2898">
          <cell r="E2898">
            <v>13.26</v>
          </cell>
          <cell r="F2898" t="str">
            <v>GEL</v>
          </cell>
          <cell r="G2898">
            <v>7.8</v>
          </cell>
          <cell r="H2898" t="str">
            <v>USD</v>
          </cell>
        </row>
        <row r="2899">
          <cell r="E2899">
            <v>6.63</v>
          </cell>
          <cell r="F2899" t="str">
            <v>GEL</v>
          </cell>
          <cell r="G2899">
            <v>3.9</v>
          </cell>
          <cell r="H2899" t="str">
            <v>USD</v>
          </cell>
        </row>
        <row r="2900">
          <cell r="E2900">
            <v>3.3200000000000003</v>
          </cell>
          <cell r="F2900" t="str">
            <v>GEL</v>
          </cell>
          <cell r="G2900">
            <v>1.95</v>
          </cell>
          <cell r="H2900" t="str">
            <v>USD</v>
          </cell>
        </row>
        <row r="2901">
          <cell r="E2901">
            <v>16.59</v>
          </cell>
          <cell r="F2901" t="str">
            <v>GEL</v>
          </cell>
          <cell r="G2901">
            <v>9.75</v>
          </cell>
          <cell r="H2901" t="str">
            <v>USD</v>
          </cell>
        </row>
        <row r="2902">
          <cell r="E2902">
            <v>39.800000000000004</v>
          </cell>
          <cell r="F2902" t="str">
            <v>GEL</v>
          </cell>
          <cell r="G2902">
            <v>23.400000000000002</v>
          </cell>
          <cell r="H2902" t="str">
            <v>USD</v>
          </cell>
        </row>
        <row r="2903">
          <cell r="E2903">
            <v>6.63</v>
          </cell>
          <cell r="F2903" t="str">
            <v>GEL</v>
          </cell>
          <cell r="G2903">
            <v>3.9</v>
          </cell>
          <cell r="H2903" t="str">
            <v>USD</v>
          </cell>
        </row>
        <row r="2904">
          <cell r="E2904">
            <v>33.17</v>
          </cell>
          <cell r="F2904" t="str">
            <v>GEL</v>
          </cell>
          <cell r="G2904">
            <v>19.5</v>
          </cell>
          <cell r="H2904" t="str">
            <v>USD</v>
          </cell>
        </row>
        <row r="2905">
          <cell r="E2905">
            <v>6.6400000000000006</v>
          </cell>
          <cell r="F2905" t="str">
            <v>GEL</v>
          </cell>
          <cell r="G2905">
            <v>3.9</v>
          </cell>
          <cell r="H2905" t="str">
            <v>USD</v>
          </cell>
        </row>
        <row r="2906">
          <cell r="E2906">
            <v>6.63</v>
          </cell>
          <cell r="F2906" t="str">
            <v>GEL</v>
          </cell>
          <cell r="G2906">
            <v>3.9</v>
          </cell>
          <cell r="H2906" t="str">
            <v>USD</v>
          </cell>
        </row>
        <row r="2907">
          <cell r="E2907">
            <v>39.800000000000004</v>
          </cell>
          <cell r="F2907" t="str">
            <v>GEL</v>
          </cell>
          <cell r="G2907">
            <v>23.400000000000002</v>
          </cell>
          <cell r="H2907" t="str">
            <v>USD</v>
          </cell>
        </row>
        <row r="2908">
          <cell r="E2908">
            <v>6.63</v>
          </cell>
          <cell r="F2908" t="str">
            <v>GEL</v>
          </cell>
          <cell r="G2908">
            <v>3.9</v>
          </cell>
          <cell r="H2908" t="str">
            <v>USD</v>
          </cell>
        </row>
        <row r="2909">
          <cell r="E2909">
            <v>6.63</v>
          </cell>
          <cell r="F2909" t="str">
            <v>GEL</v>
          </cell>
          <cell r="G2909">
            <v>3.9</v>
          </cell>
          <cell r="H2909" t="str">
            <v>USD</v>
          </cell>
        </row>
        <row r="2910">
          <cell r="E2910">
            <v>3.3200000000000003</v>
          </cell>
          <cell r="F2910" t="str">
            <v>GEL</v>
          </cell>
          <cell r="G2910">
            <v>1.95</v>
          </cell>
          <cell r="H2910" t="str">
            <v>USD</v>
          </cell>
        </row>
        <row r="2911">
          <cell r="E2911">
            <v>39.800000000000004</v>
          </cell>
          <cell r="F2911" t="str">
            <v>GEL</v>
          </cell>
          <cell r="G2911">
            <v>23.400000000000002</v>
          </cell>
          <cell r="H2911" t="str">
            <v>USD</v>
          </cell>
        </row>
        <row r="2912">
          <cell r="E2912">
            <v>6.63</v>
          </cell>
          <cell r="F2912" t="str">
            <v>GEL</v>
          </cell>
          <cell r="G2912">
            <v>3.9</v>
          </cell>
          <cell r="H2912" t="str">
            <v>USD</v>
          </cell>
        </row>
        <row r="2913">
          <cell r="E2913">
            <v>13.27</v>
          </cell>
          <cell r="F2913" t="str">
            <v>GEL</v>
          </cell>
          <cell r="G2913">
            <v>7.8</v>
          </cell>
          <cell r="H2913" t="str">
            <v>USD</v>
          </cell>
        </row>
        <row r="2914">
          <cell r="E2914">
            <v>9.9500000000000011</v>
          </cell>
          <cell r="F2914" t="str">
            <v>GEL</v>
          </cell>
          <cell r="G2914">
            <v>5.8500000000000005</v>
          </cell>
          <cell r="H2914" t="str">
            <v>USD</v>
          </cell>
        </row>
        <row r="2915">
          <cell r="E2915">
            <v>3.3200000000000003</v>
          </cell>
          <cell r="F2915" t="str">
            <v>GEL</v>
          </cell>
          <cell r="G2915">
            <v>1.95</v>
          </cell>
          <cell r="H2915" t="str">
            <v>USD</v>
          </cell>
        </row>
        <row r="2916">
          <cell r="E2916">
            <v>33.17</v>
          </cell>
          <cell r="F2916" t="str">
            <v>GEL</v>
          </cell>
          <cell r="G2916">
            <v>19.5</v>
          </cell>
          <cell r="H2916" t="str">
            <v>USD</v>
          </cell>
        </row>
        <row r="2917">
          <cell r="E2917">
            <v>3.3200000000000003</v>
          </cell>
          <cell r="F2917" t="str">
            <v>GEL</v>
          </cell>
          <cell r="G2917">
            <v>1.95</v>
          </cell>
          <cell r="H2917" t="str">
            <v>USD</v>
          </cell>
        </row>
        <row r="2918">
          <cell r="E2918">
            <v>13.27</v>
          </cell>
          <cell r="F2918" t="str">
            <v>GEL</v>
          </cell>
          <cell r="G2918">
            <v>7.8</v>
          </cell>
          <cell r="H2918" t="str">
            <v>USD</v>
          </cell>
        </row>
        <row r="2919">
          <cell r="E2919">
            <v>13.26</v>
          </cell>
          <cell r="F2919" t="str">
            <v>GEL</v>
          </cell>
          <cell r="G2919">
            <v>7.8</v>
          </cell>
          <cell r="H2919" t="str">
            <v>USD</v>
          </cell>
        </row>
        <row r="2920">
          <cell r="E2920">
            <v>6.63</v>
          </cell>
          <cell r="F2920" t="str">
            <v>GEL</v>
          </cell>
          <cell r="G2920">
            <v>3.9</v>
          </cell>
          <cell r="H2920" t="str">
            <v>USD</v>
          </cell>
        </row>
        <row r="2921">
          <cell r="E2921">
            <v>6.63</v>
          </cell>
          <cell r="F2921" t="str">
            <v>GEL</v>
          </cell>
          <cell r="G2921">
            <v>3.9</v>
          </cell>
          <cell r="H2921" t="str">
            <v>USD</v>
          </cell>
        </row>
        <row r="2922">
          <cell r="E2922">
            <v>10.61</v>
          </cell>
          <cell r="F2922" t="str">
            <v>GEL</v>
          </cell>
          <cell r="G2922">
            <v>6.24</v>
          </cell>
          <cell r="H2922" t="str">
            <v>USD</v>
          </cell>
        </row>
        <row r="2923">
          <cell r="E2923">
            <v>13.27</v>
          </cell>
          <cell r="F2923" t="str">
            <v>GEL</v>
          </cell>
          <cell r="G2923">
            <v>7.8</v>
          </cell>
          <cell r="H2923" t="str">
            <v>USD</v>
          </cell>
        </row>
        <row r="2924">
          <cell r="E2924">
            <v>6.63</v>
          </cell>
          <cell r="F2924" t="str">
            <v>GEL</v>
          </cell>
          <cell r="G2924">
            <v>3.9</v>
          </cell>
          <cell r="H2924" t="str">
            <v>USD</v>
          </cell>
        </row>
        <row r="2925">
          <cell r="E2925">
            <v>6.63</v>
          </cell>
          <cell r="F2925" t="str">
            <v>GEL</v>
          </cell>
          <cell r="G2925">
            <v>3.9</v>
          </cell>
          <cell r="H2925" t="str">
            <v>USD</v>
          </cell>
        </row>
        <row r="2926">
          <cell r="E2926">
            <v>12.93</v>
          </cell>
          <cell r="F2926" t="str">
            <v>GEL</v>
          </cell>
          <cell r="G2926">
            <v>7.6000000000000005</v>
          </cell>
          <cell r="H2926" t="str">
            <v>USD</v>
          </cell>
        </row>
        <row r="2927">
          <cell r="E2927">
            <v>130.09</v>
          </cell>
          <cell r="F2927" t="str">
            <v>GEL</v>
          </cell>
          <cell r="G2927">
            <v>76.489999999999995</v>
          </cell>
          <cell r="H2927" t="str">
            <v>USD</v>
          </cell>
        </row>
        <row r="2928">
          <cell r="E2928">
            <v>293.34000000000003</v>
          </cell>
          <cell r="F2928" t="str">
            <v>GEL</v>
          </cell>
          <cell r="G2928">
            <v>172.47</v>
          </cell>
          <cell r="H2928" t="str">
            <v>USD</v>
          </cell>
        </row>
        <row r="2929">
          <cell r="E2929">
            <v>0.99</v>
          </cell>
          <cell r="F2929" t="str">
            <v>GEL</v>
          </cell>
          <cell r="G2929">
            <v>0.57999999999999996</v>
          </cell>
          <cell r="H2929" t="str">
            <v>USD</v>
          </cell>
        </row>
        <row r="2930">
          <cell r="E2930">
            <v>3.3200000000000003</v>
          </cell>
          <cell r="F2930" t="str">
            <v>GEL</v>
          </cell>
          <cell r="G2930">
            <v>1.95</v>
          </cell>
          <cell r="H2930" t="str">
            <v>USD</v>
          </cell>
        </row>
        <row r="2931">
          <cell r="E2931">
            <v>3.98</v>
          </cell>
          <cell r="F2931" t="str">
            <v>GEL</v>
          </cell>
          <cell r="G2931">
            <v>2.34</v>
          </cell>
          <cell r="H2931" t="str">
            <v>USD</v>
          </cell>
        </row>
        <row r="2932">
          <cell r="E2932">
            <v>6.63</v>
          </cell>
          <cell r="F2932" t="str">
            <v>GEL</v>
          </cell>
          <cell r="G2932">
            <v>3.9</v>
          </cell>
          <cell r="H2932" t="str">
            <v>USD</v>
          </cell>
        </row>
        <row r="2933">
          <cell r="E2933">
            <v>6.63</v>
          </cell>
          <cell r="F2933" t="str">
            <v>GEL</v>
          </cell>
          <cell r="G2933">
            <v>3.9</v>
          </cell>
          <cell r="H2933" t="str">
            <v>USD</v>
          </cell>
        </row>
        <row r="2934">
          <cell r="E2934">
            <v>20.32</v>
          </cell>
          <cell r="F2934" t="str">
            <v>USD</v>
          </cell>
          <cell r="G2934">
            <v>34.99</v>
          </cell>
          <cell r="H2934" t="str">
            <v>GEL</v>
          </cell>
        </row>
        <row r="2935">
          <cell r="E2935">
            <v>1219</v>
          </cell>
          <cell r="F2935" t="str">
            <v>GEL</v>
          </cell>
          <cell r="G2935">
            <v>533.11</v>
          </cell>
          <cell r="H2935" t="str">
            <v>EUR</v>
          </cell>
        </row>
        <row r="2936">
          <cell r="E2936">
            <v>13.27</v>
          </cell>
          <cell r="F2936" t="str">
            <v>GEL</v>
          </cell>
          <cell r="G2936">
            <v>7.8</v>
          </cell>
          <cell r="H2936" t="str">
            <v>USD</v>
          </cell>
        </row>
        <row r="2937">
          <cell r="E2937">
            <v>52922.67</v>
          </cell>
          <cell r="F2937" t="str">
            <v>GEL</v>
          </cell>
          <cell r="G2937">
            <v>31456.080000000002</v>
          </cell>
          <cell r="H2937" t="str">
            <v>USD</v>
          </cell>
        </row>
        <row r="2938">
          <cell r="E2938">
            <v>36.090000000000003</v>
          </cell>
          <cell r="F2938" t="str">
            <v>GEL</v>
          </cell>
          <cell r="G2938">
            <v>21.22</v>
          </cell>
          <cell r="H2938" t="str">
            <v>USD</v>
          </cell>
        </row>
        <row r="2939">
          <cell r="E2939">
            <v>66.570000000000007</v>
          </cell>
          <cell r="F2939" t="str">
            <v>GEL</v>
          </cell>
          <cell r="G2939">
            <v>39.14</v>
          </cell>
          <cell r="H2939" t="str">
            <v>USD</v>
          </cell>
        </row>
        <row r="2940">
          <cell r="E2940">
            <v>6630000</v>
          </cell>
          <cell r="F2940" t="str">
            <v>USD</v>
          </cell>
          <cell r="G2940">
            <v>11388351</v>
          </cell>
          <cell r="H2940" t="str">
            <v>GEL</v>
          </cell>
        </row>
        <row r="2941">
          <cell r="E2941">
            <v>200000</v>
          </cell>
          <cell r="F2941" t="str">
            <v>USD</v>
          </cell>
          <cell r="G2941">
            <v>340600</v>
          </cell>
          <cell r="H2941" t="str">
            <v>GEL</v>
          </cell>
        </row>
        <row r="2942">
          <cell r="E2942">
            <v>200000</v>
          </cell>
          <cell r="F2942" t="str">
            <v>USD</v>
          </cell>
          <cell r="G2942">
            <v>340400</v>
          </cell>
          <cell r="H2942" t="str">
            <v>GEL</v>
          </cell>
        </row>
        <row r="2943">
          <cell r="E2943">
            <v>200000</v>
          </cell>
          <cell r="F2943" t="str">
            <v>USD</v>
          </cell>
          <cell r="G2943">
            <v>340200</v>
          </cell>
          <cell r="H2943" t="str">
            <v>GEL</v>
          </cell>
        </row>
        <row r="2944">
          <cell r="E2944">
            <v>200000</v>
          </cell>
          <cell r="F2944" t="str">
            <v>USD</v>
          </cell>
          <cell r="G2944">
            <v>340000</v>
          </cell>
          <cell r="H2944" t="str">
            <v>GEL</v>
          </cell>
        </row>
        <row r="2945">
          <cell r="E2945">
            <v>39520.1</v>
          </cell>
          <cell r="F2945" t="str">
            <v>GEL</v>
          </cell>
          <cell r="G2945">
            <v>22954.33</v>
          </cell>
          <cell r="H2945" t="str">
            <v>USD</v>
          </cell>
        </row>
        <row r="2946">
          <cell r="E2946">
            <v>144307.61000000002</v>
          </cell>
          <cell r="F2946" t="str">
            <v>GEL</v>
          </cell>
          <cell r="G2946">
            <v>84988.47</v>
          </cell>
          <cell r="H2946" t="str">
            <v>USD</v>
          </cell>
        </row>
        <row r="2947">
          <cell r="E2947">
            <v>500000</v>
          </cell>
          <cell r="F2947" t="str">
            <v>USD</v>
          </cell>
          <cell r="G2947">
            <v>850500</v>
          </cell>
          <cell r="H2947" t="str">
            <v>GEL</v>
          </cell>
        </row>
        <row r="2948">
          <cell r="E2948">
            <v>731.26</v>
          </cell>
          <cell r="F2948" t="str">
            <v>USD</v>
          </cell>
          <cell r="G2948">
            <v>1243.73</v>
          </cell>
          <cell r="H2948" t="str">
            <v>GEL</v>
          </cell>
        </row>
        <row r="2949">
          <cell r="E2949">
            <v>7890.78</v>
          </cell>
          <cell r="F2949" t="str">
            <v>EUR</v>
          </cell>
          <cell r="G2949">
            <v>18608.04</v>
          </cell>
          <cell r="H2949" t="str">
            <v>GEL</v>
          </cell>
        </row>
        <row r="2950">
          <cell r="E2950">
            <v>250670</v>
          </cell>
          <cell r="F2950" t="str">
            <v>USD</v>
          </cell>
          <cell r="G2950">
            <v>429497.98</v>
          </cell>
          <cell r="H2950" t="str">
            <v>GEL</v>
          </cell>
        </row>
        <row r="2951">
          <cell r="E2951">
            <v>181.61</v>
          </cell>
          <cell r="F2951" t="str">
            <v>EUR</v>
          </cell>
          <cell r="G2951">
            <v>427.52</v>
          </cell>
          <cell r="H2951" t="str">
            <v>GEL</v>
          </cell>
        </row>
        <row r="2952">
          <cell r="E2952">
            <v>8.25</v>
          </cell>
          <cell r="F2952" t="str">
            <v>USD</v>
          </cell>
          <cell r="G2952">
            <v>14.030000000000001</v>
          </cell>
          <cell r="H2952" t="str">
            <v>GEL</v>
          </cell>
        </row>
        <row r="2953">
          <cell r="E2953">
            <v>493.99</v>
          </cell>
          <cell r="F2953" t="str">
            <v>USD</v>
          </cell>
          <cell r="G2953">
            <v>840.17000000000007</v>
          </cell>
          <cell r="H2953" t="str">
            <v>GEL</v>
          </cell>
        </row>
        <row r="2954">
          <cell r="E2954">
            <v>201.33</v>
          </cell>
          <cell r="F2954" t="str">
            <v>USD</v>
          </cell>
          <cell r="G2954">
            <v>342.42</v>
          </cell>
          <cell r="H2954" t="str">
            <v>GEL</v>
          </cell>
        </row>
        <row r="2955">
          <cell r="E2955">
            <v>930.01</v>
          </cell>
          <cell r="F2955" t="str">
            <v>USD</v>
          </cell>
          <cell r="G2955">
            <v>1581.76</v>
          </cell>
          <cell r="H2955" t="str">
            <v>GEL</v>
          </cell>
        </row>
        <row r="2956">
          <cell r="E2956">
            <v>609.25</v>
          </cell>
          <cell r="F2956" t="str">
            <v>USD</v>
          </cell>
          <cell r="G2956">
            <v>1049</v>
          </cell>
          <cell r="H2956" t="str">
            <v>GEL</v>
          </cell>
        </row>
        <row r="2957">
          <cell r="E2957">
            <v>11.49</v>
          </cell>
          <cell r="F2957" t="str">
            <v>GEL</v>
          </cell>
          <cell r="G2957">
            <v>6.75</v>
          </cell>
          <cell r="H2957" t="str">
            <v>USD</v>
          </cell>
        </row>
        <row r="2958">
          <cell r="E2958">
            <v>380.07</v>
          </cell>
          <cell r="F2958" t="str">
            <v>USD</v>
          </cell>
          <cell r="G2958">
            <v>646.41999999999996</v>
          </cell>
          <cell r="H2958" t="str">
            <v>GEL</v>
          </cell>
        </row>
        <row r="2959">
          <cell r="E2959">
            <v>0.96</v>
          </cell>
          <cell r="F2959" t="str">
            <v>USD</v>
          </cell>
          <cell r="G2959">
            <v>1.6300000000000001</v>
          </cell>
          <cell r="H2959" t="str">
            <v>GEL</v>
          </cell>
        </row>
        <row r="2960">
          <cell r="E2960">
            <v>500000</v>
          </cell>
          <cell r="F2960" t="str">
            <v>USD</v>
          </cell>
          <cell r="G2960">
            <v>851000</v>
          </cell>
          <cell r="H2960" t="str">
            <v>GEL</v>
          </cell>
        </row>
        <row r="2961">
          <cell r="E2961">
            <v>179816</v>
          </cell>
          <cell r="F2961" t="str">
            <v>HUF</v>
          </cell>
          <cell r="G2961">
            <v>1546.42</v>
          </cell>
          <cell r="H2961" t="str">
            <v>GEL</v>
          </cell>
        </row>
        <row r="2962">
          <cell r="E2962">
            <v>32000</v>
          </cell>
          <cell r="F2962" t="str">
            <v>AUD</v>
          </cell>
          <cell r="G2962">
            <v>54400</v>
          </cell>
          <cell r="H2962" t="str">
            <v>GEL</v>
          </cell>
        </row>
        <row r="2963">
          <cell r="E2963">
            <v>17000</v>
          </cell>
          <cell r="F2963" t="str">
            <v>AMD</v>
          </cell>
          <cell r="G2963">
            <v>79.900000000000006</v>
          </cell>
          <cell r="H2963" t="str">
            <v>GEL</v>
          </cell>
        </row>
        <row r="2964">
          <cell r="E2964">
            <v>1636.71</v>
          </cell>
          <cell r="F2964" t="str">
            <v>USD</v>
          </cell>
          <cell r="G2964">
            <v>47000</v>
          </cell>
          <cell r="H2964" t="str">
            <v>RUR</v>
          </cell>
        </row>
        <row r="2965">
          <cell r="E2965">
            <v>137000</v>
          </cell>
          <cell r="F2965" t="str">
            <v>GBP</v>
          </cell>
          <cell r="G2965">
            <v>219200</v>
          </cell>
          <cell r="H2965" t="str">
            <v>USD</v>
          </cell>
        </row>
        <row r="2966">
          <cell r="E2966">
            <v>10200000</v>
          </cell>
          <cell r="F2966" t="str">
            <v>GEL</v>
          </cell>
          <cell r="G2966">
            <v>6000000</v>
          </cell>
          <cell r="H2966" t="str">
            <v>USD</v>
          </cell>
        </row>
        <row r="2967">
          <cell r="E2967">
            <v>40000</v>
          </cell>
          <cell r="F2967" t="str">
            <v>EUR</v>
          </cell>
          <cell r="G2967">
            <v>55176.480000000003</v>
          </cell>
          <cell r="H2967" t="str">
            <v>USD</v>
          </cell>
        </row>
        <row r="2968">
          <cell r="E2968">
            <v>542.84</v>
          </cell>
          <cell r="F2968" t="str">
            <v>EUR</v>
          </cell>
          <cell r="G2968">
            <v>1277.9000000000001</v>
          </cell>
          <cell r="H2968" t="str">
            <v>GEL</v>
          </cell>
        </row>
        <row r="2969">
          <cell r="E2969">
            <v>12805.18</v>
          </cell>
          <cell r="F2969" t="str">
            <v>EUR</v>
          </cell>
          <cell r="G2969">
            <v>17696.760000000002</v>
          </cell>
          <cell r="H2969" t="str">
            <v>USD</v>
          </cell>
        </row>
        <row r="2970">
          <cell r="E2970">
            <v>100000</v>
          </cell>
          <cell r="F2970" t="str">
            <v>EUR</v>
          </cell>
          <cell r="G2970">
            <v>138337</v>
          </cell>
          <cell r="H2970" t="str">
            <v>USD</v>
          </cell>
        </row>
        <row r="2971">
          <cell r="E2971">
            <v>20000</v>
          </cell>
          <cell r="F2971" t="str">
            <v>EUR</v>
          </cell>
          <cell r="G2971">
            <v>27667.8</v>
          </cell>
          <cell r="H2971" t="str">
            <v>USD</v>
          </cell>
        </row>
        <row r="2972">
          <cell r="E2972">
            <v>60000</v>
          </cell>
          <cell r="F2972" t="str">
            <v>EUR</v>
          </cell>
          <cell r="G2972">
            <v>82605</v>
          </cell>
          <cell r="H2972" t="str">
            <v>USD</v>
          </cell>
        </row>
        <row r="2973">
          <cell r="E2973">
            <v>60000</v>
          </cell>
          <cell r="F2973" t="str">
            <v>EUR</v>
          </cell>
          <cell r="G2973">
            <v>82605</v>
          </cell>
          <cell r="H2973" t="str">
            <v>USD</v>
          </cell>
        </row>
        <row r="2974">
          <cell r="E2974">
            <v>30000</v>
          </cell>
          <cell r="F2974" t="str">
            <v>EUR</v>
          </cell>
          <cell r="G2974">
            <v>41499.300000000003</v>
          </cell>
          <cell r="H2974" t="str">
            <v>USD</v>
          </cell>
        </row>
        <row r="2975">
          <cell r="E2975">
            <v>20000</v>
          </cell>
          <cell r="F2975" t="str">
            <v>EUR</v>
          </cell>
          <cell r="G2975">
            <v>27666.2</v>
          </cell>
          <cell r="H2975" t="str">
            <v>USD</v>
          </cell>
        </row>
        <row r="2976">
          <cell r="E2976">
            <v>224159.6</v>
          </cell>
          <cell r="F2976" t="str">
            <v>USD</v>
          </cell>
          <cell r="G2976">
            <v>140000</v>
          </cell>
          <cell r="H2976" t="str">
            <v>GBP</v>
          </cell>
        </row>
        <row r="2977">
          <cell r="E2977">
            <v>69176</v>
          </cell>
          <cell r="F2977" t="str">
            <v>USD</v>
          </cell>
          <cell r="G2977">
            <v>50000</v>
          </cell>
          <cell r="H2977" t="str">
            <v>EUR</v>
          </cell>
        </row>
        <row r="2978">
          <cell r="E2978">
            <v>55324</v>
          </cell>
          <cell r="F2978" t="str">
            <v>USD</v>
          </cell>
          <cell r="G2978">
            <v>40000</v>
          </cell>
          <cell r="H2978" t="str">
            <v>EUR</v>
          </cell>
        </row>
        <row r="2979">
          <cell r="E2979">
            <v>9371.8999999999069</v>
          </cell>
          <cell r="F2979" t="str">
            <v>GEL</v>
          </cell>
        </row>
        <row r="2980">
          <cell r="G2980">
            <v>7432.7900000000373</v>
          </cell>
          <cell r="H2980" t="str">
            <v>GEL</v>
          </cell>
        </row>
        <row r="2981">
          <cell r="E2981">
            <v>1363273.7400000021</v>
          </cell>
          <cell r="F2981" t="str">
            <v>GEL</v>
          </cell>
        </row>
        <row r="2982">
          <cell r="G2982">
            <v>1124889.849999994</v>
          </cell>
          <cell r="H2982" t="str">
            <v>GEL</v>
          </cell>
        </row>
        <row r="2983">
          <cell r="E2983">
            <v>267.5</v>
          </cell>
          <cell r="F2983" t="str">
            <v>GEL</v>
          </cell>
          <cell r="G2983">
            <v>113.69</v>
          </cell>
          <cell r="H2983" t="str">
            <v>EUR</v>
          </cell>
        </row>
        <row r="2984">
          <cell r="E2984">
            <v>0.4</v>
          </cell>
          <cell r="F2984" t="str">
            <v>USD</v>
          </cell>
          <cell r="G2984">
            <v>0.68</v>
          </cell>
          <cell r="H2984" t="str">
            <v>GEL</v>
          </cell>
        </row>
        <row r="2985">
          <cell r="E2985">
            <v>1638.57</v>
          </cell>
          <cell r="F2985" t="str">
            <v>GEL</v>
          </cell>
          <cell r="G2985">
            <v>963.63</v>
          </cell>
          <cell r="H2985" t="str">
            <v>USD</v>
          </cell>
        </row>
        <row r="2986">
          <cell r="E2986">
            <v>1527.86</v>
          </cell>
          <cell r="F2986" t="str">
            <v>GEL</v>
          </cell>
          <cell r="G2986">
            <v>649.02</v>
          </cell>
          <cell r="H2986" t="str">
            <v>EUR</v>
          </cell>
        </row>
        <row r="2987">
          <cell r="E2987">
            <v>5576.32</v>
          </cell>
          <cell r="F2987" t="str">
            <v>GEL</v>
          </cell>
          <cell r="G2987">
            <v>3278.65</v>
          </cell>
          <cell r="H2987" t="str">
            <v>USD</v>
          </cell>
        </row>
        <row r="2988">
          <cell r="E2988">
            <v>146817.79</v>
          </cell>
          <cell r="F2988" t="str">
            <v>USD</v>
          </cell>
          <cell r="G2988">
            <v>249707.69723200004</v>
          </cell>
          <cell r="H2988" t="str">
            <v>GEL</v>
          </cell>
        </row>
        <row r="2989">
          <cell r="E2989">
            <v>6542.9384579999996</v>
          </cell>
          <cell r="F2989" t="str">
            <v>GEL</v>
          </cell>
          <cell r="G2989">
            <v>2779.38</v>
          </cell>
          <cell r="H2989" t="str">
            <v>EUR</v>
          </cell>
        </row>
        <row r="2990">
          <cell r="E2990">
            <v>50.640162000000004</v>
          </cell>
          <cell r="F2990" t="str">
            <v>GEL</v>
          </cell>
          <cell r="G2990">
            <v>27.78</v>
          </cell>
          <cell r="H2990" t="str">
            <v>CHF</v>
          </cell>
        </row>
        <row r="2991">
          <cell r="E2991">
            <v>143.544838</v>
          </cell>
          <cell r="F2991" t="str">
            <v>GEL</v>
          </cell>
          <cell r="G2991">
            <v>66.98</v>
          </cell>
          <cell r="H2991" t="str">
            <v>AZN</v>
          </cell>
        </row>
        <row r="2992">
          <cell r="E2992">
            <v>12</v>
          </cell>
          <cell r="F2992" t="str">
            <v>EUR</v>
          </cell>
          <cell r="G2992">
            <v>28.3</v>
          </cell>
          <cell r="H2992" t="str">
            <v>GEL</v>
          </cell>
        </row>
        <row r="2993">
          <cell r="E2993">
            <v>1.7</v>
          </cell>
          <cell r="F2993" t="str">
            <v>GEL</v>
          </cell>
          <cell r="G2993">
            <v>0.99</v>
          </cell>
          <cell r="H2993" t="str">
            <v>USD</v>
          </cell>
        </row>
        <row r="2994">
          <cell r="E2994">
            <v>13.84</v>
          </cell>
          <cell r="F2994" t="str">
            <v>USD</v>
          </cell>
          <cell r="G2994">
            <v>23.71</v>
          </cell>
          <cell r="H2994" t="str">
            <v>GEL</v>
          </cell>
        </row>
        <row r="2995">
          <cell r="E2995">
            <v>3</v>
          </cell>
          <cell r="F2995" t="str">
            <v>USD</v>
          </cell>
          <cell r="G2995">
            <v>5.14</v>
          </cell>
          <cell r="H2995" t="str">
            <v>GEL</v>
          </cell>
        </row>
        <row r="2996">
          <cell r="E2996">
            <v>544.48</v>
          </cell>
          <cell r="F2996" t="str">
            <v>GEL</v>
          </cell>
          <cell r="G2996">
            <v>317.78000000000003</v>
          </cell>
          <cell r="H2996" t="str">
            <v>USD</v>
          </cell>
        </row>
        <row r="2997">
          <cell r="E2997">
            <v>506</v>
          </cell>
          <cell r="F2997" t="str">
            <v>EUR</v>
          </cell>
          <cell r="G2997">
            <v>1193.25</v>
          </cell>
          <cell r="H2997" t="str">
            <v>GEL</v>
          </cell>
        </row>
        <row r="2998">
          <cell r="E2998">
            <v>972.1</v>
          </cell>
          <cell r="F2998" t="str">
            <v>GEL</v>
          </cell>
          <cell r="G2998">
            <v>412.22</v>
          </cell>
          <cell r="H2998" t="str">
            <v>EUR</v>
          </cell>
        </row>
        <row r="2999">
          <cell r="E2999">
            <v>9371.8999999999069</v>
          </cell>
          <cell r="F2999" t="str">
            <v>GEL</v>
          </cell>
          <cell r="G2999">
            <v>1959600</v>
          </cell>
          <cell r="H2999" t="str">
            <v>GEL</v>
          </cell>
        </row>
        <row r="3000">
          <cell r="E3000">
            <v>800000</v>
          </cell>
          <cell r="F3000" t="str">
            <v>USD</v>
          </cell>
          <cell r="G3000">
            <v>7432.7900000000373</v>
          </cell>
          <cell r="H3000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heet"/>
      <sheetName val="Sheet1"/>
      <sheetName val="Technic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2">
          <cell r="B2" t="str">
            <v>რეგულაცია</v>
          </cell>
        </row>
        <row r="3">
          <cell r="B3" t="str">
            <v>დანართი</v>
          </cell>
        </row>
        <row r="5">
          <cell r="H5" t="str">
            <v>1. key ratios</v>
          </cell>
          <cell r="K5" t="str">
            <v>ცვლილება/კორექტირება რეგულაციაში</v>
          </cell>
        </row>
        <row r="6">
          <cell r="B6" t="str">
            <v>საკრედიტო</v>
          </cell>
          <cell r="H6" t="str">
            <v>2. RC</v>
          </cell>
          <cell r="K6" t="str">
            <v>ცვლილება ცხრილში</v>
          </cell>
        </row>
        <row r="7">
          <cell r="B7" t="str">
            <v>ანდრო</v>
          </cell>
          <cell r="H7" t="str">
            <v>3. Income statement</v>
          </cell>
          <cell r="K7" t="str">
            <v>საჭიროა დამატებითი განმარტება</v>
          </cell>
        </row>
        <row r="8">
          <cell r="B8" t="str">
            <v>სხვა</v>
          </cell>
          <cell r="H8" t="str">
            <v xml:space="preserve">4. Off-balance </v>
          </cell>
          <cell r="K8" t="str">
            <v>არ საჭიროებს ცვლილებას</v>
          </cell>
        </row>
        <row r="9">
          <cell r="H9" t="str">
            <v>5. RWA</v>
          </cell>
          <cell r="K9" t="str">
            <v>მონაცემები არ აქვთ</v>
          </cell>
        </row>
        <row r="10">
          <cell r="H10" t="str">
            <v>6. shareholders</v>
          </cell>
        </row>
        <row r="11">
          <cell r="H11" t="str">
            <v>7. LI1</v>
          </cell>
        </row>
        <row r="12">
          <cell r="H12" t="str">
            <v>8. LI2</v>
          </cell>
        </row>
        <row r="13">
          <cell r="H13" t="str">
            <v>9. Capital</v>
          </cell>
        </row>
        <row r="14">
          <cell r="H14" t="str">
            <v>10. CC2</v>
          </cell>
        </row>
        <row r="15">
          <cell r="H15" t="str">
            <v>11. CR-General</v>
          </cell>
        </row>
        <row r="16">
          <cell r="H16" t="str">
            <v>12. CR-Quality</v>
          </cell>
        </row>
        <row r="17">
          <cell r="H17" t="str">
            <v>13. CR-PTI,LTV</v>
          </cell>
        </row>
        <row r="18">
          <cell r="H18" t="str">
            <v>14. CR (ratios)</v>
          </cell>
        </row>
        <row r="19">
          <cell r="H19" t="str">
            <v>15. CR-mitigation</v>
          </cell>
        </row>
        <row r="20">
          <cell r="H20" t="str">
            <v>16. CR</v>
          </cell>
        </row>
        <row r="21">
          <cell r="H21" t="str">
            <v>17. CR4</v>
          </cell>
        </row>
        <row r="22">
          <cell r="H22" t="str">
            <v>18. CICR</v>
          </cell>
        </row>
        <row r="23">
          <cell r="H23" t="str">
            <v>19. CCR</v>
          </cell>
        </row>
        <row r="24">
          <cell r="H24" t="str">
            <v>20. LI0</v>
          </cell>
        </row>
        <row r="25">
          <cell r="H25" t="str">
            <v>21. LI3</v>
          </cell>
        </row>
        <row r="26">
          <cell r="H26" t="str">
            <v>22. OR1</v>
          </cell>
        </row>
        <row r="27">
          <cell r="H27" t="str">
            <v>23. OR2</v>
          </cell>
        </row>
        <row r="28">
          <cell r="H28" t="str">
            <v>24. Rem</v>
          </cell>
        </row>
        <row r="29">
          <cell r="H29" t="str">
            <v>25. Rem 2</v>
          </cell>
        </row>
        <row r="30">
          <cell r="H30" t="str">
            <v>26. Rem 3</v>
          </cell>
        </row>
        <row r="31">
          <cell r="H31" t="str">
            <v>27. REM 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1. key ratios"/>
      <sheetName val="2. RC"/>
      <sheetName val="3. PL"/>
      <sheetName val="4. Off-Balance"/>
      <sheetName val="5. RWA"/>
      <sheetName val="6. Administrators-shareholders"/>
      <sheetName val="7. LI1"/>
      <sheetName val="8. LI2"/>
      <sheetName val="9. Capital"/>
      <sheetName val="9.1. Capital Requirements"/>
      <sheetName val="10. CC2"/>
      <sheetName val="11. CRWA"/>
      <sheetName val="12. CRM"/>
      <sheetName val="13. CRME"/>
      <sheetName val="14. LCR"/>
      <sheetName val="15. CCR"/>
      <sheetName val="15.1. LR"/>
      <sheetName val="16. NSFR"/>
      <sheetName val=" 17. Residual Maturity"/>
      <sheetName val="18. Assets by Exposure classes"/>
      <sheetName val="19. Assets by Risk Sectors"/>
      <sheetName val="20. Reserves"/>
      <sheetName val="21. NPL"/>
      <sheetName val="22. Quality"/>
      <sheetName val="23. LTV"/>
      <sheetName val="24. Risk Sector"/>
      <sheetName val="25. Collateral"/>
      <sheetName val="Instruction"/>
    </sheetNames>
    <sheetDataSet>
      <sheetData sheetId="0"/>
      <sheetData sheetId="1"/>
      <sheetData sheetId="2"/>
      <sheetData sheetId="3"/>
      <sheetData sheetId="4"/>
      <sheetData sheetId="5">
        <row r="13">
          <cell r="C13">
            <v>503151401.18387604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4"/>
  <sheetViews>
    <sheetView tabSelected="1" zoomScale="80" zoomScaleNormal="80" workbookViewId="0">
      <selection activeCell="C14" sqref="C14"/>
    </sheetView>
  </sheetViews>
  <sheetFormatPr defaultColWidth="9.21875" defaultRowHeight="13.8"/>
  <cols>
    <col min="1" max="1" width="7.109375" style="4" customWidth="1"/>
    <col min="2" max="2" width="94.44140625" style="5" customWidth="1"/>
    <col min="3" max="3" width="39.44140625" style="5" customWidth="1"/>
    <col min="4" max="6" width="9.21875" style="5"/>
    <col min="7" max="7" width="25" style="5" customWidth="1"/>
    <col min="8" max="16384" width="9.21875" style="5"/>
  </cols>
  <sheetData>
    <row r="1" spans="1:3">
      <c r="A1" s="567"/>
      <c r="B1" s="568" t="s">
        <v>345</v>
      </c>
      <c r="C1" s="567"/>
    </row>
    <row r="2" spans="1:3" ht="14.4">
      <c r="A2" s="569">
        <v>1</v>
      </c>
      <c r="B2" s="570" t="s">
        <v>346</v>
      </c>
      <c r="C2" s="571" t="s">
        <v>503</v>
      </c>
    </row>
    <row r="3" spans="1:3" ht="14.4">
      <c r="A3" s="569">
        <v>2</v>
      </c>
      <c r="B3" s="572" t="s">
        <v>342</v>
      </c>
      <c r="C3" s="571" t="s">
        <v>502</v>
      </c>
    </row>
    <row r="4" spans="1:3" ht="14.4">
      <c r="A4" s="569">
        <v>3</v>
      </c>
      <c r="B4" s="573" t="s">
        <v>347</v>
      </c>
      <c r="C4" s="571" t="s">
        <v>501</v>
      </c>
    </row>
    <row r="5" spans="1:3" ht="14.4">
      <c r="A5" s="574">
        <v>4</v>
      </c>
      <c r="B5" s="575" t="s">
        <v>343</v>
      </c>
      <c r="C5" s="571" t="s">
        <v>500</v>
      </c>
    </row>
    <row r="6" spans="1:3" s="578" customFormat="1" ht="45.75" customHeight="1">
      <c r="A6" s="576" t="s">
        <v>420</v>
      </c>
      <c r="B6" s="577"/>
      <c r="C6" s="577"/>
    </row>
    <row r="7" spans="1:3">
      <c r="A7" s="579" t="s">
        <v>30</v>
      </c>
      <c r="B7" s="568" t="s">
        <v>344</v>
      </c>
    </row>
    <row r="8" spans="1:3">
      <c r="A8" s="567">
        <v>1</v>
      </c>
      <c r="B8" s="251" t="s">
        <v>21</v>
      </c>
    </row>
    <row r="9" spans="1:3">
      <c r="A9" s="567">
        <v>2</v>
      </c>
      <c r="B9" s="580" t="s">
        <v>22</v>
      </c>
    </row>
    <row r="10" spans="1:3">
      <c r="A10" s="567">
        <v>3</v>
      </c>
      <c r="B10" s="580" t="s">
        <v>23</v>
      </c>
    </row>
    <row r="11" spans="1:3">
      <c r="A11" s="567">
        <v>4</v>
      </c>
      <c r="B11" s="580" t="s">
        <v>24</v>
      </c>
    </row>
    <row r="12" spans="1:3">
      <c r="A12" s="567">
        <v>5</v>
      </c>
      <c r="B12" s="580" t="s">
        <v>25</v>
      </c>
    </row>
    <row r="13" spans="1:3">
      <c r="A13" s="567">
        <v>6</v>
      </c>
      <c r="B13" s="581" t="s">
        <v>354</v>
      </c>
    </row>
    <row r="14" spans="1:3">
      <c r="A14" s="567">
        <v>7</v>
      </c>
      <c r="B14" s="580" t="s">
        <v>348</v>
      </c>
    </row>
    <row r="15" spans="1:3">
      <c r="A15" s="567">
        <v>8</v>
      </c>
      <c r="B15" s="580" t="s">
        <v>349</v>
      </c>
    </row>
    <row r="16" spans="1:3">
      <c r="A16" s="567">
        <v>9</v>
      </c>
      <c r="B16" s="580" t="s">
        <v>26</v>
      </c>
    </row>
    <row r="17" spans="1:2">
      <c r="A17" s="582" t="s">
        <v>419</v>
      </c>
      <c r="B17" s="580" t="s">
        <v>406</v>
      </c>
    </row>
    <row r="18" spans="1:2">
      <c r="A18" s="567">
        <v>10</v>
      </c>
      <c r="B18" s="580" t="s">
        <v>27</v>
      </c>
    </row>
    <row r="19" spans="1:2">
      <c r="A19" s="567">
        <v>11</v>
      </c>
      <c r="B19" s="581" t="s">
        <v>350</v>
      </c>
    </row>
    <row r="20" spans="1:2">
      <c r="A20" s="567">
        <v>12</v>
      </c>
      <c r="B20" s="581" t="s">
        <v>28</v>
      </c>
    </row>
    <row r="21" spans="1:2">
      <c r="A21" s="567">
        <v>13</v>
      </c>
      <c r="B21" s="583" t="s">
        <v>351</v>
      </c>
    </row>
    <row r="22" spans="1:2">
      <c r="A22" s="567">
        <v>14</v>
      </c>
      <c r="B22" s="584" t="s">
        <v>378</v>
      </c>
    </row>
    <row r="23" spans="1:2">
      <c r="A23" s="567">
        <v>15</v>
      </c>
      <c r="B23" s="581" t="s">
        <v>29</v>
      </c>
    </row>
    <row r="24" spans="1:2">
      <c r="A24" s="567">
        <v>15.1</v>
      </c>
      <c r="B24" s="580" t="s">
        <v>432</v>
      </c>
    </row>
  </sheetData>
  <mergeCells count="1">
    <mergeCell ref="A6:C6"/>
  </mergeCells>
  <hyperlinks>
    <hyperlink ref="B9" location="'2.RC'!A1" display="Balance Sheet" xr:uid="{D7926BBA-E7E6-4D5F-84F5-D2E57D31A9E8}"/>
    <hyperlink ref="B12" location="'5. RWA '!A1" display="Risk-Weighted Assets (RWA)" xr:uid="{33D2C1F9-87AB-4B6F-843E-F26F1EF9AF05}"/>
    <hyperlink ref="B8" location="'1. key ratios '!A1" display="Key ratios" xr:uid="{9B73F149-C31C-47AE-9F60-645D48544B85}"/>
    <hyperlink ref="B10" location="'3.PL'!A1" display="Income statement" xr:uid="{CB0273BE-5360-43E8-B683-7CC9D9004EA5}"/>
    <hyperlink ref="B11" location="'4. Off-Balance'!A1" display="Off-balance sheet" xr:uid="{7A0C1E1B-6E00-4D54-9564-E8B363541389}"/>
    <hyperlink ref="B13" location="'6. Administrators-shareholders'!A1" display="Info about supervisory board, senior management and shareholders" xr:uid="{1AABFF6E-E0D7-493C-A035-452569293F8C}"/>
    <hyperlink ref="B14" location="'7. LI1 '!A1" display="Linkages between financial statements and regulatory exposures" xr:uid="{B558EE3D-27E6-4925-BE23-15759389A023}"/>
    <hyperlink ref="B15" location="'8. LI2'!A1" display="Differences between carrying values per standardized balance sheet used for regulatory reporting purposes and the exposure amounts used for capital adequacy calculation" xr:uid="{5665A145-31D6-40EB-99AF-B7D9D052C936}"/>
    <hyperlink ref="B16" location="'9.Capital'!A1" display="Regulatory Capital" xr:uid="{60D6E3AD-5FBA-41DE-8044-2278F30EDEE6}"/>
    <hyperlink ref="B18" location="'10. CC2'!A1" display="Reconciliation of regulatory capital to balance sheet " xr:uid="{C08AC60C-013B-4747-9EA6-12BBFA667007}"/>
    <hyperlink ref="B19" location="'11. CRWA '!A1" display="Credit risk weighted risk exposures" xr:uid="{6D2A199D-06C5-4CBB-BC94-FF2DE786D833}"/>
    <hyperlink ref="B20" location="'12. CRM'!A1" display="Credit risk mitigation" xr:uid="{1B3EB9C6-9532-458C-B8CF-43E15E012A6B}"/>
    <hyperlink ref="B21" location="'13. CRME '!A1" display="Standardized approach: Credit risk, effect of credit risk mitigation" xr:uid="{23460D4F-6B2B-465E-AFF2-CEB9E13E8BFD}"/>
    <hyperlink ref="B23" location="'15. CCR '!A1" display="Counterparty credit risk" xr:uid="{5F512FD2-9C82-4D6D-A4C6-07822325FAF8}"/>
    <hyperlink ref="B22" location="'14. LCR'!A1" display="Liquidity Coverage Ratio" xr:uid="{AA8BED0B-67A3-4211-9CFC-7164D87B2382}"/>
    <hyperlink ref="B17" location="'9.1. Capital Requirements'!A1" display="Capital Adequacy Requirements" xr:uid="{44A013D7-2885-4FA2-B01A-5DA132361DC7}"/>
    <hyperlink ref="B24" location="'15.1 LR'!A1" display="Leverage Ratio" xr:uid="{E8349F4E-D1B3-4C24-A976-8768F1CF989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55"/>
  <sheetViews>
    <sheetView zoomScale="70" zoomScaleNormal="70" workbookViewId="0">
      <pane xSplit="1" ySplit="5" topLeftCell="B36" activePane="bottomRight" state="frozen"/>
      <selection activeCell="B9" sqref="B9"/>
      <selection pane="topRight" activeCell="B9" sqref="B9"/>
      <selection pane="bottomLeft" activeCell="B9" sqref="B9"/>
      <selection pane="bottomRight" activeCell="D44" sqref="D44"/>
    </sheetView>
  </sheetViews>
  <sheetFormatPr defaultColWidth="9.21875" defaultRowHeight="13.2"/>
  <cols>
    <col min="1" max="1" width="9.5546875" style="92" bestFit="1" customWidth="1"/>
    <col min="2" max="2" width="100.88671875" style="4" customWidth="1"/>
    <col min="3" max="3" width="18.44140625" style="4" customWidth="1"/>
    <col min="4" max="16384" width="9.21875" style="4"/>
  </cols>
  <sheetData>
    <row r="1" spans="1:3">
      <c r="A1" s="2" t="s">
        <v>31</v>
      </c>
      <c r="B1" s="3" t="str">
        <f>'Info '!C2</f>
        <v>JSC PASHA Bank Georgia</v>
      </c>
    </row>
    <row r="2" spans="1:3" s="81" customFormat="1" ht="15.75" customHeight="1">
      <c r="A2" s="81" t="s">
        <v>32</v>
      </c>
      <c r="B2" s="393">
        <v>44286</v>
      </c>
    </row>
    <row r="3" spans="1:3" s="81" customFormat="1" ht="15.75" customHeight="1"/>
    <row r="4" spans="1:3" ht="13.8" thickBot="1">
      <c r="A4" s="92" t="s">
        <v>247</v>
      </c>
      <c r="B4" s="146" t="s">
        <v>246</v>
      </c>
    </row>
    <row r="5" spans="1:3">
      <c r="A5" s="93" t="s">
        <v>7</v>
      </c>
      <c r="B5" s="94"/>
      <c r="C5" s="95" t="s">
        <v>74</v>
      </c>
    </row>
    <row r="6" spans="1:3" ht="13.8">
      <c r="A6" s="96">
        <v>1</v>
      </c>
      <c r="B6" s="97" t="s">
        <v>245</v>
      </c>
      <c r="C6" s="464">
        <f>SUM(C7:C11)</f>
        <v>74735329.060000002</v>
      </c>
    </row>
    <row r="7" spans="1:3" ht="13.8">
      <c r="A7" s="96">
        <v>2</v>
      </c>
      <c r="B7" s="98" t="s">
        <v>244</v>
      </c>
      <c r="C7" s="465">
        <v>103000000</v>
      </c>
    </row>
    <row r="8" spans="1:3" ht="13.8">
      <c r="A8" s="96">
        <v>3</v>
      </c>
      <c r="B8" s="99" t="s">
        <v>243</v>
      </c>
      <c r="C8" s="465"/>
    </row>
    <row r="9" spans="1:3" ht="13.8">
      <c r="A9" s="96">
        <v>4</v>
      </c>
      <c r="B9" s="99" t="s">
        <v>242</v>
      </c>
      <c r="C9" s="465"/>
    </row>
    <row r="10" spans="1:3" ht="13.8">
      <c r="A10" s="96">
        <v>5</v>
      </c>
      <c r="B10" s="99" t="s">
        <v>241</v>
      </c>
      <c r="C10" s="465"/>
    </row>
    <row r="11" spans="1:3" ht="13.8">
      <c r="A11" s="96">
        <v>6</v>
      </c>
      <c r="B11" s="100" t="s">
        <v>240</v>
      </c>
      <c r="C11" s="465">
        <v>-28264670.940000001</v>
      </c>
    </row>
    <row r="12" spans="1:3" s="72" customFormat="1" ht="13.8">
      <c r="A12" s="96">
        <v>7</v>
      </c>
      <c r="B12" s="97" t="s">
        <v>239</v>
      </c>
      <c r="C12" s="466">
        <f>SUM(C13:C27)</f>
        <v>4685080.34</v>
      </c>
    </row>
    <row r="13" spans="1:3" s="72" customFormat="1" ht="13.8">
      <c r="A13" s="96">
        <v>8</v>
      </c>
      <c r="B13" s="101" t="s">
        <v>238</v>
      </c>
      <c r="C13" s="467"/>
    </row>
    <row r="14" spans="1:3" s="72" customFormat="1" ht="26.4">
      <c r="A14" s="96">
        <v>9</v>
      </c>
      <c r="B14" s="102" t="s">
        <v>237</v>
      </c>
      <c r="C14" s="467"/>
    </row>
    <row r="15" spans="1:3" s="72" customFormat="1" ht="13.8">
      <c r="A15" s="96">
        <v>10</v>
      </c>
      <c r="B15" s="103" t="s">
        <v>236</v>
      </c>
      <c r="C15" s="467">
        <v>4685080.34</v>
      </c>
    </row>
    <row r="16" spans="1:3" s="72" customFormat="1" ht="13.8">
      <c r="A16" s="96">
        <v>11</v>
      </c>
      <c r="B16" s="104" t="s">
        <v>235</v>
      </c>
      <c r="C16" s="467"/>
    </row>
    <row r="17" spans="1:3" s="72" customFormat="1" ht="13.8">
      <c r="A17" s="96">
        <v>12</v>
      </c>
      <c r="B17" s="103" t="s">
        <v>234</v>
      </c>
      <c r="C17" s="467"/>
    </row>
    <row r="18" spans="1:3" s="72" customFormat="1" ht="13.8">
      <c r="A18" s="96">
        <v>13</v>
      </c>
      <c r="B18" s="103" t="s">
        <v>233</v>
      </c>
      <c r="C18" s="467"/>
    </row>
    <row r="19" spans="1:3" s="72" customFormat="1" ht="13.8">
      <c r="A19" s="96">
        <v>14</v>
      </c>
      <c r="B19" s="103" t="s">
        <v>232</v>
      </c>
      <c r="C19" s="467"/>
    </row>
    <row r="20" spans="1:3" s="72" customFormat="1" ht="13.8">
      <c r="A20" s="96">
        <v>15</v>
      </c>
      <c r="B20" s="103" t="s">
        <v>231</v>
      </c>
      <c r="C20" s="467"/>
    </row>
    <row r="21" spans="1:3" s="72" customFormat="1" ht="26.4">
      <c r="A21" s="96">
        <v>16</v>
      </c>
      <c r="B21" s="102" t="s">
        <v>230</v>
      </c>
      <c r="C21" s="467"/>
    </row>
    <row r="22" spans="1:3" s="72" customFormat="1" ht="13.8">
      <c r="A22" s="96">
        <v>17</v>
      </c>
      <c r="B22" s="105" t="s">
        <v>229</v>
      </c>
      <c r="C22" s="467"/>
    </row>
    <row r="23" spans="1:3" s="72" customFormat="1" ht="26.4">
      <c r="A23" s="96">
        <v>18</v>
      </c>
      <c r="B23" s="102" t="s">
        <v>228</v>
      </c>
      <c r="C23" s="467"/>
    </row>
    <row r="24" spans="1:3" s="72" customFormat="1" ht="26.4">
      <c r="A24" s="96">
        <v>19</v>
      </c>
      <c r="B24" s="102" t="s">
        <v>205</v>
      </c>
      <c r="C24" s="467"/>
    </row>
    <row r="25" spans="1:3" s="72" customFormat="1" ht="13.8">
      <c r="A25" s="96">
        <v>20</v>
      </c>
      <c r="B25" s="106" t="s">
        <v>227</v>
      </c>
      <c r="C25" s="467"/>
    </row>
    <row r="26" spans="1:3" s="72" customFormat="1" ht="13.8">
      <c r="A26" s="96">
        <v>21</v>
      </c>
      <c r="B26" s="106" t="s">
        <v>226</v>
      </c>
      <c r="C26" s="467"/>
    </row>
    <row r="27" spans="1:3" s="72" customFormat="1" ht="26.4">
      <c r="A27" s="96">
        <v>22</v>
      </c>
      <c r="B27" s="106" t="s">
        <v>225</v>
      </c>
      <c r="C27" s="467"/>
    </row>
    <row r="28" spans="1:3" s="72" customFormat="1" ht="13.8">
      <c r="A28" s="96">
        <v>23</v>
      </c>
      <c r="B28" s="107" t="s">
        <v>224</v>
      </c>
      <c r="C28" s="466">
        <f>C6-C12</f>
        <v>70050248.719999999</v>
      </c>
    </row>
    <row r="29" spans="1:3" s="72" customFormat="1" ht="13.8">
      <c r="A29" s="108"/>
      <c r="B29" s="109"/>
      <c r="C29" s="467"/>
    </row>
    <row r="30" spans="1:3" s="72" customFormat="1" ht="13.8">
      <c r="A30" s="108">
        <v>24</v>
      </c>
      <c r="B30" s="107" t="s">
        <v>223</v>
      </c>
      <c r="C30" s="466">
        <f>C31+C34</f>
        <v>0</v>
      </c>
    </row>
    <row r="31" spans="1:3" s="72" customFormat="1" ht="13.8">
      <c r="A31" s="108">
        <v>25</v>
      </c>
      <c r="B31" s="99" t="s">
        <v>222</v>
      </c>
      <c r="C31" s="468">
        <f>C32+C33</f>
        <v>0</v>
      </c>
    </row>
    <row r="32" spans="1:3" s="72" customFormat="1" ht="13.8">
      <c r="A32" s="108">
        <v>26</v>
      </c>
      <c r="B32" s="110" t="s">
        <v>303</v>
      </c>
      <c r="C32" s="467"/>
    </row>
    <row r="33" spans="1:3" s="72" customFormat="1" ht="13.8">
      <c r="A33" s="108">
        <v>27</v>
      </c>
      <c r="B33" s="110" t="s">
        <v>221</v>
      </c>
      <c r="C33" s="467"/>
    </row>
    <row r="34" spans="1:3" s="72" customFormat="1" ht="13.8">
      <c r="A34" s="108">
        <v>28</v>
      </c>
      <c r="B34" s="99" t="s">
        <v>220</v>
      </c>
      <c r="C34" s="467"/>
    </row>
    <row r="35" spans="1:3" s="72" customFormat="1" ht="13.8">
      <c r="A35" s="108">
        <v>29</v>
      </c>
      <c r="B35" s="107" t="s">
        <v>219</v>
      </c>
      <c r="C35" s="466">
        <f>SUM(C36:C40)</f>
        <v>0</v>
      </c>
    </row>
    <row r="36" spans="1:3" s="72" customFormat="1" ht="13.8">
      <c r="A36" s="108">
        <v>30</v>
      </c>
      <c r="B36" s="102" t="s">
        <v>218</v>
      </c>
      <c r="C36" s="467"/>
    </row>
    <row r="37" spans="1:3" s="72" customFormat="1" ht="13.8">
      <c r="A37" s="108">
        <v>31</v>
      </c>
      <c r="B37" s="103" t="s">
        <v>217</v>
      </c>
      <c r="C37" s="467"/>
    </row>
    <row r="38" spans="1:3" s="72" customFormat="1" ht="26.4">
      <c r="A38" s="108">
        <v>32</v>
      </c>
      <c r="B38" s="102" t="s">
        <v>216</v>
      </c>
      <c r="C38" s="467"/>
    </row>
    <row r="39" spans="1:3" s="72" customFormat="1" ht="26.4">
      <c r="A39" s="108">
        <v>33</v>
      </c>
      <c r="B39" s="102" t="s">
        <v>205</v>
      </c>
      <c r="C39" s="467"/>
    </row>
    <row r="40" spans="1:3" s="72" customFormat="1" ht="13.8">
      <c r="A40" s="108">
        <v>34</v>
      </c>
      <c r="B40" s="106" t="s">
        <v>215</v>
      </c>
      <c r="C40" s="467"/>
    </row>
    <row r="41" spans="1:3" s="72" customFormat="1" ht="13.8">
      <c r="A41" s="108">
        <v>35</v>
      </c>
      <c r="B41" s="107" t="s">
        <v>214</v>
      </c>
      <c r="C41" s="466">
        <f>C30-C35</f>
        <v>0</v>
      </c>
    </row>
    <row r="42" spans="1:3" s="72" customFormat="1" ht="13.8">
      <c r="A42" s="108"/>
      <c r="B42" s="109"/>
      <c r="C42" s="467"/>
    </row>
    <row r="43" spans="1:3" s="72" customFormat="1" ht="13.8">
      <c r="A43" s="108">
        <v>36</v>
      </c>
      <c r="B43" s="111" t="s">
        <v>213</v>
      </c>
      <c r="C43" s="466">
        <f>SUM(C44:C46)</f>
        <v>37941775.620399997</v>
      </c>
    </row>
    <row r="44" spans="1:3" s="72" customFormat="1" ht="13.8">
      <c r="A44" s="108">
        <v>37</v>
      </c>
      <c r="B44" s="99" t="s">
        <v>212</v>
      </c>
      <c r="C44" s="467">
        <v>32212175.246399999</v>
      </c>
    </row>
    <row r="45" spans="1:3" s="72" customFormat="1" ht="13.8">
      <c r="A45" s="108">
        <v>38</v>
      </c>
      <c r="B45" s="99" t="s">
        <v>211</v>
      </c>
      <c r="C45" s="467"/>
    </row>
    <row r="46" spans="1:3" s="72" customFormat="1" ht="13.8">
      <c r="A46" s="108">
        <v>39</v>
      </c>
      <c r="B46" s="99" t="s">
        <v>210</v>
      </c>
      <c r="C46" s="467">
        <v>5729600.3739999998</v>
      </c>
    </row>
    <row r="47" spans="1:3" s="72" customFormat="1" ht="13.8">
      <c r="A47" s="108">
        <v>40</v>
      </c>
      <c r="B47" s="111" t="s">
        <v>209</v>
      </c>
      <c r="C47" s="466">
        <f>SUM(C48:C51)</f>
        <v>0</v>
      </c>
    </row>
    <row r="48" spans="1:3" s="72" customFormat="1" ht="13.8">
      <c r="A48" s="108">
        <v>41</v>
      </c>
      <c r="B48" s="102" t="s">
        <v>208</v>
      </c>
      <c r="C48" s="467"/>
    </row>
    <row r="49" spans="1:3" s="72" customFormat="1" ht="13.8">
      <c r="A49" s="108">
        <v>42</v>
      </c>
      <c r="B49" s="103" t="s">
        <v>207</v>
      </c>
      <c r="C49" s="467"/>
    </row>
    <row r="50" spans="1:3" s="72" customFormat="1" ht="26.4">
      <c r="A50" s="108">
        <v>43</v>
      </c>
      <c r="B50" s="102" t="s">
        <v>206</v>
      </c>
      <c r="C50" s="467"/>
    </row>
    <row r="51" spans="1:3" s="72" customFormat="1" ht="26.4">
      <c r="A51" s="108">
        <v>44</v>
      </c>
      <c r="B51" s="102" t="s">
        <v>205</v>
      </c>
      <c r="C51" s="467"/>
    </row>
    <row r="52" spans="1:3" s="72" customFormat="1" ht="14.4" thickBot="1">
      <c r="A52" s="112">
        <v>45</v>
      </c>
      <c r="B52" s="113" t="s">
        <v>204</v>
      </c>
      <c r="C52" s="469">
        <f>C43-C47</f>
        <v>37941775.620399997</v>
      </c>
    </row>
    <row r="55" spans="1:3">
      <c r="B55" s="4" t="s">
        <v>8</v>
      </c>
    </row>
  </sheetData>
  <dataValidations count="1">
    <dataValidation operator="lessThanOrEqual" allowBlank="1" showInputMessage="1" showErrorMessage="1" errorTitle="Should be negative number" error="Should be whole negative number or 0" sqref="C13:C52" xr:uid="{1F2A7C30-0424-48FA-A6F8-033897C1CEA2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3"/>
  <sheetViews>
    <sheetView zoomScale="70" zoomScaleNormal="70" workbookViewId="0">
      <selection activeCell="B26" sqref="B26"/>
    </sheetView>
  </sheetViews>
  <sheetFormatPr defaultColWidth="9.21875" defaultRowHeight="13.8"/>
  <cols>
    <col min="1" max="1" width="9.44140625" style="265" bestFit="1" customWidth="1"/>
    <col min="2" max="2" width="72.88671875" style="265" customWidth="1"/>
    <col min="3" max="3" width="16.77734375" style="265" bestFit="1" customWidth="1"/>
    <col min="4" max="4" width="20.6640625" style="265" customWidth="1"/>
    <col min="5" max="16384" width="9.21875" style="265"/>
  </cols>
  <sheetData>
    <row r="1" spans="1:4">
      <c r="A1" s="316" t="s">
        <v>31</v>
      </c>
      <c r="B1" s="3" t="str">
        <f>'Info '!C2</f>
        <v>JSC PASHA Bank Georgia</v>
      </c>
    </row>
    <row r="2" spans="1:4" s="235" customFormat="1" ht="15.75" customHeight="1">
      <c r="A2" s="235" t="s">
        <v>32</v>
      </c>
      <c r="B2" s="393">
        <v>44286</v>
      </c>
    </row>
    <row r="3" spans="1:4" s="235" customFormat="1" ht="15.75" customHeight="1"/>
    <row r="4" spans="1:4" ht="14.4" thickBot="1">
      <c r="A4" s="283" t="s">
        <v>405</v>
      </c>
      <c r="B4" s="324" t="s">
        <v>406</v>
      </c>
    </row>
    <row r="5" spans="1:4" s="325" customFormat="1" ht="12.75" customHeight="1">
      <c r="A5" s="383"/>
      <c r="B5" s="384" t="s">
        <v>409</v>
      </c>
      <c r="C5" s="317" t="s">
        <v>407</v>
      </c>
      <c r="D5" s="318" t="s">
        <v>408</v>
      </c>
    </row>
    <row r="6" spans="1:4" s="326" customFormat="1">
      <c r="A6" s="319">
        <v>1</v>
      </c>
      <c r="B6" s="376" t="s">
        <v>410</v>
      </c>
      <c r="C6" s="376"/>
      <c r="D6" s="320"/>
    </row>
    <row r="7" spans="1:4" s="326" customFormat="1">
      <c r="A7" s="321" t="s">
        <v>396</v>
      </c>
      <c r="B7" s="377" t="s">
        <v>411</v>
      </c>
      <c r="C7" s="368">
        <v>4.4999999999999998E-2</v>
      </c>
      <c r="D7" s="369">
        <f>C7*'5. RWA '!$C$13</f>
        <v>22641813.053274419</v>
      </c>
    </row>
    <row r="8" spans="1:4" s="326" customFormat="1">
      <c r="A8" s="321" t="s">
        <v>397</v>
      </c>
      <c r="B8" s="377" t="s">
        <v>412</v>
      </c>
      <c r="C8" s="370">
        <v>0.06</v>
      </c>
      <c r="D8" s="369">
        <f>C8*'5. RWA '!$C$13</f>
        <v>30189084.071032561</v>
      </c>
    </row>
    <row r="9" spans="1:4" s="326" customFormat="1">
      <c r="A9" s="321" t="s">
        <v>398</v>
      </c>
      <c r="B9" s="377" t="s">
        <v>413</v>
      </c>
      <c r="C9" s="370">
        <v>0.08</v>
      </c>
      <c r="D9" s="369">
        <f>C9*'5. RWA '!$C$13</f>
        <v>40252112.094710082</v>
      </c>
    </row>
    <row r="10" spans="1:4" s="326" customFormat="1">
      <c r="A10" s="319" t="s">
        <v>399</v>
      </c>
      <c r="B10" s="376" t="s">
        <v>414</v>
      </c>
      <c r="C10" s="371"/>
      <c r="D10" s="378"/>
    </row>
    <row r="11" spans="1:4" s="327" customFormat="1">
      <c r="A11" s="322" t="s">
        <v>400</v>
      </c>
      <c r="B11" s="367" t="s">
        <v>479</v>
      </c>
      <c r="C11" s="372">
        <v>0</v>
      </c>
      <c r="D11" s="369">
        <f>C11*'5. RWA '!$C$13</f>
        <v>0</v>
      </c>
    </row>
    <row r="12" spans="1:4" s="327" customFormat="1">
      <c r="A12" s="322" t="s">
        <v>401</v>
      </c>
      <c r="B12" s="367" t="s">
        <v>415</v>
      </c>
      <c r="C12" s="372">
        <v>0</v>
      </c>
      <c r="D12" s="369">
        <f>C12*'5. RWA '!$C$13</f>
        <v>0</v>
      </c>
    </row>
    <row r="13" spans="1:4" s="327" customFormat="1">
      <c r="A13" s="322" t="s">
        <v>402</v>
      </c>
      <c r="B13" s="367" t="s">
        <v>416</v>
      </c>
      <c r="C13" s="372"/>
      <c r="D13" s="369">
        <f>C13*'5. RWA '!$C$13</f>
        <v>0</v>
      </c>
    </row>
    <row r="14" spans="1:4" s="327" customFormat="1">
      <c r="A14" s="319" t="s">
        <v>403</v>
      </c>
      <c r="B14" s="376" t="s">
        <v>476</v>
      </c>
      <c r="C14" s="373"/>
      <c r="D14" s="379"/>
    </row>
    <row r="15" spans="1:4" s="327" customFormat="1">
      <c r="A15" s="322">
        <v>3.1</v>
      </c>
      <c r="B15" s="367" t="s">
        <v>421</v>
      </c>
      <c r="C15" s="470">
        <v>2.0617278978666997E-2</v>
      </c>
      <c r="D15" s="471">
        <f>C15*'[4]5. RWA'!$C$13</f>
        <v>10373612.806715172</v>
      </c>
    </row>
    <row r="16" spans="1:4" s="327" customFormat="1">
      <c r="A16" s="322">
        <v>3.2</v>
      </c>
      <c r="B16" s="367" t="s">
        <v>422</v>
      </c>
      <c r="C16" s="470">
        <v>2.7520171807615929E-2</v>
      </c>
      <c r="D16" s="471">
        <f>C16*'[4]5. RWA'!$C$13</f>
        <v>13846813.005822957</v>
      </c>
    </row>
    <row r="17" spans="1:6" s="326" customFormat="1">
      <c r="A17" s="322">
        <v>3.3</v>
      </c>
      <c r="B17" s="367" t="s">
        <v>423</v>
      </c>
      <c r="C17" s="470">
        <v>6.0802972553307931E-2</v>
      </c>
      <c r="D17" s="471">
        <f>C17*'[4]5. RWA'!$C$13</f>
        <v>30593100.836341642</v>
      </c>
    </row>
    <row r="18" spans="1:6" s="325" customFormat="1" ht="12.75" customHeight="1">
      <c r="A18" s="381"/>
      <c r="B18" s="382" t="s">
        <v>475</v>
      </c>
      <c r="C18" s="374" t="s">
        <v>407</v>
      </c>
      <c r="D18" s="380" t="s">
        <v>408</v>
      </c>
    </row>
    <row r="19" spans="1:6" s="326" customFormat="1">
      <c r="A19" s="323">
        <v>4</v>
      </c>
      <c r="B19" s="367" t="s">
        <v>417</v>
      </c>
      <c r="C19" s="372">
        <f>C7+C11+C12+C13+C15</f>
        <v>6.5617278978666996E-2</v>
      </c>
      <c r="D19" s="472">
        <f>C19*'5. RWA '!$C$13</f>
        <v>33015425.859989595</v>
      </c>
    </row>
    <row r="20" spans="1:6" s="326" customFormat="1">
      <c r="A20" s="323">
        <v>5</v>
      </c>
      <c r="B20" s="367" t="s">
        <v>138</v>
      </c>
      <c r="C20" s="372">
        <f>C8+C11+C12+C13+C16</f>
        <v>8.7520171807615926E-2</v>
      </c>
      <c r="D20" s="472">
        <f>C20*'5. RWA '!$C$13</f>
        <v>44035897.076855518</v>
      </c>
    </row>
    <row r="21" spans="1:6" s="326" customFormat="1" ht="14.4" thickBot="1">
      <c r="A21" s="328" t="s">
        <v>404</v>
      </c>
      <c r="B21" s="329" t="s">
        <v>418</v>
      </c>
      <c r="C21" s="375">
        <f>C9+C11+C12+C13+C17</f>
        <v>0.14080297255330793</v>
      </c>
      <c r="D21" s="473">
        <f>C21*'5. RWA '!$C$13</f>
        <v>70845212.931051716</v>
      </c>
    </row>
    <row r="22" spans="1:6">
      <c r="F22" s="283"/>
    </row>
    <row r="23" spans="1:6" ht="54" customHeight="1">
      <c r="B23" s="282" t="s">
        <v>478</v>
      </c>
    </row>
  </sheetData>
  <conditionalFormatting sqref="C21">
    <cfRule type="cellIs" dxfId="3" priority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2"/>
  <sheetViews>
    <sheetView zoomScale="70" zoomScaleNormal="70" workbookViewId="0">
      <pane xSplit="1" ySplit="5" topLeftCell="B18" activePane="bottomRight" state="frozen"/>
      <selection activeCell="B47" sqref="B47"/>
      <selection pane="topRight" activeCell="B47" sqref="B47"/>
      <selection pane="bottomLeft" activeCell="B47" sqref="B47"/>
      <selection pane="bottomRight" activeCell="E24" sqref="E24"/>
    </sheetView>
  </sheetViews>
  <sheetFormatPr defaultColWidth="9.21875" defaultRowHeight="13.8"/>
  <cols>
    <col min="1" max="1" width="10.77734375" style="4" customWidth="1"/>
    <col min="2" max="2" width="63.5546875" style="4" customWidth="1"/>
    <col min="3" max="3" width="39.44140625" style="4" customWidth="1"/>
    <col min="4" max="4" width="24.77734375" style="4" customWidth="1"/>
    <col min="5" max="5" width="9.44140625" style="5" customWidth="1"/>
    <col min="6" max="16384" width="9.21875" style="5"/>
  </cols>
  <sheetData>
    <row r="1" spans="1:6">
      <c r="A1" s="2" t="s">
        <v>31</v>
      </c>
      <c r="B1" s="3" t="str">
        <f>'Info '!C2</f>
        <v>JSC PASHA Bank Georgia</v>
      </c>
      <c r="E1" s="4"/>
      <c r="F1" s="4"/>
    </row>
    <row r="2" spans="1:6" s="81" customFormat="1" ht="15.75" customHeight="1">
      <c r="A2" s="2" t="s">
        <v>32</v>
      </c>
      <c r="B2" s="393">
        <v>44286</v>
      </c>
    </row>
    <row r="3" spans="1:6" s="81" customFormat="1" ht="15.75" customHeight="1">
      <c r="A3" s="114"/>
    </row>
    <row r="4" spans="1:6" s="81" customFormat="1" ht="15.75" customHeight="1" thickBot="1">
      <c r="A4" s="81" t="s">
        <v>87</v>
      </c>
      <c r="B4" s="226" t="s">
        <v>287</v>
      </c>
      <c r="D4" s="44" t="s">
        <v>74</v>
      </c>
    </row>
    <row r="5" spans="1:6" ht="39.6">
      <c r="A5" s="115" t="s">
        <v>7</v>
      </c>
      <c r="B5" s="254" t="s">
        <v>341</v>
      </c>
      <c r="C5" s="116" t="s">
        <v>94</v>
      </c>
      <c r="D5" s="117" t="s">
        <v>95</v>
      </c>
    </row>
    <row r="6" spans="1:6">
      <c r="A6" s="86">
        <v>1</v>
      </c>
      <c r="B6" s="118" t="s">
        <v>36</v>
      </c>
      <c r="C6" s="474">
        <v>7664316.6294</v>
      </c>
      <c r="D6" s="119"/>
      <c r="E6" s="120"/>
    </row>
    <row r="7" spans="1:6">
      <c r="A7" s="86">
        <v>2</v>
      </c>
      <c r="B7" s="121" t="s">
        <v>37</v>
      </c>
      <c r="C7" s="475">
        <v>46542324.565499999</v>
      </c>
      <c r="D7" s="122"/>
      <c r="E7" s="120"/>
    </row>
    <row r="8" spans="1:6">
      <c r="A8" s="86">
        <v>3</v>
      </c>
      <c r="B8" s="121" t="s">
        <v>38</v>
      </c>
      <c r="C8" s="475">
        <v>44274343.9608</v>
      </c>
      <c r="D8" s="122"/>
      <c r="E8" s="120"/>
    </row>
    <row r="9" spans="1:6">
      <c r="A9" s="86">
        <v>4</v>
      </c>
      <c r="B9" s="121" t="s">
        <v>39</v>
      </c>
      <c r="C9" s="475">
        <v>0</v>
      </c>
      <c r="D9" s="122"/>
      <c r="E9" s="120"/>
    </row>
    <row r="10" spans="1:6">
      <c r="A10" s="86">
        <v>5</v>
      </c>
      <c r="B10" s="121" t="s">
        <v>40</v>
      </c>
      <c r="C10" s="475">
        <v>40869509.8913</v>
      </c>
      <c r="D10" s="122"/>
      <c r="E10" s="120"/>
    </row>
    <row r="11" spans="1:6" ht="14.4">
      <c r="A11" s="86">
        <v>6.1</v>
      </c>
      <c r="B11" s="227" t="s">
        <v>41</v>
      </c>
      <c r="C11" s="476">
        <v>327007665.98089999</v>
      </c>
      <c r="D11" s="123"/>
      <c r="E11" s="124"/>
    </row>
    <row r="12" spans="1:6" ht="14.4">
      <c r="A12" s="86">
        <v>6.2</v>
      </c>
      <c r="B12" s="228" t="s">
        <v>42</v>
      </c>
      <c r="C12" s="476">
        <v>-20475566.372499999</v>
      </c>
      <c r="D12" s="123"/>
      <c r="E12" s="124"/>
    </row>
    <row r="13" spans="1:6">
      <c r="A13" s="86">
        <v>6</v>
      </c>
      <c r="B13" s="121" t="s">
        <v>43</v>
      </c>
      <c r="C13" s="477">
        <f>C11+C12</f>
        <v>306532099.60839999</v>
      </c>
      <c r="D13" s="123"/>
      <c r="E13" s="120"/>
    </row>
    <row r="14" spans="1:6">
      <c r="A14" s="86">
        <v>7</v>
      </c>
      <c r="B14" s="121" t="s">
        <v>44</v>
      </c>
      <c r="C14" s="475">
        <v>4263733.6951000001</v>
      </c>
      <c r="D14" s="122"/>
      <c r="E14" s="120"/>
    </row>
    <row r="15" spans="1:6">
      <c r="A15" s="86">
        <v>8</v>
      </c>
      <c r="B15" s="252" t="s">
        <v>200</v>
      </c>
      <c r="C15" s="475">
        <v>98175</v>
      </c>
      <c r="D15" s="122"/>
      <c r="E15" s="120"/>
    </row>
    <row r="16" spans="1:6">
      <c r="A16" s="86">
        <v>9</v>
      </c>
      <c r="B16" s="121" t="s">
        <v>45</v>
      </c>
      <c r="C16" s="475"/>
      <c r="D16" s="122"/>
      <c r="E16" s="120"/>
    </row>
    <row r="17" spans="1:5">
      <c r="A17" s="86">
        <v>9.1</v>
      </c>
      <c r="B17" s="125" t="s">
        <v>89</v>
      </c>
      <c r="C17" s="476"/>
      <c r="D17" s="122"/>
      <c r="E17" s="120"/>
    </row>
    <row r="18" spans="1:5">
      <c r="A18" s="86">
        <v>9.1999999999999993</v>
      </c>
      <c r="B18" s="125" t="s">
        <v>90</v>
      </c>
      <c r="C18" s="476"/>
      <c r="D18" s="122"/>
      <c r="E18" s="120"/>
    </row>
    <row r="19" spans="1:5">
      <c r="A19" s="86">
        <v>9.3000000000000007</v>
      </c>
      <c r="B19" s="229" t="s">
        <v>269</v>
      </c>
      <c r="C19" s="476"/>
      <c r="D19" s="122"/>
      <c r="E19" s="120"/>
    </row>
    <row r="20" spans="1:5">
      <c r="A20" s="86">
        <v>10</v>
      </c>
      <c r="B20" s="121" t="s">
        <v>46</v>
      </c>
      <c r="C20" s="475">
        <v>19170116.899999999</v>
      </c>
      <c r="D20" s="122"/>
      <c r="E20" s="120"/>
    </row>
    <row r="21" spans="1:5">
      <c r="A21" s="86">
        <v>10.1</v>
      </c>
      <c r="B21" s="125" t="s">
        <v>91</v>
      </c>
      <c r="C21" s="475">
        <v>4685080.34</v>
      </c>
      <c r="D21" s="126" t="s">
        <v>93</v>
      </c>
      <c r="E21" s="120"/>
    </row>
    <row r="22" spans="1:5">
      <c r="A22" s="86">
        <v>11</v>
      </c>
      <c r="B22" s="127" t="s">
        <v>47</v>
      </c>
      <c r="C22" s="478">
        <v>2945708.45</v>
      </c>
      <c r="D22" s="128"/>
      <c r="E22" s="120"/>
    </row>
    <row r="23" spans="1:5">
      <c r="A23" s="86">
        <v>12</v>
      </c>
      <c r="B23" s="129" t="s">
        <v>48</v>
      </c>
      <c r="C23" s="130">
        <f>SUM(C6:C10,C13:C16,C20,C22)</f>
        <v>472360328.70049995</v>
      </c>
      <c r="D23" s="131"/>
      <c r="E23" s="132"/>
    </row>
    <row r="24" spans="1:5">
      <c r="A24" s="86">
        <v>13</v>
      </c>
      <c r="B24" s="121" t="s">
        <v>50</v>
      </c>
      <c r="C24" s="479">
        <v>69993811.150700003</v>
      </c>
      <c r="D24" s="133"/>
      <c r="E24" s="120"/>
    </row>
    <row r="25" spans="1:5">
      <c r="A25" s="86">
        <v>14</v>
      </c>
      <c r="B25" s="121" t="s">
        <v>51</v>
      </c>
      <c r="C25" s="475">
        <v>81787446.281599998</v>
      </c>
      <c r="D25" s="122"/>
      <c r="E25" s="120"/>
    </row>
    <row r="26" spans="1:5">
      <c r="A26" s="86">
        <v>15</v>
      </c>
      <c r="B26" s="121" t="s">
        <v>52</v>
      </c>
      <c r="C26" s="475">
        <v>1691233.1063999999</v>
      </c>
      <c r="D26" s="122"/>
      <c r="E26" s="120"/>
    </row>
    <row r="27" spans="1:5">
      <c r="A27" s="86">
        <v>16</v>
      </c>
      <c r="B27" s="121" t="s">
        <v>53</v>
      </c>
      <c r="C27" s="475">
        <v>152691830.53850001</v>
      </c>
      <c r="D27" s="122"/>
      <c r="E27" s="120"/>
    </row>
    <row r="28" spans="1:5">
      <c r="A28" s="86">
        <v>17</v>
      </c>
      <c r="B28" s="121" t="s">
        <v>54</v>
      </c>
      <c r="C28" s="475">
        <v>0</v>
      </c>
      <c r="D28" s="122"/>
      <c r="E28" s="120"/>
    </row>
    <row r="29" spans="1:5">
      <c r="A29" s="86">
        <v>18</v>
      </c>
      <c r="B29" s="121" t="s">
        <v>55</v>
      </c>
      <c r="C29" s="475">
        <v>34062044.013899997</v>
      </c>
      <c r="D29" s="122"/>
      <c r="E29" s="120"/>
    </row>
    <row r="30" spans="1:5">
      <c r="A30" s="86">
        <v>19</v>
      </c>
      <c r="B30" s="121" t="s">
        <v>56</v>
      </c>
      <c r="C30" s="475">
        <v>6446320.1105999993</v>
      </c>
      <c r="D30" s="122"/>
      <c r="E30" s="120"/>
    </row>
    <row r="31" spans="1:5">
      <c r="A31" s="86">
        <v>20</v>
      </c>
      <c r="B31" s="121" t="s">
        <v>57</v>
      </c>
      <c r="C31" s="475">
        <v>16834314.326900002</v>
      </c>
      <c r="D31" s="122"/>
      <c r="E31" s="120"/>
    </row>
    <row r="32" spans="1:5">
      <c r="A32" s="86">
        <v>21</v>
      </c>
      <c r="B32" s="127" t="s">
        <v>58</v>
      </c>
      <c r="C32" s="478">
        <v>34118000</v>
      </c>
      <c r="D32" s="128"/>
      <c r="E32" s="120"/>
    </row>
    <row r="33" spans="1:5">
      <c r="A33" s="86">
        <v>21.1</v>
      </c>
      <c r="B33" s="134" t="s">
        <v>92</v>
      </c>
      <c r="C33" s="480">
        <v>32212175.246399999</v>
      </c>
      <c r="D33" s="135"/>
      <c r="E33" s="120"/>
    </row>
    <row r="34" spans="1:5">
      <c r="A34" s="86">
        <v>22</v>
      </c>
      <c r="B34" s="129" t="s">
        <v>59</v>
      </c>
      <c r="C34" s="130">
        <f>SUM(C24:C32)</f>
        <v>397624999.52860004</v>
      </c>
      <c r="D34" s="131"/>
      <c r="E34" s="132"/>
    </row>
    <row r="35" spans="1:5">
      <c r="A35" s="86">
        <v>23</v>
      </c>
      <c r="B35" s="127" t="s">
        <v>61</v>
      </c>
      <c r="C35" s="475">
        <v>103000000</v>
      </c>
      <c r="D35" s="122"/>
      <c r="E35" s="120"/>
    </row>
    <row r="36" spans="1:5">
      <c r="A36" s="86">
        <v>24</v>
      </c>
      <c r="B36" s="127" t="s">
        <v>62</v>
      </c>
      <c r="C36" s="475"/>
      <c r="D36" s="122"/>
      <c r="E36" s="120"/>
    </row>
    <row r="37" spans="1:5">
      <c r="A37" s="86">
        <v>25</v>
      </c>
      <c r="B37" s="127" t="s">
        <v>63</v>
      </c>
      <c r="C37" s="475"/>
      <c r="D37" s="122"/>
      <c r="E37" s="120"/>
    </row>
    <row r="38" spans="1:5">
      <c r="A38" s="86">
        <v>26</v>
      </c>
      <c r="B38" s="127" t="s">
        <v>64</v>
      </c>
      <c r="C38" s="475"/>
      <c r="D38" s="122"/>
      <c r="E38" s="120"/>
    </row>
    <row r="39" spans="1:5">
      <c r="A39" s="86">
        <v>27</v>
      </c>
      <c r="B39" s="127" t="s">
        <v>65</v>
      </c>
      <c r="C39" s="475"/>
      <c r="D39" s="122"/>
      <c r="E39" s="120"/>
    </row>
    <row r="40" spans="1:5">
      <c r="A40" s="86">
        <v>28</v>
      </c>
      <c r="B40" s="127" t="s">
        <v>66</v>
      </c>
      <c r="C40" s="475">
        <v>-28264670.940000001</v>
      </c>
      <c r="D40" s="122"/>
      <c r="E40" s="120"/>
    </row>
    <row r="41" spans="1:5">
      <c r="A41" s="86">
        <v>29</v>
      </c>
      <c r="B41" s="127" t="s">
        <v>67</v>
      </c>
      <c r="C41" s="475"/>
      <c r="D41" s="122"/>
      <c r="E41" s="120"/>
    </row>
    <row r="42" spans="1:5" ht="14.4" thickBot="1">
      <c r="A42" s="136">
        <v>30</v>
      </c>
      <c r="B42" s="137" t="s">
        <v>267</v>
      </c>
      <c r="C42" s="138">
        <f>SUM(C35:C41)</f>
        <v>74735329.060000002</v>
      </c>
      <c r="D42" s="139"/>
      <c r="E42" s="13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2"/>
  <sheetViews>
    <sheetView zoomScale="70" zoomScaleNormal="70" workbookViewId="0">
      <pane xSplit="1" ySplit="4" topLeftCell="B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ColWidth="9.21875" defaultRowHeight="13.2"/>
  <cols>
    <col min="1" max="1" width="10.5546875" style="4" bestFit="1" customWidth="1"/>
    <col min="2" max="2" width="79.5546875" style="4" customWidth="1"/>
    <col min="3" max="3" width="13" style="4" bestFit="1" customWidth="1"/>
    <col min="4" max="4" width="16.44140625" style="4" bestFit="1" customWidth="1"/>
    <col min="5" max="5" width="13" style="4" bestFit="1" customWidth="1"/>
    <col min="6" max="6" width="16.44140625" style="4" bestFit="1" customWidth="1"/>
    <col min="7" max="7" width="13" style="4" bestFit="1" customWidth="1"/>
    <col min="8" max="8" width="13.21875" style="4" bestFit="1" customWidth="1"/>
    <col min="9" max="9" width="13" style="4" bestFit="1" customWidth="1"/>
    <col min="10" max="10" width="13.21875" style="4" bestFit="1" customWidth="1"/>
    <col min="11" max="11" width="13" style="4" bestFit="1" customWidth="1"/>
    <col min="12" max="16" width="13" style="42" bestFit="1" customWidth="1"/>
    <col min="17" max="17" width="14.77734375" style="42" customWidth="1"/>
    <col min="18" max="18" width="13" style="42" bestFit="1" customWidth="1"/>
    <col min="19" max="19" width="34.77734375" style="42" customWidth="1"/>
    <col min="20" max="16384" width="9.21875" style="42"/>
  </cols>
  <sheetData>
    <row r="1" spans="1:19">
      <c r="A1" s="2" t="s">
        <v>31</v>
      </c>
      <c r="B1" s="3" t="str">
        <f>'Info '!C2</f>
        <v>JSC PASHA Bank Georgia</v>
      </c>
    </row>
    <row r="2" spans="1:19">
      <c r="A2" s="2" t="s">
        <v>32</v>
      </c>
      <c r="B2" s="393">
        <v>44286</v>
      </c>
    </row>
    <row r="4" spans="1:19" ht="27" thickBot="1">
      <c r="A4" s="4" t="s">
        <v>250</v>
      </c>
      <c r="B4" s="272" t="s">
        <v>376</v>
      </c>
    </row>
    <row r="5" spans="1:19" s="262" customFormat="1" ht="13.8">
      <c r="A5" s="257"/>
      <c r="B5" s="258"/>
      <c r="C5" s="259" t="s">
        <v>0</v>
      </c>
      <c r="D5" s="259" t="s">
        <v>1</v>
      </c>
      <c r="E5" s="259" t="s">
        <v>2</v>
      </c>
      <c r="F5" s="259" t="s">
        <v>3</v>
      </c>
      <c r="G5" s="259" t="s">
        <v>4</v>
      </c>
      <c r="H5" s="259" t="s">
        <v>6</v>
      </c>
      <c r="I5" s="259" t="s">
        <v>9</v>
      </c>
      <c r="J5" s="259" t="s">
        <v>10</v>
      </c>
      <c r="K5" s="259" t="s">
        <v>11</v>
      </c>
      <c r="L5" s="259" t="s">
        <v>12</v>
      </c>
      <c r="M5" s="259" t="s">
        <v>13</v>
      </c>
      <c r="N5" s="259" t="s">
        <v>14</v>
      </c>
      <c r="O5" s="259" t="s">
        <v>359</v>
      </c>
      <c r="P5" s="259" t="s">
        <v>360</v>
      </c>
      <c r="Q5" s="259" t="s">
        <v>361</v>
      </c>
      <c r="R5" s="260" t="s">
        <v>362</v>
      </c>
      <c r="S5" s="261" t="s">
        <v>363</v>
      </c>
    </row>
    <row r="6" spans="1:19" s="262" customFormat="1" ht="64.2" customHeight="1">
      <c r="A6" s="263"/>
      <c r="B6" s="542" t="s">
        <v>364</v>
      </c>
      <c r="C6" s="538">
        <v>0</v>
      </c>
      <c r="D6" s="539"/>
      <c r="E6" s="538">
        <v>0.2</v>
      </c>
      <c r="F6" s="539"/>
      <c r="G6" s="538">
        <v>0.35</v>
      </c>
      <c r="H6" s="539"/>
      <c r="I6" s="538">
        <v>0.5</v>
      </c>
      <c r="J6" s="539"/>
      <c r="K6" s="538">
        <v>0.75</v>
      </c>
      <c r="L6" s="539"/>
      <c r="M6" s="538">
        <v>1</v>
      </c>
      <c r="N6" s="539"/>
      <c r="O6" s="538">
        <v>1.5</v>
      </c>
      <c r="P6" s="539"/>
      <c r="Q6" s="538">
        <v>2.5</v>
      </c>
      <c r="R6" s="539"/>
      <c r="S6" s="540" t="s">
        <v>249</v>
      </c>
    </row>
    <row r="7" spans="1:19" s="262" customFormat="1" ht="26.4">
      <c r="A7" s="263"/>
      <c r="B7" s="543"/>
      <c r="C7" s="253" t="s">
        <v>252</v>
      </c>
      <c r="D7" s="253" t="s">
        <v>251</v>
      </c>
      <c r="E7" s="253" t="s">
        <v>252</v>
      </c>
      <c r="F7" s="253" t="s">
        <v>251</v>
      </c>
      <c r="G7" s="253" t="s">
        <v>252</v>
      </c>
      <c r="H7" s="253" t="s">
        <v>251</v>
      </c>
      <c r="I7" s="253" t="s">
        <v>252</v>
      </c>
      <c r="J7" s="253" t="s">
        <v>251</v>
      </c>
      <c r="K7" s="253" t="s">
        <v>252</v>
      </c>
      <c r="L7" s="253" t="s">
        <v>251</v>
      </c>
      <c r="M7" s="253" t="s">
        <v>252</v>
      </c>
      <c r="N7" s="253" t="s">
        <v>251</v>
      </c>
      <c r="O7" s="253" t="s">
        <v>252</v>
      </c>
      <c r="P7" s="253" t="s">
        <v>251</v>
      </c>
      <c r="Q7" s="253" t="s">
        <v>252</v>
      </c>
      <c r="R7" s="253" t="s">
        <v>251</v>
      </c>
      <c r="S7" s="541"/>
    </row>
    <row r="8" spans="1:19" s="142" customFormat="1" ht="13.8">
      <c r="A8" s="140">
        <v>1</v>
      </c>
      <c r="B8" s="1" t="s">
        <v>97</v>
      </c>
      <c r="C8" s="481">
        <v>5448743.2599999998</v>
      </c>
      <c r="D8" s="481"/>
      <c r="E8" s="481">
        <v>0</v>
      </c>
      <c r="F8" s="482"/>
      <c r="G8" s="481">
        <v>0</v>
      </c>
      <c r="H8" s="481"/>
      <c r="I8" s="481">
        <v>0</v>
      </c>
      <c r="J8" s="481"/>
      <c r="K8" s="481">
        <v>0</v>
      </c>
      <c r="L8" s="481"/>
      <c r="M8" s="481">
        <v>46444249.125500001</v>
      </c>
      <c r="N8" s="481"/>
      <c r="O8" s="481">
        <v>0</v>
      </c>
      <c r="P8" s="481"/>
      <c r="Q8" s="481">
        <v>0</v>
      </c>
      <c r="R8" s="482"/>
      <c r="S8" s="483">
        <f>$C$6*SUM(C8:D8)+$E$6*SUM(E8:F8)+$G$6*SUM(G8:H8)+$I$6*SUM(I8:J8)+$K$6*SUM(K8:L8)+$M$6*SUM(M8:N8)+$O$6*SUM(O8:P8)+$Q$6*SUM(Q8:R8)</f>
        <v>46444249.125500001</v>
      </c>
    </row>
    <row r="9" spans="1:19" s="142" customFormat="1" ht="13.8">
      <c r="A9" s="140">
        <v>2</v>
      </c>
      <c r="B9" s="1" t="s">
        <v>98</v>
      </c>
      <c r="C9" s="481">
        <v>0</v>
      </c>
      <c r="D9" s="481"/>
      <c r="E9" s="481">
        <v>0</v>
      </c>
      <c r="F9" s="481"/>
      <c r="G9" s="481">
        <v>0</v>
      </c>
      <c r="H9" s="481"/>
      <c r="I9" s="481">
        <v>0</v>
      </c>
      <c r="J9" s="481"/>
      <c r="K9" s="481">
        <v>0</v>
      </c>
      <c r="L9" s="481"/>
      <c r="M9" s="481">
        <v>0</v>
      </c>
      <c r="N9" s="481"/>
      <c r="O9" s="481">
        <v>0</v>
      </c>
      <c r="P9" s="481"/>
      <c r="Q9" s="481">
        <v>0</v>
      </c>
      <c r="R9" s="482"/>
      <c r="S9" s="483">
        <f t="shared" ref="S9:S21" si="0">$C$6*SUM(C9:D9)+$E$6*SUM(E9:F9)+$G$6*SUM(G9:H9)+$I$6*SUM(I9:J9)+$K$6*SUM(K9:L9)+$M$6*SUM(M9:N9)+$O$6*SUM(O9:P9)+$Q$6*SUM(Q9:R9)</f>
        <v>0</v>
      </c>
    </row>
    <row r="10" spans="1:19" s="142" customFormat="1" ht="13.8">
      <c r="A10" s="140">
        <v>3</v>
      </c>
      <c r="B10" s="1" t="s">
        <v>270</v>
      </c>
      <c r="C10" s="481">
        <v>0</v>
      </c>
      <c r="D10" s="481"/>
      <c r="E10" s="481">
        <v>0</v>
      </c>
      <c r="F10" s="481"/>
      <c r="G10" s="481">
        <v>0</v>
      </c>
      <c r="H10" s="481"/>
      <c r="I10" s="481">
        <v>0</v>
      </c>
      <c r="J10" s="481"/>
      <c r="K10" s="481">
        <v>0</v>
      </c>
      <c r="L10" s="481"/>
      <c r="M10" s="481">
        <v>0</v>
      </c>
      <c r="N10" s="481"/>
      <c r="O10" s="481">
        <v>0</v>
      </c>
      <c r="P10" s="481"/>
      <c r="Q10" s="481">
        <v>0</v>
      </c>
      <c r="R10" s="482"/>
      <c r="S10" s="483">
        <f t="shared" si="0"/>
        <v>0</v>
      </c>
    </row>
    <row r="11" spans="1:19" s="142" customFormat="1" ht="13.8">
      <c r="A11" s="140">
        <v>4</v>
      </c>
      <c r="B11" s="1" t="s">
        <v>99</v>
      </c>
      <c r="C11" s="481">
        <v>0</v>
      </c>
      <c r="D11" s="481"/>
      <c r="E11" s="481">
        <v>0</v>
      </c>
      <c r="F11" s="481"/>
      <c r="G11" s="481">
        <v>0</v>
      </c>
      <c r="H11" s="481"/>
      <c r="I11" s="481">
        <v>0</v>
      </c>
      <c r="J11" s="481"/>
      <c r="K11" s="481">
        <v>0</v>
      </c>
      <c r="L11" s="481"/>
      <c r="M11" s="481">
        <v>0</v>
      </c>
      <c r="N11" s="481"/>
      <c r="O11" s="481">
        <v>0</v>
      </c>
      <c r="P11" s="481"/>
      <c r="Q11" s="481">
        <v>0</v>
      </c>
      <c r="R11" s="482"/>
      <c r="S11" s="483">
        <f t="shared" si="0"/>
        <v>0</v>
      </c>
    </row>
    <row r="12" spans="1:19" s="142" customFormat="1" ht="13.8">
      <c r="A12" s="140">
        <v>5</v>
      </c>
      <c r="B12" s="1" t="s">
        <v>100</v>
      </c>
      <c r="C12" s="481">
        <v>0</v>
      </c>
      <c r="D12" s="481"/>
      <c r="E12" s="481">
        <v>0</v>
      </c>
      <c r="F12" s="481"/>
      <c r="G12" s="481">
        <v>0</v>
      </c>
      <c r="H12" s="481"/>
      <c r="I12" s="481">
        <v>0</v>
      </c>
      <c r="J12" s="481"/>
      <c r="K12" s="481">
        <v>0</v>
      </c>
      <c r="L12" s="481"/>
      <c r="M12" s="481">
        <v>0</v>
      </c>
      <c r="N12" s="481"/>
      <c r="O12" s="481">
        <v>0</v>
      </c>
      <c r="P12" s="481"/>
      <c r="Q12" s="481">
        <v>0</v>
      </c>
      <c r="R12" s="482"/>
      <c r="S12" s="483">
        <f t="shared" si="0"/>
        <v>0</v>
      </c>
    </row>
    <row r="13" spans="1:19" s="142" customFormat="1" ht="13.8">
      <c r="A13" s="140">
        <v>6</v>
      </c>
      <c r="B13" s="1" t="s">
        <v>101</v>
      </c>
      <c r="C13" s="481">
        <v>0</v>
      </c>
      <c r="D13" s="481"/>
      <c r="E13" s="481">
        <v>23562177.322799999</v>
      </c>
      <c r="F13" s="481"/>
      <c r="G13" s="481">
        <v>0</v>
      </c>
      <c r="H13" s="481"/>
      <c r="I13" s="481">
        <v>20737699.342999998</v>
      </c>
      <c r="J13" s="481"/>
      <c r="K13" s="481">
        <v>0</v>
      </c>
      <c r="L13" s="481"/>
      <c r="M13" s="481">
        <v>0</v>
      </c>
      <c r="N13" s="481">
        <v>147000</v>
      </c>
      <c r="O13" s="481">
        <v>0</v>
      </c>
      <c r="P13" s="481"/>
      <c r="Q13" s="481">
        <v>0</v>
      </c>
      <c r="R13" s="482"/>
      <c r="S13" s="483">
        <f t="shared" si="0"/>
        <v>15228285.136059999</v>
      </c>
    </row>
    <row r="14" spans="1:19" s="142" customFormat="1" ht="13.8">
      <c r="A14" s="140">
        <v>7</v>
      </c>
      <c r="B14" s="1" t="s">
        <v>102</v>
      </c>
      <c r="C14" s="481">
        <v>0</v>
      </c>
      <c r="D14" s="481"/>
      <c r="E14" s="481">
        <v>0</v>
      </c>
      <c r="F14" s="481"/>
      <c r="G14" s="481">
        <v>0</v>
      </c>
      <c r="H14" s="481"/>
      <c r="I14" s="481">
        <v>0</v>
      </c>
      <c r="J14" s="481"/>
      <c r="K14" s="481">
        <v>0</v>
      </c>
      <c r="L14" s="481"/>
      <c r="M14" s="481">
        <v>345469254.86580002</v>
      </c>
      <c r="N14" s="481">
        <v>18597234.933200002</v>
      </c>
      <c r="O14" s="481">
        <v>0</v>
      </c>
      <c r="P14" s="481"/>
      <c r="Q14" s="481">
        <v>0</v>
      </c>
      <c r="R14" s="482"/>
      <c r="S14" s="483">
        <f t="shared" si="0"/>
        <v>364066489.79900002</v>
      </c>
    </row>
    <row r="15" spans="1:19" s="142" customFormat="1" ht="13.8">
      <c r="A15" s="140">
        <v>8</v>
      </c>
      <c r="B15" s="1" t="s">
        <v>103</v>
      </c>
      <c r="C15" s="481">
        <v>0</v>
      </c>
      <c r="D15" s="481"/>
      <c r="E15" s="481">
        <v>0</v>
      </c>
      <c r="F15" s="481"/>
      <c r="G15" s="481">
        <v>0</v>
      </c>
      <c r="H15" s="481"/>
      <c r="I15" s="481">
        <v>0</v>
      </c>
      <c r="J15" s="481"/>
      <c r="K15" s="481">
        <v>0</v>
      </c>
      <c r="L15" s="481"/>
      <c r="M15" s="481">
        <v>11979238.5855</v>
      </c>
      <c r="N15" s="481">
        <v>2274976.0085999998</v>
      </c>
      <c r="O15" s="481">
        <v>0</v>
      </c>
      <c r="P15" s="481"/>
      <c r="Q15" s="481">
        <v>0</v>
      </c>
      <c r="R15" s="482"/>
      <c r="S15" s="483">
        <f t="shared" si="0"/>
        <v>14254214.5941</v>
      </c>
    </row>
    <row r="16" spans="1:19" s="142" customFormat="1" ht="13.8">
      <c r="A16" s="140">
        <v>9</v>
      </c>
      <c r="B16" s="1" t="s">
        <v>104</v>
      </c>
      <c r="C16" s="481">
        <v>0</v>
      </c>
      <c r="D16" s="481"/>
      <c r="E16" s="481">
        <v>0</v>
      </c>
      <c r="F16" s="481"/>
      <c r="G16" s="481">
        <v>0</v>
      </c>
      <c r="H16" s="481"/>
      <c r="I16" s="481">
        <v>0</v>
      </c>
      <c r="J16" s="481"/>
      <c r="K16" s="481">
        <v>0</v>
      </c>
      <c r="L16" s="481"/>
      <c r="M16" s="481">
        <v>0</v>
      </c>
      <c r="N16" s="481"/>
      <c r="O16" s="481">
        <v>0</v>
      </c>
      <c r="P16" s="481"/>
      <c r="Q16" s="481">
        <v>0</v>
      </c>
      <c r="R16" s="482"/>
      <c r="S16" s="483">
        <f t="shared" si="0"/>
        <v>0</v>
      </c>
    </row>
    <row r="17" spans="1:19" s="142" customFormat="1" ht="13.8">
      <c r="A17" s="140">
        <v>10</v>
      </c>
      <c r="B17" s="1" t="s">
        <v>105</v>
      </c>
      <c r="C17" s="481">
        <v>0</v>
      </c>
      <c r="D17" s="481"/>
      <c r="E17" s="481">
        <v>0</v>
      </c>
      <c r="F17" s="481"/>
      <c r="G17" s="481">
        <v>0</v>
      </c>
      <c r="H17" s="481"/>
      <c r="I17" s="481">
        <v>0</v>
      </c>
      <c r="J17" s="481"/>
      <c r="K17" s="481">
        <v>0</v>
      </c>
      <c r="L17" s="481"/>
      <c r="M17" s="481">
        <v>0</v>
      </c>
      <c r="N17" s="481"/>
      <c r="O17" s="481">
        <v>0</v>
      </c>
      <c r="P17" s="481"/>
      <c r="Q17" s="481">
        <v>0</v>
      </c>
      <c r="R17" s="482"/>
      <c r="S17" s="483">
        <f t="shared" si="0"/>
        <v>0</v>
      </c>
    </row>
    <row r="18" spans="1:19" s="142" customFormat="1" ht="13.8">
      <c r="A18" s="140">
        <v>11</v>
      </c>
      <c r="B18" s="1" t="s">
        <v>106</v>
      </c>
      <c r="C18" s="481">
        <v>0</v>
      </c>
      <c r="D18" s="481"/>
      <c r="E18" s="481">
        <v>0</v>
      </c>
      <c r="F18" s="481"/>
      <c r="G18" s="481">
        <v>0</v>
      </c>
      <c r="H18" s="481"/>
      <c r="I18" s="481">
        <v>0</v>
      </c>
      <c r="J18" s="481"/>
      <c r="K18" s="481">
        <v>0</v>
      </c>
      <c r="L18" s="481"/>
      <c r="M18" s="481">
        <v>0</v>
      </c>
      <c r="N18" s="481"/>
      <c r="O18" s="481">
        <v>0</v>
      </c>
      <c r="P18" s="481"/>
      <c r="Q18" s="481">
        <v>0</v>
      </c>
      <c r="R18" s="482"/>
      <c r="S18" s="483">
        <f t="shared" si="0"/>
        <v>0</v>
      </c>
    </row>
    <row r="19" spans="1:19" s="142" customFormat="1" ht="13.8">
      <c r="A19" s="140">
        <v>12</v>
      </c>
      <c r="B19" s="1" t="s">
        <v>107</v>
      </c>
      <c r="C19" s="481">
        <v>0</v>
      </c>
      <c r="D19" s="481"/>
      <c r="E19" s="481">
        <v>0</v>
      </c>
      <c r="F19" s="481"/>
      <c r="G19" s="481">
        <v>0</v>
      </c>
      <c r="H19" s="481"/>
      <c r="I19" s="481">
        <v>0</v>
      </c>
      <c r="J19" s="481"/>
      <c r="K19" s="481">
        <v>0</v>
      </c>
      <c r="L19" s="481"/>
      <c r="M19" s="481">
        <v>0</v>
      </c>
      <c r="N19" s="481"/>
      <c r="O19" s="481">
        <v>0</v>
      </c>
      <c r="P19" s="481"/>
      <c r="Q19" s="481">
        <v>0</v>
      </c>
      <c r="R19" s="482"/>
      <c r="S19" s="483">
        <f t="shared" si="0"/>
        <v>0</v>
      </c>
    </row>
    <row r="20" spans="1:19" s="142" customFormat="1" ht="13.8">
      <c r="A20" s="140">
        <v>13</v>
      </c>
      <c r="B20" s="1" t="s">
        <v>248</v>
      </c>
      <c r="C20" s="481">
        <v>0</v>
      </c>
      <c r="D20" s="481"/>
      <c r="E20" s="481">
        <v>0</v>
      </c>
      <c r="F20" s="481"/>
      <c r="G20" s="481">
        <v>0</v>
      </c>
      <c r="H20" s="481"/>
      <c r="I20" s="481">
        <v>0</v>
      </c>
      <c r="J20" s="481"/>
      <c r="K20" s="481">
        <v>0</v>
      </c>
      <c r="L20" s="481"/>
      <c r="M20" s="481">
        <v>0</v>
      </c>
      <c r="N20" s="481"/>
      <c r="O20" s="481">
        <v>0</v>
      </c>
      <c r="P20" s="481"/>
      <c r="Q20" s="481">
        <v>0</v>
      </c>
      <c r="R20" s="482"/>
      <c r="S20" s="483">
        <f t="shared" si="0"/>
        <v>0</v>
      </c>
    </row>
    <row r="21" spans="1:19" s="142" customFormat="1" ht="13.8">
      <c r="A21" s="140">
        <v>14</v>
      </c>
      <c r="B21" s="1" t="s">
        <v>109</v>
      </c>
      <c r="C21" s="481">
        <v>7664316.6294</v>
      </c>
      <c r="D21" s="481"/>
      <c r="E21" s="481">
        <v>0</v>
      </c>
      <c r="F21" s="481"/>
      <c r="G21" s="481">
        <v>0</v>
      </c>
      <c r="H21" s="481"/>
      <c r="I21" s="481">
        <v>0</v>
      </c>
      <c r="J21" s="481"/>
      <c r="K21" s="481">
        <v>0</v>
      </c>
      <c r="L21" s="481"/>
      <c r="M21" s="481">
        <v>16057002.159999998</v>
      </c>
      <c r="N21" s="481"/>
      <c r="O21" s="481">
        <v>0</v>
      </c>
      <c r="P21" s="481"/>
      <c r="Q21" s="481">
        <v>0</v>
      </c>
      <c r="R21" s="482"/>
      <c r="S21" s="483">
        <f t="shared" si="0"/>
        <v>16057002.159999998</v>
      </c>
    </row>
    <row r="22" spans="1:19" ht="13.8" thickBot="1">
      <c r="A22" s="143"/>
      <c r="B22" s="144" t="s">
        <v>110</v>
      </c>
      <c r="C22" s="145">
        <f>SUM(C8:C21)</f>
        <v>13113059.8894</v>
      </c>
      <c r="D22" s="145">
        <f t="shared" ref="D22:J22" si="1">SUM(D8:D21)</f>
        <v>0</v>
      </c>
      <c r="E22" s="145">
        <f t="shared" si="1"/>
        <v>23562177.322799999</v>
      </c>
      <c r="F22" s="145">
        <f t="shared" si="1"/>
        <v>0</v>
      </c>
      <c r="G22" s="145">
        <f t="shared" si="1"/>
        <v>0</v>
      </c>
      <c r="H22" s="145">
        <f t="shared" si="1"/>
        <v>0</v>
      </c>
      <c r="I22" s="145">
        <f t="shared" si="1"/>
        <v>20737699.342999998</v>
      </c>
      <c r="J22" s="145">
        <f t="shared" si="1"/>
        <v>0</v>
      </c>
      <c r="K22" s="145">
        <f t="shared" ref="K22:S22" si="2">SUM(K8:K21)</f>
        <v>0</v>
      </c>
      <c r="L22" s="145">
        <f t="shared" si="2"/>
        <v>0</v>
      </c>
      <c r="M22" s="145">
        <f t="shared" si="2"/>
        <v>419949744.73680007</v>
      </c>
      <c r="N22" s="145">
        <f t="shared" si="2"/>
        <v>21019210.941800002</v>
      </c>
      <c r="O22" s="145">
        <f t="shared" si="2"/>
        <v>0</v>
      </c>
      <c r="P22" s="145">
        <f t="shared" si="2"/>
        <v>0</v>
      </c>
      <c r="Q22" s="145">
        <f t="shared" si="2"/>
        <v>0</v>
      </c>
      <c r="R22" s="145">
        <f t="shared" si="2"/>
        <v>0</v>
      </c>
      <c r="S22" s="273">
        <f t="shared" si="2"/>
        <v>456050240.81466007</v>
      </c>
    </row>
  </sheetData>
  <mergeCells count="10">
    <mergeCell ref="M6:N6"/>
    <mergeCell ref="O6:P6"/>
    <mergeCell ref="Q6:R6"/>
    <mergeCell ref="S6:S7"/>
    <mergeCell ref="B6:B7"/>
    <mergeCell ref="C6:D6"/>
    <mergeCell ref="E6:F6"/>
    <mergeCell ref="G6:H6"/>
    <mergeCell ref="I6:J6"/>
    <mergeCell ref="K6:L6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28"/>
  <sheetViews>
    <sheetView zoomScale="70" zoomScaleNormal="70" workbookViewId="0">
      <pane xSplit="2" ySplit="6" topLeftCell="C7" activePane="bottomRight" state="frozen"/>
      <selection activeCell="B9" sqref="B9"/>
      <selection pane="topRight" activeCell="B9" sqref="B9"/>
      <selection pane="bottomLeft" activeCell="B9" sqref="B9"/>
      <selection pane="bottomRight" activeCell="D23" sqref="D23"/>
    </sheetView>
  </sheetViews>
  <sheetFormatPr defaultColWidth="9.21875" defaultRowHeight="13.2"/>
  <cols>
    <col min="1" max="1" width="10.5546875" style="4" bestFit="1" customWidth="1"/>
    <col min="2" max="2" width="63.77734375" style="4" bestFit="1" customWidth="1"/>
    <col min="3" max="3" width="19" style="4" customWidth="1"/>
    <col min="4" max="4" width="19.5546875" style="4" customWidth="1"/>
    <col min="5" max="5" width="31.21875" style="4" customWidth="1"/>
    <col min="6" max="6" width="29.21875" style="4" customWidth="1"/>
    <col min="7" max="7" width="28.5546875" style="4" customWidth="1"/>
    <col min="8" max="8" width="26.44140625" style="4" customWidth="1"/>
    <col min="9" max="9" width="23.77734375" style="4" customWidth="1"/>
    <col min="10" max="10" width="21.5546875" style="4" customWidth="1"/>
    <col min="11" max="11" width="15.77734375" style="4" customWidth="1"/>
    <col min="12" max="12" width="13.21875" style="4" customWidth="1"/>
    <col min="13" max="13" width="20.77734375" style="4" customWidth="1"/>
    <col min="14" max="14" width="19.21875" style="4" customWidth="1"/>
    <col min="15" max="15" width="18.44140625" style="4" customWidth="1"/>
    <col min="16" max="16" width="19" style="4" customWidth="1"/>
    <col min="17" max="17" width="20.21875" style="4" customWidth="1"/>
    <col min="18" max="18" width="18" style="4" customWidth="1"/>
    <col min="19" max="19" width="36" style="4" customWidth="1"/>
    <col min="20" max="20" width="26.21875" style="4" customWidth="1"/>
    <col min="21" max="21" width="24.77734375" style="4" customWidth="1"/>
    <col min="22" max="22" width="20" style="4" customWidth="1"/>
    <col min="23" max="16384" width="9.21875" style="42"/>
  </cols>
  <sheetData>
    <row r="1" spans="1:22">
      <c r="A1" s="2" t="s">
        <v>31</v>
      </c>
      <c r="B1" s="3" t="str">
        <f>'Info '!C2</f>
        <v>JSC PASHA Bank Georgia</v>
      </c>
    </row>
    <row r="2" spans="1:22">
      <c r="A2" s="2" t="s">
        <v>32</v>
      </c>
      <c r="B2" s="393">
        <v>44286</v>
      </c>
    </row>
    <row r="4" spans="1:22" ht="13.8" thickBot="1">
      <c r="A4" s="4" t="s">
        <v>367</v>
      </c>
      <c r="B4" s="146" t="s">
        <v>96</v>
      </c>
      <c r="V4" s="44" t="s">
        <v>74</v>
      </c>
    </row>
    <row r="5" spans="1:22" ht="12.75" customHeight="1">
      <c r="A5" s="147"/>
      <c r="B5" s="148"/>
      <c r="C5" s="544" t="s">
        <v>278</v>
      </c>
      <c r="D5" s="545"/>
      <c r="E5" s="545"/>
      <c r="F5" s="545"/>
      <c r="G5" s="545"/>
      <c r="H5" s="545"/>
      <c r="I5" s="545"/>
      <c r="J5" s="545"/>
      <c r="K5" s="545"/>
      <c r="L5" s="546"/>
      <c r="M5" s="547" t="s">
        <v>279</v>
      </c>
      <c r="N5" s="548"/>
      <c r="O5" s="548"/>
      <c r="P5" s="548"/>
      <c r="Q5" s="548"/>
      <c r="R5" s="548"/>
      <c r="S5" s="549"/>
      <c r="T5" s="552" t="s">
        <v>365</v>
      </c>
      <c r="U5" s="552" t="s">
        <v>366</v>
      </c>
      <c r="V5" s="550" t="s">
        <v>122</v>
      </c>
    </row>
    <row r="6" spans="1:22" s="91" customFormat="1" ht="105.6">
      <c r="A6" s="89"/>
      <c r="B6" s="149"/>
      <c r="C6" s="150" t="s">
        <v>111</v>
      </c>
      <c r="D6" s="232" t="s">
        <v>112</v>
      </c>
      <c r="E6" s="176" t="s">
        <v>281</v>
      </c>
      <c r="F6" s="176" t="s">
        <v>282</v>
      </c>
      <c r="G6" s="232" t="s">
        <v>285</v>
      </c>
      <c r="H6" s="232" t="s">
        <v>280</v>
      </c>
      <c r="I6" s="232" t="s">
        <v>113</v>
      </c>
      <c r="J6" s="232" t="s">
        <v>114</v>
      </c>
      <c r="K6" s="151" t="s">
        <v>115</v>
      </c>
      <c r="L6" s="152" t="s">
        <v>116</v>
      </c>
      <c r="M6" s="150" t="s">
        <v>283</v>
      </c>
      <c r="N6" s="151" t="s">
        <v>117</v>
      </c>
      <c r="O6" s="151" t="s">
        <v>118</v>
      </c>
      <c r="P6" s="151" t="s">
        <v>119</v>
      </c>
      <c r="Q6" s="151" t="s">
        <v>120</v>
      </c>
      <c r="R6" s="151" t="s">
        <v>121</v>
      </c>
      <c r="S6" s="255" t="s">
        <v>284</v>
      </c>
      <c r="T6" s="553"/>
      <c r="U6" s="553"/>
      <c r="V6" s="551"/>
    </row>
    <row r="7" spans="1:22" s="142" customFormat="1">
      <c r="A7" s="153">
        <v>1</v>
      </c>
      <c r="B7" s="1" t="s">
        <v>97</v>
      </c>
      <c r="C7" s="154"/>
      <c r="D7" s="141"/>
      <c r="E7" s="141"/>
      <c r="F7" s="141"/>
      <c r="G7" s="141"/>
      <c r="H7" s="141"/>
      <c r="I7" s="141"/>
      <c r="J7" s="141"/>
      <c r="K7" s="141"/>
      <c r="L7" s="155"/>
      <c r="M7" s="154"/>
      <c r="N7" s="141"/>
      <c r="O7" s="141"/>
      <c r="P7" s="141"/>
      <c r="Q7" s="141"/>
      <c r="R7" s="141"/>
      <c r="S7" s="155"/>
      <c r="T7" s="264"/>
      <c r="U7" s="264"/>
      <c r="V7" s="156">
        <f>SUM(C7:S7)</f>
        <v>0</v>
      </c>
    </row>
    <row r="8" spans="1:22" s="142" customFormat="1">
      <c r="A8" s="153">
        <v>2</v>
      </c>
      <c r="B8" s="1" t="s">
        <v>98</v>
      </c>
      <c r="C8" s="154"/>
      <c r="D8" s="141"/>
      <c r="E8" s="141"/>
      <c r="F8" s="141"/>
      <c r="G8" s="141"/>
      <c r="H8" s="141"/>
      <c r="I8" s="141"/>
      <c r="J8" s="141"/>
      <c r="K8" s="141"/>
      <c r="L8" s="155"/>
      <c r="M8" s="154"/>
      <c r="N8" s="141"/>
      <c r="O8" s="141"/>
      <c r="P8" s="141"/>
      <c r="Q8" s="141"/>
      <c r="R8" s="141"/>
      <c r="S8" s="155"/>
      <c r="T8" s="264"/>
      <c r="U8" s="264"/>
      <c r="V8" s="156">
        <f t="shared" ref="V8:V20" si="0">SUM(C8:S8)</f>
        <v>0</v>
      </c>
    </row>
    <row r="9" spans="1:22" s="142" customFormat="1">
      <c r="A9" s="153">
        <v>3</v>
      </c>
      <c r="B9" s="1" t="s">
        <v>271</v>
      </c>
      <c r="C9" s="154"/>
      <c r="D9" s="141"/>
      <c r="E9" s="141"/>
      <c r="F9" s="141"/>
      <c r="G9" s="141"/>
      <c r="H9" s="141"/>
      <c r="I9" s="141"/>
      <c r="J9" s="141"/>
      <c r="K9" s="141"/>
      <c r="L9" s="155"/>
      <c r="M9" s="154"/>
      <c r="N9" s="141"/>
      <c r="O9" s="141"/>
      <c r="P9" s="141"/>
      <c r="Q9" s="141"/>
      <c r="R9" s="141"/>
      <c r="S9" s="155"/>
      <c r="T9" s="264"/>
      <c r="U9" s="264"/>
      <c r="V9" s="156">
        <f t="shared" si="0"/>
        <v>0</v>
      </c>
    </row>
    <row r="10" spans="1:22" s="142" customFormat="1">
      <c r="A10" s="153">
        <v>4</v>
      </c>
      <c r="B10" s="1" t="s">
        <v>99</v>
      </c>
      <c r="C10" s="154"/>
      <c r="D10" s="141"/>
      <c r="E10" s="141"/>
      <c r="F10" s="141"/>
      <c r="G10" s="141"/>
      <c r="H10" s="141"/>
      <c r="I10" s="141"/>
      <c r="J10" s="141"/>
      <c r="K10" s="141"/>
      <c r="L10" s="155"/>
      <c r="M10" s="154"/>
      <c r="N10" s="141"/>
      <c r="O10" s="141"/>
      <c r="P10" s="141"/>
      <c r="Q10" s="141"/>
      <c r="R10" s="141"/>
      <c r="S10" s="155"/>
      <c r="T10" s="264"/>
      <c r="U10" s="264"/>
      <c r="V10" s="156">
        <f t="shared" si="0"/>
        <v>0</v>
      </c>
    </row>
    <row r="11" spans="1:22" s="142" customFormat="1">
      <c r="A11" s="153">
        <v>5</v>
      </c>
      <c r="B11" s="1" t="s">
        <v>100</v>
      </c>
      <c r="C11" s="154"/>
      <c r="D11" s="141"/>
      <c r="E11" s="141"/>
      <c r="F11" s="141"/>
      <c r="G11" s="141"/>
      <c r="H11" s="141"/>
      <c r="I11" s="141"/>
      <c r="J11" s="141"/>
      <c r="K11" s="141"/>
      <c r="L11" s="155"/>
      <c r="M11" s="154"/>
      <c r="N11" s="141"/>
      <c r="O11" s="141"/>
      <c r="P11" s="141"/>
      <c r="Q11" s="141"/>
      <c r="R11" s="141"/>
      <c r="S11" s="155"/>
      <c r="T11" s="264"/>
      <c r="U11" s="264"/>
      <c r="V11" s="156">
        <f t="shared" si="0"/>
        <v>0</v>
      </c>
    </row>
    <row r="12" spans="1:22" s="142" customFormat="1">
      <c r="A12" s="153">
        <v>6</v>
      </c>
      <c r="B12" s="1" t="s">
        <v>101</v>
      </c>
      <c r="C12" s="154"/>
      <c r="D12" s="141"/>
      <c r="E12" s="141"/>
      <c r="F12" s="141"/>
      <c r="G12" s="141"/>
      <c r="H12" s="141"/>
      <c r="I12" s="141"/>
      <c r="J12" s="141"/>
      <c r="K12" s="141"/>
      <c r="L12" s="155"/>
      <c r="M12" s="154"/>
      <c r="N12" s="141"/>
      <c r="O12" s="141"/>
      <c r="P12" s="141"/>
      <c r="Q12" s="141"/>
      <c r="R12" s="141"/>
      <c r="S12" s="155"/>
      <c r="T12" s="264"/>
      <c r="U12" s="264"/>
      <c r="V12" s="156">
        <f t="shared" si="0"/>
        <v>0</v>
      </c>
    </row>
    <row r="13" spans="1:22" s="142" customFormat="1">
      <c r="A13" s="153">
        <v>7</v>
      </c>
      <c r="B13" s="1" t="s">
        <v>102</v>
      </c>
      <c r="C13" s="154"/>
      <c r="D13" s="141"/>
      <c r="E13" s="141"/>
      <c r="F13" s="141"/>
      <c r="G13" s="141"/>
      <c r="H13" s="141"/>
      <c r="I13" s="141"/>
      <c r="J13" s="141"/>
      <c r="K13" s="141"/>
      <c r="L13" s="155"/>
      <c r="M13" s="154"/>
      <c r="N13" s="141"/>
      <c r="O13" s="141"/>
      <c r="P13" s="141"/>
      <c r="Q13" s="141"/>
      <c r="R13" s="141"/>
      <c r="S13" s="155"/>
      <c r="T13" s="264"/>
      <c r="U13" s="264"/>
      <c r="V13" s="156">
        <f t="shared" si="0"/>
        <v>0</v>
      </c>
    </row>
    <row r="14" spans="1:22" s="142" customFormat="1">
      <c r="A14" s="153">
        <v>8</v>
      </c>
      <c r="B14" s="1" t="s">
        <v>103</v>
      </c>
      <c r="C14" s="154"/>
      <c r="D14" s="141"/>
      <c r="E14" s="141"/>
      <c r="F14" s="141"/>
      <c r="G14" s="141"/>
      <c r="H14" s="141"/>
      <c r="I14" s="141"/>
      <c r="J14" s="141"/>
      <c r="K14" s="141"/>
      <c r="L14" s="155"/>
      <c r="M14" s="154"/>
      <c r="N14" s="141"/>
      <c r="O14" s="141"/>
      <c r="P14" s="141"/>
      <c r="Q14" s="141"/>
      <c r="R14" s="141"/>
      <c r="S14" s="155"/>
      <c r="T14" s="264"/>
      <c r="U14" s="264"/>
      <c r="V14" s="156">
        <f t="shared" si="0"/>
        <v>0</v>
      </c>
    </row>
    <row r="15" spans="1:22" s="142" customFormat="1">
      <c r="A15" s="153">
        <v>9</v>
      </c>
      <c r="B15" s="1" t="s">
        <v>104</v>
      </c>
      <c r="C15" s="154"/>
      <c r="D15" s="141"/>
      <c r="E15" s="141"/>
      <c r="F15" s="141"/>
      <c r="G15" s="141"/>
      <c r="H15" s="141"/>
      <c r="I15" s="141"/>
      <c r="J15" s="141"/>
      <c r="K15" s="141"/>
      <c r="L15" s="155"/>
      <c r="M15" s="154"/>
      <c r="N15" s="141"/>
      <c r="O15" s="141"/>
      <c r="P15" s="141"/>
      <c r="Q15" s="141"/>
      <c r="R15" s="141"/>
      <c r="S15" s="155"/>
      <c r="T15" s="264"/>
      <c r="U15" s="264"/>
      <c r="V15" s="156">
        <f t="shared" si="0"/>
        <v>0</v>
      </c>
    </row>
    <row r="16" spans="1:22" s="142" customFormat="1">
      <c r="A16" s="153">
        <v>10</v>
      </c>
      <c r="B16" s="1" t="s">
        <v>105</v>
      </c>
      <c r="C16" s="154"/>
      <c r="D16" s="141"/>
      <c r="E16" s="141"/>
      <c r="F16" s="141"/>
      <c r="G16" s="141"/>
      <c r="H16" s="141"/>
      <c r="I16" s="141"/>
      <c r="J16" s="141"/>
      <c r="K16" s="141"/>
      <c r="L16" s="155"/>
      <c r="M16" s="154"/>
      <c r="N16" s="141"/>
      <c r="O16" s="141"/>
      <c r="P16" s="141"/>
      <c r="Q16" s="141"/>
      <c r="R16" s="141"/>
      <c r="S16" s="155"/>
      <c r="T16" s="264"/>
      <c r="U16" s="264"/>
      <c r="V16" s="156">
        <f t="shared" si="0"/>
        <v>0</v>
      </c>
    </row>
    <row r="17" spans="1:22" s="142" customFormat="1">
      <c r="A17" s="153">
        <v>11</v>
      </c>
      <c r="B17" s="1" t="s">
        <v>106</v>
      </c>
      <c r="C17" s="154"/>
      <c r="D17" s="141"/>
      <c r="E17" s="141"/>
      <c r="F17" s="141"/>
      <c r="G17" s="141"/>
      <c r="H17" s="141"/>
      <c r="I17" s="141"/>
      <c r="J17" s="141"/>
      <c r="K17" s="141"/>
      <c r="L17" s="155"/>
      <c r="M17" s="154"/>
      <c r="N17" s="141"/>
      <c r="O17" s="141"/>
      <c r="P17" s="141"/>
      <c r="Q17" s="141"/>
      <c r="R17" s="141"/>
      <c r="S17" s="155"/>
      <c r="T17" s="264"/>
      <c r="U17" s="264"/>
      <c r="V17" s="156">
        <f t="shared" si="0"/>
        <v>0</v>
      </c>
    </row>
    <row r="18" spans="1:22" s="142" customFormat="1">
      <c r="A18" s="153">
        <v>12</v>
      </c>
      <c r="B18" s="1" t="s">
        <v>107</v>
      </c>
      <c r="C18" s="154"/>
      <c r="D18" s="141"/>
      <c r="E18" s="141"/>
      <c r="F18" s="141"/>
      <c r="G18" s="141"/>
      <c r="H18" s="141"/>
      <c r="I18" s="141"/>
      <c r="J18" s="141"/>
      <c r="K18" s="141"/>
      <c r="L18" s="155"/>
      <c r="M18" s="154"/>
      <c r="N18" s="141"/>
      <c r="O18" s="141"/>
      <c r="P18" s="141"/>
      <c r="Q18" s="141"/>
      <c r="R18" s="141"/>
      <c r="S18" s="155"/>
      <c r="T18" s="264"/>
      <c r="U18" s="264"/>
      <c r="V18" s="156">
        <f t="shared" si="0"/>
        <v>0</v>
      </c>
    </row>
    <row r="19" spans="1:22" s="142" customFormat="1">
      <c r="A19" s="153">
        <v>13</v>
      </c>
      <c r="B19" s="1" t="s">
        <v>108</v>
      </c>
      <c r="C19" s="154"/>
      <c r="D19" s="141"/>
      <c r="E19" s="141"/>
      <c r="F19" s="141"/>
      <c r="G19" s="141"/>
      <c r="H19" s="141"/>
      <c r="I19" s="141"/>
      <c r="J19" s="141"/>
      <c r="K19" s="141"/>
      <c r="L19" s="155"/>
      <c r="M19" s="154"/>
      <c r="N19" s="141"/>
      <c r="O19" s="141"/>
      <c r="P19" s="141"/>
      <c r="Q19" s="141"/>
      <c r="R19" s="141"/>
      <c r="S19" s="155"/>
      <c r="T19" s="264"/>
      <c r="U19" s="264"/>
      <c r="V19" s="156">
        <f t="shared" si="0"/>
        <v>0</v>
      </c>
    </row>
    <row r="20" spans="1:22" s="142" customFormat="1">
      <c r="A20" s="153">
        <v>14</v>
      </c>
      <c r="B20" s="1" t="s">
        <v>109</v>
      </c>
      <c r="C20" s="154"/>
      <c r="D20" s="141"/>
      <c r="E20" s="141"/>
      <c r="F20" s="141"/>
      <c r="G20" s="141"/>
      <c r="H20" s="141"/>
      <c r="I20" s="141"/>
      <c r="J20" s="141"/>
      <c r="K20" s="141"/>
      <c r="L20" s="155"/>
      <c r="M20" s="154"/>
      <c r="N20" s="141"/>
      <c r="O20" s="141"/>
      <c r="P20" s="141"/>
      <c r="Q20" s="141"/>
      <c r="R20" s="141"/>
      <c r="S20" s="155"/>
      <c r="T20" s="264"/>
      <c r="U20" s="264"/>
      <c r="V20" s="156">
        <f t="shared" si="0"/>
        <v>0</v>
      </c>
    </row>
    <row r="21" spans="1:22" ht="13.8" thickBot="1">
      <c r="A21" s="143"/>
      <c r="B21" s="157" t="s">
        <v>110</v>
      </c>
      <c r="C21" s="158">
        <f>SUM(C7:C20)</f>
        <v>0</v>
      </c>
      <c r="D21" s="145">
        <f t="shared" ref="D21:V21" si="1">SUM(D7:D20)</f>
        <v>0</v>
      </c>
      <c r="E21" s="145">
        <f t="shared" si="1"/>
        <v>0</v>
      </c>
      <c r="F21" s="145">
        <f t="shared" si="1"/>
        <v>0</v>
      </c>
      <c r="G21" s="145">
        <f t="shared" si="1"/>
        <v>0</v>
      </c>
      <c r="H21" s="145">
        <f t="shared" si="1"/>
        <v>0</v>
      </c>
      <c r="I21" s="145">
        <f t="shared" si="1"/>
        <v>0</v>
      </c>
      <c r="J21" s="145">
        <f t="shared" si="1"/>
        <v>0</v>
      </c>
      <c r="K21" s="145">
        <f t="shared" si="1"/>
        <v>0</v>
      </c>
      <c r="L21" s="159">
        <f t="shared" si="1"/>
        <v>0</v>
      </c>
      <c r="M21" s="158">
        <f t="shared" si="1"/>
        <v>0</v>
      </c>
      <c r="N21" s="145">
        <f t="shared" si="1"/>
        <v>0</v>
      </c>
      <c r="O21" s="145">
        <f t="shared" si="1"/>
        <v>0</v>
      </c>
      <c r="P21" s="145">
        <f t="shared" si="1"/>
        <v>0</v>
      </c>
      <c r="Q21" s="145">
        <f t="shared" si="1"/>
        <v>0</v>
      </c>
      <c r="R21" s="145">
        <f t="shared" si="1"/>
        <v>0</v>
      </c>
      <c r="S21" s="159">
        <f>SUM(S7:S20)</f>
        <v>0</v>
      </c>
      <c r="T21" s="159">
        <f>SUM(T7:T20)</f>
        <v>0</v>
      </c>
      <c r="U21" s="159">
        <f t="shared" ref="U21" si="2">SUM(U7:U20)</f>
        <v>0</v>
      </c>
      <c r="V21" s="160">
        <f t="shared" si="1"/>
        <v>0</v>
      </c>
    </row>
    <row r="24" spans="1:22">
      <c r="A24" s="7"/>
      <c r="B24" s="7"/>
      <c r="C24" s="70"/>
      <c r="D24" s="70"/>
      <c r="E24" s="70"/>
    </row>
    <row r="25" spans="1:22">
      <c r="A25" s="161"/>
      <c r="B25" s="161"/>
      <c r="C25" s="7"/>
      <c r="D25" s="70"/>
      <c r="E25" s="70"/>
    </row>
    <row r="26" spans="1:22">
      <c r="A26" s="161"/>
      <c r="B26" s="71"/>
      <c r="C26" s="7"/>
      <c r="D26" s="70"/>
      <c r="E26" s="70"/>
    </row>
    <row r="27" spans="1:22">
      <c r="A27" s="161"/>
      <c r="B27" s="161"/>
      <c r="C27" s="7"/>
      <c r="D27" s="70"/>
      <c r="E27" s="70"/>
    </row>
    <row r="28" spans="1:22">
      <c r="A28" s="161"/>
      <c r="B28" s="71"/>
      <c r="C28" s="7"/>
      <c r="D28" s="70"/>
      <c r="E28" s="70"/>
    </row>
  </sheetData>
  <mergeCells count="5">
    <mergeCell ref="C5:L5"/>
    <mergeCell ref="M5:S5"/>
    <mergeCell ref="V5:V6"/>
    <mergeCell ref="T5:T6"/>
    <mergeCell ref="U5:U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2"/>
  <sheetViews>
    <sheetView zoomScale="70" zoomScaleNormal="7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M34" sqref="M34"/>
    </sheetView>
  </sheetViews>
  <sheetFormatPr defaultColWidth="9.21875" defaultRowHeight="13.8"/>
  <cols>
    <col min="1" max="1" width="10.5546875" style="4" bestFit="1" customWidth="1"/>
    <col min="2" max="2" width="81.77734375" style="4" customWidth="1"/>
    <col min="3" max="3" width="13.77734375" style="265" customWidth="1"/>
    <col min="4" max="4" width="14.77734375" style="265" bestFit="1" customWidth="1"/>
    <col min="5" max="5" width="17.77734375" style="265" customWidth="1"/>
    <col min="6" max="6" width="15.77734375" style="265" customWidth="1"/>
    <col min="7" max="7" width="17.44140625" style="265" customWidth="1"/>
    <col min="8" max="8" width="15.21875" style="265" customWidth="1"/>
    <col min="9" max="16384" width="9.21875" style="42"/>
  </cols>
  <sheetData>
    <row r="1" spans="1:9">
      <c r="A1" s="2" t="s">
        <v>31</v>
      </c>
      <c r="B1" s="4" t="str">
        <f>'Info '!C2</f>
        <v>JSC PASHA Bank Georgia</v>
      </c>
      <c r="C1" s="3">
        <f>'Info '!D2</f>
        <v>0</v>
      </c>
    </row>
    <row r="2" spans="1:9">
      <c r="A2" s="2" t="s">
        <v>32</v>
      </c>
      <c r="C2" s="393">
        <v>44286</v>
      </c>
    </row>
    <row r="4" spans="1:9" ht="14.4" thickBot="1">
      <c r="A4" s="2" t="s">
        <v>254</v>
      </c>
      <c r="B4" s="146" t="s">
        <v>377</v>
      </c>
    </row>
    <row r="5" spans="1:9">
      <c r="A5" s="147"/>
      <c r="B5" s="162"/>
      <c r="C5" s="266" t="s">
        <v>0</v>
      </c>
      <c r="D5" s="266" t="s">
        <v>1</v>
      </c>
      <c r="E5" s="266" t="s">
        <v>2</v>
      </c>
      <c r="F5" s="266" t="s">
        <v>3</v>
      </c>
      <c r="G5" s="267" t="s">
        <v>4</v>
      </c>
      <c r="H5" s="268" t="s">
        <v>6</v>
      </c>
      <c r="I5" s="163"/>
    </row>
    <row r="6" spans="1:9" s="163" customFormat="1" ht="12.75" customHeight="1">
      <c r="A6" s="164"/>
      <c r="B6" s="556" t="s">
        <v>253</v>
      </c>
      <c r="C6" s="558" t="s">
        <v>369</v>
      </c>
      <c r="D6" s="560" t="s">
        <v>368</v>
      </c>
      <c r="E6" s="561"/>
      <c r="F6" s="558" t="s">
        <v>373</v>
      </c>
      <c r="G6" s="558" t="s">
        <v>374</v>
      </c>
      <c r="H6" s="554" t="s">
        <v>372</v>
      </c>
    </row>
    <row r="7" spans="1:9" ht="41.4">
      <c r="A7" s="165"/>
      <c r="B7" s="557"/>
      <c r="C7" s="559"/>
      <c r="D7" s="269" t="s">
        <v>371</v>
      </c>
      <c r="E7" s="269" t="s">
        <v>370</v>
      </c>
      <c r="F7" s="559"/>
      <c r="G7" s="559"/>
      <c r="H7" s="555"/>
      <c r="I7" s="163"/>
    </row>
    <row r="8" spans="1:9">
      <c r="A8" s="164">
        <v>1</v>
      </c>
      <c r="B8" s="1" t="s">
        <v>97</v>
      </c>
      <c r="C8" s="484">
        <v>51892992.385499999</v>
      </c>
      <c r="D8" s="485"/>
      <c r="E8" s="484"/>
      <c r="F8" s="484">
        <v>46444249.125500001</v>
      </c>
      <c r="G8" s="486">
        <v>46444249.125500001</v>
      </c>
      <c r="H8" s="487">
        <f>G8/(C8+E8)</f>
        <v>0.89500040353189403</v>
      </c>
    </row>
    <row r="9" spans="1:9" ht="15" customHeight="1">
      <c r="A9" s="164">
        <v>2</v>
      </c>
      <c r="B9" s="1" t="s">
        <v>98</v>
      </c>
      <c r="C9" s="484">
        <v>0</v>
      </c>
      <c r="D9" s="485"/>
      <c r="E9" s="484"/>
      <c r="F9" s="484">
        <v>0</v>
      </c>
      <c r="G9" s="486">
        <v>0</v>
      </c>
      <c r="H9" s="487" t="e">
        <f t="shared" ref="H9:H21" si="0">G9/(C9+E9)</f>
        <v>#DIV/0!</v>
      </c>
    </row>
    <row r="10" spans="1:9">
      <c r="A10" s="164">
        <v>3</v>
      </c>
      <c r="B10" s="1" t="s">
        <v>271</v>
      </c>
      <c r="C10" s="484">
        <v>0</v>
      </c>
      <c r="D10" s="485"/>
      <c r="E10" s="484"/>
      <c r="F10" s="484">
        <v>0</v>
      </c>
      <c r="G10" s="486">
        <v>0</v>
      </c>
      <c r="H10" s="487" t="e">
        <f t="shared" si="0"/>
        <v>#DIV/0!</v>
      </c>
    </row>
    <row r="11" spans="1:9">
      <c r="A11" s="164">
        <v>4</v>
      </c>
      <c r="B11" s="1" t="s">
        <v>99</v>
      </c>
      <c r="C11" s="484">
        <v>0</v>
      </c>
      <c r="D11" s="485"/>
      <c r="E11" s="484"/>
      <c r="F11" s="484">
        <v>0</v>
      </c>
      <c r="G11" s="486">
        <v>0</v>
      </c>
      <c r="H11" s="487" t="e">
        <f t="shared" si="0"/>
        <v>#DIV/0!</v>
      </c>
    </row>
    <row r="12" spans="1:9">
      <c r="A12" s="164">
        <v>5</v>
      </c>
      <c r="B12" s="1" t="s">
        <v>100</v>
      </c>
      <c r="C12" s="484">
        <v>0</v>
      </c>
      <c r="D12" s="485"/>
      <c r="E12" s="484"/>
      <c r="F12" s="484">
        <v>0</v>
      </c>
      <c r="G12" s="486">
        <v>0</v>
      </c>
      <c r="H12" s="487" t="e">
        <f t="shared" si="0"/>
        <v>#DIV/0!</v>
      </c>
    </row>
    <row r="13" spans="1:9">
      <c r="A13" s="164">
        <v>6</v>
      </c>
      <c r="B13" s="1" t="s">
        <v>101</v>
      </c>
      <c r="C13" s="484">
        <v>44299876.665799998</v>
      </c>
      <c r="D13" s="485">
        <v>294000</v>
      </c>
      <c r="E13" s="484">
        <v>147000</v>
      </c>
      <c r="F13" s="484">
        <v>15228285.136059999</v>
      </c>
      <c r="G13" s="486">
        <v>15228285.136059999</v>
      </c>
      <c r="H13" s="487">
        <f t="shared" si="0"/>
        <v>0.34261766581626923</v>
      </c>
    </row>
    <row r="14" spans="1:9">
      <c r="A14" s="164">
        <v>7</v>
      </c>
      <c r="B14" s="1" t="s">
        <v>102</v>
      </c>
      <c r="C14" s="484">
        <v>345469254.86580002</v>
      </c>
      <c r="D14" s="485">
        <v>46013157.4428</v>
      </c>
      <c r="E14" s="484">
        <v>18597234.933200002</v>
      </c>
      <c r="F14" s="485">
        <v>364066489.79900002</v>
      </c>
      <c r="G14" s="488">
        <v>364066489.79900002</v>
      </c>
      <c r="H14" s="487">
        <f>G14/(C14+E14)</f>
        <v>1</v>
      </c>
    </row>
    <row r="15" spans="1:9">
      <c r="A15" s="164">
        <v>8</v>
      </c>
      <c r="B15" s="1" t="s">
        <v>103</v>
      </c>
      <c r="C15" s="484">
        <v>11979238.5855</v>
      </c>
      <c r="D15" s="485">
        <v>14960728.323000001</v>
      </c>
      <c r="E15" s="484">
        <v>2274976.0085999998</v>
      </c>
      <c r="F15" s="485">
        <v>14254214.5941</v>
      </c>
      <c r="G15" s="488">
        <v>14254214.5941</v>
      </c>
      <c r="H15" s="487">
        <f t="shared" si="0"/>
        <v>1</v>
      </c>
    </row>
    <row r="16" spans="1:9">
      <c r="A16" s="164">
        <v>9</v>
      </c>
      <c r="B16" s="1" t="s">
        <v>104</v>
      </c>
      <c r="C16" s="484">
        <v>0</v>
      </c>
      <c r="D16" s="485"/>
      <c r="E16" s="484"/>
      <c r="F16" s="485">
        <v>0</v>
      </c>
      <c r="G16" s="488">
        <v>0</v>
      </c>
      <c r="H16" s="487" t="e">
        <f t="shared" si="0"/>
        <v>#DIV/0!</v>
      </c>
    </row>
    <row r="17" spans="1:8">
      <c r="A17" s="164">
        <v>10</v>
      </c>
      <c r="B17" s="1" t="s">
        <v>105</v>
      </c>
      <c r="C17" s="484">
        <v>0</v>
      </c>
      <c r="D17" s="485"/>
      <c r="E17" s="484"/>
      <c r="F17" s="485">
        <v>0</v>
      </c>
      <c r="G17" s="488">
        <v>0</v>
      </c>
      <c r="H17" s="487" t="e">
        <f t="shared" si="0"/>
        <v>#DIV/0!</v>
      </c>
    </row>
    <row r="18" spans="1:8">
      <c r="A18" s="164">
        <v>11</v>
      </c>
      <c r="B18" s="1" t="s">
        <v>106</v>
      </c>
      <c r="C18" s="484">
        <v>0</v>
      </c>
      <c r="D18" s="485"/>
      <c r="E18" s="484"/>
      <c r="F18" s="485">
        <v>0</v>
      </c>
      <c r="G18" s="488">
        <v>0</v>
      </c>
      <c r="H18" s="487" t="e">
        <f t="shared" si="0"/>
        <v>#DIV/0!</v>
      </c>
    </row>
    <row r="19" spans="1:8">
      <c r="A19" s="164">
        <v>12</v>
      </c>
      <c r="B19" s="1" t="s">
        <v>107</v>
      </c>
      <c r="C19" s="484">
        <v>0</v>
      </c>
      <c r="D19" s="485"/>
      <c r="E19" s="484"/>
      <c r="F19" s="485">
        <v>0</v>
      </c>
      <c r="G19" s="488">
        <v>0</v>
      </c>
      <c r="H19" s="487" t="e">
        <f t="shared" si="0"/>
        <v>#DIV/0!</v>
      </c>
    </row>
    <row r="20" spans="1:8">
      <c r="A20" s="164">
        <v>13</v>
      </c>
      <c r="B20" s="1" t="s">
        <v>248</v>
      </c>
      <c r="C20" s="484">
        <v>0</v>
      </c>
      <c r="D20" s="485"/>
      <c r="E20" s="484"/>
      <c r="F20" s="485">
        <v>0</v>
      </c>
      <c r="G20" s="488">
        <v>0</v>
      </c>
      <c r="H20" s="487" t="e">
        <f t="shared" si="0"/>
        <v>#DIV/0!</v>
      </c>
    </row>
    <row r="21" spans="1:8">
      <c r="A21" s="164">
        <v>14</v>
      </c>
      <c r="B21" s="1" t="s">
        <v>109</v>
      </c>
      <c r="C21" s="484">
        <v>23721318.789399996</v>
      </c>
      <c r="D21" s="485"/>
      <c r="E21" s="484"/>
      <c r="F21" s="485">
        <v>16057002.149999999</v>
      </c>
      <c r="G21" s="488">
        <v>16057002.149999999</v>
      </c>
      <c r="H21" s="487">
        <f t="shared" si="0"/>
        <v>0.67690174785624313</v>
      </c>
    </row>
    <row r="22" spans="1:8" ht="14.4" thickBot="1">
      <c r="A22" s="166"/>
      <c r="B22" s="167" t="s">
        <v>110</v>
      </c>
      <c r="C22" s="270">
        <v>0</v>
      </c>
      <c r="D22" s="270">
        <f>SUM(D8:D21)</f>
        <v>61267885.765799999</v>
      </c>
      <c r="E22" s="270">
        <f>SUM(E8:E21)</f>
        <v>21019210.941800002</v>
      </c>
      <c r="F22" s="270">
        <f>SUM(F8:F21)</f>
        <v>456050240.80466002</v>
      </c>
      <c r="G22" s="270">
        <f>SUM(G8:G21)</f>
        <v>456050240.80466002</v>
      </c>
      <c r="H22" s="271">
        <f>G22/(C22+E22)</f>
        <v>21.696829727215519</v>
      </c>
    </row>
  </sheetData>
  <mergeCells count="6">
    <mergeCell ref="H6:H7"/>
    <mergeCell ref="B6:B7"/>
    <mergeCell ref="C6:C7"/>
    <mergeCell ref="D6:E6"/>
    <mergeCell ref="F6:F7"/>
    <mergeCell ref="G6:G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7"/>
  <sheetViews>
    <sheetView zoomScale="70" zoomScaleNormal="7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D27" sqref="D27"/>
    </sheetView>
  </sheetViews>
  <sheetFormatPr defaultColWidth="9.21875" defaultRowHeight="13.8"/>
  <cols>
    <col min="1" max="1" width="10.5546875" style="265" bestFit="1" customWidth="1"/>
    <col min="2" max="2" width="77.21875" style="265" customWidth="1"/>
    <col min="3" max="3" width="12.77734375" style="265" customWidth="1"/>
    <col min="4" max="4" width="15.5546875" style="265" customWidth="1"/>
    <col min="5" max="5" width="14.44140625" style="265" customWidth="1"/>
    <col min="6" max="6" width="12.77734375" style="265" customWidth="1"/>
    <col min="7" max="8" width="26.109375" style="265" customWidth="1"/>
    <col min="9" max="9" width="25.77734375" style="265" customWidth="1"/>
    <col min="10" max="10" width="21.33203125" style="265" customWidth="1"/>
    <col min="11" max="11" width="27.109375" style="265" customWidth="1"/>
    <col min="12" max="16384" width="9.21875" style="265"/>
  </cols>
  <sheetData>
    <row r="1" spans="1:11">
      <c r="A1" s="265" t="s">
        <v>31</v>
      </c>
      <c r="B1" s="3" t="str">
        <f>'Info '!C2</f>
        <v>JSC PASHA Bank Georgia</v>
      </c>
    </row>
    <row r="2" spans="1:11">
      <c r="A2" s="265" t="s">
        <v>32</v>
      </c>
      <c r="B2" s="393">
        <v>44286</v>
      </c>
      <c r="C2" s="283"/>
      <c r="D2" s="283"/>
    </row>
    <row r="3" spans="1:11">
      <c r="B3" s="283"/>
      <c r="C3" s="283"/>
      <c r="D3" s="283"/>
    </row>
    <row r="4" spans="1:11" ht="14.4" thickBot="1">
      <c r="A4" s="265" t="s">
        <v>250</v>
      </c>
      <c r="B4" s="309" t="s">
        <v>378</v>
      </c>
      <c r="C4" s="283"/>
      <c r="D4" s="283"/>
    </row>
    <row r="5" spans="1:11" ht="30" customHeight="1">
      <c r="A5" s="562"/>
      <c r="B5" s="563"/>
      <c r="C5" s="564" t="s">
        <v>428</v>
      </c>
      <c r="D5" s="564"/>
      <c r="E5" s="564"/>
      <c r="F5" s="564" t="s">
        <v>429</v>
      </c>
      <c r="G5" s="564"/>
      <c r="H5" s="565"/>
      <c r="I5" s="564" t="s">
        <v>430</v>
      </c>
      <c r="J5" s="564"/>
      <c r="K5" s="565"/>
    </row>
    <row r="6" spans="1:11">
      <c r="A6" s="284"/>
      <c r="B6" s="285"/>
      <c r="C6" s="49" t="s">
        <v>70</v>
      </c>
      <c r="D6" s="49" t="s">
        <v>71</v>
      </c>
      <c r="E6" s="49" t="s">
        <v>72</v>
      </c>
      <c r="F6" s="49" t="s">
        <v>70</v>
      </c>
      <c r="G6" s="49" t="s">
        <v>71</v>
      </c>
      <c r="H6" s="49" t="s">
        <v>72</v>
      </c>
      <c r="I6" s="49" t="s">
        <v>70</v>
      </c>
      <c r="J6" s="49" t="s">
        <v>71</v>
      </c>
      <c r="K6" s="49" t="s">
        <v>72</v>
      </c>
    </row>
    <row r="7" spans="1:11">
      <c r="A7" s="286" t="s">
        <v>381</v>
      </c>
      <c r="B7" s="287"/>
      <c r="C7" s="287"/>
      <c r="D7" s="287"/>
      <c r="E7" s="287"/>
      <c r="F7" s="287"/>
      <c r="G7" s="287"/>
      <c r="H7" s="287"/>
      <c r="I7" s="287"/>
      <c r="J7" s="287"/>
      <c r="K7" s="288"/>
    </row>
    <row r="8" spans="1:11">
      <c r="A8" s="289">
        <v>1</v>
      </c>
      <c r="B8" s="290" t="s">
        <v>379</v>
      </c>
      <c r="C8" s="489"/>
      <c r="D8" s="489"/>
      <c r="E8" s="489"/>
      <c r="F8" s="490">
        <v>15152618.750444442</v>
      </c>
      <c r="G8" s="490">
        <v>75345412.029999971</v>
      </c>
      <c r="H8" s="490">
        <v>90498030.780444443</v>
      </c>
      <c r="I8" s="490">
        <v>11919278.332333336</v>
      </c>
      <c r="J8" s="490">
        <v>48695681.829444438</v>
      </c>
      <c r="K8" s="491">
        <v>60614960.161777779</v>
      </c>
    </row>
    <row r="9" spans="1:11">
      <c r="A9" s="286" t="s">
        <v>382</v>
      </c>
      <c r="B9" s="287"/>
      <c r="C9" s="492"/>
      <c r="D9" s="492"/>
      <c r="E9" s="492"/>
      <c r="F9" s="492"/>
      <c r="G9" s="492"/>
      <c r="H9" s="492"/>
      <c r="I9" s="492"/>
      <c r="J9" s="492"/>
      <c r="K9" s="493"/>
    </row>
    <row r="10" spans="1:11">
      <c r="A10" s="291">
        <v>2</v>
      </c>
      <c r="B10" s="292" t="s">
        <v>390</v>
      </c>
      <c r="C10" s="494">
        <v>7607487.6512222234</v>
      </c>
      <c r="D10" s="495">
        <v>33560715.183666684</v>
      </c>
      <c r="E10" s="495">
        <v>41168202.834888868</v>
      </c>
      <c r="F10" s="495">
        <v>727035.10951111116</v>
      </c>
      <c r="G10" s="495">
        <v>6917592.1563944407</v>
      </c>
      <c r="H10" s="495">
        <v>7644627.2659055563</v>
      </c>
      <c r="I10" s="495">
        <v>190955.62774444447</v>
      </c>
      <c r="J10" s="495">
        <v>1391999.5876000004</v>
      </c>
      <c r="K10" s="496">
        <v>1582955.2153444437</v>
      </c>
    </row>
    <row r="11" spans="1:11">
      <c r="A11" s="291">
        <v>3</v>
      </c>
      <c r="B11" s="292" t="s">
        <v>384</v>
      </c>
      <c r="C11" s="494">
        <v>32735728.838777792</v>
      </c>
      <c r="D11" s="495">
        <v>274001239.71911085</v>
      </c>
      <c r="E11" s="495">
        <v>306736968.55788881</v>
      </c>
      <c r="F11" s="495">
        <v>12485587.803602777</v>
      </c>
      <c r="G11" s="495">
        <v>31029536.23836945</v>
      </c>
      <c r="H11" s="495">
        <v>43515124.041972235</v>
      </c>
      <c r="I11" s="495">
        <v>11600372.840327773</v>
      </c>
      <c r="J11" s="495">
        <v>24608490.936011113</v>
      </c>
      <c r="K11" s="496">
        <v>36208863.776338898</v>
      </c>
    </row>
    <row r="12" spans="1:11">
      <c r="A12" s="291">
        <v>4</v>
      </c>
      <c r="B12" s="292" t="s">
        <v>385</v>
      </c>
      <c r="C12" s="494">
        <v>15828415.563000001</v>
      </c>
      <c r="D12" s="495">
        <v>0</v>
      </c>
      <c r="E12" s="495">
        <v>15828415.563000001</v>
      </c>
      <c r="F12" s="495">
        <v>0</v>
      </c>
      <c r="G12" s="495">
        <v>0</v>
      </c>
      <c r="H12" s="495">
        <v>0</v>
      </c>
      <c r="I12" s="495">
        <v>0</v>
      </c>
      <c r="J12" s="495">
        <v>0</v>
      </c>
      <c r="K12" s="496">
        <v>0</v>
      </c>
    </row>
    <row r="13" spans="1:11">
      <c r="A13" s="291">
        <v>5</v>
      </c>
      <c r="B13" s="292" t="s">
        <v>393</v>
      </c>
      <c r="C13" s="494">
        <v>38304461.488555565</v>
      </c>
      <c r="D13" s="495">
        <v>29132797.646333333</v>
      </c>
      <c r="E13" s="495">
        <v>67437259.134888858</v>
      </c>
      <c r="F13" s="495">
        <v>7009158.0235122256</v>
      </c>
      <c r="G13" s="495">
        <v>6402242.1032127775</v>
      </c>
      <c r="H13" s="495">
        <v>13411400.12672499</v>
      </c>
      <c r="I13" s="495">
        <v>2411161.432427777</v>
      </c>
      <c r="J13" s="495">
        <v>2336759.9628222226</v>
      </c>
      <c r="K13" s="496">
        <v>4747921.3952499982</v>
      </c>
    </row>
    <row r="14" spans="1:11">
      <c r="A14" s="291">
        <v>6</v>
      </c>
      <c r="B14" s="292" t="s">
        <v>424</v>
      </c>
      <c r="C14" s="494">
        <v>0</v>
      </c>
      <c r="D14" s="495">
        <v>0</v>
      </c>
      <c r="E14" s="495">
        <v>0</v>
      </c>
      <c r="F14" s="495">
        <v>0</v>
      </c>
      <c r="G14" s="495">
        <v>0</v>
      </c>
      <c r="H14" s="495">
        <v>0</v>
      </c>
      <c r="I14" s="495">
        <v>0</v>
      </c>
      <c r="J14" s="495">
        <v>0</v>
      </c>
      <c r="K14" s="496">
        <v>0</v>
      </c>
    </row>
    <row r="15" spans="1:11">
      <c r="A15" s="291">
        <v>7</v>
      </c>
      <c r="B15" s="292" t="s">
        <v>425</v>
      </c>
      <c r="C15" s="494">
        <v>4324818.2156666657</v>
      </c>
      <c r="D15" s="495">
        <v>17791581.135777768</v>
      </c>
      <c r="E15" s="495">
        <v>22116399.351444442</v>
      </c>
      <c r="F15" s="495">
        <v>1824730.2707777782</v>
      </c>
      <c r="G15" s="495">
        <v>2317590.8978888886</v>
      </c>
      <c r="H15" s="495">
        <v>4142321.1686666673</v>
      </c>
      <c r="I15" s="495">
        <v>1824730.2707777782</v>
      </c>
      <c r="J15" s="495">
        <v>2317590.8978888886</v>
      </c>
      <c r="K15" s="496">
        <v>4142321.1686666673</v>
      </c>
    </row>
    <row r="16" spans="1:11">
      <c r="A16" s="291">
        <v>8</v>
      </c>
      <c r="B16" s="293" t="s">
        <v>386</v>
      </c>
      <c r="C16" s="494">
        <v>98800911.75722225</v>
      </c>
      <c r="D16" s="495">
        <v>354486333.68488866</v>
      </c>
      <c r="E16" s="495">
        <v>453287245.44211096</v>
      </c>
      <c r="F16" s="495">
        <v>22046511.207403891</v>
      </c>
      <c r="G16" s="495">
        <v>46666961.395865552</v>
      </c>
      <c r="H16" s="495">
        <v>68713472.603269443</v>
      </c>
      <c r="I16" s="495">
        <v>16027220.171277773</v>
      </c>
      <c r="J16" s="495">
        <v>30654841.384322222</v>
      </c>
      <c r="K16" s="496">
        <v>46682061.55560001</v>
      </c>
    </row>
    <row r="17" spans="1:11">
      <c r="A17" s="286" t="s">
        <v>383</v>
      </c>
      <c r="B17" s="287"/>
      <c r="C17" s="492"/>
      <c r="D17" s="492"/>
      <c r="E17" s="492"/>
      <c r="F17" s="492"/>
      <c r="G17" s="492"/>
      <c r="H17" s="492"/>
      <c r="I17" s="492"/>
      <c r="J17" s="492"/>
      <c r="K17" s="493"/>
    </row>
    <row r="18" spans="1:11">
      <c r="A18" s="291">
        <v>9</v>
      </c>
      <c r="B18" s="292" t="s">
        <v>389</v>
      </c>
      <c r="C18" s="494">
        <v>0</v>
      </c>
      <c r="D18" s="495">
        <v>0</v>
      </c>
      <c r="E18" s="495">
        <v>0</v>
      </c>
      <c r="F18" s="495">
        <v>0</v>
      </c>
      <c r="G18" s="495">
        <v>0</v>
      </c>
      <c r="H18" s="495">
        <v>0</v>
      </c>
      <c r="I18" s="495">
        <v>0</v>
      </c>
      <c r="J18" s="495">
        <v>0</v>
      </c>
      <c r="K18" s="496">
        <v>0</v>
      </c>
    </row>
    <row r="19" spans="1:11">
      <c r="A19" s="291">
        <v>10</v>
      </c>
      <c r="B19" s="292" t="s">
        <v>426</v>
      </c>
      <c r="C19" s="494">
        <v>82632262.238999993</v>
      </c>
      <c r="D19" s="495">
        <v>234331895.24233317</v>
      </c>
      <c r="E19" s="495">
        <v>316964157.48133343</v>
      </c>
      <c r="F19" s="495">
        <v>7405952.7774444381</v>
      </c>
      <c r="G19" s="495">
        <v>2971913.0348333335</v>
      </c>
      <c r="H19" s="495">
        <v>10377865.812277783</v>
      </c>
      <c r="I19" s="495">
        <v>10937822.76144444</v>
      </c>
      <c r="J19" s="495">
        <v>34129551.920944445</v>
      </c>
      <c r="K19" s="496">
        <v>45067374.682388887</v>
      </c>
    </row>
    <row r="20" spans="1:11">
      <c r="A20" s="291">
        <v>11</v>
      </c>
      <c r="B20" s="292" t="s">
        <v>388</v>
      </c>
      <c r="C20" s="494">
        <v>6249997.1899999985</v>
      </c>
      <c r="D20" s="495">
        <v>14190070.238555558</v>
      </c>
      <c r="E20" s="495">
        <v>20440067.428555548</v>
      </c>
      <c r="F20" s="495">
        <v>928158.55300000042</v>
      </c>
      <c r="G20" s="495">
        <v>213070.10977777786</v>
      </c>
      <c r="H20" s="495">
        <v>1141228.6627777773</v>
      </c>
      <c r="I20" s="495">
        <v>928158.55300000042</v>
      </c>
      <c r="J20" s="495">
        <v>213070.10977777786</v>
      </c>
      <c r="K20" s="496">
        <v>1141228.6627777773</v>
      </c>
    </row>
    <row r="21" spans="1:11" ht="14.4" thickBot="1">
      <c r="A21" s="294">
        <v>12</v>
      </c>
      <c r="B21" s="295" t="s">
        <v>387</v>
      </c>
      <c r="C21" s="497">
        <v>88882259.42899999</v>
      </c>
      <c r="D21" s="498">
        <v>248521965.48088872</v>
      </c>
      <c r="E21" s="497">
        <v>337404224.90988898</v>
      </c>
      <c r="F21" s="498">
        <v>8334111.3304444384</v>
      </c>
      <c r="G21" s="498">
        <v>3184983.1446111114</v>
      </c>
      <c r="H21" s="498">
        <v>11519094.47505556</v>
      </c>
      <c r="I21" s="498">
        <v>11865981.314444441</v>
      </c>
      <c r="J21" s="498">
        <v>34342622.030722223</v>
      </c>
      <c r="K21" s="499">
        <v>46208603.345166661</v>
      </c>
    </row>
    <row r="22" spans="1:11" ht="38.25" customHeight="1" thickBot="1">
      <c r="A22" s="296"/>
      <c r="B22" s="297"/>
      <c r="C22" s="500"/>
      <c r="D22" s="500"/>
      <c r="E22" s="500"/>
      <c r="F22" s="566" t="s">
        <v>522</v>
      </c>
      <c r="G22" s="564"/>
      <c r="H22" s="564"/>
      <c r="I22" s="566" t="s">
        <v>523</v>
      </c>
      <c r="J22" s="564"/>
      <c r="K22" s="565"/>
    </row>
    <row r="23" spans="1:11">
      <c r="A23" s="298">
        <v>13</v>
      </c>
      <c r="B23" s="299" t="s">
        <v>379</v>
      </c>
      <c r="C23" s="300"/>
      <c r="D23" s="300"/>
      <c r="E23" s="300"/>
      <c r="F23" s="501">
        <v>15152618.750444442</v>
      </c>
      <c r="G23" s="501">
        <v>75345412.029999971</v>
      </c>
      <c r="H23" s="501">
        <v>90498030.780444443</v>
      </c>
      <c r="I23" s="501">
        <v>11919278.332333336</v>
      </c>
      <c r="J23" s="501">
        <v>48695681.829444438</v>
      </c>
      <c r="K23" s="502">
        <v>60614960.161777779</v>
      </c>
    </row>
    <row r="24" spans="1:11" ht="14.4" thickBot="1">
      <c r="A24" s="301">
        <v>14</v>
      </c>
      <c r="B24" s="302" t="s">
        <v>391</v>
      </c>
      <c r="C24" s="303"/>
      <c r="D24" s="304"/>
      <c r="E24" s="305"/>
      <c r="F24" s="503">
        <v>13712399.876959452</v>
      </c>
      <c r="G24" s="503">
        <v>43481978.251254439</v>
      </c>
      <c r="H24" s="503">
        <v>57194378.128213882</v>
      </c>
      <c r="I24" s="503">
        <v>4161238.8568333313</v>
      </c>
      <c r="J24" s="503">
        <v>7663710.3460805556</v>
      </c>
      <c r="K24" s="504">
        <v>11670515.388900002</v>
      </c>
    </row>
    <row r="25" spans="1:11" ht="14.4" thickBot="1">
      <c r="A25" s="306">
        <v>15</v>
      </c>
      <c r="B25" s="307" t="s">
        <v>392</v>
      </c>
      <c r="C25" s="308"/>
      <c r="D25" s="308"/>
      <c r="E25" s="308"/>
      <c r="F25" s="505">
        <v>1.4766760672510668</v>
      </c>
      <c r="G25" s="505">
        <v>1.7471454614403563</v>
      </c>
      <c r="H25" s="505">
        <v>1.6130233120780111</v>
      </c>
      <c r="I25" s="505">
        <v>3.0530598961368387</v>
      </c>
      <c r="J25" s="505">
        <v>6.1040992914165813</v>
      </c>
      <c r="K25" s="506">
        <v>4.9697540814695902</v>
      </c>
    </row>
    <row r="27" spans="1:11" ht="40.200000000000003">
      <c r="B27" s="282" t="s">
        <v>427</v>
      </c>
    </row>
  </sheetData>
  <mergeCells count="6">
    <mergeCell ref="A5:B5"/>
    <mergeCell ref="C5:E5"/>
    <mergeCell ref="F5:H5"/>
    <mergeCell ref="I5:K5"/>
    <mergeCell ref="F22:H22"/>
    <mergeCell ref="I22:K2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2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E38" sqref="E38"/>
    </sheetView>
  </sheetViews>
  <sheetFormatPr defaultColWidth="9.21875" defaultRowHeight="13.2"/>
  <cols>
    <col min="1" max="1" width="10.5546875" style="4" bestFit="1" customWidth="1"/>
    <col min="2" max="2" width="44.5546875" style="4" customWidth="1"/>
    <col min="3" max="3" width="16.33203125" style="4" customWidth="1"/>
    <col min="4" max="4" width="14" style="4" customWidth="1"/>
    <col min="5" max="5" width="20" style="4" customWidth="1"/>
    <col min="6" max="13" width="12.77734375" style="4" customWidth="1"/>
    <col min="14" max="14" width="31" style="4" bestFit="1" customWidth="1"/>
    <col min="15" max="16384" width="9.21875" style="42"/>
  </cols>
  <sheetData>
    <row r="1" spans="1:14">
      <c r="A1" s="4" t="s">
        <v>31</v>
      </c>
      <c r="B1" s="3" t="str">
        <f>'Info '!C2</f>
        <v>JSC PASHA Bank Georgia</v>
      </c>
    </row>
    <row r="2" spans="1:14" ht="14.25" customHeight="1">
      <c r="A2" s="4" t="s">
        <v>32</v>
      </c>
      <c r="B2" s="393">
        <v>44286</v>
      </c>
    </row>
    <row r="3" spans="1:14" ht="14.25" customHeight="1"/>
    <row r="4" spans="1:14" ht="13.8" thickBot="1">
      <c r="A4" s="4" t="s">
        <v>266</v>
      </c>
      <c r="B4" s="231" t="s">
        <v>29</v>
      </c>
    </row>
    <row r="5" spans="1:14" s="173" customFormat="1">
      <c r="A5" s="169"/>
      <c r="B5" s="170"/>
      <c r="C5" s="171" t="s">
        <v>0</v>
      </c>
      <c r="D5" s="171" t="s">
        <v>1</v>
      </c>
      <c r="E5" s="171" t="s">
        <v>2</v>
      </c>
      <c r="F5" s="171" t="s">
        <v>3</v>
      </c>
      <c r="G5" s="171" t="s">
        <v>4</v>
      </c>
      <c r="H5" s="171" t="s">
        <v>6</v>
      </c>
      <c r="I5" s="171" t="s">
        <v>9</v>
      </c>
      <c r="J5" s="171" t="s">
        <v>10</v>
      </c>
      <c r="K5" s="171" t="s">
        <v>11</v>
      </c>
      <c r="L5" s="171" t="s">
        <v>12</v>
      </c>
      <c r="M5" s="171" t="s">
        <v>13</v>
      </c>
      <c r="N5" s="172" t="s">
        <v>14</v>
      </c>
    </row>
    <row r="6" spans="1:14" ht="26.4">
      <c r="A6" s="174"/>
      <c r="B6" s="175"/>
      <c r="C6" s="176" t="s">
        <v>265</v>
      </c>
      <c r="D6" s="177" t="s">
        <v>264</v>
      </c>
      <c r="E6" s="178" t="s">
        <v>263</v>
      </c>
      <c r="F6" s="179">
        <v>0</v>
      </c>
      <c r="G6" s="179">
        <v>0.2</v>
      </c>
      <c r="H6" s="179">
        <v>0.35</v>
      </c>
      <c r="I6" s="179">
        <v>0.5</v>
      </c>
      <c r="J6" s="179">
        <v>0.75</v>
      </c>
      <c r="K6" s="179">
        <v>1</v>
      </c>
      <c r="L6" s="179">
        <v>1.5</v>
      </c>
      <c r="M6" s="179">
        <v>2.5</v>
      </c>
      <c r="N6" s="230" t="s">
        <v>277</v>
      </c>
    </row>
    <row r="7" spans="1:14" ht="13.8">
      <c r="A7" s="180">
        <v>1</v>
      </c>
      <c r="B7" s="181" t="s">
        <v>262</v>
      </c>
      <c r="C7" s="182">
        <f>SUM(C8:C13)</f>
        <v>115889755.2862</v>
      </c>
      <c r="D7" s="175"/>
      <c r="E7" s="183">
        <f t="shared" ref="E7:M7" si="0">SUM(E8:E13)</f>
        <v>2317795.1057239999</v>
      </c>
      <c r="F7" s="184">
        <f>SUM(F8:F13)</f>
        <v>0</v>
      </c>
      <c r="G7" s="184">
        <f t="shared" si="0"/>
        <v>0</v>
      </c>
      <c r="H7" s="184">
        <f t="shared" si="0"/>
        <v>0</v>
      </c>
      <c r="I7" s="184">
        <f t="shared" si="0"/>
        <v>0</v>
      </c>
      <c r="J7" s="184">
        <f t="shared" si="0"/>
        <v>0</v>
      </c>
      <c r="K7" s="184">
        <f t="shared" si="0"/>
        <v>2317795.1057239999</v>
      </c>
      <c r="L7" s="184">
        <f t="shared" si="0"/>
        <v>0</v>
      </c>
      <c r="M7" s="184">
        <f t="shared" si="0"/>
        <v>0</v>
      </c>
      <c r="N7" s="185">
        <f>SUM(N8:N13)</f>
        <v>2317795.1057239999</v>
      </c>
    </row>
    <row r="8" spans="1:14" ht="13.8">
      <c r="A8" s="180">
        <v>1.1000000000000001</v>
      </c>
      <c r="B8" s="186" t="s">
        <v>260</v>
      </c>
      <c r="C8" s="507">
        <v>115889755.2862</v>
      </c>
      <c r="D8" s="187">
        <v>0.02</v>
      </c>
      <c r="E8" s="183">
        <f>C8*D8</f>
        <v>2317795.1057239999</v>
      </c>
      <c r="F8" s="184"/>
      <c r="G8" s="184"/>
      <c r="H8" s="184"/>
      <c r="I8" s="184"/>
      <c r="J8" s="184"/>
      <c r="K8" s="507">
        <v>2317795.1057239999</v>
      </c>
      <c r="L8" s="184"/>
      <c r="M8" s="184"/>
      <c r="N8" s="185">
        <f>SUMPRODUCT($F$6:$M$6,F8:M8)</f>
        <v>2317795.1057239999</v>
      </c>
    </row>
    <row r="9" spans="1:14" ht="13.8">
      <c r="A9" s="180">
        <v>1.2</v>
      </c>
      <c r="B9" s="186" t="s">
        <v>259</v>
      </c>
      <c r="C9" s="184">
        <v>0</v>
      </c>
      <c r="D9" s="187">
        <v>0.05</v>
      </c>
      <c r="E9" s="183">
        <f>C9*D9</f>
        <v>0</v>
      </c>
      <c r="F9" s="184"/>
      <c r="G9" s="184"/>
      <c r="H9" s="184"/>
      <c r="I9" s="184"/>
      <c r="J9" s="184"/>
      <c r="K9" s="184"/>
      <c r="L9" s="184"/>
      <c r="M9" s="184"/>
      <c r="N9" s="185">
        <f t="shared" ref="N9:N12" si="1">SUMPRODUCT($F$6:$M$6,F9:M9)</f>
        <v>0</v>
      </c>
    </row>
    <row r="10" spans="1:14" ht="13.8">
      <c r="A10" s="180">
        <v>1.3</v>
      </c>
      <c r="B10" s="186" t="s">
        <v>258</v>
      </c>
      <c r="C10" s="184">
        <v>0</v>
      </c>
      <c r="D10" s="187">
        <v>0.08</v>
      </c>
      <c r="E10" s="183">
        <f>C10*D10</f>
        <v>0</v>
      </c>
      <c r="F10" s="184"/>
      <c r="G10" s="184"/>
      <c r="H10" s="184"/>
      <c r="I10" s="184"/>
      <c r="J10" s="184"/>
      <c r="K10" s="184"/>
      <c r="L10" s="184"/>
      <c r="M10" s="184"/>
      <c r="N10" s="185">
        <f>SUMPRODUCT($F$6:$M$6,F10:M10)</f>
        <v>0</v>
      </c>
    </row>
    <row r="11" spans="1:14" ht="13.8">
      <c r="A11" s="180">
        <v>1.4</v>
      </c>
      <c r="B11" s="186" t="s">
        <v>257</v>
      </c>
      <c r="C11" s="184">
        <v>0</v>
      </c>
      <c r="D11" s="187">
        <v>0.11</v>
      </c>
      <c r="E11" s="183">
        <f>C11*D11</f>
        <v>0</v>
      </c>
      <c r="F11" s="184"/>
      <c r="G11" s="184"/>
      <c r="H11" s="184"/>
      <c r="I11" s="184"/>
      <c r="J11" s="184"/>
      <c r="K11" s="184"/>
      <c r="L11" s="184"/>
      <c r="M11" s="184"/>
      <c r="N11" s="185">
        <f t="shared" si="1"/>
        <v>0</v>
      </c>
    </row>
    <row r="12" spans="1:14" ht="13.8">
      <c r="A12" s="180">
        <v>1.5</v>
      </c>
      <c r="B12" s="186" t="s">
        <v>256</v>
      </c>
      <c r="C12" s="184">
        <v>0</v>
      </c>
      <c r="D12" s="187">
        <v>0.14000000000000001</v>
      </c>
      <c r="E12" s="183">
        <f>C12*D12</f>
        <v>0</v>
      </c>
      <c r="F12" s="184"/>
      <c r="G12" s="184"/>
      <c r="H12" s="184"/>
      <c r="I12" s="184"/>
      <c r="J12" s="184"/>
      <c r="K12" s="184"/>
      <c r="L12" s="184"/>
      <c r="M12" s="184"/>
      <c r="N12" s="185">
        <f t="shared" si="1"/>
        <v>0</v>
      </c>
    </row>
    <row r="13" spans="1:14" ht="13.8">
      <c r="A13" s="180">
        <v>1.6</v>
      </c>
      <c r="B13" s="188" t="s">
        <v>255</v>
      </c>
      <c r="C13" s="184">
        <v>0</v>
      </c>
      <c r="D13" s="189"/>
      <c r="E13" s="184"/>
      <c r="F13" s="184"/>
      <c r="G13" s="184"/>
      <c r="H13" s="184"/>
      <c r="I13" s="184"/>
      <c r="J13" s="184"/>
      <c r="K13" s="184"/>
      <c r="L13" s="184"/>
      <c r="M13" s="184"/>
      <c r="N13" s="185">
        <f>SUMPRODUCT($F$6:$M$6,F13:M13)</f>
        <v>0</v>
      </c>
    </row>
    <row r="14" spans="1:14" ht="13.8">
      <c r="A14" s="180">
        <v>2</v>
      </c>
      <c r="B14" s="190" t="s">
        <v>261</v>
      </c>
      <c r="C14" s="182">
        <f>SUM(C15:C20)</f>
        <v>0</v>
      </c>
      <c r="D14" s="175"/>
      <c r="E14" s="183">
        <f t="shared" ref="E14:M14" si="2">SUM(E15:E20)</f>
        <v>0</v>
      </c>
      <c r="F14" s="184">
        <f t="shared" si="2"/>
        <v>0</v>
      </c>
      <c r="G14" s="184">
        <f t="shared" si="2"/>
        <v>0</v>
      </c>
      <c r="H14" s="184">
        <f t="shared" si="2"/>
        <v>0</v>
      </c>
      <c r="I14" s="184">
        <f t="shared" si="2"/>
        <v>0</v>
      </c>
      <c r="J14" s="184">
        <f t="shared" si="2"/>
        <v>0</v>
      </c>
      <c r="K14" s="184">
        <f t="shared" si="2"/>
        <v>0</v>
      </c>
      <c r="L14" s="184">
        <f t="shared" si="2"/>
        <v>0</v>
      </c>
      <c r="M14" s="184">
        <f t="shared" si="2"/>
        <v>0</v>
      </c>
      <c r="N14" s="185">
        <f>SUM(N15:N20)</f>
        <v>0</v>
      </c>
    </row>
    <row r="15" spans="1:14" ht="13.8">
      <c r="A15" s="180">
        <v>2.1</v>
      </c>
      <c r="B15" s="188" t="s">
        <v>260</v>
      </c>
      <c r="C15" s="184"/>
      <c r="D15" s="187">
        <v>5.0000000000000001E-3</v>
      </c>
      <c r="E15" s="183">
        <f>C15*D15</f>
        <v>0</v>
      </c>
      <c r="F15" s="184"/>
      <c r="G15" s="184"/>
      <c r="H15" s="184"/>
      <c r="I15" s="184"/>
      <c r="J15" s="184"/>
      <c r="K15" s="184"/>
      <c r="L15" s="184"/>
      <c r="M15" s="184"/>
      <c r="N15" s="185">
        <f>SUMPRODUCT($F$6:$M$6,F15:M15)</f>
        <v>0</v>
      </c>
    </row>
    <row r="16" spans="1:14" ht="13.8">
      <c r="A16" s="180">
        <v>2.2000000000000002</v>
      </c>
      <c r="B16" s="188" t="s">
        <v>259</v>
      </c>
      <c r="C16" s="184"/>
      <c r="D16" s="187">
        <v>0.01</v>
      </c>
      <c r="E16" s="183">
        <f>C16*D16</f>
        <v>0</v>
      </c>
      <c r="F16" s="184"/>
      <c r="G16" s="184"/>
      <c r="H16" s="184"/>
      <c r="I16" s="184"/>
      <c r="J16" s="184"/>
      <c r="K16" s="184"/>
      <c r="L16" s="184"/>
      <c r="M16" s="184"/>
      <c r="N16" s="185">
        <f t="shared" ref="N16:N20" si="3">SUMPRODUCT($F$6:$M$6,F16:M16)</f>
        <v>0</v>
      </c>
    </row>
    <row r="17" spans="1:14" ht="13.8">
      <c r="A17" s="180">
        <v>2.2999999999999998</v>
      </c>
      <c r="B17" s="188" t="s">
        <v>258</v>
      </c>
      <c r="C17" s="184"/>
      <c r="D17" s="187">
        <v>0.02</v>
      </c>
      <c r="E17" s="183">
        <f>C17*D17</f>
        <v>0</v>
      </c>
      <c r="F17" s="184"/>
      <c r="G17" s="184"/>
      <c r="H17" s="184"/>
      <c r="I17" s="184"/>
      <c r="J17" s="184"/>
      <c r="K17" s="184"/>
      <c r="L17" s="184"/>
      <c r="M17" s="184"/>
      <c r="N17" s="185">
        <f t="shared" si="3"/>
        <v>0</v>
      </c>
    </row>
    <row r="18" spans="1:14" ht="13.8">
      <c r="A18" s="180">
        <v>2.4</v>
      </c>
      <c r="B18" s="188" t="s">
        <v>257</v>
      </c>
      <c r="C18" s="184"/>
      <c r="D18" s="187">
        <v>0.03</v>
      </c>
      <c r="E18" s="183">
        <f>C18*D18</f>
        <v>0</v>
      </c>
      <c r="F18" s="184"/>
      <c r="G18" s="184"/>
      <c r="H18" s="184"/>
      <c r="I18" s="184"/>
      <c r="J18" s="184"/>
      <c r="K18" s="184"/>
      <c r="L18" s="184"/>
      <c r="M18" s="184"/>
      <c r="N18" s="185">
        <f t="shared" si="3"/>
        <v>0</v>
      </c>
    </row>
    <row r="19" spans="1:14" ht="13.8">
      <c r="A19" s="180">
        <v>2.5</v>
      </c>
      <c r="B19" s="188" t="s">
        <v>256</v>
      </c>
      <c r="C19" s="184"/>
      <c r="D19" s="187">
        <v>0.04</v>
      </c>
      <c r="E19" s="183">
        <f>C19*D19</f>
        <v>0</v>
      </c>
      <c r="F19" s="184"/>
      <c r="G19" s="184"/>
      <c r="H19" s="184"/>
      <c r="I19" s="184"/>
      <c r="J19" s="184"/>
      <c r="K19" s="184"/>
      <c r="L19" s="184"/>
      <c r="M19" s="184"/>
      <c r="N19" s="185">
        <f t="shared" si="3"/>
        <v>0</v>
      </c>
    </row>
    <row r="20" spans="1:14" ht="13.8">
      <c r="A20" s="180">
        <v>2.6</v>
      </c>
      <c r="B20" s="188" t="s">
        <v>255</v>
      </c>
      <c r="C20" s="184"/>
      <c r="D20" s="189"/>
      <c r="E20" s="191"/>
      <c r="F20" s="184"/>
      <c r="G20" s="184"/>
      <c r="H20" s="184"/>
      <c r="I20" s="184"/>
      <c r="J20" s="184"/>
      <c r="K20" s="184"/>
      <c r="L20" s="184"/>
      <c r="M20" s="184"/>
      <c r="N20" s="185">
        <f t="shared" si="3"/>
        <v>0</v>
      </c>
    </row>
    <row r="21" spans="1:14" ht="14.4" thickBot="1">
      <c r="A21" s="192"/>
      <c r="B21" s="193" t="s">
        <v>110</v>
      </c>
      <c r="C21" s="168">
        <f>C14+C7</f>
        <v>115889755.2862</v>
      </c>
      <c r="D21" s="194"/>
      <c r="E21" s="195">
        <f>E14+E7</f>
        <v>2317795.1057239999</v>
      </c>
      <c r="F21" s="196">
        <f>F7+F14</f>
        <v>0</v>
      </c>
      <c r="G21" s="196">
        <f t="shared" ref="G21:L21" si="4">G7+G14</f>
        <v>0</v>
      </c>
      <c r="H21" s="196">
        <f t="shared" si="4"/>
        <v>0</v>
      </c>
      <c r="I21" s="196">
        <f t="shared" si="4"/>
        <v>0</v>
      </c>
      <c r="J21" s="196">
        <f t="shared" si="4"/>
        <v>0</v>
      </c>
      <c r="K21" s="196">
        <f t="shared" si="4"/>
        <v>2317795.1057239999</v>
      </c>
      <c r="L21" s="196">
        <f t="shared" si="4"/>
        <v>0</v>
      </c>
      <c r="M21" s="196">
        <f>M7+M14</f>
        <v>0</v>
      </c>
      <c r="N21" s="197">
        <f>N14+N7</f>
        <v>2317795.1057239999</v>
      </c>
    </row>
    <row r="22" spans="1:14">
      <c r="E22" s="198"/>
      <c r="F22" s="198"/>
      <c r="G22" s="198"/>
      <c r="H22" s="198"/>
      <c r="I22" s="198"/>
      <c r="J22" s="198"/>
      <c r="K22" s="198"/>
      <c r="L22" s="198"/>
      <c r="M22" s="198"/>
    </row>
  </sheetData>
  <conditionalFormatting sqref="E8:E12">
    <cfRule type="expression" dxfId="2" priority="2">
      <formula>(C8*D8)&lt;&gt;SUM(#REF!)</formula>
    </cfRule>
  </conditionalFormatting>
  <conditionalFormatting sqref="E20">
    <cfRule type="expression" dxfId="1" priority="3">
      <formula>$E$88&lt;&gt;SUM(#REF!)</formula>
    </cfRule>
  </conditionalFormatting>
  <conditionalFormatting sqref="E15:E19">
    <cfRule type="expression" dxfId="0" priority="1">
      <formula>(C15*D15)&lt;&gt;SUM(#REF!)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43"/>
  <sheetViews>
    <sheetView topLeftCell="A16" zoomScale="70" zoomScaleNormal="70" workbookViewId="0"/>
  </sheetViews>
  <sheetFormatPr defaultRowHeight="14.4"/>
  <cols>
    <col min="1" max="1" width="11.44140625" customWidth="1"/>
    <col min="2" max="2" width="99.77734375" style="335" customWidth="1"/>
    <col min="3" max="3" width="22.77734375" customWidth="1"/>
  </cols>
  <sheetData>
    <row r="1" spans="1:3">
      <c r="A1" s="2" t="s">
        <v>31</v>
      </c>
      <c r="B1" s="3" t="str">
        <f>'Info '!C2</f>
        <v>JSC PASHA Bank Georgia</v>
      </c>
    </row>
    <row r="2" spans="1:3">
      <c r="A2" s="2" t="s">
        <v>32</v>
      </c>
      <c r="B2" s="393">
        <v>44286</v>
      </c>
    </row>
    <row r="3" spans="1:3">
      <c r="A3" s="4"/>
      <c r="B3"/>
    </row>
    <row r="4" spans="1:3">
      <c r="A4" s="4" t="s">
        <v>431</v>
      </c>
      <c r="B4" t="s">
        <v>432</v>
      </c>
    </row>
    <row r="5" spans="1:3">
      <c r="A5" s="336" t="s">
        <v>433</v>
      </c>
      <c r="B5" s="337"/>
      <c r="C5" s="338"/>
    </row>
    <row r="6" spans="1:3">
      <c r="A6" s="339">
        <v>1</v>
      </c>
      <c r="B6" s="340" t="s">
        <v>484</v>
      </c>
      <c r="C6" s="508">
        <v>478612638.62199998</v>
      </c>
    </row>
    <row r="7" spans="1:3">
      <c r="A7" s="339">
        <v>2</v>
      </c>
      <c r="B7" s="340" t="s">
        <v>434</v>
      </c>
      <c r="C7" s="508">
        <v>-4685080.34</v>
      </c>
    </row>
    <row r="8" spans="1:3">
      <c r="A8" s="342">
        <v>3</v>
      </c>
      <c r="B8" s="343" t="s">
        <v>435</v>
      </c>
      <c r="C8" s="509">
        <f>C6+C7</f>
        <v>473927558.28200001</v>
      </c>
    </row>
    <row r="9" spans="1:3">
      <c r="A9" s="336" t="s">
        <v>436</v>
      </c>
      <c r="B9" s="337"/>
      <c r="C9" s="344"/>
    </row>
    <row r="10" spans="1:3" ht="22.2" customHeight="1">
      <c r="A10" s="345">
        <v>4</v>
      </c>
      <c r="B10" s="346" t="s">
        <v>437</v>
      </c>
      <c r="C10" s="341"/>
    </row>
    <row r="11" spans="1:3" ht="21" customHeight="1">
      <c r="A11" s="345">
        <v>5</v>
      </c>
      <c r="B11" s="347" t="s">
        <v>438</v>
      </c>
      <c r="C11" s="341"/>
    </row>
    <row r="12" spans="1:3">
      <c r="A12" s="345" t="s">
        <v>439</v>
      </c>
      <c r="B12" s="347" t="s">
        <v>440</v>
      </c>
      <c r="C12" s="509">
        <v>2317795.1057239999</v>
      </c>
    </row>
    <row r="13" spans="1:3" ht="22.8">
      <c r="A13" s="348">
        <v>6</v>
      </c>
      <c r="B13" s="346" t="s">
        <v>441</v>
      </c>
      <c r="C13" s="341"/>
    </row>
    <row r="14" spans="1:3">
      <c r="A14" s="348">
        <v>7</v>
      </c>
      <c r="B14" s="349" t="s">
        <v>442</v>
      </c>
      <c r="C14" s="341"/>
    </row>
    <row r="15" spans="1:3">
      <c r="A15" s="350">
        <v>8</v>
      </c>
      <c r="B15" s="351" t="s">
        <v>443</v>
      </c>
      <c r="C15" s="341"/>
    </row>
    <row r="16" spans="1:3">
      <c r="A16" s="348">
        <v>9</v>
      </c>
      <c r="B16" s="349" t="s">
        <v>444</v>
      </c>
      <c r="C16" s="341"/>
    </row>
    <row r="17" spans="1:3">
      <c r="A17" s="348">
        <v>10</v>
      </c>
      <c r="B17" s="349" t="s">
        <v>445</v>
      </c>
      <c r="C17" s="341"/>
    </row>
    <row r="18" spans="1:3">
      <c r="A18" s="352">
        <v>11</v>
      </c>
      <c r="B18" s="353" t="s">
        <v>446</v>
      </c>
      <c r="C18" s="354">
        <f>SUM(C10:C17)</f>
        <v>2317795.1057239999</v>
      </c>
    </row>
    <row r="19" spans="1:3">
      <c r="A19" s="355" t="s">
        <v>447</v>
      </c>
      <c r="B19" s="356"/>
      <c r="C19" s="357"/>
    </row>
    <row r="20" spans="1:3" ht="18.600000000000001" customHeight="1">
      <c r="A20" s="358">
        <v>12</v>
      </c>
      <c r="B20" s="521" t="s">
        <v>448</v>
      </c>
      <c r="C20" s="341"/>
    </row>
    <row r="21" spans="1:3">
      <c r="A21" s="358">
        <v>13</v>
      </c>
      <c r="B21" s="521" t="s">
        <v>449</v>
      </c>
      <c r="C21" s="341"/>
    </row>
    <row r="22" spans="1:3">
      <c r="A22" s="358">
        <v>14</v>
      </c>
      <c r="B22" s="521" t="s">
        <v>450</v>
      </c>
      <c r="C22" s="341"/>
    </row>
    <row r="23" spans="1:3">
      <c r="A23" s="358" t="s">
        <v>451</v>
      </c>
      <c r="B23" s="521" t="s">
        <v>452</v>
      </c>
      <c r="C23" s="341"/>
    </row>
    <row r="24" spans="1:3">
      <c r="A24" s="358">
        <v>15</v>
      </c>
      <c r="B24" s="521" t="s">
        <v>453</v>
      </c>
      <c r="C24" s="341"/>
    </row>
    <row r="25" spans="1:3">
      <c r="A25" s="358" t="s">
        <v>454</v>
      </c>
      <c r="B25" s="521" t="s">
        <v>455</v>
      </c>
      <c r="C25" s="341"/>
    </row>
    <row r="26" spans="1:3">
      <c r="A26" s="359">
        <v>16</v>
      </c>
      <c r="B26" s="360" t="s">
        <v>456</v>
      </c>
      <c r="C26" s="354">
        <f>SUM(C20:C25)</f>
        <v>0</v>
      </c>
    </row>
    <row r="27" spans="1:3">
      <c r="A27" s="336" t="s">
        <v>457</v>
      </c>
      <c r="B27" s="337"/>
      <c r="C27" s="344"/>
    </row>
    <row r="28" spans="1:3">
      <c r="A28" s="361">
        <v>17</v>
      </c>
      <c r="B28" s="347" t="s">
        <v>458</v>
      </c>
      <c r="C28" s="508">
        <v>61267885.765800007</v>
      </c>
    </row>
    <row r="29" spans="1:3">
      <c r="A29" s="361">
        <v>18</v>
      </c>
      <c r="B29" s="347" t="s">
        <v>459</v>
      </c>
      <c r="C29" s="508">
        <v>-39095180.661200009</v>
      </c>
    </row>
    <row r="30" spans="1:3">
      <c r="A30" s="359">
        <v>19</v>
      </c>
      <c r="B30" s="360" t="s">
        <v>460</v>
      </c>
      <c r="C30" s="354">
        <f>C28+C29</f>
        <v>22172705.104599997</v>
      </c>
    </row>
    <row r="31" spans="1:3">
      <c r="A31" s="336" t="s">
        <v>461</v>
      </c>
      <c r="B31" s="337"/>
      <c r="C31" s="344"/>
    </row>
    <row r="32" spans="1:3" ht="22.8">
      <c r="A32" s="361" t="s">
        <v>462</v>
      </c>
      <c r="B32" s="346" t="s">
        <v>463</v>
      </c>
      <c r="C32" s="362"/>
    </row>
    <row r="33" spans="1:3">
      <c r="A33" s="361" t="s">
        <v>464</v>
      </c>
      <c r="B33" s="347" t="s">
        <v>465</v>
      </c>
      <c r="C33" s="362"/>
    </row>
    <row r="34" spans="1:3">
      <c r="A34" s="336" t="s">
        <v>466</v>
      </c>
      <c r="B34" s="337"/>
      <c r="C34" s="344"/>
    </row>
    <row r="35" spans="1:3">
      <c r="A35" s="363">
        <v>20</v>
      </c>
      <c r="B35" s="364" t="s">
        <v>467</v>
      </c>
      <c r="C35" s="509">
        <f>'1. key ratios '!C9</f>
        <v>70050248.719999999</v>
      </c>
    </row>
    <row r="36" spans="1:3">
      <c r="A36" s="359">
        <v>21</v>
      </c>
      <c r="B36" s="360" t="s">
        <v>468</v>
      </c>
      <c r="C36" s="354">
        <f>C8+C18+C26+C30</f>
        <v>498418058.49232399</v>
      </c>
    </row>
    <row r="37" spans="1:3">
      <c r="A37" s="336" t="s">
        <v>469</v>
      </c>
      <c r="B37" s="337"/>
      <c r="C37" s="344"/>
    </row>
    <row r="38" spans="1:3">
      <c r="A38" s="359">
        <v>22</v>
      </c>
      <c r="B38" s="360" t="s">
        <v>469</v>
      </c>
      <c r="C38" s="510">
        <f>IFERROR(C35/C36,0)</f>
        <v>0.14054516590329125</v>
      </c>
    </row>
    <row r="39" spans="1:3">
      <c r="A39" s="336" t="s">
        <v>470</v>
      </c>
      <c r="B39" s="337"/>
      <c r="C39" s="344"/>
    </row>
    <row r="40" spans="1:3">
      <c r="A40" s="365" t="s">
        <v>471</v>
      </c>
      <c r="B40" s="346" t="s">
        <v>472</v>
      </c>
      <c r="C40" s="362"/>
    </row>
    <row r="41" spans="1:3">
      <c r="A41" s="366" t="s">
        <v>473</v>
      </c>
      <c r="B41" s="340" t="s">
        <v>474</v>
      </c>
      <c r="C41" s="362"/>
    </row>
    <row r="43" spans="1:3">
      <c r="B43" s="335" t="s">
        <v>485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3"/>
  <sheetViews>
    <sheetView zoomScale="70" zoomScaleNormal="70" workbookViewId="0">
      <pane xSplit="1" ySplit="5" topLeftCell="B24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ColWidth="9.21875" defaultRowHeight="13.8"/>
  <cols>
    <col min="1" max="1" width="9.5546875" style="3" bestFit="1" customWidth="1"/>
    <col min="2" max="2" width="66" style="3" customWidth="1"/>
    <col min="3" max="3" width="12.77734375" style="3" customWidth="1"/>
    <col min="4" max="7" width="12.77734375" style="4" customWidth="1"/>
    <col min="8" max="13" width="6.77734375" style="5" customWidth="1"/>
    <col min="14" max="16384" width="9.21875" style="5"/>
  </cols>
  <sheetData>
    <row r="1" spans="1:8">
      <c r="A1" s="2" t="s">
        <v>31</v>
      </c>
      <c r="B1" s="3" t="str">
        <f>'Info '!C2</f>
        <v>JSC PASHA Bank Georgia</v>
      </c>
    </row>
    <row r="2" spans="1:8">
      <c r="A2" s="2" t="s">
        <v>32</v>
      </c>
      <c r="B2" s="393">
        <v>44286</v>
      </c>
      <c r="C2" s="6"/>
      <c r="D2" s="7"/>
      <c r="E2" s="7"/>
      <c r="F2" s="7"/>
      <c r="G2" s="7"/>
      <c r="H2" s="8"/>
    </row>
    <row r="3" spans="1:8">
      <c r="A3" s="2"/>
      <c r="B3" s="6"/>
      <c r="C3" s="6"/>
      <c r="D3" s="7"/>
      <c r="E3" s="7"/>
      <c r="F3" s="7"/>
      <c r="G3" s="7"/>
      <c r="H3" s="8"/>
    </row>
    <row r="4" spans="1:8" ht="14.4" thickBot="1">
      <c r="A4" s="9" t="s">
        <v>141</v>
      </c>
      <c r="B4" s="10" t="s">
        <v>140</v>
      </c>
      <c r="C4" s="10"/>
      <c r="D4" s="10"/>
      <c r="E4" s="10"/>
      <c r="F4" s="10"/>
      <c r="G4" s="10"/>
      <c r="H4" s="8"/>
    </row>
    <row r="5" spans="1:8">
      <c r="A5" s="11" t="s">
        <v>7</v>
      </c>
      <c r="B5" s="12"/>
      <c r="C5" s="391" t="str">
        <f>INT((MONTH($B$2))/3)&amp;"Q"&amp;"-"&amp;YEAR($B$2)</f>
        <v>1Q-2021</v>
      </c>
      <c r="D5" s="391" t="str">
        <f>IF(INT(MONTH($B$2))=3, "4"&amp;"Q"&amp;"-"&amp;YEAR($B$2)-1, IF(INT(MONTH($B$2))=6, "1"&amp;"Q"&amp;"-"&amp;YEAR($B$2), IF(INT(MONTH($B$2))=9, "2"&amp;"Q"&amp;"-"&amp;YEAR($B$2),IF(INT(MONTH($B$2))=12, "3"&amp;"Q"&amp;"-"&amp;YEAR($B$2), 0))))</f>
        <v>4Q-2020</v>
      </c>
      <c r="E5" s="391" t="str">
        <f>IF(INT(MONTH($B$2))=3, "3"&amp;"Q"&amp;"-"&amp;YEAR($B$2)-1, IF(INT(MONTH($B$2))=6, "4"&amp;"Q"&amp;"-"&amp;YEAR($B$2)-1, IF(INT(MONTH($B$2))=9, "1"&amp;"Q"&amp;"-"&amp;YEAR($B$2),IF(INT(MONTH($B$2))=12, "2"&amp;"Q"&amp;"-"&amp;YEAR($B$2), 0))))</f>
        <v>3Q-2020</v>
      </c>
      <c r="F5" s="391" t="str">
        <f>IF(INT(MONTH($B$2))=3, "2"&amp;"Q"&amp;"-"&amp;YEAR($B$2)-1, IF(INT(MONTH($B$2))=6, "3"&amp;"Q"&amp;"-"&amp;YEAR($B$2)-1, IF(INT(MONTH($B$2))=9, "4"&amp;"Q"&amp;"-"&amp;YEAR($B$2)-1,IF(INT(MONTH($B$2))=12, "1"&amp;"Q"&amp;"-"&amp;YEAR($B$2), 0))))</f>
        <v>2Q-2020</v>
      </c>
      <c r="G5" s="392" t="str">
        <f>IF(INT(MONTH($B$2))=3, "1"&amp;"Q"&amp;"-"&amp;YEAR($B$2)-1, IF(INT(MONTH($B$2))=6, "2"&amp;"Q"&amp;"-"&amp;YEAR($B$2)-1, IF(INT(MONTH($B$2))=9, "3"&amp;"Q"&amp;"-"&amp;YEAR($B$2)-1,IF(INT(MONTH($B$2))=12, "4"&amp;"Q"&amp;"-"&amp;YEAR($B$2)-1, 0))))</f>
        <v>1Q-2020</v>
      </c>
    </row>
    <row r="6" spans="1:8">
      <c r="B6" s="209" t="s">
        <v>139</v>
      </c>
      <c r="C6" s="395"/>
      <c r="D6" s="395"/>
      <c r="E6" s="395"/>
      <c r="F6" s="395"/>
      <c r="G6" s="396"/>
    </row>
    <row r="7" spans="1:8">
      <c r="A7" s="13"/>
      <c r="B7" s="210" t="s">
        <v>137</v>
      </c>
      <c r="C7" s="395"/>
      <c r="D7" s="395"/>
      <c r="E7" s="395"/>
      <c r="F7" s="395"/>
      <c r="G7" s="396"/>
    </row>
    <row r="8" spans="1:8">
      <c r="A8" s="397">
        <v>1</v>
      </c>
      <c r="B8" s="14" t="s">
        <v>486</v>
      </c>
      <c r="C8" s="403">
        <v>70050248.719999999</v>
      </c>
      <c r="D8" s="404">
        <v>71776387.769999996</v>
      </c>
      <c r="E8" s="404">
        <v>74981971.310000002</v>
      </c>
      <c r="F8" s="404">
        <v>77845531.489999995</v>
      </c>
      <c r="G8" s="405">
        <v>82217108.230000004</v>
      </c>
    </row>
    <row r="9" spans="1:8">
      <c r="A9" s="397">
        <v>2</v>
      </c>
      <c r="B9" s="14" t="s">
        <v>487</v>
      </c>
      <c r="C9" s="403">
        <v>70050248.719999999</v>
      </c>
      <c r="D9" s="404">
        <v>71776387.769999996</v>
      </c>
      <c r="E9" s="404">
        <v>74981971.310000002</v>
      </c>
      <c r="F9" s="404">
        <v>77845531.489999995</v>
      </c>
      <c r="G9" s="405">
        <v>82217108.230000004</v>
      </c>
    </row>
    <row r="10" spans="1:8">
      <c r="A10" s="397">
        <v>3</v>
      </c>
      <c r="B10" s="14" t="s">
        <v>246</v>
      </c>
      <c r="C10" s="403">
        <v>107992024.3404</v>
      </c>
      <c r="D10" s="404">
        <v>110184247.3864</v>
      </c>
      <c r="E10" s="404">
        <v>113511209.59299999</v>
      </c>
      <c r="F10" s="404">
        <v>114338419.55769999</v>
      </c>
      <c r="G10" s="405">
        <v>121247283.59550001</v>
      </c>
    </row>
    <row r="11" spans="1:8">
      <c r="A11" s="397">
        <v>4</v>
      </c>
      <c r="B11" s="14" t="s">
        <v>489</v>
      </c>
      <c r="C11" s="403">
        <v>33015425.859989595</v>
      </c>
      <c r="D11" s="404">
        <v>29749757.063438006</v>
      </c>
      <c r="E11" s="404">
        <v>28768537.796632674</v>
      </c>
      <c r="F11" s="404">
        <v>29231113.659349401</v>
      </c>
      <c r="G11" s="405">
        <v>30216496.116928011</v>
      </c>
    </row>
    <row r="12" spans="1:8">
      <c r="A12" s="397">
        <v>5</v>
      </c>
      <c r="B12" s="14" t="s">
        <v>490</v>
      </c>
      <c r="C12" s="403">
        <v>44035897.076855518</v>
      </c>
      <c r="D12" s="404">
        <v>39681870.429069415</v>
      </c>
      <c r="E12" s="404">
        <v>38373163.820588268</v>
      </c>
      <c r="F12" s="404">
        <v>38987689.656258024</v>
      </c>
      <c r="G12" s="405">
        <v>40301265.15390484</v>
      </c>
    </row>
    <row r="13" spans="1:8">
      <c r="A13" s="397">
        <v>6</v>
      </c>
      <c r="B13" s="14" t="s">
        <v>488</v>
      </c>
      <c r="C13" s="403">
        <v>70845212.931051716</v>
      </c>
      <c r="D13" s="404">
        <v>72977891.601066157</v>
      </c>
      <c r="E13" s="404">
        <v>70844628.464073747</v>
      </c>
      <c r="F13" s="404">
        <v>72854978.283902109</v>
      </c>
      <c r="G13" s="405">
        <v>75239743.01169233</v>
      </c>
    </row>
    <row r="14" spans="1:8">
      <c r="A14" s="13"/>
      <c r="B14" s="209" t="s">
        <v>492</v>
      </c>
      <c r="C14" s="406"/>
      <c r="D14" s="406"/>
      <c r="E14" s="406"/>
      <c r="F14" s="406"/>
      <c r="G14" s="407"/>
    </row>
    <row r="15" spans="1:8" ht="15" customHeight="1">
      <c r="A15" s="397">
        <v>7</v>
      </c>
      <c r="B15" s="14" t="s">
        <v>491</v>
      </c>
      <c r="C15" s="408">
        <v>503151401.18387604</v>
      </c>
      <c r="D15" s="404">
        <v>511914210.65998864</v>
      </c>
      <c r="E15" s="404">
        <v>493420977.04311895</v>
      </c>
      <c r="F15" s="404">
        <v>506656949.40557003</v>
      </c>
      <c r="G15" s="405">
        <v>526675270.03255808</v>
      </c>
    </row>
    <row r="16" spans="1:8">
      <c r="A16" s="13"/>
      <c r="B16" s="209" t="s">
        <v>493</v>
      </c>
      <c r="C16" s="406"/>
      <c r="D16" s="406"/>
      <c r="E16" s="406"/>
      <c r="F16" s="406"/>
      <c r="G16" s="407"/>
    </row>
    <row r="17" spans="1:7" s="15" customFormat="1">
      <c r="A17" s="397"/>
      <c r="B17" s="210" t="s">
        <v>477</v>
      </c>
      <c r="C17" s="406"/>
      <c r="D17" s="406"/>
      <c r="E17" s="406"/>
      <c r="F17" s="406"/>
      <c r="G17" s="407"/>
    </row>
    <row r="18" spans="1:7">
      <c r="A18" s="11">
        <v>8</v>
      </c>
      <c r="B18" s="14" t="s">
        <v>486</v>
      </c>
      <c r="C18" s="409">
        <v>0.13922300237101043</v>
      </c>
      <c r="D18" s="410">
        <v>0.14021175086634508</v>
      </c>
      <c r="E18" s="410">
        <v>0.1519634851346166</v>
      </c>
      <c r="F18" s="410">
        <v>0.15364544309780309</v>
      </c>
      <c r="G18" s="411">
        <v>0.15610588327968675</v>
      </c>
    </row>
    <row r="19" spans="1:7" ht="15" customHeight="1">
      <c r="A19" s="11">
        <v>9</v>
      </c>
      <c r="B19" s="14" t="s">
        <v>487</v>
      </c>
      <c r="C19" s="409">
        <v>0.13922300237101043</v>
      </c>
      <c r="D19" s="410">
        <v>0.14021175086634508</v>
      </c>
      <c r="E19" s="410">
        <v>0.1519634851346166</v>
      </c>
      <c r="F19" s="410">
        <v>0.15364544309780309</v>
      </c>
      <c r="G19" s="411">
        <v>0.15610588327968675</v>
      </c>
    </row>
    <row r="20" spans="1:7">
      <c r="A20" s="11">
        <v>10</v>
      </c>
      <c r="B20" s="14" t="s">
        <v>246</v>
      </c>
      <c r="C20" s="409">
        <v>0.21463127020277231</v>
      </c>
      <c r="D20" s="410">
        <v>0.21523967315606315</v>
      </c>
      <c r="E20" s="410">
        <v>0.23004942001701825</v>
      </c>
      <c r="F20" s="410">
        <v>0.22567226146181626</v>
      </c>
      <c r="G20" s="411">
        <v>0.23021260061822293</v>
      </c>
    </row>
    <row r="21" spans="1:7">
      <c r="A21" s="11">
        <v>11</v>
      </c>
      <c r="B21" s="14" t="s">
        <v>489</v>
      </c>
      <c r="C21" s="409">
        <v>6.5617278978666996E-2</v>
      </c>
      <c r="D21" s="410">
        <v>5.8114731813063134E-2</v>
      </c>
      <c r="E21" s="410">
        <v>5.8304245532952735E-2</v>
      </c>
      <c r="F21" s="410">
        <v>5.7694093989514694E-2</v>
      </c>
      <c r="G21" s="411">
        <v>5.7372156689757904E-2</v>
      </c>
    </row>
    <row r="22" spans="1:7">
      <c r="A22" s="11">
        <v>12</v>
      </c>
      <c r="B22" s="14" t="s">
        <v>490</v>
      </c>
      <c r="C22" s="409">
        <v>8.7520171807615926E-2</v>
      </c>
      <c r="D22" s="410">
        <v>7.751664166226932E-2</v>
      </c>
      <c r="E22" s="410">
        <v>7.7769623923454073E-2</v>
      </c>
      <c r="F22" s="410">
        <v>7.6950863305296477E-2</v>
      </c>
      <c r="G22" s="411">
        <v>7.6520139537620796E-2</v>
      </c>
    </row>
    <row r="23" spans="1:7">
      <c r="A23" s="11">
        <v>13</v>
      </c>
      <c r="B23" s="14" t="s">
        <v>488</v>
      </c>
      <c r="C23" s="409">
        <v>0.14080297255330793</v>
      </c>
      <c r="D23" s="410">
        <v>0.1425588313086088</v>
      </c>
      <c r="E23" s="410">
        <v>0.14357846901567739</v>
      </c>
      <c r="F23" s="410">
        <v>0.14379547812305465</v>
      </c>
      <c r="G23" s="411">
        <v>0.14285793788465198</v>
      </c>
    </row>
    <row r="24" spans="1:7">
      <c r="A24" s="13"/>
      <c r="B24" s="209" t="s">
        <v>136</v>
      </c>
      <c r="C24" s="406"/>
      <c r="D24" s="406"/>
      <c r="E24" s="406"/>
      <c r="F24" s="406"/>
      <c r="G24" s="407"/>
    </row>
    <row r="25" spans="1:7" ht="15" customHeight="1">
      <c r="A25" s="398">
        <v>14</v>
      </c>
      <c r="B25" s="14" t="s">
        <v>135</v>
      </c>
      <c r="C25" s="412">
        <v>6.6799999999999998E-2</v>
      </c>
      <c r="D25" s="413">
        <v>6.6000000000000003E-2</v>
      </c>
      <c r="E25" s="413">
        <v>6.7100000000000007E-2</v>
      </c>
      <c r="F25" s="413">
        <v>6.6199999999999995E-2</v>
      </c>
      <c r="G25" s="414">
        <v>6.8500000000000005E-2</v>
      </c>
    </row>
    <row r="26" spans="1:7">
      <c r="A26" s="398">
        <v>15</v>
      </c>
      <c r="B26" s="14" t="s">
        <v>134</v>
      </c>
      <c r="C26" s="412">
        <v>2.9700000000000001E-2</v>
      </c>
      <c r="D26" s="413">
        <v>3.1399999999999997E-2</v>
      </c>
      <c r="E26" s="413">
        <v>3.2000000000000001E-2</v>
      </c>
      <c r="F26" s="413">
        <v>3.2199999999999999E-2</v>
      </c>
      <c r="G26" s="414">
        <v>3.1800000000000002E-2</v>
      </c>
    </row>
    <row r="27" spans="1:7">
      <c r="A27" s="398">
        <v>16</v>
      </c>
      <c r="B27" s="14" t="s">
        <v>133</v>
      </c>
      <c r="C27" s="412">
        <v>2.1100000000000001E-2</v>
      </c>
      <c r="D27" s="413">
        <v>-4.82E-2</v>
      </c>
      <c r="E27" s="413">
        <v>-3.9199999999999999E-2</v>
      </c>
      <c r="F27" s="413">
        <v>-3.2899999999999999E-2</v>
      </c>
      <c r="G27" s="414">
        <v>-3.6900000000000002E-2</v>
      </c>
    </row>
    <row r="28" spans="1:7">
      <c r="A28" s="398">
        <v>17</v>
      </c>
      <c r="B28" s="14" t="s">
        <v>132</v>
      </c>
      <c r="C28" s="412">
        <v>3.7100000000000001E-2</v>
      </c>
      <c r="D28" s="413">
        <v>3.4599999999999999E-2</v>
      </c>
      <c r="E28" s="413">
        <v>3.5000000000000003E-2</v>
      </c>
      <c r="F28" s="413">
        <v>3.4000000000000002E-2</v>
      </c>
      <c r="G28" s="414">
        <v>3.6700000000000003E-2</v>
      </c>
    </row>
    <row r="29" spans="1:7">
      <c r="A29" s="398">
        <v>18</v>
      </c>
      <c r="B29" s="14" t="s">
        <v>272</v>
      </c>
      <c r="C29" s="412">
        <v>-1.09E-2</v>
      </c>
      <c r="D29" s="413">
        <v>-4.8300000000000003E-2</v>
      </c>
      <c r="E29" s="413">
        <v>-5.4899999999999997E-2</v>
      </c>
      <c r="F29" s="413">
        <v>-6.9000000000000006E-2</v>
      </c>
      <c r="G29" s="414">
        <v>-0.10199999999999999</v>
      </c>
    </row>
    <row r="30" spans="1:7">
      <c r="A30" s="398">
        <v>19</v>
      </c>
      <c r="B30" s="14" t="s">
        <v>273</v>
      </c>
      <c r="C30" s="412">
        <v>-6.8099999999999994E-2</v>
      </c>
      <c r="D30" s="413">
        <v>-0.27210000000000001</v>
      </c>
      <c r="E30" s="413">
        <v>-0.30109999999999998</v>
      </c>
      <c r="F30" s="413">
        <v>-0.36820000000000003</v>
      </c>
      <c r="G30" s="414">
        <v>-0.5171</v>
      </c>
    </row>
    <row r="31" spans="1:7">
      <c r="A31" s="13"/>
      <c r="B31" s="209" t="s">
        <v>352</v>
      </c>
      <c r="C31" s="415"/>
      <c r="D31" s="415"/>
      <c r="E31" s="415"/>
      <c r="F31" s="415"/>
      <c r="G31" s="416"/>
    </row>
    <row r="32" spans="1:7">
      <c r="A32" s="398">
        <v>20</v>
      </c>
      <c r="B32" s="14" t="s">
        <v>131</v>
      </c>
      <c r="C32" s="412">
        <v>7.51E-2</v>
      </c>
      <c r="D32" s="413">
        <v>7.3899999999999993E-2</v>
      </c>
      <c r="E32" s="413">
        <v>8.0600000000000005E-2</v>
      </c>
      <c r="F32" s="413">
        <v>1.8725921245601372E-2</v>
      </c>
      <c r="G32" s="414">
        <v>3.2000000000000002E-3</v>
      </c>
    </row>
    <row r="33" spans="1:7" ht="15" customHeight="1">
      <c r="A33" s="398">
        <v>21</v>
      </c>
      <c r="B33" s="14" t="s">
        <v>130</v>
      </c>
      <c r="C33" s="412">
        <v>6.2600000000000003E-2</v>
      </c>
      <c r="D33" s="413">
        <v>6.0999999999999999E-2</v>
      </c>
      <c r="E33" s="413">
        <v>6.1600000000000002E-2</v>
      </c>
      <c r="F33" s="413">
        <v>6.2899999999999998E-2</v>
      </c>
      <c r="G33" s="414">
        <v>5.6000000000000001E-2</v>
      </c>
    </row>
    <row r="34" spans="1:7">
      <c r="A34" s="398">
        <v>22</v>
      </c>
      <c r="B34" s="14" t="s">
        <v>129</v>
      </c>
      <c r="C34" s="412">
        <v>0.71819999999999995</v>
      </c>
      <c r="D34" s="413">
        <v>0.71360000000000001</v>
      </c>
      <c r="E34" s="413">
        <v>0.74270000000000003</v>
      </c>
      <c r="F34" s="413">
        <v>0.69389999999999996</v>
      </c>
      <c r="G34" s="414">
        <v>0.68600000000000005</v>
      </c>
    </row>
    <row r="35" spans="1:7" ht="15" customHeight="1">
      <c r="A35" s="398">
        <v>23</v>
      </c>
      <c r="B35" s="14" t="s">
        <v>128</v>
      </c>
      <c r="C35" s="412">
        <v>0.69389999999999996</v>
      </c>
      <c r="D35" s="413">
        <v>0.67710000000000004</v>
      </c>
      <c r="E35" s="413">
        <v>0.69179999999999997</v>
      </c>
      <c r="F35" s="413">
        <v>0.64559999999999995</v>
      </c>
      <c r="G35" s="414">
        <v>0.65610000000000002</v>
      </c>
    </row>
    <row r="36" spans="1:7">
      <c r="A36" s="398">
        <v>24</v>
      </c>
      <c r="B36" s="14" t="s">
        <v>127</v>
      </c>
      <c r="C36" s="412">
        <v>-1.6199999999999999E-2</v>
      </c>
      <c r="D36" s="413">
        <v>9.8699999999999996E-2</v>
      </c>
      <c r="E36" s="413">
        <v>4.7899999999999998E-2</v>
      </c>
      <c r="F36" s="413">
        <v>7.4999999999999997E-3</v>
      </c>
      <c r="G36" s="414">
        <v>5.3E-3</v>
      </c>
    </row>
    <row r="37" spans="1:7" ht="15" customHeight="1">
      <c r="A37" s="13"/>
      <c r="B37" s="209" t="s">
        <v>353</v>
      </c>
      <c r="C37" s="415"/>
      <c r="D37" s="415"/>
      <c r="E37" s="415"/>
      <c r="F37" s="415"/>
      <c r="G37" s="416"/>
    </row>
    <row r="38" spans="1:7" ht="15" customHeight="1">
      <c r="A38" s="398">
        <v>25</v>
      </c>
      <c r="B38" s="14" t="s">
        <v>126</v>
      </c>
      <c r="C38" s="412">
        <v>0.12230000000000001</v>
      </c>
      <c r="D38" s="412">
        <v>0.10489999999999999</v>
      </c>
      <c r="E38" s="412">
        <v>0.1104</v>
      </c>
      <c r="F38" s="412">
        <v>0.12770000000000001</v>
      </c>
      <c r="G38" s="417">
        <v>0.14849999999999999</v>
      </c>
    </row>
    <row r="39" spans="1:7" ht="15" customHeight="1">
      <c r="A39" s="398">
        <v>26</v>
      </c>
      <c r="B39" s="14" t="s">
        <v>125</v>
      </c>
      <c r="C39" s="412">
        <v>0.83220000000000005</v>
      </c>
      <c r="D39" s="412">
        <v>0.83140000000000003</v>
      </c>
      <c r="E39" s="412">
        <v>0.78790000000000004</v>
      </c>
      <c r="F39" s="412">
        <v>0.78600000000000003</v>
      </c>
      <c r="G39" s="417">
        <v>0.79110000000000003</v>
      </c>
    </row>
    <row r="40" spans="1:7" ht="15" customHeight="1">
      <c r="A40" s="398">
        <v>27</v>
      </c>
      <c r="B40" s="14" t="s">
        <v>124</v>
      </c>
      <c r="C40" s="412">
        <v>0.1767</v>
      </c>
      <c r="D40" s="412">
        <v>0.15110000000000001</v>
      </c>
      <c r="E40" s="412">
        <v>0.1321</v>
      </c>
      <c r="F40" s="412">
        <v>0.20050000000000001</v>
      </c>
      <c r="G40" s="417">
        <v>0.1183</v>
      </c>
    </row>
    <row r="41" spans="1:7" ht="15" customHeight="1">
      <c r="A41" s="399"/>
      <c r="B41" s="209" t="s">
        <v>395</v>
      </c>
      <c r="C41" s="406"/>
      <c r="D41" s="406"/>
      <c r="E41" s="406"/>
      <c r="F41" s="406"/>
      <c r="G41" s="407"/>
    </row>
    <row r="42" spans="1:7">
      <c r="A42" s="398">
        <v>28</v>
      </c>
      <c r="B42" s="14" t="s">
        <v>379</v>
      </c>
      <c r="C42" s="418">
        <v>90498030.780444443</v>
      </c>
      <c r="D42" s="418">
        <v>104948297.94815201</v>
      </c>
      <c r="E42" s="418">
        <v>112139400.54614125</v>
      </c>
      <c r="F42" s="418">
        <v>116325035.76862641</v>
      </c>
      <c r="G42" s="419">
        <v>124363393.37619562</v>
      </c>
    </row>
    <row r="43" spans="1:7" ht="15" customHeight="1">
      <c r="A43" s="398">
        <v>29</v>
      </c>
      <c r="B43" s="14" t="s">
        <v>391</v>
      </c>
      <c r="C43" s="418">
        <v>57194378.128213882</v>
      </c>
      <c r="D43" s="420">
        <v>61827539.946882613</v>
      </c>
      <c r="E43" s="420">
        <v>70054626.776927143</v>
      </c>
      <c r="F43" s="420">
        <v>82364621.909533516</v>
      </c>
      <c r="G43" s="421">
        <v>86088288.875523925</v>
      </c>
    </row>
    <row r="44" spans="1:7" ht="15" customHeight="1">
      <c r="A44" s="401">
        <v>30</v>
      </c>
      <c r="B44" s="402" t="s">
        <v>380</v>
      </c>
      <c r="C44" s="412">
        <v>1.6130233120780111</v>
      </c>
      <c r="D44" s="412">
        <v>1.6957186682660275</v>
      </c>
      <c r="E44" s="412">
        <v>1.3321222110679072</v>
      </c>
      <c r="F44" s="412">
        <v>1.450113924409929</v>
      </c>
      <c r="G44" s="417">
        <v>1.4542050233161685</v>
      </c>
    </row>
    <row r="45" spans="1:7" ht="15" customHeight="1">
      <c r="A45" s="401"/>
      <c r="B45" s="209" t="s">
        <v>496</v>
      </c>
      <c r="C45" s="406"/>
      <c r="D45" s="406"/>
      <c r="E45" s="406"/>
      <c r="F45" s="406"/>
      <c r="G45" s="407"/>
    </row>
    <row r="46" spans="1:7" ht="15" customHeight="1">
      <c r="A46" s="401">
        <v>31</v>
      </c>
      <c r="B46" s="402" t="s">
        <v>497</v>
      </c>
      <c r="C46" s="422">
        <v>363627190.50999999</v>
      </c>
      <c r="D46" s="423">
        <v>362799005.89417994</v>
      </c>
      <c r="E46" s="423">
        <v>348765810.60377008</v>
      </c>
      <c r="F46" s="423">
        <v>348114630.14241487</v>
      </c>
      <c r="G46" s="424">
        <v>323139018.64990997</v>
      </c>
    </row>
    <row r="47" spans="1:7" ht="15" customHeight="1">
      <c r="A47" s="401">
        <v>32</v>
      </c>
      <c r="B47" s="402" t="s">
        <v>498</v>
      </c>
      <c r="C47" s="422">
        <v>276701836.27999997</v>
      </c>
      <c r="D47" s="423">
        <v>285625099.69057679</v>
      </c>
      <c r="E47" s="423">
        <v>280520487.79400003</v>
      </c>
      <c r="F47" s="423">
        <v>264740141.33606499</v>
      </c>
      <c r="G47" s="424">
        <v>265801972.997455</v>
      </c>
    </row>
    <row r="48" spans="1:7" ht="14.4" thickBot="1">
      <c r="A48" s="400">
        <v>33</v>
      </c>
      <c r="B48" s="211" t="s">
        <v>499</v>
      </c>
      <c r="C48" s="425">
        <v>1.3141</v>
      </c>
      <c r="D48" s="426">
        <v>1.2701930127541561</v>
      </c>
      <c r="E48" s="426">
        <v>1.2432810642333045</v>
      </c>
      <c r="F48" s="426">
        <v>1.314929531976464</v>
      </c>
      <c r="G48" s="427">
        <v>1.2157133937188795</v>
      </c>
    </row>
    <row r="49" spans="1:2">
      <c r="A49" s="16"/>
    </row>
    <row r="50" spans="1:2" ht="52.8">
      <c r="B50" s="282" t="s">
        <v>478</v>
      </c>
    </row>
    <row r="51" spans="1:2" ht="66">
      <c r="B51" s="282" t="s">
        <v>394</v>
      </c>
    </row>
    <row r="53" spans="1:2" ht="14.4">
      <c r="B53" s="28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3"/>
  <sheetViews>
    <sheetView zoomScale="70" zoomScaleNormal="70" workbookViewId="0">
      <pane xSplit="1" ySplit="5" topLeftCell="B18" activePane="bottomRight" state="frozen"/>
      <selection activeCell="B9" sqref="B9"/>
      <selection pane="topRight" activeCell="B9" sqref="B9"/>
      <selection pane="bottomLeft" activeCell="B9" sqref="B9"/>
      <selection pane="bottomRight" activeCell="F17" sqref="F17"/>
    </sheetView>
  </sheetViews>
  <sheetFormatPr defaultColWidth="9.21875" defaultRowHeight="13.8"/>
  <cols>
    <col min="1" max="1" width="9.5546875" style="4" bestFit="1" customWidth="1"/>
    <col min="2" max="2" width="55.21875" style="4" bestFit="1" customWidth="1"/>
    <col min="3" max="3" width="11.77734375" style="4" customWidth="1"/>
    <col min="4" max="4" width="13.21875" style="4" customWidth="1"/>
    <col min="5" max="5" width="14.5546875" style="4" customWidth="1"/>
    <col min="6" max="6" width="11.77734375" style="4" customWidth="1"/>
    <col min="7" max="7" width="13.77734375" style="4" customWidth="1"/>
    <col min="8" max="8" width="14.5546875" style="4" customWidth="1"/>
    <col min="9" max="16384" width="9.21875" style="5"/>
  </cols>
  <sheetData>
    <row r="1" spans="1:8">
      <c r="A1" s="2" t="s">
        <v>31</v>
      </c>
      <c r="B1" s="4" t="str">
        <f>'Info '!C2</f>
        <v>JSC PASHA Bank Georgia</v>
      </c>
    </row>
    <row r="2" spans="1:8">
      <c r="A2" s="2" t="s">
        <v>32</v>
      </c>
      <c r="B2" s="394">
        <f>'1. key ratios '!B2</f>
        <v>44286</v>
      </c>
    </row>
    <row r="3" spans="1:8">
      <c r="A3" s="2"/>
    </row>
    <row r="4" spans="1:8" ht="14.4" thickBot="1">
      <c r="A4" s="17" t="s">
        <v>33</v>
      </c>
      <c r="B4" s="18" t="s">
        <v>34</v>
      </c>
      <c r="C4" s="17"/>
      <c r="D4" s="19"/>
      <c r="E4" s="19"/>
      <c r="F4" s="20"/>
      <c r="G4" s="20"/>
      <c r="H4" s="21" t="s">
        <v>74</v>
      </c>
    </row>
    <row r="5" spans="1:8">
      <c r="A5" s="22"/>
      <c r="B5" s="23"/>
      <c r="C5" s="522" t="s">
        <v>69</v>
      </c>
      <c r="D5" s="523"/>
      <c r="E5" s="524"/>
      <c r="F5" s="522" t="s">
        <v>73</v>
      </c>
      <c r="G5" s="523"/>
      <c r="H5" s="525"/>
    </row>
    <row r="6" spans="1:8">
      <c r="A6" s="24" t="s">
        <v>7</v>
      </c>
      <c r="B6" s="25" t="s">
        <v>35</v>
      </c>
      <c r="C6" s="26" t="s">
        <v>70</v>
      </c>
      <c r="D6" s="26" t="s">
        <v>71</v>
      </c>
      <c r="E6" s="26" t="s">
        <v>72</v>
      </c>
      <c r="F6" s="26" t="s">
        <v>70</v>
      </c>
      <c r="G6" s="26" t="s">
        <v>71</v>
      </c>
      <c r="H6" s="27" t="s">
        <v>72</v>
      </c>
    </row>
    <row r="7" spans="1:8" ht="14.4">
      <c r="A7" s="24">
        <v>1</v>
      </c>
      <c r="B7" s="28" t="s">
        <v>36</v>
      </c>
      <c r="C7" s="428">
        <v>1467259.69</v>
      </c>
      <c r="D7" s="428">
        <v>6197056.9393999996</v>
      </c>
      <c r="E7" s="30">
        <f>C7+D7</f>
        <v>7664316.6294</v>
      </c>
      <c r="F7" s="432">
        <v>1963420.99</v>
      </c>
      <c r="G7" s="433">
        <v>4621771.6050000004</v>
      </c>
      <c r="H7" s="31">
        <f>F7+G7</f>
        <v>6585192.5950000007</v>
      </c>
    </row>
    <row r="8" spans="1:8" ht="14.4">
      <c r="A8" s="24">
        <v>2</v>
      </c>
      <c r="B8" s="28" t="s">
        <v>37</v>
      </c>
      <c r="C8" s="428">
        <v>98075.44</v>
      </c>
      <c r="D8" s="428">
        <v>46444249.125500001</v>
      </c>
      <c r="E8" s="30">
        <f t="shared" ref="E8:E19" si="0">C8+D8</f>
        <v>46542324.565499999</v>
      </c>
      <c r="F8" s="432">
        <v>0</v>
      </c>
      <c r="G8" s="433">
        <v>66594631.723700002</v>
      </c>
      <c r="H8" s="31">
        <f t="shared" ref="H8:H40" si="1">F8+G8</f>
        <v>66594631.723700002</v>
      </c>
    </row>
    <row r="9" spans="1:8" ht="14.4">
      <c r="A9" s="24">
        <v>3</v>
      </c>
      <c r="B9" s="28" t="s">
        <v>38</v>
      </c>
      <c r="C9" s="428">
        <v>7855660.0700000003</v>
      </c>
      <c r="D9" s="428">
        <v>36418683.890799999</v>
      </c>
      <c r="E9" s="30">
        <f t="shared" si="0"/>
        <v>44274343.9608</v>
      </c>
      <c r="F9" s="432">
        <v>3080424.88</v>
      </c>
      <c r="G9" s="433">
        <v>58277507.726999998</v>
      </c>
      <c r="H9" s="31">
        <f t="shared" si="1"/>
        <v>61357932.607000001</v>
      </c>
    </row>
    <row r="10" spans="1:8" ht="14.4">
      <c r="A10" s="24">
        <v>4</v>
      </c>
      <c r="B10" s="28" t="s">
        <v>39</v>
      </c>
      <c r="C10" s="428">
        <v>0</v>
      </c>
      <c r="D10" s="428">
        <v>0</v>
      </c>
      <c r="E10" s="30">
        <f t="shared" si="0"/>
        <v>0</v>
      </c>
      <c r="F10" s="432">
        <v>0</v>
      </c>
      <c r="G10" s="433">
        <v>0</v>
      </c>
      <c r="H10" s="31">
        <f t="shared" si="1"/>
        <v>0</v>
      </c>
    </row>
    <row r="11" spans="1:8" ht="14.4">
      <c r="A11" s="24">
        <v>5</v>
      </c>
      <c r="B11" s="28" t="s">
        <v>40</v>
      </c>
      <c r="C11" s="428">
        <v>27004000</v>
      </c>
      <c r="D11" s="428">
        <v>13865509.8913</v>
      </c>
      <c r="E11" s="30">
        <f t="shared" si="0"/>
        <v>40869509.8913</v>
      </c>
      <c r="F11" s="432">
        <v>38156702.460000001</v>
      </c>
      <c r="G11" s="433">
        <v>1596144.3239</v>
      </c>
      <c r="H11" s="31">
        <f t="shared" si="1"/>
        <v>39752846.7839</v>
      </c>
    </row>
    <row r="12" spans="1:8" ht="14.4">
      <c r="A12" s="24">
        <v>6.1</v>
      </c>
      <c r="B12" s="32" t="s">
        <v>41</v>
      </c>
      <c r="C12" s="428">
        <v>92163484.5</v>
      </c>
      <c r="D12" s="428">
        <v>234844181.48089999</v>
      </c>
      <c r="E12" s="30">
        <f t="shared" si="0"/>
        <v>327007665.98089999</v>
      </c>
      <c r="F12" s="432">
        <v>95485902.378100008</v>
      </c>
      <c r="G12" s="433">
        <v>208653237.8039</v>
      </c>
      <c r="H12" s="31">
        <f t="shared" si="1"/>
        <v>304139140.18200004</v>
      </c>
    </row>
    <row r="13" spans="1:8" ht="14.4">
      <c r="A13" s="24">
        <v>6.2</v>
      </c>
      <c r="B13" s="32" t="s">
        <v>42</v>
      </c>
      <c r="C13" s="428">
        <v>-7355659.1399999997</v>
      </c>
      <c r="D13" s="428">
        <v>-13119907.2325</v>
      </c>
      <c r="E13" s="30">
        <f t="shared" si="0"/>
        <v>-20475566.372499999</v>
      </c>
      <c r="F13" s="432">
        <v>-5812749.9522000002</v>
      </c>
      <c r="G13" s="433">
        <v>-11224319.9944</v>
      </c>
      <c r="H13" s="31">
        <f t="shared" si="1"/>
        <v>-17037069.946600001</v>
      </c>
    </row>
    <row r="14" spans="1:8" ht="14.4">
      <c r="A14" s="24">
        <v>6</v>
      </c>
      <c r="B14" s="28" t="s">
        <v>43</v>
      </c>
      <c r="C14" s="429">
        <f>C12+C13</f>
        <v>84807825.359999999</v>
      </c>
      <c r="D14" s="429">
        <f>D12+D13</f>
        <v>221724274.2484</v>
      </c>
      <c r="E14" s="30">
        <f t="shared" si="0"/>
        <v>306532099.60839999</v>
      </c>
      <c r="F14" s="429">
        <f>F12+F13</f>
        <v>89673152.425900012</v>
      </c>
      <c r="G14" s="429">
        <f>G12+G13</f>
        <v>197428917.80950001</v>
      </c>
      <c r="H14" s="31">
        <f t="shared" si="1"/>
        <v>287102070.23540002</v>
      </c>
    </row>
    <row r="15" spans="1:8" ht="14.4">
      <c r="A15" s="24">
        <v>7</v>
      </c>
      <c r="B15" s="28" t="s">
        <v>44</v>
      </c>
      <c r="C15" s="428">
        <v>1330016.6700000002</v>
      </c>
      <c r="D15" s="428">
        <v>2933717.0251000002</v>
      </c>
      <c r="E15" s="30">
        <f t="shared" si="0"/>
        <v>4263733.6951000001</v>
      </c>
      <c r="F15" s="432">
        <v>1325200.1000000001</v>
      </c>
      <c r="G15" s="433">
        <v>996908.45010000002</v>
      </c>
      <c r="H15" s="31">
        <f t="shared" si="1"/>
        <v>2322108.5501000001</v>
      </c>
    </row>
    <row r="16" spans="1:8" ht="14.4">
      <c r="A16" s="24">
        <v>8</v>
      </c>
      <c r="B16" s="28" t="s">
        <v>200</v>
      </c>
      <c r="C16" s="428">
        <v>98175</v>
      </c>
      <c r="D16" s="428">
        <v>0</v>
      </c>
      <c r="E16" s="30">
        <f t="shared" si="0"/>
        <v>98175</v>
      </c>
      <c r="F16" s="432">
        <v>0</v>
      </c>
      <c r="G16" s="433">
        <v>0</v>
      </c>
      <c r="H16" s="31">
        <f t="shared" si="1"/>
        <v>0</v>
      </c>
    </row>
    <row r="17" spans="1:8" ht="14.4">
      <c r="A17" s="24">
        <v>9</v>
      </c>
      <c r="B17" s="28" t="s">
        <v>45</v>
      </c>
      <c r="C17" s="428">
        <v>0</v>
      </c>
      <c r="D17" s="428">
        <v>0</v>
      </c>
      <c r="E17" s="30">
        <f t="shared" si="0"/>
        <v>0</v>
      </c>
      <c r="F17" s="432">
        <v>0</v>
      </c>
      <c r="G17" s="433">
        <v>0</v>
      </c>
      <c r="H17" s="31">
        <f t="shared" si="1"/>
        <v>0</v>
      </c>
    </row>
    <row r="18" spans="1:8" ht="14.4">
      <c r="A18" s="24">
        <v>10</v>
      </c>
      <c r="B18" s="28" t="s">
        <v>46</v>
      </c>
      <c r="C18" s="428">
        <v>19170116.899999999</v>
      </c>
      <c r="D18" s="428">
        <v>0</v>
      </c>
      <c r="E18" s="30">
        <f t="shared" si="0"/>
        <v>19170116.899999999</v>
      </c>
      <c r="F18" s="432">
        <v>25227658.59</v>
      </c>
      <c r="G18" s="433">
        <v>0</v>
      </c>
      <c r="H18" s="31">
        <f t="shared" si="1"/>
        <v>25227658.59</v>
      </c>
    </row>
    <row r="19" spans="1:8" ht="14.4">
      <c r="A19" s="24">
        <v>11</v>
      </c>
      <c r="B19" s="28" t="s">
        <v>47</v>
      </c>
      <c r="C19" s="428">
        <v>2740028.7</v>
      </c>
      <c r="D19" s="428">
        <v>205679.75</v>
      </c>
      <c r="E19" s="30">
        <f t="shared" si="0"/>
        <v>2945708.45</v>
      </c>
      <c r="F19" s="432">
        <v>13456598.189999999</v>
      </c>
      <c r="G19" s="433">
        <v>257355.068</v>
      </c>
      <c r="H19" s="31">
        <f t="shared" si="1"/>
        <v>13713953.257999999</v>
      </c>
    </row>
    <row r="20" spans="1:8" ht="14.4">
      <c r="A20" s="24">
        <v>12</v>
      </c>
      <c r="B20" s="34" t="s">
        <v>48</v>
      </c>
      <c r="C20" s="429">
        <f>SUM(C7:C11)+SUM(C14:C19)</f>
        <v>144571157.83000001</v>
      </c>
      <c r="D20" s="429">
        <f>SUM(D7:D11)+SUM(D14:D19)</f>
        <v>327789170.87049997</v>
      </c>
      <c r="E20" s="30">
        <f>C20+D20</f>
        <v>472360328.70050001</v>
      </c>
      <c r="F20" s="429">
        <f>SUM(F7:F11)+SUM(F14:F19)</f>
        <v>172883157.63590002</v>
      </c>
      <c r="G20" s="429">
        <f>SUM(G7:G11)+SUM(G14:G19)</f>
        <v>329773236.70719999</v>
      </c>
      <c r="H20" s="31">
        <f t="shared" si="1"/>
        <v>502656394.34310001</v>
      </c>
    </row>
    <row r="21" spans="1:8" ht="14.4">
      <c r="A21" s="24"/>
      <c r="B21" s="25" t="s">
        <v>49</v>
      </c>
      <c r="C21" s="430"/>
      <c r="D21" s="430"/>
      <c r="E21" s="35"/>
      <c r="F21" s="434"/>
      <c r="G21" s="435"/>
      <c r="H21" s="36"/>
    </row>
    <row r="22" spans="1:8" ht="14.4">
      <c r="A22" s="24">
        <v>13</v>
      </c>
      <c r="B22" s="28" t="s">
        <v>50</v>
      </c>
      <c r="C22" s="428">
        <v>49367.95</v>
      </c>
      <c r="D22" s="428">
        <v>69944443.2007</v>
      </c>
      <c r="E22" s="30">
        <f>C22+D22</f>
        <v>69993811.150700003</v>
      </c>
      <c r="F22" s="432">
        <v>11170166.300000001</v>
      </c>
      <c r="G22" s="433">
        <v>72195085.102799997</v>
      </c>
      <c r="H22" s="31">
        <f t="shared" si="1"/>
        <v>83365251.402799994</v>
      </c>
    </row>
    <row r="23" spans="1:8" ht="14.4">
      <c r="A23" s="24">
        <v>14</v>
      </c>
      <c r="B23" s="28" t="s">
        <v>51</v>
      </c>
      <c r="C23" s="428">
        <v>15576041.549999999</v>
      </c>
      <c r="D23" s="428">
        <v>66211404.731600001</v>
      </c>
      <c r="E23" s="30">
        <f t="shared" ref="E23:E40" si="2">C23+D23</f>
        <v>81787446.281599998</v>
      </c>
      <c r="F23" s="432">
        <v>7917480.0099999998</v>
      </c>
      <c r="G23" s="433">
        <v>46416946.4256</v>
      </c>
      <c r="H23" s="31">
        <f t="shared" si="1"/>
        <v>54334426.435599998</v>
      </c>
    </row>
    <row r="24" spans="1:8" ht="14.4">
      <c r="A24" s="24">
        <v>15</v>
      </c>
      <c r="B24" s="28" t="s">
        <v>52</v>
      </c>
      <c r="C24" s="428">
        <v>926962.30999999994</v>
      </c>
      <c r="D24" s="428">
        <v>764270.79640000011</v>
      </c>
      <c r="E24" s="30">
        <f t="shared" si="2"/>
        <v>1691233.1063999999</v>
      </c>
      <c r="F24" s="432">
        <v>2439987.5</v>
      </c>
      <c r="G24" s="433">
        <v>2701926.6727999998</v>
      </c>
      <c r="H24" s="31">
        <f t="shared" si="1"/>
        <v>5141914.1727999998</v>
      </c>
    </row>
    <row r="25" spans="1:8" ht="14.4">
      <c r="A25" s="24">
        <v>16</v>
      </c>
      <c r="B25" s="28" t="s">
        <v>53</v>
      </c>
      <c r="C25" s="428">
        <v>27853055.439999998</v>
      </c>
      <c r="D25" s="428">
        <v>124838775.09850001</v>
      </c>
      <c r="E25" s="30">
        <f t="shared" si="2"/>
        <v>152691830.53850001</v>
      </c>
      <c r="F25" s="432">
        <v>41396004.340000004</v>
      </c>
      <c r="G25" s="433">
        <v>130968047.5935</v>
      </c>
      <c r="H25" s="31">
        <f t="shared" si="1"/>
        <v>172364051.93349999</v>
      </c>
    </row>
    <row r="26" spans="1:8" ht="14.4">
      <c r="A26" s="24">
        <v>17</v>
      </c>
      <c r="B26" s="28" t="s">
        <v>54</v>
      </c>
      <c r="C26" s="430"/>
      <c r="D26" s="430"/>
      <c r="E26" s="30">
        <f t="shared" si="2"/>
        <v>0</v>
      </c>
      <c r="F26" s="434">
        <v>0</v>
      </c>
      <c r="G26" s="435">
        <v>0</v>
      </c>
      <c r="H26" s="31">
        <f t="shared" si="1"/>
        <v>0</v>
      </c>
    </row>
    <row r="27" spans="1:8" ht="14.4">
      <c r="A27" s="24">
        <v>18</v>
      </c>
      <c r="B27" s="28" t="s">
        <v>55</v>
      </c>
      <c r="C27" s="428">
        <v>17000000</v>
      </c>
      <c r="D27" s="428">
        <v>17062044.013900001</v>
      </c>
      <c r="E27" s="30">
        <f t="shared" si="2"/>
        <v>34062044.013899997</v>
      </c>
      <c r="F27" s="432">
        <v>8117224.7199999997</v>
      </c>
      <c r="G27" s="433">
        <v>23387649.958000001</v>
      </c>
      <c r="H27" s="31">
        <f t="shared" si="1"/>
        <v>31504874.677999999</v>
      </c>
    </row>
    <row r="28" spans="1:8" ht="14.4">
      <c r="A28" s="24">
        <v>19</v>
      </c>
      <c r="B28" s="28" t="s">
        <v>56</v>
      </c>
      <c r="C28" s="428">
        <v>314398.34999999998</v>
      </c>
      <c r="D28" s="428">
        <v>6131921.7605999997</v>
      </c>
      <c r="E28" s="30">
        <f t="shared" si="2"/>
        <v>6446320.1105999993</v>
      </c>
      <c r="F28" s="432">
        <v>500575.33</v>
      </c>
      <c r="G28" s="433">
        <v>2696562.932</v>
      </c>
      <c r="H28" s="31">
        <f t="shared" si="1"/>
        <v>3197138.2620000001</v>
      </c>
    </row>
    <row r="29" spans="1:8" ht="14.4">
      <c r="A29" s="24">
        <v>20</v>
      </c>
      <c r="B29" s="28" t="s">
        <v>57</v>
      </c>
      <c r="C29" s="428">
        <v>4993955.3</v>
      </c>
      <c r="D29" s="428">
        <v>11840359.026900001</v>
      </c>
      <c r="E29" s="30">
        <f t="shared" si="2"/>
        <v>16834314.326900002</v>
      </c>
      <c r="F29" s="432">
        <v>15337925.93</v>
      </c>
      <c r="G29" s="433">
        <v>17722049.070099998</v>
      </c>
      <c r="H29" s="31">
        <f t="shared" si="1"/>
        <v>33059975.000099998</v>
      </c>
    </row>
    <row r="30" spans="1:8" ht="14.4">
      <c r="A30" s="24">
        <v>21</v>
      </c>
      <c r="B30" s="28" t="s">
        <v>58</v>
      </c>
      <c r="C30" s="428">
        <v>0</v>
      </c>
      <c r="D30" s="428">
        <v>34118000</v>
      </c>
      <c r="E30" s="30">
        <f t="shared" si="2"/>
        <v>34118000</v>
      </c>
      <c r="F30" s="432">
        <v>0</v>
      </c>
      <c r="G30" s="433">
        <v>32845000</v>
      </c>
      <c r="H30" s="31">
        <f t="shared" si="1"/>
        <v>32845000</v>
      </c>
    </row>
    <row r="31" spans="1:8" ht="14.4">
      <c r="A31" s="24">
        <v>22</v>
      </c>
      <c r="B31" s="34" t="s">
        <v>59</v>
      </c>
      <c r="C31" s="429">
        <f>SUM(C22:C30)</f>
        <v>66713780.899999999</v>
      </c>
      <c r="D31" s="429">
        <f>SUM(D22:D30)</f>
        <v>330911218.6286</v>
      </c>
      <c r="E31" s="30">
        <f>C31+D31</f>
        <v>397624999.52859998</v>
      </c>
      <c r="F31" s="429">
        <f>SUM(F22:F30)</f>
        <v>86879364.129999995</v>
      </c>
      <c r="G31" s="429">
        <f>SUM(G22:G30)</f>
        <v>328933267.75480002</v>
      </c>
      <c r="H31" s="31">
        <f t="shared" si="1"/>
        <v>415812631.88480002</v>
      </c>
    </row>
    <row r="32" spans="1:8" ht="14.4">
      <c r="A32" s="24"/>
      <c r="B32" s="25" t="s">
        <v>60</v>
      </c>
      <c r="C32" s="430"/>
      <c r="D32" s="430"/>
      <c r="E32" s="29"/>
      <c r="F32" s="434"/>
      <c r="G32" s="435"/>
      <c r="H32" s="36"/>
    </row>
    <row r="33" spans="1:8" ht="14.4">
      <c r="A33" s="24">
        <v>23</v>
      </c>
      <c r="B33" s="28" t="s">
        <v>61</v>
      </c>
      <c r="C33" s="428">
        <v>103000000</v>
      </c>
      <c r="D33" s="430">
        <v>0</v>
      </c>
      <c r="E33" s="30">
        <f t="shared" si="2"/>
        <v>103000000</v>
      </c>
      <c r="F33" s="432">
        <v>103000000</v>
      </c>
      <c r="G33" s="435">
        <v>0</v>
      </c>
      <c r="H33" s="31">
        <f t="shared" si="1"/>
        <v>103000000</v>
      </c>
    </row>
    <row r="34" spans="1:8" ht="14.4">
      <c r="A34" s="24">
        <v>24</v>
      </c>
      <c r="B34" s="28" t="s">
        <v>62</v>
      </c>
      <c r="C34" s="428">
        <v>0</v>
      </c>
      <c r="D34" s="430">
        <v>0</v>
      </c>
      <c r="E34" s="30">
        <f t="shared" si="2"/>
        <v>0</v>
      </c>
      <c r="F34" s="432">
        <v>0</v>
      </c>
      <c r="G34" s="435">
        <v>0</v>
      </c>
      <c r="H34" s="31">
        <f t="shared" si="1"/>
        <v>0</v>
      </c>
    </row>
    <row r="35" spans="1:8" ht="14.4">
      <c r="A35" s="24">
        <v>25</v>
      </c>
      <c r="B35" s="33" t="s">
        <v>63</v>
      </c>
      <c r="C35" s="428">
        <v>0</v>
      </c>
      <c r="D35" s="430">
        <v>0</v>
      </c>
      <c r="E35" s="30">
        <f t="shared" si="2"/>
        <v>0</v>
      </c>
      <c r="F35" s="432">
        <v>0</v>
      </c>
      <c r="G35" s="435">
        <v>0</v>
      </c>
      <c r="H35" s="31">
        <f t="shared" si="1"/>
        <v>0</v>
      </c>
    </row>
    <row r="36" spans="1:8" ht="14.4">
      <c r="A36" s="24">
        <v>26</v>
      </c>
      <c r="B36" s="28" t="s">
        <v>64</v>
      </c>
      <c r="C36" s="428">
        <v>0</v>
      </c>
      <c r="D36" s="430">
        <v>0</v>
      </c>
      <c r="E36" s="30">
        <f t="shared" si="2"/>
        <v>0</v>
      </c>
      <c r="F36" s="432">
        <v>0</v>
      </c>
      <c r="G36" s="435">
        <v>0</v>
      </c>
      <c r="H36" s="31">
        <f t="shared" si="1"/>
        <v>0</v>
      </c>
    </row>
    <row r="37" spans="1:8" ht="14.4">
      <c r="A37" s="24">
        <v>27</v>
      </c>
      <c r="B37" s="28" t="s">
        <v>65</v>
      </c>
      <c r="C37" s="428">
        <v>0</v>
      </c>
      <c r="D37" s="430">
        <v>0</v>
      </c>
      <c r="E37" s="30">
        <f t="shared" si="2"/>
        <v>0</v>
      </c>
      <c r="F37" s="432">
        <v>0</v>
      </c>
      <c r="G37" s="435">
        <v>0</v>
      </c>
      <c r="H37" s="31">
        <f t="shared" si="1"/>
        <v>0</v>
      </c>
    </row>
    <row r="38" spans="1:8" ht="14.4">
      <c r="A38" s="24">
        <v>28</v>
      </c>
      <c r="B38" s="28" t="s">
        <v>66</v>
      </c>
      <c r="C38" s="428">
        <v>-28264670.940000001</v>
      </c>
      <c r="D38" s="430">
        <v>0</v>
      </c>
      <c r="E38" s="30">
        <f t="shared" si="2"/>
        <v>-28264670.940000001</v>
      </c>
      <c r="F38" s="432">
        <v>-16156238.27</v>
      </c>
      <c r="G38" s="435">
        <v>0</v>
      </c>
      <c r="H38" s="31">
        <f t="shared" si="1"/>
        <v>-16156238.27</v>
      </c>
    </row>
    <row r="39" spans="1:8" ht="14.4">
      <c r="A39" s="24">
        <v>29</v>
      </c>
      <c r="B39" s="28" t="s">
        <v>67</v>
      </c>
      <c r="C39" s="428">
        <v>0</v>
      </c>
      <c r="D39" s="430">
        <v>0</v>
      </c>
      <c r="E39" s="30">
        <f t="shared" si="2"/>
        <v>0</v>
      </c>
      <c r="F39" s="432">
        <v>0</v>
      </c>
      <c r="G39" s="435">
        <v>0</v>
      </c>
      <c r="H39" s="31">
        <f t="shared" si="1"/>
        <v>0</v>
      </c>
    </row>
    <row r="40" spans="1:8" ht="14.4">
      <c r="A40" s="24">
        <v>30</v>
      </c>
      <c r="B40" s="256" t="s">
        <v>267</v>
      </c>
      <c r="C40" s="428">
        <v>74735329.060000002</v>
      </c>
      <c r="D40" s="430">
        <v>0</v>
      </c>
      <c r="E40" s="30">
        <f t="shared" si="2"/>
        <v>74735329.060000002</v>
      </c>
      <c r="F40" s="432">
        <v>86843761.730000004</v>
      </c>
      <c r="G40" s="435">
        <v>0</v>
      </c>
      <c r="H40" s="31">
        <f t="shared" si="1"/>
        <v>86843761.730000004</v>
      </c>
    </row>
    <row r="41" spans="1:8" ht="15" thickBot="1">
      <c r="A41" s="37">
        <v>31</v>
      </c>
      <c r="B41" s="38" t="s">
        <v>68</v>
      </c>
      <c r="C41" s="431">
        <f>C31+C40</f>
        <v>141449109.96000001</v>
      </c>
      <c r="D41" s="431">
        <f>D31+D40</f>
        <v>330911218.6286</v>
      </c>
      <c r="E41" s="39">
        <f>C41+D41</f>
        <v>472360328.58860004</v>
      </c>
      <c r="F41" s="431">
        <f>F31+F40</f>
        <v>173723125.86000001</v>
      </c>
      <c r="G41" s="431">
        <f>G31+G40</f>
        <v>328933267.75480002</v>
      </c>
      <c r="H41" s="40">
        <f>F41+G41</f>
        <v>502656393.61480004</v>
      </c>
    </row>
    <row r="43" spans="1:8">
      <c r="B43" s="41"/>
    </row>
  </sheetData>
  <mergeCells count="2">
    <mergeCell ref="C5:E5"/>
    <mergeCell ref="F5:H5"/>
  </mergeCells>
  <dataValidations count="1">
    <dataValidation type="whole" operator="lessThanOrEqual" allowBlank="1" showInputMessage="1" showErrorMessage="1" sqref="C13:D13 F13:G13" xr:uid="{00000000-0002-0000-02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7"/>
  <sheetViews>
    <sheetView zoomScale="70" zoomScaleNormal="70" workbookViewId="0">
      <pane xSplit="1" ySplit="6" topLeftCell="B43" activePane="bottomRight" state="frozen"/>
      <selection activeCell="B9" sqref="B9"/>
      <selection pane="topRight" activeCell="B9" sqref="B9"/>
      <selection pane="bottomLeft" activeCell="B9" sqref="B9"/>
      <selection pane="bottomRight" activeCell="H67" sqref="H67"/>
    </sheetView>
  </sheetViews>
  <sheetFormatPr defaultColWidth="9.21875" defaultRowHeight="13.2"/>
  <cols>
    <col min="1" max="1" width="9.5546875" style="4" bestFit="1" customWidth="1"/>
    <col min="2" max="2" width="59" style="4" customWidth="1"/>
    <col min="3" max="8" width="12.77734375" style="4" customWidth="1"/>
    <col min="9" max="9" width="8.77734375" style="4" customWidth="1"/>
    <col min="10" max="16384" width="9.21875" style="4"/>
  </cols>
  <sheetData>
    <row r="1" spans="1:8">
      <c r="A1" s="2" t="s">
        <v>31</v>
      </c>
      <c r="B1" s="3" t="str">
        <f>'Info '!C2</f>
        <v>JSC PASHA Bank Georgia</v>
      </c>
      <c r="C1" s="3">
        <f>'Info '!D2</f>
        <v>0</v>
      </c>
    </row>
    <row r="2" spans="1:8">
      <c r="A2" s="2" t="s">
        <v>32</v>
      </c>
      <c r="B2" s="3"/>
      <c r="C2" s="393">
        <v>44286</v>
      </c>
      <c r="D2" s="7"/>
      <c r="E2" s="7"/>
      <c r="F2" s="7"/>
      <c r="G2" s="7"/>
      <c r="H2" s="7"/>
    </row>
    <row r="3" spans="1:8">
      <c r="A3" s="2"/>
      <c r="B3" s="3"/>
      <c r="C3" s="6"/>
      <c r="D3" s="7"/>
      <c r="E3" s="7"/>
      <c r="F3" s="7"/>
      <c r="G3" s="7"/>
      <c r="H3" s="7"/>
    </row>
    <row r="4" spans="1:8" ht="13.8" thickBot="1">
      <c r="A4" s="43" t="s">
        <v>196</v>
      </c>
      <c r="B4" s="212" t="s">
        <v>23</v>
      </c>
      <c r="C4" s="17"/>
      <c r="D4" s="19"/>
      <c r="E4" s="19"/>
      <c r="F4" s="20"/>
      <c r="G4" s="20"/>
      <c r="H4" s="44" t="s">
        <v>74</v>
      </c>
    </row>
    <row r="5" spans="1:8">
      <c r="A5" s="45" t="s">
        <v>7</v>
      </c>
      <c r="B5" s="46"/>
      <c r="C5" s="522" t="s">
        <v>69</v>
      </c>
      <c r="D5" s="523"/>
      <c r="E5" s="524"/>
      <c r="F5" s="522" t="s">
        <v>73</v>
      </c>
      <c r="G5" s="523"/>
      <c r="H5" s="525"/>
    </row>
    <row r="6" spans="1:8">
      <c r="A6" s="47" t="s">
        <v>7</v>
      </c>
      <c r="B6" s="48"/>
      <c r="C6" s="49" t="s">
        <v>70</v>
      </c>
      <c r="D6" s="49" t="s">
        <v>71</v>
      </c>
      <c r="E6" s="49" t="s">
        <v>72</v>
      </c>
      <c r="F6" s="49" t="s">
        <v>70</v>
      </c>
      <c r="G6" s="49" t="s">
        <v>71</v>
      </c>
      <c r="H6" s="50" t="s">
        <v>72</v>
      </c>
    </row>
    <row r="7" spans="1:8">
      <c r="A7" s="51"/>
      <c r="B7" s="212" t="s">
        <v>195</v>
      </c>
      <c r="C7" s="52"/>
      <c r="D7" s="52"/>
      <c r="E7" s="52"/>
      <c r="F7" s="52"/>
      <c r="G7" s="52"/>
      <c r="H7" s="53"/>
    </row>
    <row r="8" spans="1:8" ht="13.8">
      <c r="A8" s="51">
        <v>1</v>
      </c>
      <c r="B8" s="54" t="s">
        <v>194</v>
      </c>
      <c r="C8" s="436">
        <v>112413.51</v>
      </c>
      <c r="D8" s="436">
        <v>-2743.66</v>
      </c>
      <c r="E8" s="429">
        <f>C8+D8</f>
        <v>109669.84999999999</v>
      </c>
      <c r="F8" s="436">
        <v>177030.82</v>
      </c>
      <c r="G8" s="436">
        <v>287999.09000000003</v>
      </c>
      <c r="H8" s="437">
        <f>F8+G8</f>
        <v>465029.91000000003</v>
      </c>
    </row>
    <row r="9" spans="1:8" ht="13.8">
      <c r="A9" s="51">
        <v>2</v>
      </c>
      <c r="B9" s="54" t="s">
        <v>193</v>
      </c>
      <c r="C9" s="438">
        <f>SUM(C10:C18)</f>
        <v>2777710.81</v>
      </c>
      <c r="D9" s="438">
        <f>SUM(D10:D18)</f>
        <v>3789651.1799999997</v>
      </c>
      <c r="E9" s="429">
        <f t="shared" ref="E9:E67" si="0">C9+D9</f>
        <v>6567361.9900000002</v>
      </c>
      <c r="F9" s="438">
        <f>SUM(F10:F18)</f>
        <v>3497682.89</v>
      </c>
      <c r="G9" s="438">
        <f>SUM(G10:G18)</f>
        <v>3212436.3200000003</v>
      </c>
      <c r="H9" s="437">
        <f t="shared" ref="H9:H67" si="1">F9+G9</f>
        <v>6710119.2100000009</v>
      </c>
    </row>
    <row r="10" spans="1:8" ht="13.8">
      <c r="A10" s="51">
        <v>2.1</v>
      </c>
      <c r="B10" s="55" t="s">
        <v>192</v>
      </c>
      <c r="C10" s="436"/>
      <c r="D10" s="436"/>
      <c r="E10" s="429">
        <f t="shared" si="0"/>
        <v>0</v>
      </c>
      <c r="F10" s="436"/>
      <c r="G10" s="436"/>
      <c r="H10" s="437">
        <f t="shared" si="1"/>
        <v>0</v>
      </c>
    </row>
    <row r="11" spans="1:8" ht="13.8">
      <c r="A11" s="51">
        <v>2.2000000000000002</v>
      </c>
      <c r="B11" s="55" t="s">
        <v>191</v>
      </c>
      <c r="C11" s="436">
        <v>1089735.45</v>
      </c>
      <c r="D11" s="436">
        <v>1946569.07</v>
      </c>
      <c r="E11" s="429">
        <f t="shared" si="0"/>
        <v>3036304.52</v>
      </c>
      <c r="F11" s="436">
        <v>1773013.3</v>
      </c>
      <c r="G11" s="436">
        <v>1477758.13</v>
      </c>
      <c r="H11" s="437">
        <f t="shared" si="1"/>
        <v>3250771.4299999997</v>
      </c>
    </row>
    <row r="12" spans="1:8" ht="13.8">
      <c r="A12" s="51">
        <v>2.2999999999999998</v>
      </c>
      <c r="B12" s="55" t="s">
        <v>190</v>
      </c>
      <c r="C12" s="436"/>
      <c r="D12" s="436">
        <v>69919.63</v>
      </c>
      <c r="E12" s="429">
        <f t="shared" si="0"/>
        <v>69919.63</v>
      </c>
      <c r="F12" s="436">
        <v>183903.62</v>
      </c>
      <c r="G12" s="436">
        <v>24969.81</v>
      </c>
      <c r="H12" s="437">
        <f t="shared" si="1"/>
        <v>208873.43</v>
      </c>
    </row>
    <row r="13" spans="1:8" ht="13.8">
      <c r="A13" s="51">
        <v>2.4</v>
      </c>
      <c r="B13" s="55" t="s">
        <v>189</v>
      </c>
      <c r="C13" s="436">
        <v>137783.49</v>
      </c>
      <c r="D13" s="436">
        <v>17634.02</v>
      </c>
      <c r="E13" s="429">
        <f t="shared" si="0"/>
        <v>155417.50999999998</v>
      </c>
      <c r="F13" s="436">
        <v>47651.44</v>
      </c>
      <c r="G13" s="436">
        <v>471.09</v>
      </c>
      <c r="H13" s="437">
        <f t="shared" si="1"/>
        <v>48122.53</v>
      </c>
    </row>
    <row r="14" spans="1:8" ht="13.8">
      <c r="A14" s="51">
        <v>2.5</v>
      </c>
      <c r="B14" s="55" t="s">
        <v>188</v>
      </c>
      <c r="C14" s="436">
        <v>256697.7</v>
      </c>
      <c r="D14" s="436">
        <v>560443.11</v>
      </c>
      <c r="E14" s="429">
        <f t="shared" si="0"/>
        <v>817140.81</v>
      </c>
      <c r="F14" s="436">
        <v>153138.81</v>
      </c>
      <c r="G14" s="436">
        <v>490027.21</v>
      </c>
      <c r="H14" s="437">
        <f t="shared" si="1"/>
        <v>643166.02</v>
      </c>
    </row>
    <row r="15" spans="1:8" ht="13.8">
      <c r="A15" s="51">
        <v>2.6</v>
      </c>
      <c r="B15" s="55" t="s">
        <v>187</v>
      </c>
      <c r="C15" s="436"/>
      <c r="D15" s="436">
        <v>1575.19</v>
      </c>
      <c r="E15" s="429">
        <f t="shared" si="0"/>
        <v>1575.19</v>
      </c>
      <c r="F15" s="436">
        <v>175.04</v>
      </c>
      <c r="G15" s="436">
        <v>2444.8200000000002</v>
      </c>
      <c r="H15" s="437">
        <f t="shared" si="1"/>
        <v>2619.86</v>
      </c>
    </row>
    <row r="16" spans="1:8" ht="13.8">
      <c r="A16" s="51">
        <v>2.7</v>
      </c>
      <c r="B16" s="55" t="s">
        <v>186</v>
      </c>
      <c r="C16" s="436"/>
      <c r="D16" s="436"/>
      <c r="E16" s="429">
        <f t="shared" si="0"/>
        <v>0</v>
      </c>
      <c r="F16" s="436"/>
      <c r="G16" s="436"/>
      <c r="H16" s="437">
        <f t="shared" si="1"/>
        <v>0</v>
      </c>
    </row>
    <row r="17" spans="1:8" ht="13.8">
      <c r="A17" s="51">
        <v>2.8</v>
      </c>
      <c r="B17" s="55" t="s">
        <v>185</v>
      </c>
      <c r="C17" s="436">
        <v>576645.30000000005</v>
      </c>
      <c r="D17" s="436">
        <v>309459.13</v>
      </c>
      <c r="E17" s="429">
        <f t="shared" si="0"/>
        <v>886104.43</v>
      </c>
      <c r="F17" s="436">
        <v>215137.24</v>
      </c>
      <c r="G17" s="436">
        <v>324543.18</v>
      </c>
      <c r="H17" s="437">
        <f t="shared" si="1"/>
        <v>539680.41999999993</v>
      </c>
    </row>
    <row r="18" spans="1:8" ht="13.8">
      <c r="A18" s="51">
        <v>2.9</v>
      </c>
      <c r="B18" s="55" t="s">
        <v>184</v>
      </c>
      <c r="C18" s="436">
        <v>716848.87</v>
      </c>
      <c r="D18" s="436">
        <v>884051.03</v>
      </c>
      <c r="E18" s="429">
        <f t="shared" si="0"/>
        <v>1600899.9</v>
      </c>
      <c r="F18" s="436">
        <v>1124663.44</v>
      </c>
      <c r="G18" s="436">
        <v>892222.08</v>
      </c>
      <c r="H18" s="437">
        <f t="shared" si="1"/>
        <v>2016885.52</v>
      </c>
    </row>
    <row r="19" spans="1:8" ht="13.8">
      <c r="A19" s="51">
        <v>3</v>
      </c>
      <c r="B19" s="54" t="s">
        <v>183</v>
      </c>
      <c r="C19" s="436">
        <v>41688.39</v>
      </c>
      <c r="D19" s="436">
        <v>89916.06</v>
      </c>
      <c r="E19" s="429">
        <f t="shared" si="0"/>
        <v>131604.45000000001</v>
      </c>
      <c r="F19" s="436">
        <v>29478.23</v>
      </c>
      <c r="G19" s="436">
        <v>239651.5</v>
      </c>
      <c r="H19" s="437">
        <f t="shared" si="1"/>
        <v>269129.73</v>
      </c>
    </row>
    <row r="20" spans="1:8" ht="13.8">
      <c r="A20" s="51">
        <v>4</v>
      </c>
      <c r="B20" s="54" t="s">
        <v>182</v>
      </c>
      <c r="C20" s="436">
        <v>822747.26</v>
      </c>
      <c r="D20" s="436">
        <v>258513.59</v>
      </c>
      <c r="E20" s="429">
        <f t="shared" si="0"/>
        <v>1081260.8500000001</v>
      </c>
      <c r="F20" s="436">
        <v>833465.03</v>
      </c>
      <c r="G20" s="436">
        <v>23091.26</v>
      </c>
      <c r="H20" s="437">
        <f t="shared" si="1"/>
        <v>856556.29</v>
      </c>
    </row>
    <row r="21" spans="1:8" ht="13.8">
      <c r="A21" s="51">
        <v>5</v>
      </c>
      <c r="B21" s="54" t="s">
        <v>181</v>
      </c>
      <c r="C21" s="436"/>
      <c r="D21" s="436"/>
      <c r="E21" s="429">
        <f t="shared" si="0"/>
        <v>0</v>
      </c>
      <c r="F21" s="436"/>
      <c r="G21" s="436"/>
      <c r="H21" s="437">
        <f>F21+G21</f>
        <v>0</v>
      </c>
    </row>
    <row r="22" spans="1:8" ht="13.8">
      <c r="A22" s="51">
        <v>6</v>
      </c>
      <c r="B22" s="56" t="s">
        <v>180</v>
      </c>
      <c r="C22" s="438">
        <f>C8+C9+C19+C20+C21</f>
        <v>3754559.9699999997</v>
      </c>
      <c r="D22" s="438">
        <f>D8+D9+D19+D20+D21</f>
        <v>4135337.1699999995</v>
      </c>
      <c r="E22" s="429">
        <f>C22+D22</f>
        <v>7889897.1399999987</v>
      </c>
      <c r="F22" s="438">
        <f>F8+F9+F19+F20+F21</f>
        <v>4537656.97</v>
      </c>
      <c r="G22" s="438">
        <f>G8+G9+G19+G20+G21</f>
        <v>3763178.17</v>
      </c>
      <c r="H22" s="437">
        <f>F22+G22</f>
        <v>8300835.1399999997</v>
      </c>
    </row>
    <row r="23" spans="1:8" ht="13.8">
      <c r="A23" s="51"/>
      <c r="B23" s="212" t="s">
        <v>179</v>
      </c>
      <c r="C23" s="436"/>
      <c r="D23" s="436"/>
      <c r="E23" s="428"/>
      <c r="F23" s="436"/>
      <c r="G23" s="436"/>
      <c r="H23" s="439"/>
    </row>
    <row r="24" spans="1:8" ht="13.8">
      <c r="A24" s="51">
        <v>7</v>
      </c>
      <c r="B24" s="54" t="s">
        <v>178</v>
      </c>
      <c r="C24" s="436">
        <v>122919.42</v>
      </c>
      <c r="D24" s="436">
        <v>26430.3</v>
      </c>
      <c r="E24" s="429">
        <f t="shared" si="0"/>
        <v>149349.72</v>
      </c>
      <c r="F24" s="436">
        <v>97113.99</v>
      </c>
      <c r="G24" s="436">
        <v>27899.14</v>
      </c>
      <c r="H24" s="437">
        <f t="shared" si="1"/>
        <v>125013.13</v>
      </c>
    </row>
    <row r="25" spans="1:8" ht="13.8">
      <c r="A25" s="51">
        <v>8</v>
      </c>
      <c r="B25" s="54" t="s">
        <v>177</v>
      </c>
      <c r="C25" s="436">
        <v>378141.35</v>
      </c>
      <c r="D25" s="436">
        <v>60053.32</v>
      </c>
      <c r="E25" s="429">
        <f t="shared" si="0"/>
        <v>438194.67</v>
      </c>
      <c r="F25" s="436">
        <v>697287.81</v>
      </c>
      <c r="G25" s="436">
        <v>648268.51</v>
      </c>
      <c r="H25" s="437">
        <f t="shared" si="1"/>
        <v>1345556.32</v>
      </c>
    </row>
    <row r="26" spans="1:8" ht="13.8">
      <c r="A26" s="51">
        <v>9</v>
      </c>
      <c r="B26" s="54" t="s">
        <v>176</v>
      </c>
      <c r="C26" s="436">
        <v>54832.07</v>
      </c>
      <c r="D26" s="436">
        <v>736652.9</v>
      </c>
      <c r="E26" s="429">
        <f t="shared" si="0"/>
        <v>791484.97</v>
      </c>
      <c r="F26" s="436">
        <v>242810.61</v>
      </c>
      <c r="G26" s="436">
        <v>726443.5</v>
      </c>
      <c r="H26" s="437">
        <f t="shared" si="1"/>
        <v>969254.11</v>
      </c>
    </row>
    <row r="27" spans="1:8" ht="13.8">
      <c r="A27" s="51">
        <v>10</v>
      </c>
      <c r="B27" s="54" t="s">
        <v>175</v>
      </c>
      <c r="C27" s="436">
        <v>288454.38</v>
      </c>
      <c r="D27" s="436">
        <v>944288.99</v>
      </c>
      <c r="E27" s="429">
        <f t="shared" si="0"/>
        <v>1232743.3700000001</v>
      </c>
      <c r="F27" s="436">
        <v>611786.80000000005</v>
      </c>
      <c r="G27" s="436">
        <v>259373.18</v>
      </c>
      <c r="H27" s="437">
        <f t="shared" si="1"/>
        <v>871159.98</v>
      </c>
    </row>
    <row r="28" spans="1:8" ht="13.8">
      <c r="A28" s="51">
        <v>11</v>
      </c>
      <c r="B28" s="54" t="s">
        <v>174</v>
      </c>
      <c r="C28" s="436">
        <v>315904.74</v>
      </c>
      <c r="D28" s="436">
        <v>580776.1</v>
      </c>
      <c r="E28" s="429">
        <f t="shared" si="0"/>
        <v>896680.84</v>
      </c>
      <c r="F28" s="436">
        <v>7610.96</v>
      </c>
      <c r="G28" s="436">
        <v>536776.04</v>
      </c>
      <c r="H28" s="437">
        <f t="shared" si="1"/>
        <v>544387</v>
      </c>
    </row>
    <row r="29" spans="1:8" ht="13.8">
      <c r="A29" s="51">
        <v>12</v>
      </c>
      <c r="B29" s="54" t="s">
        <v>173</v>
      </c>
      <c r="C29" s="436"/>
      <c r="D29" s="436"/>
      <c r="E29" s="429">
        <f t="shared" si="0"/>
        <v>0</v>
      </c>
      <c r="F29" s="436"/>
      <c r="G29" s="436"/>
      <c r="H29" s="437">
        <f t="shared" si="1"/>
        <v>0</v>
      </c>
    </row>
    <row r="30" spans="1:8" ht="13.8">
      <c r="A30" s="51">
        <v>13</v>
      </c>
      <c r="B30" s="57" t="s">
        <v>172</v>
      </c>
      <c r="C30" s="438">
        <f>SUM(C24:C29)</f>
        <v>1160251.96</v>
      </c>
      <c r="D30" s="438">
        <f>SUM(D24:D29)</f>
        <v>2348201.61</v>
      </c>
      <c r="E30" s="429">
        <f t="shared" si="0"/>
        <v>3508453.57</v>
      </c>
      <c r="F30" s="438">
        <f>SUM(F24:F29)</f>
        <v>1656610.17</v>
      </c>
      <c r="G30" s="438">
        <f>SUM(G24:G29)</f>
        <v>2198760.37</v>
      </c>
      <c r="H30" s="437">
        <f t="shared" si="1"/>
        <v>3855370.54</v>
      </c>
    </row>
    <row r="31" spans="1:8" ht="13.8">
      <c r="A31" s="51">
        <v>14</v>
      </c>
      <c r="B31" s="57" t="s">
        <v>171</v>
      </c>
      <c r="C31" s="438">
        <f>C22-C30</f>
        <v>2594308.0099999998</v>
      </c>
      <c r="D31" s="438">
        <f>D22-D30</f>
        <v>1787135.5599999996</v>
      </c>
      <c r="E31" s="429">
        <f t="shared" si="0"/>
        <v>4381443.5699999994</v>
      </c>
      <c r="F31" s="438">
        <f>F22-F30</f>
        <v>2881046.8</v>
      </c>
      <c r="G31" s="438">
        <f>G22-G30</f>
        <v>1564417.7999999998</v>
      </c>
      <c r="H31" s="437">
        <f t="shared" si="1"/>
        <v>4445464.5999999996</v>
      </c>
    </row>
    <row r="32" spans="1:8" ht="13.8">
      <c r="A32" s="51"/>
      <c r="B32" s="58"/>
      <c r="C32" s="440"/>
      <c r="D32" s="440"/>
      <c r="E32" s="440"/>
      <c r="F32" s="440"/>
      <c r="G32" s="440"/>
      <c r="H32" s="441"/>
    </row>
    <row r="33" spans="1:8" ht="13.8">
      <c r="A33" s="51"/>
      <c r="B33" s="58" t="s">
        <v>170</v>
      </c>
      <c r="C33" s="436"/>
      <c r="D33" s="436"/>
      <c r="E33" s="428"/>
      <c r="F33" s="436"/>
      <c r="G33" s="436"/>
      <c r="H33" s="439"/>
    </row>
    <row r="34" spans="1:8" ht="13.8">
      <c r="A34" s="51">
        <v>15</v>
      </c>
      <c r="B34" s="59" t="s">
        <v>169</v>
      </c>
      <c r="C34" s="438">
        <f>C35-C36</f>
        <v>-15522.939999999999</v>
      </c>
      <c r="D34" s="438">
        <f>D35-D36</f>
        <v>37353.03</v>
      </c>
      <c r="E34" s="429">
        <f t="shared" si="0"/>
        <v>21830.09</v>
      </c>
      <c r="F34" s="438">
        <f>F35-F36</f>
        <v>-10758.389999999996</v>
      </c>
      <c r="G34" s="438">
        <f>G35-G36</f>
        <v>14203.660000000003</v>
      </c>
      <c r="H34" s="437">
        <f t="shared" si="1"/>
        <v>3445.2700000000077</v>
      </c>
    </row>
    <row r="35" spans="1:8" ht="13.8">
      <c r="A35" s="51">
        <v>15.1</v>
      </c>
      <c r="B35" s="55" t="s">
        <v>168</v>
      </c>
      <c r="C35" s="436">
        <v>25876.95</v>
      </c>
      <c r="D35" s="436">
        <v>108569.17</v>
      </c>
      <c r="E35" s="429">
        <f t="shared" si="0"/>
        <v>134446.12</v>
      </c>
      <c r="F35" s="436">
        <v>25781.95</v>
      </c>
      <c r="G35" s="436">
        <v>77391.08</v>
      </c>
      <c r="H35" s="437">
        <f t="shared" si="1"/>
        <v>103173.03</v>
      </c>
    </row>
    <row r="36" spans="1:8" ht="13.8">
      <c r="A36" s="51">
        <v>15.2</v>
      </c>
      <c r="B36" s="55" t="s">
        <v>167</v>
      </c>
      <c r="C36" s="436">
        <v>41399.89</v>
      </c>
      <c r="D36" s="436">
        <v>71216.14</v>
      </c>
      <c r="E36" s="429">
        <f t="shared" si="0"/>
        <v>112616.03</v>
      </c>
      <c r="F36" s="436">
        <v>36540.339999999997</v>
      </c>
      <c r="G36" s="436">
        <v>63187.42</v>
      </c>
      <c r="H36" s="437">
        <f t="shared" si="1"/>
        <v>99727.76</v>
      </c>
    </row>
    <row r="37" spans="1:8" ht="13.8">
      <c r="A37" s="51">
        <v>16</v>
      </c>
      <c r="B37" s="54" t="s">
        <v>166</v>
      </c>
      <c r="C37" s="436"/>
      <c r="D37" s="436"/>
      <c r="E37" s="429">
        <f t="shared" si="0"/>
        <v>0</v>
      </c>
      <c r="F37" s="436"/>
      <c r="G37" s="436"/>
      <c r="H37" s="437">
        <f t="shared" si="1"/>
        <v>0</v>
      </c>
    </row>
    <row r="38" spans="1:8" ht="13.8">
      <c r="A38" s="51">
        <v>17</v>
      </c>
      <c r="B38" s="54" t="s">
        <v>165</v>
      </c>
      <c r="C38" s="436"/>
      <c r="D38" s="436"/>
      <c r="E38" s="429">
        <f t="shared" si="0"/>
        <v>0</v>
      </c>
      <c r="F38" s="436"/>
      <c r="G38" s="436"/>
      <c r="H38" s="437">
        <f t="shared" si="1"/>
        <v>0</v>
      </c>
    </row>
    <row r="39" spans="1:8" ht="13.8">
      <c r="A39" s="51">
        <v>18</v>
      </c>
      <c r="B39" s="54" t="s">
        <v>164</v>
      </c>
      <c r="C39" s="436"/>
      <c r="D39" s="436"/>
      <c r="E39" s="429">
        <f t="shared" si="0"/>
        <v>0</v>
      </c>
      <c r="F39" s="436"/>
      <c r="G39" s="436"/>
      <c r="H39" s="437">
        <f t="shared" si="1"/>
        <v>0</v>
      </c>
    </row>
    <row r="40" spans="1:8" ht="13.8">
      <c r="A40" s="51">
        <v>19</v>
      </c>
      <c r="B40" s="54" t="s">
        <v>163</v>
      </c>
      <c r="C40" s="436">
        <v>4756009.1100000003</v>
      </c>
      <c r="D40" s="436">
        <v>0</v>
      </c>
      <c r="E40" s="429">
        <f t="shared" si="0"/>
        <v>4756009.1100000003</v>
      </c>
      <c r="F40" s="436">
        <v>-1076207.99</v>
      </c>
      <c r="G40" s="436">
        <v>0</v>
      </c>
      <c r="H40" s="437">
        <f t="shared" si="1"/>
        <v>-1076207.99</v>
      </c>
    </row>
    <row r="41" spans="1:8" ht="13.8">
      <c r="A41" s="51">
        <v>20</v>
      </c>
      <c r="B41" s="54" t="s">
        <v>162</v>
      </c>
      <c r="C41" s="436">
        <v>-3945892.09</v>
      </c>
      <c r="D41" s="436">
        <v>0</v>
      </c>
      <c r="E41" s="429">
        <f t="shared" si="0"/>
        <v>-3945892.09</v>
      </c>
      <c r="F41" s="436">
        <v>2544259.4300000002</v>
      </c>
      <c r="G41" s="436">
        <v>0</v>
      </c>
      <c r="H41" s="437">
        <f t="shared" si="1"/>
        <v>2544259.4300000002</v>
      </c>
    </row>
    <row r="42" spans="1:8" ht="13.8">
      <c r="A42" s="51">
        <v>21</v>
      </c>
      <c r="B42" s="54" t="s">
        <v>161</v>
      </c>
      <c r="C42" s="436"/>
      <c r="D42" s="436"/>
      <c r="E42" s="429">
        <f t="shared" si="0"/>
        <v>0</v>
      </c>
      <c r="F42" s="436">
        <v>28.32</v>
      </c>
      <c r="G42" s="436"/>
      <c r="H42" s="437">
        <f t="shared" si="1"/>
        <v>28.32</v>
      </c>
    </row>
    <row r="43" spans="1:8" ht="13.8">
      <c r="A43" s="51">
        <v>22</v>
      </c>
      <c r="B43" s="54" t="s">
        <v>160</v>
      </c>
      <c r="C43" s="436">
        <v>345782.1</v>
      </c>
      <c r="D43" s="436">
        <v>120477.27</v>
      </c>
      <c r="E43" s="429">
        <f t="shared" si="0"/>
        <v>466259.37</v>
      </c>
      <c r="F43" s="436">
        <v>213670.22</v>
      </c>
      <c r="G43" s="436">
        <v>107762.04</v>
      </c>
      <c r="H43" s="437">
        <f t="shared" si="1"/>
        <v>321432.26</v>
      </c>
    </row>
    <row r="44" spans="1:8" ht="13.8">
      <c r="A44" s="51">
        <v>23</v>
      </c>
      <c r="B44" s="54" t="s">
        <v>159</v>
      </c>
      <c r="C44" s="436">
        <v>21863.45</v>
      </c>
      <c r="D44" s="436"/>
      <c r="E44" s="429">
        <f t="shared" si="0"/>
        <v>21863.45</v>
      </c>
      <c r="F44" s="436">
        <v>376.2</v>
      </c>
      <c r="G44" s="436"/>
      <c r="H44" s="437">
        <f t="shared" si="1"/>
        <v>376.2</v>
      </c>
    </row>
    <row r="45" spans="1:8" ht="13.8">
      <c r="A45" s="51">
        <v>24</v>
      </c>
      <c r="B45" s="57" t="s">
        <v>274</v>
      </c>
      <c r="C45" s="438">
        <f>C34+C37+C38+C39+C40+C41+C42+C43+C44</f>
        <v>1162239.6300000001</v>
      </c>
      <c r="D45" s="438">
        <f>D34+D37+D38+D39+D40+D41+D42+D43+D44</f>
        <v>157830.29999999999</v>
      </c>
      <c r="E45" s="429">
        <f t="shared" si="0"/>
        <v>1320069.9300000002</v>
      </c>
      <c r="F45" s="438">
        <f>F34+F37+F38+F39+F40+F41+F42+F43+F44</f>
        <v>1671367.7900000003</v>
      </c>
      <c r="G45" s="438">
        <f>G34+G37+G38+G39+G40+G41+G42+G43+G44</f>
        <v>121965.7</v>
      </c>
      <c r="H45" s="437">
        <f t="shared" si="1"/>
        <v>1793333.4900000002</v>
      </c>
    </row>
    <row r="46" spans="1:8" ht="13.8">
      <c r="A46" s="51"/>
      <c r="B46" s="212" t="s">
        <v>158</v>
      </c>
      <c r="C46" s="436"/>
      <c r="D46" s="436"/>
      <c r="E46" s="436"/>
      <c r="F46" s="436"/>
      <c r="G46" s="436"/>
      <c r="H46" s="442"/>
    </row>
    <row r="47" spans="1:8" ht="13.8">
      <c r="A47" s="51">
        <v>25</v>
      </c>
      <c r="B47" s="54" t="s">
        <v>157</v>
      </c>
      <c r="C47" s="436">
        <v>208363.98</v>
      </c>
      <c r="D47" s="436">
        <v>251770.52</v>
      </c>
      <c r="E47" s="429">
        <f t="shared" si="0"/>
        <v>460134.5</v>
      </c>
      <c r="F47" s="436">
        <v>269552.5</v>
      </c>
      <c r="G47" s="436">
        <v>210024.97</v>
      </c>
      <c r="H47" s="437">
        <f t="shared" si="1"/>
        <v>479577.47</v>
      </c>
    </row>
    <row r="48" spans="1:8" ht="13.8">
      <c r="A48" s="51">
        <v>26</v>
      </c>
      <c r="B48" s="54" t="s">
        <v>156</v>
      </c>
      <c r="C48" s="436">
        <v>896423.96</v>
      </c>
      <c r="D48" s="436">
        <v>491.44</v>
      </c>
      <c r="E48" s="429">
        <f t="shared" si="0"/>
        <v>896915.39999999991</v>
      </c>
      <c r="F48" s="436">
        <v>1531889.31</v>
      </c>
      <c r="G48" s="436"/>
      <c r="H48" s="437">
        <f t="shared" si="1"/>
        <v>1531889.31</v>
      </c>
    </row>
    <row r="49" spans="1:8" ht="13.8">
      <c r="A49" s="51">
        <v>27</v>
      </c>
      <c r="B49" s="54" t="s">
        <v>155</v>
      </c>
      <c r="C49" s="436">
        <v>3887717.56</v>
      </c>
      <c r="D49" s="436">
        <v>0</v>
      </c>
      <c r="E49" s="429">
        <f t="shared" si="0"/>
        <v>3887717.56</v>
      </c>
      <c r="F49" s="436">
        <v>4173556.68</v>
      </c>
      <c r="G49" s="436">
        <v>0</v>
      </c>
      <c r="H49" s="437">
        <f t="shared" si="1"/>
        <v>4173556.68</v>
      </c>
    </row>
    <row r="50" spans="1:8" ht="13.8">
      <c r="A50" s="51">
        <v>28</v>
      </c>
      <c r="B50" s="54" t="s">
        <v>154</v>
      </c>
      <c r="C50" s="436">
        <v>2260.0700000000002</v>
      </c>
      <c r="D50" s="436">
        <v>0</v>
      </c>
      <c r="E50" s="429">
        <f t="shared" si="0"/>
        <v>2260.0700000000002</v>
      </c>
      <c r="F50" s="436">
        <v>2246.34</v>
      </c>
      <c r="G50" s="436">
        <v>0</v>
      </c>
      <c r="H50" s="437">
        <f t="shared" si="1"/>
        <v>2246.34</v>
      </c>
    </row>
    <row r="51" spans="1:8" ht="13.8">
      <c r="A51" s="51">
        <v>29</v>
      </c>
      <c r="B51" s="54" t="s">
        <v>153</v>
      </c>
      <c r="C51" s="436">
        <v>1538543.99</v>
      </c>
      <c r="D51" s="436">
        <v>0</v>
      </c>
      <c r="E51" s="429">
        <f t="shared" si="0"/>
        <v>1538543.99</v>
      </c>
      <c r="F51" s="436">
        <v>1485333.28</v>
      </c>
      <c r="G51" s="436">
        <v>0</v>
      </c>
      <c r="H51" s="437">
        <f t="shared" si="1"/>
        <v>1485333.28</v>
      </c>
    </row>
    <row r="52" spans="1:8" ht="13.8">
      <c r="A52" s="51">
        <v>30</v>
      </c>
      <c r="B52" s="54" t="s">
        <v>152</v>
      </c>
      <c r="C52" s="436">
        <v>376383.66</v>
      </c>
      <c r="D52" s="436"/>
      <c r="E52" s="429">
        <f t="shared" si="0"/>
        <v>376383.66</v>
      </c>
      <c r="F52" s="436">
        <v>491352.32000000001</v>
      </c>
      <c r="G52" s="436"/>
      <c r="H52" s="437">
        <f t="shared" si="1"/>
        <v>491352.32000000001</v>
      </c>
    </row>
    <row r="53" spans="1:8" ht="13.8">
      <c r="A53" s="51">
        <v>31</v>
      </c>
      <c r="B53" s="57" t="s">
        <v>275</v>
      </c>
      <c r="C53" s="438">
        <f>C47+C48+C49+C50+C51+C52</f>
        <v>6909693.2200000007</v>
      </c>
      <c r="D53" s="438">
        <f>D47+D48+D49+D50+D51+D52</f>
        <v>252261.96</v>
      </c>
      <c r="E53" s="429">
        <f t="shared" si="0"/>
        <v>7161955.1800000006</v>
      </c>
      <c r="F53" s="438">
        <f>F47+F48+F49+F50+F51+F52</f>
        <v>7953930.4300000006</v>
      </c>
      <c r="G53" s="438">
        <f>G47+G48+G49+G50+G51+G52</f>
        <v>210024.97</v>
      </c>
      <c r="H53" s="437">
        <f t="shared" si="1"/>
        <v>8163955.4000000004</v>
      </c>
    </row>
    <row r="54" spans="1:8" ht="13.8">
      <c r="A54" s="51">
        <v>32</v>
      </c>
      <c r="B54" s="57" t="s">
        <v>276</v>
      </c>
      <c r="C54" s="438">
        <f>C45-C53</f>
        <v>-5747453.5900000008</v>
      </c>
      <c r="D54" s="438">
        <f>D45-D53</f>
        <v>-94431.66</v>
      </c>
      <c r="E54" s="429">
        <f t="shared" si="0"/>
        <v>-5841885.2500000009</v>
      </c>
      <c r="F54" s="438">
        <f>F45-F53</f>
        <v>-6282562.6400000006</v>
      </c>
      <c r="G54" s="438">
        <f>G45-G53</f>
        <v>-88059.27</v>
      </c>
      <c r="H54" s="437">
        <f t="shared" si="1"/>
        <v>-6370621.9100000001</v>
      </c>
    </row>
    <row r="55" spans="1:8" ht="13.8">
      <c r="A55" s="51"/>
      <c r="B55" s="58"/>
      <c r="C55" s="440"/>
      <c r="D55" s="440"/>
      <c r="E55" s="440"/>
      <c r="F55" s="440"/>
      <c r="G55" s="440"/>
      <c r="H55" s="441"/>
    </row>
    <row r="56" spans="1:8" ht="13.8">
      <c r="A56" s="51">
        <v>33</v>
      </c>
      <c r="B56" s="57" t="s">
        <v>151</v>
      </c>
      <c r="C56" s="438">
        <f>C31+C54</f>
        <v>-3153145.580000001</v>
      </c>
      <c r="D56" s="438">
        <f>D31+D54</f>
        <v>1692703.8999999997</v>
      </c>
      <c r="E56" s="429">
        <f t="shared" si="0"/>
        <v>-1460441.6800000013</v>
      </c>
      <c r="F56" s="438">
        <f>F31+F54</f>
        <v>-3401515.8400000008</v>
      </c>
      <c r="G56" s="438">
        <f>G31+G54</f>
        <v>1476358.5299999998</v>
      </c>
      <c r="H56" s="437">
        <f t="shared" si="1"/>
        <v>-1925157.310000001</v>
      </c>
    </row>
    <row r="57" spans="1:8" ht="13.8">
      <c r="A57" s="51"/>
      <c r="B57" s="58"/>
      <c r="C57" s="440"/>
      <c r="D57" s="440"/>
      <c r="E57" s="440"/>
      <c r="F57" s="440"/>
      <c r="G57" s="440"/>
      <c r="H57" s="441"/>
    </row>
    <row r="58" spans="1:8" ht="13.8">
      <c r="A58" s="51">
        <v>34</v>
      </c>
      <c r="B58" s="54" t="s">
        <v>150</v>
      </c>
      <c r="C58" s="436">
        <v>147383.25</v>
      </c>
      <c r="D58" s="436">
        <v>0</v>
      </c>
      <c r="E58" s="429">
        <f t="shared" si="0"/>
        <v>147383.25</v>
      </c>
      <c r="F58" s="436">
        <v>10165919.73</v>
      </c>
      <c r="G58" s="436">
        <v>0</v>
      </c>
      <c r="H58" s="437">
        <f t="shared" si="1"/>
        <v>10165919.73</v>
      </c>
    </row>
    <row r="59" spans="1:8" s="213" customFormat="1" ht="13.8">
      <c r="A59" s="51">
        <v>35</v>
      </c>
      <c r="B59" s="54" t="s">
        <v>149</v>
      </c>
      <c r="C59" s="443"/>
      <c r="D59" s="443">
        <v>0</v>
      </c>
      <c r="E59" s="444">
        <f t="shared" si="0"/>
        <v>0</v>
      </c>
      <c r="F59" s="445"/>
      <c r="G59" s="445">
        <v>0</v>
      </c>
      <c r="H59" s="446">
        <f t="shared" si="1"/>
        <v>0</v>
      </c>
    </row>
    <row r="60" spans="1:8" ht="13.8">
      <c r="A60" s="51">
        <v>36</v>
      </c>
      <c r="B60" s="54" t="s">
        <v>148</v>
      </c>
      <c r="C60" s="436">
        <v>-282482.13</v>
      </c>
      <c r="D60" s="436"/>
      <c r="E60" s="429">
        <f t="shared" si="0"/>
        <v>-282482.13</v>
      </c>
      <c r="F60" s="436">
        <v>276346.43</v>
      </c>
      <c r="G60" s="436"/>
      <c r="H60" s="437">
        <f t="shared" si="1"/>
        <v>276346.43</v>
      </c>
    </row>
    <row r="61" spans="1:8" ht="13.8">
      <c r="A61" s="51">
        <v>37</v>
      </c>
      <c r="B61" s="57" t="s">
        <v>147</v>
      </c>
      <c r="C61" s="438">
        <f>C58+C59+C60</f>
        <v>-135098.88</v>
      </c>
      <c r="D61" s="438">
        <f>D58+D59+D60</f>
        <v>0</v>
      </c>
      <c r="E61" s="429">
        <f t="shared" si="0"/>
        <v>-135098.88</v>
      </c>
      <c r="F61" s="438">
        <f>F58+F59+F60</f>
        <v>10442266.16</v>
      </c>
      <c r="G61" s="438">
        <f>G58+G59+G60</f>
        <v>0</v>
      </c>
      <c r="H61" s="437">
        <f t="shared" si="1"/>
        <v>10442266.16</v>
      </c>
    </row>
    <row r="62" spans="1:8" ht="13.8">
      <c r="A62" s="51"/>
      <c r="B62" s="60"/>
      <c r="C62" s="436"/>
      <c r="D62" s="436"/>
      <c r="E62" s="436"/>
      <c r="F62" s="436"/>
      <c r="G62" s="436"/>
      <c r="H62" s="442"/>
    </row>
    <row r="63" spans="1:8" ht="13.8">
      <c r="A63" s="51">
        <v>38</v>
      </c>
      <c r="B63" s="61" t="s">
        <v>146</v>
      </c>
      <c r="C63" s="438">
        <f>C56-C61</f>
        <v>-3018046.7000000011</v>
      </c>
      <c r="D63" s="438">
        <f>D56-D61</f>
        <v>1692703.8999999997</v>
      </c>
      <c r="E63" s="429">
        <f t="shared" si="0"/>
        <v>-1325342.8000000014</v>
      </c>
      <c r="F63" s="438">
        <f>F56-F61</f>
        <v>-13843782</v>
      </c>
      <c r="G63" s="438">
        <f>G56-G61</f>
        <v>1476358.5299999998</v>
      </c>
      <c r="H63" s="437">
        <f t="shared" si="1"/>
        <v>-12367423.470000001</v>
      </c>
    </row>
    <row r="64" spans="1:8" ht="13.8">
      <c r="A64" s="47">
        <v>39</v>
      </c>
      <c r="B64" s="54" t="s">
        <v>145</v>
      </c>
      <c r="C64" s="447"/>
      <c r="D64" s="447"/>
      <c r="E64" s="429">
        <f t="shared" si="0"/>
        <v>0</v>
      </c>
      <c r="F64" s="447"/>
      <c r="G64" s="447"/>
      <c r="H64" s="437">
        <f t="shared" si="1"/>
        <v>0</v>
      </c>
    </row>
    <row r="65" spans="1:8" ht="13.8">
      <c r="A65" s="51">
        <v>40</v>
      </c>
      <c r="B65" s="57" t="s">
        <v>144</v>
      </c>
      <c r="C65" s="438">
        <f>C63-C64</f>
        <v>-3018046.7000000011</v>
      </c>
      <c r="D65" s="438">
        <f>D63-D64</f>
        <v>1692703.8999999997</v>
      </c>
      <c r="E65" s="429">
        <f t="shared" si="0"/>
        <v>-1325342.8000000014</v>
      </c>
      <c r="F65" s="438">
        <f>F63-F64</f>
        <v>-13843782</v>
      </c>
      <c r="G65" s="438">
        <f>G63-G64</f>
        <v>1476358.5299999998</v>
      </c>
      <c r="H65" s="437">
        <f t="shared" si="1"/>
        <v>-12367423.470000001</v>
      </c>
    </row>
    <row r="66" spans="1:8" ht="13.8">
      <c r="A66" s="47">
        <v>41</v>
      </c>
      <c r="B66" s="54" t="s">
        <v>143</v>
      </c>
      <c r="C66" s="447">
        <v>43365.18</v>
      </c>
      <c r="D66" s="447">
        <v>0</v>
      </c>
      <c r="E66" s="429">
        <f t="shared" si="0"/>
        <v>43365.18</v>
      </c>
      <c r="F66" s="447"/>
      <c r="G66" s="447"/>
      <c r="H66" s="437">
        <f t="shared" si="1"/>
        <v>0</v>
      </c>
    </row>
    <row r="67" spans="1:8" ht="14.4" thickBot="1">
      <c r="A67" s="62">
        <v>42</v>
      </c>
      <c r="B67" s="63" t="s">
        <v>142</v>
      </c>
      <c r="C67" s="448">
        <f>C65+C66</f>
        <v>-2974681.5200000009</v>
      </c>
      <c r="D67" s="448">
        <f>D65+D66</f>
        <v>1692703.8999999997</v>
      </c>
      <c r="E67" s="431">
        <f t="shared" si="0"/>
        <v>-1281977.6200000013</v>
      </c>
      <c r="F67" s="448">
        <f>F65+F66</f>
        <v>-13843782</v>
      </c>
      <c r="G67" s="448">
        <f>G65+G66</f>
        <v>1476358.5299999998</v>
      </c>
      <c r="H67" s="449">
        <f t="shared" si="1"/>
        <v>-12367423.470000001</v>
      </c>
    </row>
  </sheetData>
  <mergeCells count="2">
    <mergeCell ref="C5:E5"/>
    <mergeCell ref="F5:H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3"/>
  <sheetViews>
    <sheetView zoomScale="70" zoomScaleNormal="70" workbookViewId="0">
      <selection activeCell="B32" sqref="B32:B43"/>
    </sheetView>
  </sheetViews>
  <sheetFormatPr defaultColWidth="9.21875" defaultRowHeight="13.8"/>
  <cols>
    <col min="1" max="1" width="9.5546875" style="5" bestFit="1" customWidth="1"/>
    <col min="2" max="2" width="57.88671875" style="5" customWidth="1"/>
    <col min="3" max="8" width="12.77734375" style="5" customWidth="1"/>
    <col min="9" max="16384" width="9.21875" style="5"/>
  </cols>
  <sheetData>
    <row r="1" spans="1:8">
      <c r="A1" s="2" t="s">
        <v>31</v>
      </c>
      <c r="B1" s="3" t="str">
        <f>'Info '!C2</f>
        <v>JSC PASHA Bank Georgia</v>
      </c>
    </row>
    <row r="2" spans="1:8">
      <c r="A2" s="2" t="s">
        <v>32</v>
      </c>
      <c r="B2" s="393">
        <v>44286</v>
      </c>
    </row>
    <row r="3" spans="1:8">
      <c r="A3" s="4"/>
    </row>
    <row r="4" spans="1:8" ht="14.4" thickBot="1">
      <c r="A4" s="4" t="s">
        <v>75</v>
      </c>
      <c r="B4" s="4"/>
      <c r="C4" s="199"/>
      <c r="D4" s="199"/>
      <c r="E4" s="199"/>
      <c r="F4" s="200"/>
      <c r="G4" s="200"/>
      <c r="H4" s="201" t="s">
        <v>74</v>
      </c>
    </row>
    <row r="5" spans="1:8">
      <c r="A5" s="526" t="s">
        <v>7</v>
      </c>
      <c r="B5" s="528" t="s">
        <v>341</v>
      </c>
      <c r="C5" s="522" t="s">
        <v>69</v>
      </c>
      <c r="D5" s="523"/>
      <c r="E5" s="524"/>
      <c r="F5" s="522" t="s">
        <v>73</v>
      </c>
      <c r="G5" s="523"/>
      <c r="H5" s="525"/>
    </row>
    <row r="6" spans="1:8">
      <c r="A6" s="527"/>
      <c r="B6" s="529"/>
      <c r="C6" s="26" t="s">
        <v>288</v>
      </c>
      <c r="D6" s="26" t="s">
        <v>123</v>
      </c>
      <c r="E6" s="26" t="s">
        <v>110</v>
      </c>
      <c r="F6" s="26" t="s">
        <v>288</v>
      </c>
      <c r="G6" s="26" t="s">
        <v>123</v>
      </c>
      <c r="H6" s="27" t="s">
        <v>110</v>
      </c>
    </row>
    <row r="7" spans="1:8" s="15" customFormat="1" ht="14.4">
      <c r="A7" s="202">
        <v>1</v>
      </c>
      <c r="B7" s="203" t="s">
        <v>375</v>
      </c>
      <c r="C7" s="433">
        <v>33820809.090000004</v>
      </c>
      <c r="D7" s="433">
        <v>28304865.923299998</v>
      </c>
      <c r="E7" s="450">
        <f>C7+D7</f>
        <v>62125675.013300002</v>
      </c>
      <c r="F7" s="433">
        <v>32284091.66</v>
      </c>
      <c r="G7" s="433">
        <v>47382900.804399997</v>
      </c>
      <c r="H7" s="451">
        <f t="shared" ref="H7:H53" si="0">F7+G7</f>
        <v>79666992.464399993</v>
      </c>
    </row>
    <row r="8" spans="1:8" s="15" customFormat="1" ht="14.4">
      <c r="A8" s="202">
        <v>1.1000000000000001</v>
      </c>
      <c r="B8" s="247" t="s">
        <v>306</v>
      </c>
      <c r="C8" s="433">
        <v>17576341.420000002</v>
      </c>
      <c r="D8" s="433">
        <v>14826644.387800001</v>
      </c>
      <c r="E8" s="450">
        <f t="shared" ref="E8:E53" si="1">C8+D8</f>
        <v>32402985.807800002</v>
      </c>
      <c r="F8" s="433">
        <v>16402104.5</v>
      </c>
      <c r="G8" s="433">
        <v>18849904.2973</v>
      </c>
      <c r="H8" s="451">
        <f t="shared" si="0"/>
        <v>35252008.797299996</v>
      </c>
    </row>
    <row r="9" spans="1:8" s="15" customFormat="1" ht="14.4">
      <c r="A9" s="202">
        <v>1.2</v>
      </c>
      <c r="B9" s="247" t="s">
        <v>307</v>
      </c>
      <c r="C9" s="433"/>
      <c r="D9" s="433"/>
      <c r="E9" s="450">
        <f t="shared" si="1"/>
        <v>0</v>
      </c>
      <c r="F9" s="433"/>
      <c r="G9" s="433">
        <v>394140</v>
      </c>
      <c r="H9" s="451">
        <f t="shared" si="0"/>
        <v>394140</v>
      </c>
    </row>
    <row r="10" spans="1:8" s="15" customFormat="1" ht="14.4">
      <c r="A10" s="202">
        <v>1.3</v>
      </c>
      <c r="B10" s="247" t="s">
        <v>308</v>
      </c>
      <c r="C10" s="433">
        <v>16244467.67</v>
      </c>
      <c r="D10" s="433">
        <v>13478221.535499999</v>
      </c>
      <c r="E10" s="450">
        <f t="shared" si="1"/>
        <v>29722689.205499999</v>
      </c>
      <c r="F10" s="433">
        <v>15881987.16</v>
      </c>
      <c r="G10" s="433">
        <v>28138856.507100001</v>
      </c>
      <c r="H10" s="451">
        <f t="shared" si="0"/>
        <v>44020843.667099997</v>
      </c>
    </row>
    <row r="11" spans="1:8" s="15" customFormat="1" ht="14.4">
      <c r="A11" s="202">
        <v>1.4</v>
      </c>
      <c r="B11" s="247" t="s">
        <v>289</v>
      </c>
      <c r="C11" s="433"/>
      <c r="D11" s="433"/>
      <c r="E11" s="450">
        <f t="shared" si="1"/>
        <v>0</v>
      </c>
      <c r="F11" s="433"/>
      <c r="G11" s="433"/>
      <c r="H11" s="451">
        <f t="shared" si="0"/>
        <v>0</v>
      </c>
    </row>
    <row r="12" spans="1:8" s="15" customFormat="1" ht="29.25" customHeight="1">
      <c r="A12" s="202">
        <v>2</v>
      </c>
      <c r="B12" s="205" t="s">
        <v>310</v>
      </c>
      <c r="C12" s="433"/>
      <c r="D12" s="433"/>
      <c r="E12" s="450">
        <f t="shared" si="1"/>
        <v>0</v>
      </c>
      <c r="F12" s="433"/>
      <c r="G12" s="433"/>
      <c r="H12" s="451">
        <f t="shared" si="0"/>
        <v>0</v>
      </c>
    </row>
    <row r="13" spans="1:8" s="15" customFormat="1" ht="19.95" customHeight="1">
      <c r="A13" s="202">
        <v>3</v>
      </c>
      <c r="B13" s="205" t="s">
        <v>309</v>
      </c>
      <c r="C13" s="433">
        <v>0</v>
      </c>
      <c r="D13" s="433">
        <v>0</v>
      </c>
      <c r="E13" s="450">
        <f t="shared" si="1"/>
        <v>0</v>
      </c>
      <c r="F13" s="433">
        <v>0</v>
      </c>
      <c r="G13" s="433">
        <v>0</v>
      </c>
      <c r="H13" s="451">
        <f t="shared" si="0"/>
        <v>0</v>
      </c>
    </row>
    <row r="14" spans="1:8" s="15" customFormat="1" ht="14.4">
      <c r="A14" s="202">
        <v>3.1</v>
      </c>
      <c r="B14" s="248" t="s">
        <v>290</v>
      </c>
      <c r="C14" s="433"/>
      <c r="D14" s="433"/>
      <c r="E14" s="450">
        <f t="shared" si="1"/>
        <v>0</v>
      </c>
      <c r="F14" s="433"/>
      <c r="G14" s="433"/>
      <c r="H14" s="451">
        <f t="shared" si="0"/>
        <v>0</v>
      </c>
    </row>
    <row r="15" spans="1:8" s="15" customFormat="1" ht="14.4">
      <c r="A15" s="202">
        <v>3.2</v>
      </c>
      <c r="B15" s="248" t="s">
        <v>291</v>
      </c>
      <c r="C15" s="433"/>
      <c r="D15" s="433"/>
      <c r="E15" s="450">
        <f t="shared" si="1"/>
        <v>0</v>
      </c>
      <c r="F15" s="433"/>
      <c r="G15" s="433"/>
      <c r="H15" s="451">
        <f t="shared" si="0"/>
        <v>0</v>
      </c>
    </row>
    <row r="16" spans="1:8" s="15" customFormat="1" ht="14.4">
      <c r="A16" s="202">
        <v>4</v>
      </c>
      <c r="B16" s="250" t="s">
        <v>320</v>
      </c>
      <c r="C16" s="433">
        <v>35623104.747400001</v>
      </c>
      <c r="D16" s="433">
        <v>377081538.3664</v>
      </c>
      <c r="E16" s="450">
        <f t="shared" si="1"/>
        <v>412704643.11379999</v>
      </c>
      <c r="F16" s="433">
        <v>42936608.601600006</v>
      </c>
      <c r="G16" s="433">
        <v>325306049.85320002</v>
      </c>
      <c r="H16" s="451">
        <f t="shared" si="0"/>
        <v>368242658.45480001</v>
      </c>
    </row>
    <row r="17" spans="1:8" s="15" customFormat="1" ht="14.4">
      <c r="A17" s="202">
        <v>4.0999999999999996</v>
      </c>
      <c r="B17" s="248" t="s">
        <v>311</v>
      </c>
      <c r="C17" s="433">
        <v>32166420.9474</v>
      </c>
      <c r="D17" s="433">
        <v>361812981.1505</v>
      </c>
      <c r="E17" s="450">
        <f t="shared" si="1"/>
        <v>393979402.09789997</v>
      </c>
      <c r="F17" s="433">
        <v>37946516.471600004</v>
      </c>
      <c r="G17" s="433">
        <v>309534568.26700002</v>
      </c>
      <c r="H17" s="451">
        <f t="shared" si="0"/>
        <v>347481084.73860002</v>
      </c>
    </row>
    <row r="18" spans="1:8" s="15" customFormat="1" ht="14.4">
      <c r="A18" s="202">
        <v>4.2</v>
      </c>
      <c r="B18" s="248" t="s">
        <v>305</v>
      </c>
      <c r="C18" s="433">
        <v>3456683.8</v>
      </c>
      <c r="D18" s="433">
        <v>15268557.2159</v>
      </c>
      <c r="E18" s="450">
        <f t="shared" si="1"/>
        <v>18725241.015900001</v>
      </c>
      <c r="F18" s="433">
        <v>4990092.13</v>
      </c>
      <c r="G18" s="433">
        <v>15771481.586200001</v>
      </c>
      <c r="H18" s="451">
        <f t="shared" si="0"/>
        <v>20761573.716200002</v>
      </c>
    </row>
    <row r="19" spans="1:8" s="15" customFormat="1" ht="14.4">
      <c r="A19" s="202">
        <v>5</v>
      </c>
      <c r="B19" s="205" t="s">
        <v>319</v>
      </c>
      <c r="C19" s="433">
        <v>84910220.390300006</v>
      </c>
      <c r="D19" s="433">
        <v>1116804613.6596999</v>
      </c>
      <c r="E19" s="450">
        <f t="shared" si="1"/>
        <v>1201714834.05</v>
      </c>
      <c r="F19" s="433">
        <v>110530269.23000002</v>
      </c>
      <c r="G19" s="433">
        <v>919349145.39949989</v>
      </c>
      <c r="H19" s="451">
        <f t="shared" si="0"/>
        <v>1029879414.6294999</v>
      </c>
    </row>
    <row r="20" spans="1:8" s="15" customFormat="1" ht="14.4">
      <c r="A20" s="202">
        <v>5.0999999999999996</v>
      </c>
      <c r="B20" s="249" t="s">
        <v>294</v>
      </c>
      <c r="C20" s="433">
        <v>8190251.46</v>
      </c>
      <c r="D20" s="433">
        <v>11426361.8025</v>
      </c>
      <c r="E20" s="450">
        <f t="shared" si="1"/>
        <v>19616613.262499999</v>
      </c>
      <c r="F20" s="433">
        <v>6661064.0000999998</v>
      </c>
      <c r="G20" s="433">
        <v>17096882.441100001</v>
      </c>
      <c r="H20" s="451">
        <f t="shared" si="0"/>
        <v>23757946.441200003</v>
      </c>
    </row>
    <row r="21" spans="1:8" s="15" customFormat="1" ht="14.4">
      <c r="A21" s="202">
        <v>5.2</v>
      </c>
      <c r="B21" s="249" t="s">
        <v>293</v>
      </c>
      <c r="C21" s="433"/>
      <c r="D21" s="433"/>
      <c r="E21" s="450">
        <f t="shared" si="1"/>
        <v>0</v>
      </c>
      <c r="F21" s="433"/>
      <c r="G21" s="433"/>
      <c r="H21" s="451">
        <f t="shared" si="0"/>
        <v>0</v>
      </c>
    </row>
    <row r="22" spans="1:8" s="15" customFormat="1" ht="14.4">
      <c r="A22" s="202">
        <v>5.3</v>
      </c>
      <c r="B22" s="249" t="s">
        <v>292</v>
      </c>
      <c r="C22" s="433">
        <v>38789450.450100005</v>
      </c>
      <c r="D22" s="433">
        <v>1065695926.0479999</v>
      </c>
      <c r="E22" s="450">
        <f t="shared" si="1"/>
        <v>1104485376.4980998</v>
      </c>
      <c r="F22" s="433">
        <v>40219176.450100005</v>
      </c>
      <c r="G22" s="433">
        <v>855402026.53399992</v>
      </c>
      <c r="H22" s="451">
        <f t="shared" si="0"/>
        <v>895621202.98409986</v>
      </c>
    </row>
    <row r="23" spans="1:8" s="15" customFormat="1" ht="14.4">
      <c r="A23" s="202" t="s">
        <v>16</v>
      </c>
      <c r="B23" s="206" t="s">
        <v>76</v>
      </c>
      <c r="C23" s="433">
        <v>0</v>
      </c>
      <c r="D23" s="433">
        <v>75899510.101699993</v>
      </c>
      <c r="E23" s="450">
        <f t="shared" si="1"/>
        <v>75899510.101699993</v>
      </c>
      <c r="F23" s="433">
        <v>0</v>
      </c>
      <c r="G23" s="433">
        <v>93414520.110599995</v>
      </c>
      <c r="H23" s="451">
        <f t="shared" si="0"/>
        <v>93414520.110599995</v>
      </c>
    </row>
    <row r="24" spans="1:8" s="15" customFormat="1" ht="14.4">
      <c r="A24" s="202" t="s">
        <v>17</v>
      </c>
      <c r="B24" s="206" t="s">
        <v>77</v>
      </c>
      <c r="C24" s="433">
        <v>3855876.45</v>
      </c>
      <c r="D24" s="433">
        <v>936219870.97459996</v>
      </c>
      <c r="E24" s="450">
        <f t="shared" si="1"/>
        <v>940075747.42460001</v>
      </c>
      <c r="F24" s="433">
        <v>3855876.45</v>
      </c>
      <c r="G24" s="433">
        <v>707038562.43929994</v>
      </c>
      <c r="H24" s="451">
        <f t="shared" si="0"/>
        <v>710894438.88929999</v>
      </c>
    </row>
    <row r="25" spans="1:8" s="15" customFormat="1" ht="14.4">
      <c r="A25" s="202" t="s">
        <v>18</v>
      </c>
      <c r="B25" s="206" t="s">
        <v>78</v>
      </c>
      <c r="C25" s="433">
        <v>0</v>
      </c>
      <c r="D25" s="433">
        <v>3773450.8</v>
      </c>
      <c r="E25" s="450">
        <f t="shared" si="1"/>
        <v>3773450.8</v>
      </c>
      <c r="F25" s="433">
        <v>0</v>
      </c>
      <c r="G25" s="433">
        <v>5419425</v>
      </c>
      <c r="H25" s="451">
        <f t="shared" si="0"/>
        <v>5419425</v>
      </c>
    </row>
    <row r="26" spans="1:8" s="15" customFormat="1" ht="14.4">
      <c r="A26" s="202" t="s">
        <v>19</v>
      </c>
      <c r="B26" s="206" t="s">
        <v>79</v>
      </c>
      <c r="C26" s="433">
        <v>0</v>
      </c>
      <c r="D26" s="433">
        <v>40313851.420000002</v>
      </c>
      <c r="E26" s="450">
        <f t="shared" si="1"/>
        <v>40313851.420000002</v>
      </c>
      <c r="F26" s="433">
        <v>363300</v>
      </c>
      <c r="G26" s="433">
        <v>38981534.417499997</v>
      </c>
      <c r="H26" s="451">
        <f t="shared" si="0"/>
        <v>39344834.417499997</v>
      </c>
    </row>
    <row r="27" spans="1:8" s="15" customFormat="1" ht="14.4">
      <c r="A27" s="202" t="s">
        <v>20</v>
      </c>
      <c r="B27" s="206" t="s">
        <v>80</v>
      </c>
      <c r="C27" s="433">
        <v>34933574.000100002</v>
      </c>
      <c r="D27" s="433">
        <v>9489242.7517000008</v>
      </c>
      <c r="E27" s="450">
        <f t="shared" si="1"/>
        <v>44422816.751800001</v>
      </c>
      <c r="F27" s="433">
        <v>36000000.000100002</v>
      </c>
      <c r="G27" s="433">
        <v>10547984.5666</v>
      </c>
      <c r="H27" s="451">
        <f t="shared" si="0"/>
        <v>46547984.566700004</v>
      </c>
    </row>
    <row r="28" spans="1:8" s="15" customFormat="1" ht="14.4">
      <c r="A28" s="202">
        <v>5.4</v>
      </c>
      <c r="B28" s="249" t="s">
        <v>295</v>
      </c>
      <c r="C28" s="433">
        <v>1308546.02</v>
      </c>
      <c r="D28" s="433">
        <v>19047973.293099999</v>
      </c>
      <c r="E28" s="450">
        <f t="shared" si="1"/>
        <v>20356519.313099999</v>
      </c>
      <c r="F28" s="433">
        <v>2180910.02</v>
      </c>
      <c r="G28" s="433">
        <v>27143220.001899999</v>
      </c>
      <c r="H28" s="451">
        <f t="shared" si="0"/>
        <v>29324130.021899998</v>
      </c>
    </row>
    <row r="29" spans="1:8" s="15" customFormat="1" ht="14.4">
      <c r="A29" s="202">
        <v>5.5</v>
      </c>
      <c r="B29" s="249" t="s">
        <v>296</v>
      </c>
      <c r="C29" s="433">
        <v>0.05</v>
      </c>
      <c r="D29" s="433">
        <v>27.2941</v>
      </c>
      <c r="E29" s="450">
        <f t="shared" si="1"/>
        <v>27.344100000000001</v>
      </c>
      <c r="F29" s="433">
        <v>0.06</v>
      </c>
      <c r="G29" s="433">
        <v>16.422499999999999</v>
      </c>
      <c r="H29" s="451">
        <f t="shared" si="0"/>
        <v>16.482499999999998</v>
      </c>
    </row>
    <row r="30" spans="1:8" s="15" customFormat="1" ht="14.4">
      <c r="A30" s="202">
        <v>5.6</v>
      </c>
      <c r="B30" s="249" t="s">
        <v>297</v>
      </c>
      <c r="C30" s="433"/>
      <c r="D30" s="433"/>
      <c r="E30" s="450">
        <f t="shared" si="1"/>
        <v>0</v>
      </c>
      <c r="F30" s="433"/>
      <c r="G30" s="433"/>
      <c r="H30" s="451">
        <f t="shared" si="0"/>
        <v>0</v>
      </c>
    </row>
    <row r="31" spans="1:8" s="15" customFormat="1" ht="14.4">
      <c r="A31" s="202">
        <v>5.7</v>
      </c>
      <c r="B31" s="249" t="s">
        <v>80</v>
      </c>
      <c r="C31" s="433">
        <v>36621972.4102</v>
      </c>
      <c r="D31" s="433">
        <v>20634325.222000111</v>
      </c>
      <c r="E31" s="450">
        <f t="shared" si="1"/>
        <v>57256297.632200107</v>
      </c>
      <c r="F31" s="433">
        <v>61469118.6998</v>
      </c>
      <c r="G31" s="433">
        <v>19707000</v>
      </c>
      <c r="H31" s="451">
        <f t="shared" si="0"/>
        <v>81176118.6998</v>
      </c>
    </row>
    <row r="32" spans="1:8" s="15" customFormat="1" ht="14.4">
      <c r="A32" s="202">
        <v>6</v>
      </c>
      <c r="B32" s="511" t="s">
        <v>325</v>
      </c>
      <c r="C32" s="433">
        <v>19814261.560000002</v>
      </c>
      <c r="D32" s="433">
        <v>212258314.62620002</v>
      </c>
      <c r="E32" s="450">
        <f t="shared" si="1"/>
        <v>232072576.18620002</v>
      </c>
      <c r="F32" s="433">
        <v>52803546.600000001</v>
      </c>
      <c r="G32" s="433">
        <v>284300148.68610001</v>
      </c>
      <c r="H32" s="451">
        <f t="shared" si="0"/>
        <v>337103695.28610003</v>
      </c>
    </row>
    <row r="33" spans="1:8" s="15" customFormat="1" ht="14.4">
      <c r="A33" s="202">
        <v>6.1</v>
      </c>
      <c r="B33" s="512" t="s">
        <v>315</v>
      </c>
      <c r="C33" s="433">
        <v>10961862.66</v>
      </c>
      <c r="D33" s="433">
        <v>104927892.62620001</v>
      </c>
      <c r="E33" s="450">
        <f t="shared" si="1"/>
        <v>115889755.2862</v>
      </c>
      <c r="F33" s="433">
        <v>33218704.600000001</v>
      </c>
      <c r="G33" s="433">
        <v>133990828.68610001</v>
      </c>
      <c r="H33" s="451">
        <f t="shared" si="0"/>
        <v>167209533.2861</v>
      </c>
    </row>
    <row r="34" spans="1:8" s="15" customFormat="1" ht="14.4">
      <c r="A34" s="202">
        <v>6.2</v>
      </c>
      <c r="B34" s="512" t="s">
        <v>316</v>
      </c>
      <c r="C34" s="433">
        <v>8852398.9000000004</v>
      </c>
      <c r="D34" s="433">
        <v>107330422</v>
      </c>
      <c r="E34" s="450">
        <f t="shared" si="1"/>
        <v>116182820.90000001</v>
      </c>
      <c r="F34" s="433">
        <v>19584842</v>
      </c>
      <c r="G34" s="433">
        <v>150309320</v>
      </c>
      <c r="H34" s="451">
        <f t="shared" si="0"/>
        <v>169894162</v>
      </c>
    </row>
    <row r="35" spans="1:8" s="15" customFormat="1" ht="14.4">
      <c r="A35" s="202">
        <v>6.3</v>
      </c>
      <c r="B35" s="512" t="s">
        <v>312</v>
      </c>
      <c r="C35" s="433"/>
      <c r="D35" s="433"/>
      <c r="E35" s="450">
        <f t="shared" si="1"/>
        <v>0</v>
      </c>
      <c r="F35" s="433"/>
      <c r="G35" s="433"/>
      <c r="H35" s="451">
        <f t="shared" si="0"/>
        <v>0</v>
      </c>
    </row>
    <row r="36" spans="1:8" s="15" customFormat="1" ht="14.4">
      <c r="A36" s="202">
        <v>6.4</v>
      </c>
      <c r="B36" s="512" t="s">
        <v>313</v>
      </c>
      <c r="C36" s="433"/>
      <c r="D36" s="433"/>
      <c r="E36" s="450">
        <f t="shared" si="1"/>
        <v>0</v>
      </c>
      <c r="F36" s="433"/>
      <c r="G36" s="433"/>
      <c r="H36" s="451">
        <f t="shared" si="0"/>
        <v>0</v>
      </c>
    </row>
    <row r="37" spans="1:8" s="15" customFormat="1" ht="14.4">
      <c r="A37" s="202">
        <v>6.5</v>
      </c>
      <c r="B37" s="512" t="s">
        <v>314</v>
      </c>
      <c r="C37" s="433"/>
      <c r="D37" s="433"/>
      <c r="E37" s="450">
        <f t="shared" si="1"/>
        <v>0</v>
      </c>
      <c r="F37" s="433"/>
      <c r="G37" s="433"/>
      <c r="H37" s="451">
        <f t="shared" si="0"/>
        <v>0</v>
      </c>
    </row>
    <row r="38" spans="1:8" s="15" customFormat="1" ht="14.4">
      <c r="A38" s="202">
        <v>6.6</v>
      </c>
      <c r="B38" s="512" t="s">
        <v>317</v>
      </c>
      <c r="C38" s="433"/>
      <c r="D38" s="433"/>
      <c r="E38" s="450">
        <f t="shared" si="1"/>
        <v>0</v>
      </c>
      <c r="F38" s="433"/>
      <c r="G38" s="433"/>
      <c r="H38" s="451">
        <f t="shared" si="0"/>
        <v>0</v>
      </c>
    </row>
    <row r="39" spans="1:8" s="15" customFormat="1" ht="14.4">
      <c r="A39" s="202">
        <v>6.7</v>
      </c>
      <c r="B39" s="512" t="s">
        <v>318</v>
      </c>
      <c r="C39" s="433"/>
      <c r="D39" s="433"/>
      <c r="E39" s="450">
        <f t="shared" si="1"/>
        <v>0</v>
      </c>
      <c r="F39" s="433"/>
      <c r="G39" s="433"/>
      <c r="H39" s="451">
        <f t="shared" si="0"/>
        <v>0</v>
      </c>
    </row>
    <row r="40" spans="1:8" s="15" customFormat="1" ht="14.4">
      <c r="A40" s="202">
        <v>7</v>
      </c>
      <c r="B40" s="511" t="s">
        <v>321</v>
      </c>
      <c r="C40" s="433">
        <v>1332766.4300000002</v>
      </c>
      <c r="D40" s="433">
        <v>4193626.1702999999</v>
      </c>
      <c r="E40" s="450">
        <f t="shared" si="1"/>
        <v>5526392.6003</v>
      </c>
      <c r="F40" s="433">
        <v>274056.54000000004</v>
      </c>
      <c r="G40" s="433">
        <v>10786346.700300001</v>
      </c>
      <c r="H40" s="451">
        <f t="shared" si="0"/>
        <v>11060403.2403</v>
      </c>
    </row>
    <row r="41" spans="1:8" s="15" customFormat="1" ht="14.4">
      <c r="A41" s="202">
        <v>7.1</v>
      </c>
      <c r="B41" s="513" t="s">
        <v>322</v>
      </c>
      <c r="C41" s="433"/>
      <c r="D41" s="433"/>
      <c r="E41" s="450">
        <f t="shared" si="1"/>
        <v>0</v>
      </c>
      <c r="F41" s="433"/>
      <c r="G41" s="433"/>
      <c r="H41" s="451">
        <f t="shared" si="0"/>
        <v>0</v>
      </c>
    </row>
    <row r="42" spans="1:8" s="15" customFormat="1" ht="26.4">
      <c r="A42" s="202">
        <v>7.2</v>
      </c>
      <c r="B42" s="513" t="s">
        <v>323</v>
      </c>
      <c r="C42" s="433">
        <v>305739.44</v>
      </c>
      <c r="D42" s="433">
        <v>338237.51370000001</v>
      </c>
      <c r="E42" s="450">
        <f t="shared" si="1"/>
        <v>643976.95369999995</v>
      </c>
      <c r="F42" s="433">
        <v>165960.81</v>
      </c>
      <c r="G42" s="433">
        <v>59275.362699999998</v>
      </c>
      <c r="H42" s="451">
        <f t="shared" si="0"/>
        <v>225236.1727</v>
      </c>
    </row>
    <row r="43" spans="1:8" s="15" customFormat="1" ht="26.4">
      <c r="A43" s="202">
        <v>7.3</v>
      </c>
      <c r="B43" s="513" t="s">
        <v>326</v>
      </c>
      <c r="C43" s="433">
        <v>662404.67000000004</v>
      </c>
      <c r="D43" s="433">
        <v>0</v>
      </c>
      <c r="E43" s="450">
        <f t="shared" si="1"/>
        <v>662404.67000000004</v>
      </c>
      <c r="F43" s="433">
        <v>69960.12</v>
      </c>
      <c r="G43" s="433">
        <v>8446892.5110999998</v>
      </c>
      <c r="H43" s="451">
        <f t="shared" si="0"/>
        <v>8516852.631099999</v>
      </c>
    </row>
    <row r="44" spans="1:8" s="15" customFormat="1" ht="26.4">
      <c r="A44" s="202">
        <v>7.4</v>
      </c>
      <c r="B44" s="204" t="s">
        <v>327</v>
      </c>
      <c r="C44" s="433">
        <v>670361.76</v>
      </c>
      <c r="D44" s="433">
        <v>4193626.1702999999</v>
      </c>
      <c r="E44" s="450">
        <f t="shared" si="1"/>
        <v>4863987.9303000001</v>
      </c>
      <c r="F44" s="433">
        <v>204096.42</v>
      </c>
      <c r="G44" s="433">
        <v>2339454.1891999999</v>
      </c>
      <c r="H44" s="451">
        <f t="shared" si="0"/>
        <v>2543550.6091999998</v>
      </c>
    </row>
    <row r="45" spans="1:8" s="15" customFormat="1" ht="14.4">
      <c r="A45" s="202">
        <v>8</v>
      </c>
      <c r="B45" s="205" t="s">
        <v>304</v>
      </c>
      <c r="C45" s="433">
        <v>0</v>
      </c>
      <c r="D45" s="433">
        <v>0</v>
      </c>
      <c r="E45" s="450">
        <f t="shared" si="1"/>
        <v>0</v>
      </c>
      <c r="F45" s="433">
        <v>0</v>
      </c>
      <c r="G45" s="433">
        <v>0</v>
      </c>
      <c r="H45" s="451">
        <f t="shared" si="0"/>
        <v>0</v>
      </c>
    </row>
    <row r="46" spans="1:8" s="15" customFormat="1" ht="14.4">
      <c r="A46" s="202">
        <v>8.1</v>
      </c>
      <c r="B46" s="248" t="s">
        <v>328</v>
      </c>
      <c r="C46" s="433"/>
      <c r="D46" s="433"/>
      <c r="E46" s="450">
        <f t="shared" si="1"/>
        <v>0</v>
      </c>
      <c r="F46" s="433"/>
      <c r="G46" s="433"/>
      <c r="H46" s="451">
        <f t="shared" si="0"/>
        <v>0</v>
      </c>
    </row>
    <row r="47" spans="1:8" s="15" customFormat="1" ht="14.4">
      <c r="A47" s="202">
        <v>8.1999999999999993</v>
      </c>
      <c r="B47" s="248" t="s">
        <v>329</v>
      </c>
      <c r="C47" s="433"/>
      <c r="D47" s="433"/>
      <c r="E47" s="450">
        <f t="shared" si="1"/>
        <v>0</v>
      </c>
      <c r="F47" s="433"/>
      <c r="G47" s="433"/>
      <c r="H47" s="451">
        <f t="shared" si="0"/>
        <v>0</v>
      </c>
    </row>
    <row r="48" spans="1:8" s="15" customFormat="1" ht="14.4">
      <c r="A48" s="202">
        <v>8.3000000000000007</v>
      </c>
      <c r="B48" s="248" t="s">
        <v>330</v>
      </c>
      <c r="C48" s="433"/>
      <c r="D48" s="433"/>
      <c r="E48" s="450">
        <f t="shared" si="1"/>
        <v>0</v>
      </c>
      <c r="F48" s="433"/>
      <c r="G48" s="433"/>
      <c r="H48" s="451">
        <f t="shared" si="0"/>
        <v>0</v>
      </c>
    </row>
    <row r="49" spans="1:8" s="15" customFormat="1" ht="14.4">
      <c r="A49" s="202">
        <v>8.4</v>
      </c>
      <c r="B49" s="248" t="s">
        <v>331</v>
      </c>
      <c r="C49" s="433"/>
      <c r="D49" s="433"/>
      <c r="E49" s="450">
        <f t="shared" si="1"/>
        <v>0</v>
      </c>
      <c r="F49" s="433"/>
      <c r="G49" s="433"/>
      <c r="H49" s="451">
        <f t="shared" si="0"/>
        <v>0</v>
      </c>
    </row>
    <row r="50" spans="1:8" s="15" customFormat="1" ht="14.4">
      <c r="A50" s="202">
        <v>8.5</v>
      </c>
      <c r="B50" s="248" t="s">
        <v>332</v>
      </c>
      <c r="C50" s="433"/>
      <c r="D50" s="433"/>
      <c r="E50" s="450">
        <f t="shared" si="1"/>
        <v>0</v>
      </c>
      <c r="F50" s="433"/>
      <c r="G50" s="433"/>
      <c r="H50" s="451">
        <f t="shared" si="0"/>
        <v>0</v>
      </c>
    </row>
    <row r="51" spans="1:8" s="15" customFormat="1" ht="14.4">
      <c r="A51" s="202">
        <v>8.6</v>
      </c>
      <c r="B51" s="248" t="s">
        <v>333</v>
      </c>
      <c r="C51" s="433"/>
      <c r="D51" s="433"/>
      <c r="E51" s="450">
        <f t="shared" si="1"/>
        <v>0</v>
      </c>
      <c r="F51" s="433"/>
      <c r="G51" s="433"/>
      <c r="H51" s="451">
        <f t="shared" si="0"/>
        <v>0</v>
      </c>
    </row>
    <row r="52" spans="1:8" s="15" customFormat="1" ht="14.4">
      <c r="A52" s="202">
        <v>8.6999999999999993</v>
      </c>
      <c r="B52" s="248" t="s">
        <v>334</v>
      </c>
      <c r="C52" s="433"/>
      <c r="D52" s="433"/>
      <c r="E52" s="450">
        <f t="shared" si="1"/>
        <v>0</v>
      </c>
      <c r="F52" s="433"/>
      <c r="G52" s="433"/>
      <c r="H52" s="451">
        <f t="shared" si="0"/>
        <v>0</v>
      </c>
    </row>
    <row r="53" spans="1:8" s="15" customFormat="1" ht="15" thickBot="1">
      <c r="A53" s="207">
        <v>9</v>
      </c>
      <c r="B53" s="208" t="s">
        <v>324</v>
      </c>
      <c r="C53" s="452"/>
      <c r="D53" s="452"/>
      <c r="E53" s="453">
        <f t="shared" si="1"/>
        <v>0</v>
      </c>
      <c r="F53" s="452"/>
      <c r="G53" s="452"/>
      <c r="H53" s="454">
        <f t="shared" si="0"/>
        <v>0</v>
      </c>
    </row>
  </sheetData>
  <mergeCells count="4">
    <mergeCell ref="A5:A6"/>
    <mergeCell ref="B5:B6"/>
    <mergeCell ref="C5:E5"/>
    <mergeCell ref="F5:H5"/>
  </mergeCells>
  <pageMargins left="0.25" right="0.25" top="0.75" bottom="0.75" header="0.3" footer="0.3"/>
  <pageSetup paperSize="9" scale="6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9"/>
  <sheetViews>
    <sheetView zoomScale="70" zoomScaleNormal="70" workbookViewId="0">
      <pane xSplit="1" ySplit="4" topLeftCell="B5" activePane="bottomRight" state="frozen"/>
      <selection activeCell="B9" sqref="B9"/>
      <selection pane="topRight" activeCell="B9" sqref="B9"/>
      <selection pane="bottomLeft" activeCell="B9" sqref="B9"/>
      <selection pane="bottomRight" activeCell="B31" sqref="B31"/>
    </sheetView>
  </sheetViews>
  <sheetFormatPr defaultColWidth="9.21875" defaultRowHeight="13.2"/>
  <cols>
    <col min="1" max="1" width="9.5546875" style="4" bestFit="1" customWidth="1"/>
    <col min="2" max="2" width="64.77734375" style="4" customWidth="1"/>
    <col min="3" max="4" width="10.77734375" style="4" customWidth="1"/>
    <col min="5" max="5" width="12.77734375" style="42" customWidth="1"/>
    <col min="6" max="6" width="13.109375" style="42" customWidth="1"/>
    <col min="7" max="7" width="12.44140625" style="42" customWidth="1"/>
    <col min="8" max="11" width="9.77734375" style="42" customWidth="1"/>
    <col min="12" max="16384" width="9.21875" style="42"/>
  </cols>
  <sheetData>
    <row r="1" spans="1:8">
      <c r="A1" s="2" t="s">
        <v>31</v>
      </c>
      <c r="B1" s="3" t="str">
        <f>'Info '!C2</f>
        <v>JSC PASHA Bank Georgia</v>
      </c>
      <c r="C1" s="3"/>
    </row>
    <row r="2" spans="1:8">
      <c r="A2" s="2" t="s">
        <v>32</v>
      </c>
      <c r="B2" s="393">
        <v>44286</v>
      </c>
      <c r="C2" s="6"/>
      <c r="D2" s="7"/>
      <c r="E2" s="64"/>
      <c r="F2" s="64"/>
      <c r="G2" s="64"/>
      <c r="H2" s="64"/>
    </row>
    <row r="3" spans="1:8">
      <c r="A3" s="2"/>
      <c r="B3" s="3"/>
      <c r="C3" s="6"/>
      <c r="D3" s="7"/>
      <c r="E3" s="64"/>
      <c r="F3" s="64"/>
      <c r="G3" s="64"/>
      <c r="H3" s="64"/>
    </row>
    <row r="4" spans="1:8" ht="15" customHeight="1" thickBot="1">
      <c r="A4" s="7" t="s">
        <v>199</v>
      </c>
      <c r="B4" s="146" t="s">
        <v>298</v>
      </c>
      <c r="C4" s="65" t="s">
        <v>74</v>
      </c>
    </row>
    <row r="5" spans="1:8" ht="15" customHeight="1">
      <c r="A5" s="233" t="s">
        <v>7</v>
      </c>
      <c r="B5" s="234"/>
      <c r="C5" s="391" t="str">
        <f>INT((MONTH($B$2))/3)&amp;"Q"&amp;"-"&amp;YEAR($B$2)</f>
        <v>1Q-2021</v>
      </c>
      <c r="D5" s="391" t="str">
        <f>IF(INT(MONTH($B$2))=3, "4"&amp;"Q"&amp;"-"&amp;YEAR($B$2)-1, IF(INT(MONTH($B$2))=6, "1"&amp;"Q"&amp;"-"&amp;YEAR($B$2), IF(INT(MONTH($B$2))=9, "2"&amp;"Q"&amp;"-"&amp;YEAR($B$2),IF(INT(MONTH($B$2))=12, "3"&amp;"Q"&amp;"-"&amp;YEAR($B$2), 0))))</f>
        <v>4Q-2020</v>
      </c>
      <c r="E5" s="391" t="str">
        <f>IF(INT(MONTH($B$2))=3, "3"&amp;"Q"&amp;"-"&amp;YEAR($B$2)-1, IF(INT(MONTH($B$2))=6, "4"&amp;"Q"&amp;"-"&amp;YEAR($B$2)-1, IF(INT(MONTH($B$2))=9, "1"&amp;"Q"&amp;"-"&amp;YEAR($B$2),IF(INT(MONTH($B$2))=12, "2"&amp;"Q"&amp;"-"&amp;YEAR($B$2), 0))))</f>
        <v>3Q-2020</v>
      </c>
      <c r="F5" s="391" t="str">
        <f>IF(INT(MONTH($B$2))=3, "2"&amp;"Q"&amp;"-"&amp;YEAR($B$2)-1, IF(INT(MONTH($B$2))=6, "3"&amp;"Q"&amp;"-"&amp;YEAR($B$2)-1, IF(INT(MONTH($B$2))=9, "4"&amp;"Q"&amp;"-"&amp;YEAR($B$2)-1,IF(INT(MONTH($B$2))=12, "1"&amp;"Q"&amp;"-"&amp;YEAR($B$2), 0))))</f>
        <v>2Q-2020</v>
      </c>
      <c r="G5" s="392" t="str">
        <f>IF(INT(MONTH($B$2))=3, "1"&amp;"Q"&amp;"-"&amp;YEAR($B$2)-1, IF(INT(MONTH($B$2))=6, "2"&amp;"Q"&amp;"-"&amp;YEAR($B$2)-1, IF(INT(MONTH($B$2))=9, "3"&amp;"Q"&amp;"-"&amp;YEAR($B$2)-1,IF(INT(MONTH($B$2))=12, "4"&amp;"Q"&amp;"-"&amp;YEAR($B$2)-1, 0))))</f>
        <v>1Q-2020</v>
      </c>
    </row>
    <row r="6" spans="1:8" ht="15" customHeight="1">
      <c r="A6" s="66">
        <v>1</v>
      </c>
      <c r="B6" s="330" t="s">
        <v>302</v>
      </c>
      <c r="C6" s="455">
        <f>C7+C9+C10</f>
        <v>454932912.91016006</v>
      </c>
      <c r="D6" s="456">
        <f>D7+D9+D10</f>
        <v>465140020.90193999</v>
      </c>
      <c r="E6" s="332">
        <f t="shared" ref="E6:G6" si="0">E7+E9+E10</f>
        <v>452099062.64194</v>
      </c>
      <c r="F6" s="455">
        <f t="shared" si="0"/>
        <v>465517471.074</v>
      </c>
      <c r="G6" s="388">
        <f t="shared" si="0"/>
        <v>484953576.74315</v>
      </c>
    </row>
    <row r="7" spans="1:8" ht="15" customHeight="1">
      <c r="A7" s="66">
        <v>1.1000000000000001</v>
      </c>
      <c r="B7" s="330" t="s">
        <v>480</v>
      </c>
      <c r="C7" s="457">
        <v>431595906.86286002</v>
      </c>
      <c r="D7" s="458">
        <v>438451284.67522997</v>
      </c>
      <c r="E7" s="457">
        <v>425090807.98057002</v>
      </c>
      <c r="F7" s="457">
        <v>432632466.94865</v>
      </c>
      <c r="G7" s="389">
        <v>455712925.09074998</v>
      </c>
    </row>
    <row r="8" spans="1:8" ht="26.4">
      <c r="A8" s="66" t="s">
        <v>15</v>
      </c>
      <c r="B8" s="330" t="s">
        <v>198</v>
      </c>
      <c r="C8" s="457"/>
      <c r="D8" s="458"/>
      <c r="E8" s="457"/>
      <c r="F8" s="457"/>
      <c r="G8" s="389"/>
    </row>
    <row r="9" spans="1:8" ht="15" customHeight="1">
      <c r="A9" s="66">
        <v>1.2</v>
      </c>
      <c r="B9" s="331" t="s">
        <v>197</v>
      </c>
      <c r="C9" s="457">
        <v>21019210.941599999</v>
      </c>
      <c r="D9" s="458">
        <v>23747861.381210003</v>
      </c>
      <c r="E9" s="457">
        <v>23291409.785269998</v>
      </c>
      <c r="F9" s="457">
        <v>27884394.704350002</v>
      </c>
      <c r="G9" s="389">
        <v>25896460.986699998</v>
      </c>
    </row>
    <row r="10" spans="1:8" ht="15" customHeight="1">
      <c r="A10" s="66">
        <v>1.3</v>
      </c>
      <c r="B10" s="330" t="s">
        <v>29</v>
      </c>
      <c r="C10" s="457">
        <v>2317795.1057000002</v>
      </c>
      <c r="D10" s="458">
        <v>2940874.8454999998</v>
      </c>
      <c r="E10" s="457">
        <v>3716844.8761</v>
      </c>
      <c r="F10" s="457">
        <v>5000609.4210000001</v>
      </c>
      <c r="G10" s="389">
        <v>3344190.6656999998</v>
      </c>
    </row>
    <row r="11" spans="1:8" ht="15" customHeight="1">
      <c r="A11" s="66">
        <v>2</v>
      </c>
      <c r="B11" s="330" t="s">
        <v>299</v>
      </c>
      <c r="C11" s="457">
        <v>6614035.9425159683</v>
      </c>
      <c r="D11" s="458">
        <v>5169737.4267999995</v>
      </c>
      <c r="E11" s="457">
        <v>3825396.0950000002</v>
      </c>
      <c r="F11" s="457">
        <v>3642960.0236999998</v>
      </c>
      <c r="G11" s="389">
        <v>4225174.9831999997</v>
      </c>
    </row>
    <row r="12" spans="1:8" ht="15" customHeight="1">
      <c r="A12" s="66">
        <v>3</v>
      </c>
      <c r="B12" s="330" t="s">
        <v>300</v>
      </c>
      <c r="C12" s="457">
        <v>41604452.331200004</v>
      </c>
      <c r="D12" s="458">
        <v>41604452.325000003</v>
      </c>
      <c r="E12" s="457">
        <v>37496518.306199998</v>
      </c>
      <c r="F12" s="457">
        <v>37496518.306199998</v>
      </c>
      <c r="G12" s="389">
        <v>37496518.306199998</v>
      </c>
    </row>
    <row r="13" spans="1:8" ht="15" customHeight="1" thickBot="1">
      <c r="A13" s="68">
        <v>4</v>
      </c>
      <c r="B13" s="69" t="s">
        <v>301</v>
      </c>
      <c r="C13" s="333">
        <f>C6+C11+C12</f>
        <v>503151401.18387604</v>
      </c>
      <c r="D13" s="387">
        <f>D6+D11+D12</f>
        <v>511914210.65373999</v>
      </c>
      <c r="E13" s="334">
        <f t="shared" ref="E13:G13" si="1">E6+E11+E12</f>
        <v>493420977.04314005</v>
      </c>
      <c r="F13" s="333">
        <f t="shared" si="1"/>
        <v>506656949.40390003</v>
      </c>
      <c r="G13" s="390">
        <f t="shared" si="1"/>
        <v>526675270.03254998</v>
      </c>
    </row>
    <row r="14" spans="1:8">
      <c r="B14" s="72"/>
    </row>
    <row r="15" spans="1:8" ht="26.4">
      <c r="B15" s="73" t="s">
        <v>481</v>
      </c>
    </row>
    <row r="16" spans="1:8">
      <c r="B16" s="73"/>
    </row>
    <row r="17" s="42" customFormat="1" ht="10.199999999999999"/>
    <row r="18" s="42" customFormat="1" ht="10.199999999999999"/>
    <row r="19" s="42" customFormat="1" ht="10.199999999999999"/>
    <row r="20" s="42" customFormat="1" ht="10.199999999999999"/>
    <row r="21" s="42" customFormat="1" ht="10.199999999999999"/>
    <row r="22" s="42" customFormat="1" ht="10.199999999999999"/>
    <row r="23" s="42" customFormat="1" ht="10.199999999999999"/>
    <row r="24" s="42" customFormat="1" ht="10.199999999999999"/>
    <row r="25" s="42" customFormat="1" ht="10.199999999999999"/>
    <row r="26" s="42" customFormat="1" ht="10.199999999999999"/>
    <row r="27" s="42" customFormat="1" ht="10.199999999999999"/>
    <row r="28" s="42" customFormat="1" ht="10.199999999999999"/>
    <row r="29" s="42" customFormat="1" ht="10.199999999999999"/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6"/>
  <sheetViews>
    <sheetView zoomScale="70" zoomScaleNormal="70" workbookViewId="0">
      <pane xSplit="1" ySplit="4" topLeftCell="B5" activePane="bottomRight" state="frozen"/>
      <selection activeCell="B9" sqref="B9"/>
      <selection pane="topRight" activeCell="B9" sqref="B9"/>
      <selection pane="bottomLeft" activeCell="B9" sqref="B9"/>
      <selection pane="bottomRight" activeCell="F27" sqref="F27"/>
    </sheetView>
  </sheetViews>
  <sheetFormatPr defaultColWidth="9.21875" defaultRowHeight="13.8"/>
  <cols>
    <col min="1" max="1" width="9.5546875" style="4" bestFit="1" customWidth="1"/>
    <col min="2" max="2" width="52.44140625" style="4" customWidth="1"/>
    <col min="3" max="3" width="56.33203125" style="4" customWidth="1"/>
    <col min="4" max="4" width="9.21875" style="5"/>
    <col min="5" max="5" width="22.21875" style="5" customWidth="1"/>
    <col min="6" max="6" width="29.5546875" style="5" customWidth="1"/>
    <col min="7" max="16384" width="9.21875" style="5"/>
  </cols>
  <sheetData>
    <row r="1" spans="1:10">
      <c r="A1" s="2" t="s">
        <v>31</v>
      </c>
      <c r="B1" s="3" t="str">
        <f>'Info '!C2</f>
        <v>JSC PASHA Bank Georgia</v>
      </c>
    </row>
    <row r="2" spans="1:10">
      <c r="A2" s="2" t="s">
        <v>32</v>
      </c>
      <c r="B2" s="393">
        <v>44286</v>
      </c>
    </row>
    <row r="4" spans="1:10" ht="28.05" customHeight="1" thickBot="1">
      <c r="A4" s="74" t="s">
        <v>81</v>
      </c>
      <c r="B4" s="75" t="s">
        <v>268</v>
      </c>
      <c r="C4" s="76"/>
      <c r="E4"/>
      <c r="F4"/>
      <c r="G4"/>
    </row>
    <row r="5" spans="1:10" ht="14.4">
      <c r="A5" s="77"/>
      <c r="B5" s="385" t="s">
        <v>82</v>
      </c>
      <c r="C5" s="386" t="s">
        <v>494</v>
      </c>
      <c r="E5"/>
      <c r="F5"/>
      <c r="G5"/>
    </row>
    <row r="6" spans="1:10" ht="14.4">
      <c r="A6" s="78">
        <v>1</v>
      </c>
      <c r="B6" s="514" t="s">
        <v>514</v>
      </c>
      <c r="C6" s="515" t="s">
        <v>513</v>
      </c>
      <c r="E6"/>
      <c r="F6"/>
      <c r="G6"/>
    </row>
    <row r="7" spans="1:10" ht="14.4">
      <c r="A7" s="78">
        <v>2</v>
      </c>
      <c r="B7" s="516" t="s">
        <v>512</v>
      </c>
      <c r="C7" s="517" t="s">
        <v>511</v>
      </c>
      <c r="E7"/>
      <c r="F7"/>
      <c r="G7"/>
    </row>
    <row r="8" spans="1:10" ht="14.4">
      <c r="A8" s="78">
        <v>3</v>
      </c>
      <c r="B8" s="516" t="s">
        <v>516</v>
      </c>
      <c r="C8" s="517" t="s">
        <v>515</v>
      </c>
      <c r="E8"/>
      <c r="F8"/>
      <c r="G8"/>
    </row>
    <row r="9" spans="1:10" ht="14.4">
      <c r="A9" s="78">
        <v>4</v>
      </c>
      <c r="B9" s="514" t="s">
        <v>517</v>
      </c>
      <c r="C9" s="515" t="s">
        <v>513</v>
      </c>
      <c r="E9"/>
      <c r="F9"/>
      <c r="G9"/>
    </row>
    <row r="10" spans="1:10" ht="14.4">
      <c r="A10" s="78">
        <v>5</v>
      </c>
      <c r="B10" s="514" t="s">
        <v>502</v>
      </c>
      <c r="C10" s="515" t="s">
        <v>505</v>
      </c>
      <c r="E10"/>
      <c r="F10"/>
      <c r="G10"/>
    </row>
    <row r="11" spans="1:10" ht="14.4">
      <c r="A11" s="78">
        <v>6</v>
      </c>
      <c r="B11" s="514"/>
      <c r="C11" s="518"/>
      <c r="E11"/>
      <c r="F11"/>
      <c r="G11"/>
    </row>
    <row r="12" spans="1:10" ht="14.4">
      <c r="A12" s="78">
        <v>7</v>
      </c>
      <c r="B12" s="514"/>
      <c r="C12" s="518"/>
      <c r="E12"/>
      <c r="F12"/>
      <c r="G12"/>
    </row>
    <row r="13" spans="1:10" ht="14.4">
      <c r="A13" s="78">
        <v>8</v>
      </c>
      <c r="B13" s="514"/>
      <c r="C13" s="518"/>
      <c r="E13"/>
      <c r="F13"/>
      <c r="G13"/>
    </row>
    <row r="14" spans="1:10" ht="14.4">
      <c r="A14" s="78">
        <v>9</v>
      </c>
      <c r="B14" s="514"/>
      <c r="C14" s="518"/>
      <c r="E14"/>
      <c r="F14"/>
      <c r="G14"/>
    </row>
    <row r="15" spans="1:10" ht="14.4">
      <c r="A15" s="78">
        <v>10</v>
      </c>
      <c r="B15" s="514"/>
      <c r="C15" s="518"/>
      <c r="E15"/>
      <c r="F15"/>
      <c r="G15"/>
    </row>
    <row r="16" spans="1:10" ht="14.4">
      <c r="A16" s="78"/>
      <c r="B16" s="514"/>
      <c r="C16" s="518"/>
      <c r="F16"/>
      <c r="G16"/>
      <c r="H16"/>
      <c r="I16"/>
      <c r="J16"/>
    </row>
    <row r="17" spans="1:10" ht="14.4">
      <c r="A17" s="78"/>
      <c r="B17" s="585" t="s">
        <v>83</v>
      </c>
      <c r="C17" s="519" t="s">
        <v>495</v>
      </c>
      <c r="E17"/>
      <c r="F17"/>
      <c r="G17"/>
      <c r="H17"/>
      <c r="I17"/>
      <c r="J17"/>
    </row>
    <row r="18" spans="1:10" ht="14.4">
      <c r="A18" s="78">
        <v>1</v>
      </c>
      <c r="B18" s="514" t="s">
        <v>501</v>
      </c>
      <c r="C18" s="517" t="s">
        <v>510</v>
      </c>
      <c r="D18" s="5" t="s">
        <v>5</v>
      </c>
      <c r="E18"/>
      <c r="F18"/>
      <c r="G18"/>
      <c r="H18"/>
      <c r="I18"/>
      <c r="J18"/>
    </row>
    <row r="19" spans="1:10" ht="14.4">
      <c r="A19" s="78">
        <v>2</v>
      </c>
      <c r="B19" s="514" t="s">
        <v>506</v>
      </c>
      <c r="C19" s="517" t="s">
        <v>509</v>
      </c>
      <c r="E19"/>
      <c r="F19"/>
      <c r="G19"/>
      <c r="H19"/>
      <c r="I19"/>
      <c r="J19"/>
    </row>
    <row r="20" spans="1:10" ht="14.4">
      <c r="A20" s="78">
        <v>3</v>
      </c>
      <c r="B20" s="514" t="s">
        <v>507</v>
      </c>
      <c r="C20" s="517" t="s">
        <v>508</v>
      </c>
      <c r="E20"/>
      <c r="F20"/>
      <c r="G20"/>
      <c r="H20"/>
      <c r="I20"/>
      <c r="J20"/>
    </row>
    <row r="21" spans="1:10" ht="14.4">
      <c r="A21" s="78">
        <v>4</v>
      </c>
      <c r="B21" s="514"/>
      <c r="C21" s="517"/>
      <c r="E21"/>
      <c r="F21"/>
      <c r="G21"/>
      <c r="H21"/>
      <c r="I21"/>
      <c r="J21"/>
    </row>
    <row r="22" spans="1:10" ht="14.4">
      <c r="A22" s="78">
        <v>5</v>
      </c>
      <c r="B22" s="514"/>
      <c r="C22" s="517"/>
      <c r="F22"/>
      <c r="G22"/>
      <c r="H22"/>
      <c r="I22"/>
      <c r="J22"/>
    </row>
    <row r="23" spans="1:10" ht="14.4">
      <c r="A23" s="78">
        <v>6</v>
      </c>
      <c r="B23" s="514"/>
      <c r="C23" s="517"/>
      <c r="F23"/>
      <c r="G23"/>
      <c r="H23"/>
      <c r="I23"/>
      <c r="J23"/>
    </row>
    <row r="24" spans="1:10" ht="14.4">
      <c r="A24" s="78">
        <v>7</v>
      </c>
      <c r="B24" s="514"/>
      <c r="C24" s="517"/>
      <c r="F24"/>
      <c r="G24"/>
      <c r="H24"/>
      <c r="I24"/>
      <c r="J24"/>
    </row>
    <row r="25" spans="1:10" ht="14.4">
      <c r="A25" s="78">
        <v>8</v>
      </c>
      <c r="B25" s="514"/>
      <c r="C25" s="517"/>
      <c r="F25"/>
      <c r="G25"/>
      <c r="H25"/>
      <c r="I25"/>
      <c r="J25"/>
    </row>
    <row r="26" spans="1:10" ht="14.4">
      <c r="A26" s="78">
        <v>9</v>
      </c>
      <c r="B26" s="514"/>
      <c r="C26" s="517"/>
      <c r="F26"/>
      <c r="G26"/>
      <c r="H26"/>
      <c r="I26"/>
      <c r="J26"/>
    </row>
    <row r="27" spans="1:10" ht="15.75" customHeight="1">
      <c r="A27" s="78">
        <v>10</v>
      </c>
      <c r="B27" s="514"/>
      <c r="C27" s="515"/>
    </row>
    <row r="28" spans="1:10" ht="15.75" customHeight="1">
      <c r="A28" s="78"/>
      <c r="B28" s="514"/>
      <c r="C28" s="515"/>
    </row>
    <row r="29" spans="1:10" ht="30" customHeight="1">
      <c r="A29" s="78"/>
      <c r="B29" s="530" t="s">
        <v>84</v>
      </c>
      <c r="C29" s="531"/>
    </row>
    <row r="30" spans="1:10">
      <c r="A30" s="78">
        <v>1</v>
      </c>
      <c r="B30" s="514" t="s">
        <v>504</v>
      </c>
      <c r="C30" s="586">
        <v>1</v>
      </c>
    </row>
    <row r="31" spans="1:10" ht="15.75" customHeight="1">
      <c r="A31" s="78"/>
      <c r="B31" s="514"/>
      <c r="C31" s="518"/>
    </row>
    <row r="32" spans="1:10" ht="29.25" customHeight="1">
      <c r="A32" s="78"/>
      <c r="B32" s="530" t="s">
        <v>85</v>
      </c>
      <c r="C32" s="531"/>
      <c r="E32"/>
      <c r="F32"/>
      <c r="G32"/>
    </row>
    <row r="33" spans="1:7" ht="14.4">
      <c r="A33" s="78">
        <v>1</v>
      </c>
      <c r="B33" s="514" t="s">
        <v>518</v>
      </c>
      <c r="C33" s="587">
        <v>0.19139999999999999</v>
      </c>
      <c r="E33"/>
      <c r="F33"/>
      <c r="G33"/>
    </row>
    <row r="34" spans="1:7" ht="14.4">
      <c r="A34" s="78">
        <v>2</v>
      </c>
      <c r="B34" s="514" t="s">
        <v>519</v>
      </c>
      <c r="C34" s="587">
        <v>0.3508</v>
      </c>
      <c r="E34"/>
      <c r="F34"/>
      <c r="G34"/>
    </row>
    <row r="35" spans="1:7" ht="14.4">
      <c r="A35" s="78">
        <v>3</v>
      </c>
      <c r="B35" s="514" t="s">
        <v>520</v>
      </c>
      <c r="C35" s="587">
        <v>0.3508</v>
      </c>
      <c r="E35"/>
      <c r="F35"/>
      <c r="G35"/>
    </row>
    <row r="36" spans="1:7" ht="15" thickBot="1">
      <c r="A36" s="79">
        <v>4</v>
      </c>
      <c r="B36" s="80" t="s">
        <v>521</v>
      </c>
      <c r="C36" s="588">
        <v>0.1069</v>
      </c>
      <c r="E36"/>
      <c r="F36"/>
      <c r="G36"/>
    </row>
  </sheetData>
  <mergeCells count="2">
    <mergeCell ref="B32:C32"/>
    <mergeCell ref="B29:C29"/>
  </mergeCells>
  <dataValidations count="1">
    <dataValidation type="list" allowBlank="1" showInputMessage="1" showErrorMessage="1" sqref="C6:C15" xr:uid="{00000000-0002-0000-0600-000000000000}">
      <formula1>"Independent chair, Non-independent chair, Independent member, Non-independent member"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7"/>
  <sheetViews>
    <sheetView zoomScale="70" zoomScaleNormal="7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ColWidth="9.21875" defaultRowHeight="13.8"/>
  <cols>
    <col min="1" max="1" width="9.5546875" style="4" bestFit="1" customWidth="1"/>
    <col min="2" max="2" width="47.5546875" style="4" customWidth="1"/>
    <col min="3" max="3" width="28" style="4" customWidth="1"/>
    <col min="4" max="4" width="22.44140625" style="4" customWidth="1"/>
    <col min="5" max="5" width="22.21875" style="4" customWidth="1"/>
    <col min="6" max="6" width="12" style="5" bestFit="1" customWidth="1"/>
    <col min="7" max="7" width="12.5546875" style="5" bestFit="1" customWidth="1"/>
    <col min="8" max="16384" width="9.21875" style="5"/>
  </cols>
  <sheetData>
    <row r="1" spans="1:7">
      <c r="A1" s="274" t="s">
        <v>31</v>
      </c>
      <c r="B1" s="3" t="str">
        <f>'Info '!C2</f>
        <v>JSC PASHA Bank Georgia</v>
      </c>
      <c r="C1" s="92"/>
      <c r="D1" s="92"/>
      <c r="E1" s="92"/>
      <c r="F1" s="15"/>
    </row>
    <row r="2" spans="1:7" s="81" customFormat="1" ht="15.75" customHeight="1">
      <c r="A2" s="274" t="s">
        <v>32</v>
      </c>
      <c r="B2" s="393">
        <v>44286</v>
      </c>
    </row>
    <row r="3" spans="1:7" s="81" customFormat="1" ht="15.75" customHeight="1">
      <c r="A3" s="274"/>
    </row>
    <row r="4" spans="1:7" s="81" customFormat="1" ht="15.75" customHeight="1" thickBot="1">
      <c r="A4" s="275" t="s">
        <v>203</v>
      </c>
      <c r="B4" s="536" t="s">
        <v>348</v>
      </c>
      <c r="C4" s="537"/>
      <c r="D4" s="537"/>
      <c r="E4" s="537"/>
    </row>
    <row r="5" spans="1:7" s="85" customFormat="1" ht="17.55" customHeight="1">
      <c r="A5" s="214"/>
      <c r="B5" s="215"/>
      <c r="C5" s="83" t="s">
        <v>0</v>
      </c>
      <c r="D5" s="83" t="s">
        <v>1</v>
      </c>
      <c r="E5" s="84" t="s">
        <v>2</v>
      </c>
    </row>
    <row r="6" spans="1:7" s="15" customFormat="1" ht="14.55" customHeight="1">
      <c r="A6" s="276"/>
      <c r="B6" s="532" t="s">
        <v>355</v>
      </c>
      <c r="C6" s="532" t="s">
        <v>94</v>
      </c>
      <c r="D6" s="534" t="s">
        <v>202</v>
      </c>
      <c r="E6" s="535"/>
      <c r="G6" s="5"/>
    </row>
    <row r="7" spans="1:7" s="15" customFormat="1" ht="99.6" customHeight="1">
      <c r="A7" s="276"/>
      <c r="B7" s="533"/>
      <c r="C7" s="532"/>
      <c r="D7" s="310" t="s">
        <v>201</v>
      </c>
      <c r="E7" s="311" t="s">
        <v>356</v>
      </c>
      <c r="G7" s="5"/>
    </row>
    <row r="8" spans="1:7">
      <c r="A8" s="277">
        <v>1</v>
      </c>
      <c r="B8" s="312" t="s">
        <v>36</v>
      </c>
      <c r="C8" s="459">
        <v>7664316.6294</v>
      </c>
      <c r="D8" s="459"/>
      <c r="E8" s="460">
        <v>7664316.6294</v>
      </c>
      <c r="F8" s="15"/>
    </row>
    <row r="9" spans="1:7">
      <c r="A9" s="277">
        <v>2</v>
      </c>
      <c r="B9" s="312" t="s">
        <v>37</v>
      </c>
      <c r="C9" s="459">
        <v>46542324.565499999</v>
      </c>
      <c r="D9" s="459"/>
      <c r="E9" s="460">
        <v>46542324.565499999</v>
      </c>
      <c r="F9" s="15"/>
    </row>
    <row r="10" spans="1:7">
      <c r="A10" s="277">
        <v>3</v>
      </c>
      <c r="B10" s="312" t="s">
        <v>38</v>
      </c>
      <c r="C10" s="459">
        <v>44274343.9608</v>
      </c>
      <c r="D10" s="459"/>
      <c r="E10" s="460">
        <v>44274343.9608</v>
      </c>
      <c r="F10" s="15"/>
    </row>
    <row r="11" spans="1:7">
      <c r="A11" s="277">
        <v>4</v>
      </c>
      <c r="B11" s="312" t="s">
        <v>39</v>
      </c>
      <c r="C11" s="459">
        <v>0</v>
      </c>
      <c r="D11" s="459"/>
      <c r="E11" s="460">
        <v>0</v>
      </c>
      <c r="F11" s="15"/>
    </row>
    <row r="12" spans="1:7">
      <c r="A12" s="277">
        <v>5</v>
      </c>
      <c r="B12" s="312" t="s">
        <v>40</v>
      </c>
      <c r="C12" s="459">
        <v>40869509.8913</v>
      </c>
      <c r="D12" s="459"/>
      <c r="E12" s="460">
        <v>40869509.8913</v>
      </c>
      <c r="F12" s="15"/>
    </row>
    <row r="13" spans="1:7">
      <c r="A13" s="277">
        <v>6.1</v>
      </c>
      <c r="B13" s="313" t="s">
        <v>41</v>
      </c>
      <c r="C13" s="461">
        <v>327007665.98089999</v>
      </c>
      <c r="D13" s="459"/>
      <c r="E13" s="460">
        <v>327007665.98089999</v>
      </c>
      <c r="F13" s="15"/>
    </row>
    <row r="14" spans="1:7">
      <c r="A14" s="277">
        <v>6.2</v>
      </c>
      <c r="B14" s="314" t="s">
        <v>42</v>
      </c>
      <c r="C14" s="461">
        <v>-20475566.372499999</v>
      </c>
      <c r="D14" s="459"/>
      <c r="E14" s="460">
        <v>-20475566.372499999</v>
      </c>
      <c r="F14" s="15"/>
    </row>
    <row r="15" spans="1:7">
      <c r="A15" s="277">
        <v>6</v>
      </c>
      <c r="B15" s="312" t="s">
        <v>43</v>
      </c>
      <c r="C15" s="459">
        <v>306532099.60839999</v>
      </c>
      <c r="D15" s="459"/>
      <c r="E15" s="460">
        <v>306532099.60839999</v>
      </c>
      <c r="F15" s="15"/>
    </row>
    <row r="16" spans="1:7">
      <c r="A16" s="277">
        <v>7</v>
      </c>
      <c r="B16" s="312" t="s">
        <v>44</v>
      </c>
      <c r="C16" s="459">
        <v>4263733.6951000001</v>
      </c>
      <c r="D16" s="459"/>
      <c r="E16" s="460">
        <v>4263733.6951000001</v>
      </c>
      <c r="F16" s="15"/>
    </row>
    <row r="17" spans="1:7">
      <c r="A17" s="277">
        <v>8</v>
      </c>
      <c r="B17" s="312" t="s">
        <v>200</v>
      </c>
      <c r="C17" s="459">
        <v>98175</v>
      </c>
      <c r="D17" s="459"/>
      <c r="E17" s="460">
        <v>98175</v>
      </c>
      <c r="F17" s="278"/>
      <c r="G17" s="87"/>
    </row>
    <row r="18" spans="1:7">
      <c r="A18" s="277">
        <v>9</v>
      </c>
      <c r="B18" s="312" t="s">
        <v>45</v>
      </c>
      <c r="C18" s="459">
        <v>0</v>
      </c>
      <c r="D18" s="459"/>
      <c r="E18" s="460">
        <v>0</v>
      </c>
      <c r="F18" s="15"/>
      <c r="G18" s="87"/>
    </row>
    <row r="19" spans="1:7">
      <c r="A19" s="277">
        <v>10</v>
      </c>
      <c r="B19" s="312" t="s">
        <v>46</v>
      </c>
      <c r="C19" s="459">
        <v>19170116.899999999</v>
      </c>
      <c r="D19" s="459">
        <v>4685080.34</v>
      </c>
      <c r="E19" s="460">
        <v>14485036.559999999</v>
      </c>
      <c r="F19" s="15"/>
      <c r="G19" s="87"/>
    </row>
    <row r="20" spans="1:7">
      <c r="A20" s="277">
        <v>11</v>
      </c>
      <c r="B20" s="312" t="s">
        <v>47</v>
      </c>
      <c r="C20" s="459">
        <v>2945708.45</v>
      </c>
      <c r="D20" s="459"/>
      <c r="E20" s="460">
        <v>2945708.45</v>
      </c>
      <c r="F20" s="15"/>
    </row>
    <row r="21" spans="1:7" ht="27" thickBot="1">
      <c r="A21" s="166"/>
      <c r="B21" s="279" t="s">
        <v>358</v>
      </c>
      <c r="C21" s="216">
        <f>SUM(C8:C12, C15:C20)</f>
        <v>472360328.70049995</v>
      </c>
      <c r="D21" s="216">
        <f>SUM(D8:D12, D15:D20)</f>
        <v>4685080.34</v>
      </c>
      <c r="E21" s="315">
        <f>SUM(E8:E12, E15:E20)</f>
        <v>467675248.36049998</v>
      </c>
    </row>
    <row r="22" spans="1:7">
      <c r="A22" s="5"/>
      <c r="B22" s="5"/>
      <c r="C22" s="5"/>
      <c r="D22" s="5"/>
      <c r="E22" s="5"/>
    </row>
    <row r="23" spans="1:7">
      <c r="A23" s="5"/>
      <c r="B23" s="5"/>
      <c r="C23" s="5"/>
      <c r="D23" s="5"/>
      <c r="E23" s="5"/>
    </row>
    <row r="25" spans="1:7" s="4" customFormat="1">
      <c r="B25" s="88"/>
      <c r="F25" s="5"/>
      <c r="G25" s="5"/>
    </row>
    <row r="26" spans="1:7" s="4" customFormat="1">
      <c r="B26" s="88"/>
      <c r="F26" s="5"/>
      <c r="G26" s="5"/>
    </row>
    <row r="27" spans="1:7" s="4" customFormat="1">
      <c r="B27" s="88"/>
      <c r="F27" s="5"/>
      <c r="G27" s="5"/>
    </row>
    <row r="28" spans="1:7" s="4" customFormat="1">
      <c r="B28" s="88"/>
      <c r="F28" s="5"/>
      <c r="G28" s="5"/>
    </row>
    <row r="29" spans="1:7" s="4" customFormat="1">
      <c r="B29" s="88"/>
      <c r="F29" s="5"/>
      <c r="G29" s="5"/>
    </row>
    <row r="30" spans="1:7" s="4" customFormat="1">
      <c r="B30" s="88"/>
      <c r="F30" s="5"/>
      <c r="G30" s="5"/>
    </row>
    <row r="31" spans="1:7" s="4" customFormat="1">
      <c r="B31" s="88"/>
      <c r="F31" s="5"/>
      <c r="G31" s="5"/>
    </row>
    <row r="32" spans="1:7" s="4" customFormat="1">
      <c r="B32" s="88"/>
      <c r="F32" s="5"/>
      <c r="G32" s="5"/>
    </row>
    <row r="33" spans="2:7" s="4" customFormat="1">
      <c r="B33" s="88"/>
      <c r="F33" s="5"/>
      <c r="G33" s="5"/>
    </row>
    <row r="34" spans="2:7" s="4" customFormat="1">
      <c r="B34" s="88"/>
      <c r="F34" s="5"/>
      <c r="G34" s="5"/>
    </row>
    <row r="35" spans="2:7" s="4" customFormat="1">
      <c r="B35" s="88"/>
      <c r="F35" s="5"/>
      <c r="G35" s="5"/>
    </row>
    <row r="36" spans="2:7" s="4" customFormat="1">
      <c r="B36" s="88"/>
      <c r="F36" s="5"/>
      <c r="G36" s="5"/>
    </row>
    <row r="37" spans="2:7" s="4" customFormat="1">
      <c r="B37" s="88"/>
      <c r="F37" s="5"/>
      <c r="G37" s="5"/>
    </row>
  </sheetData>
  <mergeCells count="4">
    <mergeCell ref="B6:B7"/>
    <mergeCell ref="C6:C7"/>
    <mergeCell ref="D6:E6"/>
    <mergeCell ref="B4:E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3"/>
  <sheetViews>
    <sheetView zoomScale="70" zoomScaleNormal="70" workbookViewId="0">
      <pane xSplit="1" ySplit="4" topLeftCell="B5" activePane="bottomRight" state="frozen"/>
      <selection activeCell="B15" sqref="B15"/>
      <selection pane="topRight" activeCell="B15" sqref="B15"/>
      <selection pane="bottomLeft" activeCell="B15" sqref="B15"/>
      <selection pane="bottomRight" activeCell="B6" sqref="B6"/>
    </sheetView>
  </sheetViews>
  <sheetFormatPr defaultColWidth="9.21875" defaultRowHeight="13.2" outlineLevelRow="1"/>
  <cols>
    <col min="1" max="1" width="9.5546875" style="4" bestFit="1" customWidth="1"/>
    <col min="2" max="2" width="97.6640625" style="4" customWidth="1"/>
    <col min="3" max="3" width="18.77734375" style="4" customWidth="1"/>
    <col min="4" max="4" width="25.44140625" style="4" customWidth="1"/>
    <col min="5" max="5" width="24.21875" style="4" customWidth="1"/>
    <col min="6" max="6" width="24" style="4" customWidth="1"/>
    <col min="7" max="7" width="10" style="4" bestFit="1" customWidth="1"/>
    <col min="8" max="8" width="12" style="4" bestFit="1" customWidth="1"/>
    <col min="9" max="9" width="12.5546875" style="4" bestFit="1" customWidth="1"/>
    <col min="10" max="16384" width="9.21875" style="4"/>
  </cols>
  <sheetData>
    <row r="1" spans="1:6">
      <c r="A1" s="2" t="s">
        <v>31</v>
      </c>
      <c r="B1" s="3" t="str">
        <f>'Info '!C2</f>
        <v>JSC PASHA Bank Georgia</v>
      </c>
    </row>
    <row r="2" spans="1:6" s="81" customFormat="1" ht="15.75" customHeight="1">
      <c r="A2" s="2" t="s">
        <v>32</v>
      </c>
      <c r="B2" s="393">
        <v>44286</v>
      </c>
      <c r="C2" s="4"/>
      <c r="D2" s="4"/>
      <c r="E2" s="4"/>
      <c r="F2" s="4"/>
    </row>
    <row r="3" spans="1:6" s="81" customFormat="1" ht="15.75" customHeight="1">
      <c r="C3" s="4"/>
      <c r="D3" s="4"/>
      <c r="E3" s="4"/>
      <c r="F3" s="4"/>
    </row>
    <row r="4" spans="1:6" s="81" customFormat="1" ht="13.8" thickBot="1">
      <c r="A4" s="81" t="s">
        <v>86</v>
      </c>
      <c r="B4" s="280" t="s">
        <v>335</v>
      </c>
      <c r="C4" s="82" t="s">
        <v>74</v>
      </c>
      <c r="D4" s="4"/>
      <c r="E4" s="4"/>
      <c r="F4" s="4"/>
    </row>
    <row r="5" spans="1:6" ht="33.6" customHeight="1">
      <c r="A5" s="221">
        <v>1</v>
      </c>
      <c r="B5" s="520" t="s">
        <v>357</v>
      </c>
      <c r="C5" s="222">
        <f>'7. LI1 '!E21</f>
        <v>467675248.36049998</v>
      </c>
    </row>
    <row r="6" spans="1:6" s="223" customFormat="1" ht="14.4">
      <c r="A6" s="89">
        <v>2.1</v>
      </c>
      <c r="B6" s="218" t="s">
        <v>336</v>
      </c>
      <c r="C6" s="462">
        <v>61267885.765800007</v>
      </c>
    </row>
    <row r="7" spans="1:6" s="72" customFormat="1" ht="14.4" outlineLevel="1">
      <c r="A7" s="66">
        <v>2.2000000000000002</v>
      </c>
      <c r="B7" s="67" t="s">
        <v>337</v>
      </c>
      <c r="C7" s="463">
        <v>115889755.2862</v>
      </c>
    </row>
    <row r="8" spans="1:6" s="72" customFormat="1" ht="26.4">
      <c r="A8" s="66">
        <v>3</v>
      </c>
      <c r="B8" s="219" t="s">
        <v>338</v>
      </c>
      <c r="C8" s="224">
        <f>SUM(C5:C7)</f>
        <v>644832889.41250002</v>
      </c>
    </row>
    <row r="9" spans="1:6" s="223" customFormat="1" ht="14.4">
      <c r="A9" s="89">
        <v>4</v>
      </c>
      <c r="B9" s="90" t="s">
        <v>88</v>
      </c>
      <c r="C9" s="462">
        <v>6252309.92150003</v>
      </c>
    </row>
    <row r="10" spans="1:6" s="72" customFormat="1" ht="14.4" outlineLevel="1">
      <c r="A10" s="66">
        <v>5.0999999999999996</v>
      </c>
      <c r="B10" s="67" t="s">
        <v>339</v>
      </c>
      <c r="C10" s="463">
        <v>-40248674.824200004</v>
      </c>
    </row>
    <row r="11" spans="1:6" s="72" customFormat="1" ht="26.4" outlineLevel="1">
      <c r="A11" s="66">
        <v>5.2</v>
      </c>
      <c r="B11" s="67" t="s">
        <v>340</v>
      </c>
      <c r="C11" s="463">
        <v>-113571960.18047599</v>
      </c>
    </row>
    <row r="12" spans="1:6" s="72" customFormat="1" ht="14.4">
      <c r="A12" s="66">
        <v>6</v>
      </c>
      <c r="B12" s="217" t="s">
        <v>482</v>
      </c>
      <c r="C12" s="463">
        <v>3435123</v>
      </c>
    </row>
    <row r="13" spans="1:6" s="72" customFormat="1" ht="13.8" thickBot="1">
      <c r="A13" s="68">
        <v>7</v>
      </c>
      <c r="B13" s="220" t="s">
        <v>286</v>
      </c>
      <c r="C13" s="225">
        <f>SUM(C8:C12)</f>
        <v>500699687.32932407</v>
      </c>
    </row>
    <row r="15" spans="1:6" ht="26.4">
      <c r="A15" s="240"/>
      <c r="B15" s="73" t="s">
        <v>483</v>
      </c>
    </row>
    <row r="16" spans="1:6">
      <c r="A16" s="240"/>
      <c r="B16" s="240"/>
    </row>
    <row r="17" spans="1:5" ht="13.8">
      <c r="A17" s="235"/>
      <c r="B17" s="236"/>
      <c r="C17" s="240"/>
      <c r="D17" s="240"/>
      <c r="E17" s="240"/>
    </row>
    <row r="18" spans="1:5" ht="14.4">
      <c r="A18" s="241"/>
      <c r="B18" s="242"/>
      <c r="C18" s="240"/>
      <c r="D18" s="240"/>
      <c r="E18" s="240"/>
    </row>
    <row r="19" spans="1:5" ht="13.8">
      <c r="A19" s="243"/>
      <c r="B19" s="237"/>
      <c r="C19" s="240"/>
      <c r="D19" s="240"/>
      <c r="E19" s="240"/>
    </row>
    <row r="20" spans="1:5" ht="13.8">
      <c r="A20" s="244"/>
      <c r="B20" s="238"/>
      <c r="C20" s="240"/>
      <c r="D20" s="240"/>
      <c r="E20" s="240"/>
    </row>
    <row r="21" spans="1:5" ht="13.8">
      <c r="A21" s="244"/>
      <c r="B21" s="242"/>
      <c r="C21" s="240"/>
      <c r="D21" s="240"/>
      <c r="E21" s="240"/>
    </row>
    <row r="22" spans="1:5" ht="13.8">
      <c r="A22" s="243"/>
      <c r="B22" s="239"/>
      <c r="C22" s="240"/>
      <c r="D22" s="240"/>
      <c r="E22" s="240"/>
    </row>
    <row r="23" spans="1:5" ht="13.8">
      <c r="A23" s="244"/>
      <c r="B23" s="238"/>
      <c r="C23" s="240"/>
      <c r="D23" s="240"/>
      <c r="E23" s="240"/>
    </row>
    <row r="24" spans="1:5" ht="13.8">
      <c r="A24" s="244"/>
      <c r="B24" s="238"/>
      <c r="C24" s="240"/>
      <c r="D24" s="240"/>
      <c r="E24" s="240"/>
    </row>
    <row r="25" spans="1:5" ht="13.8">
      <c r="A25" s="244"/>
      <c r="B25" s="245"/>
      <c r="C25" s="240"/>
      <c r="D25" s="240"/>
      <c r="E25" s="240"/>
    </row>
    <row r="26" spans="1:5" ht="13.8">
      <c r="A26" s="244"/>
      <c r="B26" s="242"/>
      <c r="C26" s="240"/>
      <c r="D26" s="240"/>
      <c r="E26" s="240"/>
    </row>
    <row r="27" spans="1:5">
      <c r="A27" s="240"/>
      <c r="B27" s="246"/>
      <c r="C27" s="240"/>
      <c r="D27" s="240"/>
      <c r="E27" s="240"/>
    </row>
    <row r="28" spans="1:5">
      <c r="A28" s="240"/>
      <c r="B28" s="246"/>
      <c r="C28" s="240"/>
      <c r="D28" s="240"/>
      <c r="E28" s="240"/>
    </row>
    <row r="29" spans="1:5">
      <c r="A29" s="240"/>
      <c r="B29" s="246"/>
      <c r="C29" s="240"/>
      <c r="D29" s="240"/>
      <c r="E29" s="240"/>
    </row>
    <row r="30" spans="1:5">
      <c r="A30" s="240"/>
      <c r="B30" s="246"/>
      <c r="C30" s="240"/>
      <c r="D30" s="240"/>
      <c r="E30" s="240"/>
    </row>
    <row r="31" spans="1:5">
      <c r="A31" s="240"/>
      <c r="B31" s="246"/>
      <c r="C31" s="240"/>
      <c r="D31" s="240"/>
      <c r="E31" s="240"/>
    </row>
    <row r="32" spans="1:5">
      <c r="A32" s="240"/>
      <c r="B32" s="246"/>
      <c r="C32" s="240"/>
      <c r="D32" s="240"/>
      <c r="E32" s="240"/>
    </row>
    <row r="33" spans="1:5">
      <c r="A33" s="240"/>
      <c r="B33" s="246"/>
      <c r="C33" s="240"/>
      <c r="D33" s="240"/>
      <c r="E33" s="240"/>
    </row>
  </sheetData>
  <pageMargins left="0.7" right="0.7" top="0.75" bottom="0.75" header="0.3" footer="0.3"/>
  <pageSetup paperSize="9" orientation="portrait" horizontalDpi="4294967295" verticalDpi="4294967295" r:id="rId1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EtCJQ+pAPzwwzzFNCN3EyglHRxF07VkuRo4pFQMNLvo=</DigestValue>
    </Reference>
    <Reference Type="http://www.w3.org/2000/09/xmldsig#Object" URI="#idOfficeObject">
      <DigestMethod Algorithm="http://www.w3.org/2001/04/xmlenc#sha256"/>
      <DigestValue>MQpGVuRrhWaDT3tG1tdwvsy5GXsbVxvgUDOPfokiZh0=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p8SZwBtJX8ZMWyJA/iKPR5EP/LOckSIMXJ84p41nCeE=</DigestValue>
    </Reference>
  </SignedInfo>
  <SignatureValue>FVseYmbRWm3ewEf7AGlRxLFNCVI+QbtlRiIbkhUoZ+YD/aQCJGAMsOisEGG0ShjPW2dyCYf2H3T9
R3ZeYv6zzLEJo7zKTuDHH5iUHk86dc4GCEEGFPHrPCtABNsOhLsTjRQEJ5w7H07j/r7vma9rhdmV
yz/2OenVCHQDzy5ZLU4jWOLdEhX9J0Hy0kqnGzhjXVD/kWvhVFa0xbglf0U30VQF3M9V6C/QYtn1
PwKmTrDQ++myhsE9tRA52EAyfGRL8dF751FrWtuOXqjGtsS3I7N+vcGxezLFWiWFjCVvqVJTuqA4
HxVnwtjY04YJOn2x+xHgOhXnbOodR1vveDzxrg==</SignatureValue>
  <KeyInfo>
    <X509Data>
      <X509Certificate>MIIGQTCCBSmgAwIBAgIKMYMpCwACAAHM0zANBgkqhkiG9w0BAQsFADBKMRIwEAYKCZImiZPyLGQBGRYCZ2UxEzARBgoJkiaJk/IsZAEZFgNuYmcxHzAdBgNVBAMTFk5CRyBDbGFzcyAyIElOVCBTdWIgQ0EwHhcNMjEwMjIzMTIzODUyWhcNMjExMjIyMDk0NjU2WjA/MR8wHQYDVQQKExZKU0MgUEFTSEEgQmFuayBHZW9yZ2lhMRwwGgYDVQQDExNCUEIgLSBUYW10YSBDaGtvbmlhMIIBIjANBgkqhkiG9w0BAQEFAAOCAQ8AMIIBCgKCAQEA9Oo8p+vN/sJRI2X/BgMDjSoyQVPgX57TNYOOesG5DbvfRhv1L3xkOGSVU0E8pSmIDn8l/YWf8gvA+q0jb36ZgI6FTB4BtRkmF3VWt0AMZRfoAXkv2UWdaBpPdxvYbqDwietupEcIbk6GE1F3i+/EY0vG3QXe6chYueBkwtlpsQ5P3WPeNnkcQzZ6jMQQxmBnlbpKscMTqfT+Hp5Oc6zQGkXSi87BGfwoMgmc/DW80C2G4tggu7sDI9SscM4F8IpO9+LcB/+elpxBuv6yfoZCyeBjwMjJ/UM7/uofQtug6r4bkmYmIhnbjK6KkMWzHumyUjxklMs8THzk8HzwGj41YQIDAQABo4IDMjCCAy4wPAYJKwYBBAGCNxUHBC8wLQYlKwYBBAGCNxUI5rJgg431RIaBmQmDuKFKg76EcQSDxJEzhIOIXQIBZAIBIzAdBgNVHSUEFjAUBggrBgEFBQcDAgYIKwYBBQUHAwQwCwYDVR0PBAQDAgeAMCcGCSsGAQQBgjcVCgQaMBgwCgYIKwYBBQUHAwIwCgYIKwYBBQUHAwQwHQYDVR0OBBYEFDiGO+8pdl5f9+l3Q0694eZnrWuAMB8GA1UdIwQYMBaAFMMu0i/wTC8ZwieC/PYurGqwSc/BMIIBJQYDVR0fBIIBHDCCARgwggEUoIIBEKCCAQyGgcdsZGFwOi8vL0NOPU5CRyUyMENsYXNzJTIwMiUyMElOVCUyMFN1YiUyMENBKDEpLENOPW5iZy1zdWJDQSxDTj1DRFAsQ049UHVibGljJTIwS2V5JTIwU2VydmljZXMsQ049U2VydmljZXMsQ049Q29uZmlndXJhdGlvbixEQz1uYmcsREM9Z2U/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/b2JqZWN0Q2xhc3M9Y2VydGlmaWNhdGlvbkF1dGhvcml0eTBdBggrBgEFBQcwAoZRaHR0cDovL2NybC5uYmcuZ292LmdlL2NhL25iZy1zdWJDQS5uYmcuZ2VfTkJHJTIwQ2xhc3MlMjAyJTIwSU5UJTIwU3ViJTIwQ0EoMikuY3J0MA0GCSqGSIb3DQEBCwUAA4IBAQBCSTWPPyrprd3hslPN6xcTcSDuV6ZEFbaf2KofGwD03QpV5zHcuKOYqkdFyC9zFSbyLqaCZlu0/XmN3MZzrUmxb/Tfe7JVTlqP2GbUV9afpVrershBr7Ic7YsypGoN74n2AkRxNN9+TMxZ1qB4LWzqk1sBbEktsqm5Od9nOFf8cvMIe6asTekoMLeLQ24i1EL+PADyHFZLts1Qxxee/ea7TqxE+ZT7nRHbH9SLyIe1NdlCYZ0ePfLEUa8jLZlKta3tdZsie5v4QWJB6ZDq0Fv9bFeFewvBQ9BtYeaTKdqcYvuTrDmu1qU6EUoMjGsrtlgISJJGJnY+mw++xymcEhRg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5pLVPRdUVsOoD8HW+Q9Uyljg6c+NkoSQjIi2x6vxvdQ=</DigestValue>
      </Reference>
      <Reference URI="/xl/calcChain.xml?ContentType=application/vnd.openxmlformats-officedocument.spreadsheetml.calcChain+xml">
        <DigestMethod Algorithm="http://www.w3.org/2001/04/xmlenc#sha256"/>
        <DigestValue>IuOxUypAGTDPvJlN0mrUc0/HyKEb0d2zJCrTJpuvhKI=</DigestValue>
      </Reference>
      <Reference URI="/xl/drawings/drawing1.xml?ContentType=application/vnd.openxmlformats-officedocument.drawing+xml">
        <DigestMethod Algorithm="http://www.w3.org/2001/04/xmlenc#sha256"/>
        <DigestValue>8UznAeC8oa4Ew3iX/QTjCcvew3MR81lMbkd21hZdj6Y=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yojLcXPL4SikwWYRWMHJ4GIyvAOKeWt5829V9D7CMOs=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8h2R+DqXjUsH05eBB2ZeN4BsgA63w+UXgeDFU6K+Ww8=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72fUG5/UN+bgABv1oLXOrWb5+OEeML8pbP7/zTqLSdQ=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/Bsynb60adgE5J5s2guHSH/I6mt7wPNdQK1ejYkXYdg=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0XAJT0zELKzoZ3sviVjI5XajNYraK7zgxFl1ekxaMsw=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6JnUOBSq3qQvivt7ufR97pp2ohiag4WY+ApzR/9Roh4=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phExJXcUSgox5gQQYWwXfig8OVI7xWBppF8R7r6Lo1M=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McHkBVN47P4cUBdb4HVv5fmdc7qNhZx4s8zDRwHc87M=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2m6CW85rBYKpJKifjkFVt0n58BwBksWMXfva2VqaA+I=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UZc+Eb2U6CoUW3VzqKXofHC/4ECHjz4BBxFJtHQHWcM=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JXWIrlKFv8dBdHgbBsxByPOLyWdHbFirDhO9WCuSqUU=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sharedStrings.xml?ContentType=application/vnd.openxmlformats-officedocument.spreadsheetml.sharedStrings+xml">
        <DigestMethod Algorithm="http://www.w3.org/2001/04/xmlenc#sha256"/>
        <DigestValue>7r+1uS4oOwgYqdv2WBHDccDnPoVWsRoW35i/ac0y/EA=</DigestValue>
      </Reference>
      <Reference URI="/xl/styles.xml?ContentType=application/vnd.openxmlformats-officedocument.spreadsheetml.styles+xml">
        <DigestMethod Algorithm="http://www.w3.org/2001/04/xmlenc#sha256"/>
        <DigestValue>VLoMQ1wdnzTUy/OmYaV3j6d1Uhz2ZbMcFy41CHxPsh8=</DigestValue>
      </Reference>
      <Reference URI="/xl/theme/theme1.xml?ContentType=application/vnd.openxmlformats-officedocument.theme+xml">
        <DigestMethod Algorithm="http://www.w3.org/2001/04/xmlenc#sha256"/>
        <DigestValue>TG2INX02lfOQAdcSZ0mz1vgZ+I3vxMMRQJPkWwqFVjY=</DigestValue>
      </Reference>
      <Reference URI="/xl/workbook.xml?ContentType=application/vnd.openxmlformats-officedocument.spreadsheetml.sheet.main+xml">
        <DigestMethod Algorithm="http://www.w3.org/2001/04/xmlenc#sha256"/>
        <DigestValue>I9SS6UGp1b4evQ09/Pe8qZmS0q47kkznssquf+iqmnY=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jKXVFx1HGVIO24c9gNTdtZXWAhN/RaoLgU3SJbP+8Bw=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vl8xLDneCfmICoinYSqYoDNVXtqBCFGfNOh4xxRDeEQ=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nZKw4hKw2+3pXeBTsC/ZBicbgnGu7zTAAE186sjLnDw=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dL6Q//yFk62Fh3vd4k4WGOCmk1cvMT///Q001YoLoFQ=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/24puvaW5bXuS+cktdpJpE35olfWZ1+6Lpxzh0chEvI=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HCoZbDF9epqedzVEVeBQLdw09Mk5D6O9ubLNEhyIaiE=</DigestValue>
      </Reference>
      <Reference URI="/xl/worksheets/sheet10.xml?ContentType=application/vnd.openxmlformats-officedocument.spreadsheetml.worksheet+xml">
        <DigestMethod Algorithm="http://www.w3.org/2001/04/xmlenc#sha256"/>
        <DigestValue>XTiCeRIpif4qjEgSNLXrQC4oGd2Z2/lAYSQ9a0kIg/U=</DigestValue>
      </Reference>
      <Reference URI="/xl/worksheets/sheet11.xml?ContentType=application/vnd.openxmlformats-officedocument.spreadsheetml.worksheet+xml">
        <DigestMethod Algorithm="http://www.w3.org/2001/04/xmlenc#sha256"/>
        <DigestValue>MTUJzAQ6P28tN2NGKDTyumOTvkvDUUBXR+bGSXnFwNc=</DigestValue>
      </Reference>
      <Reference URI="/xl/worksheets/sheet12.xml?ContentType=application/vnd.openxmlformats-officedocument.spreadsheetml.worksheet+xml">
        <DigestMethod Algorithm="http://www.w3.org/2001/04/xmlenc#sha256"/>
        <DigestValue>21lxC330QluT2ld40V/ua0z2teLi4ZY6d04t/HU3al4=</DigestValue>
      </Reference>
      <Reference URI="/xl/worksheets/sheet13.xml?ContentType=application/vnd.openxmlformats-officedocument.spreadsheetml.worksheet+xml">
        <DigestMethod Algorithm="http://www.w3.org/2001/04/xmlenc#sha256"/>
        <DigestValue>ZcGIG9ko9JjilY642hGJcSj+cE1fpeGBdRH8Vq1ORfE=</DigestValue>
      </Reference>
      <Reference URI="/xl/worksheets/sheet14.xml?ContentType=application/vnd.openxmlformats-officedocument.spreadsheetml.worksheet+xml">
        <DigestMethod Algorithm="http://www.w3.org/2001/04/xmlenc#sha256"/>
        <DigestValue>xsJZUiuKBN3ut2298n0JVli0AlR5NFGGdGagyTIxf9Y=</DigestValue>
      </Reference>
      <Reference URI="/xl/worksheets/sheet15.xml?ContentType=application/vnd.openxmlformats-officedocument.spreadsheetml.worksheet+xml">
        <DigestMethod Algorithm="http://www.w3.org/2001/04/xmlenc#sha256"/>
        <DigestValue>2GU5mtFwILByDefQNZeUCGZshh3TqT9QevZkNtBfe6k=</DigestValue>
      </Reference>
      <Reference URI="/xl/worksheets/sheet16.xml?ContentType=application/vnd.openxmlformats-officedocument.spreadsheetml.worksheet+xml">
        <DigestMethod Algorithm="http://www.w3.org/2001/04/xmlenc#sha256"/>
        <DigestValue>odW2pbrgo8gGlG1C1a+xjvAbMtdGcunnoMbadQZYtp8=</DigestValue>
      </Reference>
      <Reference URI="/xl/worksheets/sheet17.xml?ContentType=application/vnd.openxmlformats-officedocument.spreadsheetml.worksheet+xml">
        <DigestMethod Algorithm="http://www.w3.org/2001/04/xmlenc#sha256"/>
        <DigestValue>+mgxALkUOXDKV3eiGPFStpVDjWJClP5IVD5uaRHJGRo=</DigestValue>
      </Reference>
      <Reference URI="/xl/worksheets/sheet18.xml?ContentType=application/vnd.openxmlformats-officedocument.spreadsheetml.worksheet+xml">
        <DigestMethod Algorithm="http://www.w3.org/2001/04/xmlenc#sha256"/>
        <DigestValue>3Z48yeMuGRGQXOc0+tXqjzx+ImOu6AUCkGDQsDDjKmM=</DigestValue>
      </Reference>
      <Reference URI="/xl/worksheets/sheet2.xml?ContentType=application/vnd.openxmlformats-officedocument.spreadsheetml.worksheet+xml">
        <DigestMethod Algorithm="http://www.w3.org/2001/04/xmlenc#sha256"/>
        <DigestValue>nGAHLz9jzG9HPb191XHmf7e7tA306VJgul+sMKNTsKs=</DigestValue>
      </Reference>
      <Reference URI="/xl/worksheets/sheet3.xml?ContentType=application/vnd.openxmlformats-officedocument.spreadsheetml.worksheet+xml">
        <DigestMethod Algorithm="http://www.w3.org/2001/04/xmlenc#sha256"/>
        <DigestValue>LxO3hqDS36Z3GAEgg4Br9Tm3BSv1DGxkOle3TQa4uxU=</DigestValue>
      </Reference>
      <Reference URI="/xl/worksheets/sheet4.xml?ContentType=application/vnd.openxmlformats-officedocument.spreadsheetml.worksheet+xml">
        <DigestMethod Algorithm="http://www.w3.org/2001/04/xmlenc#sha256"/>
        <DigestValue>dHiazx8TZK313U5hmzF0k0ArJSv4pjftJiwBNyw7pjo=</DigestValue>
      </Reference>
      <Reference URI="/xl/worksheets/sheet5.xml?ContentType=application/vnd.openxmlformats-officedocument.spreadsheetml.worksheet+xml">
        <DigestMethod Algorithm="http://www.w3.org/2001/04/xmlenc#sha256"/>
        <DigestValue>cHtVdQDnKCtLyqvscOCwhb5kYW6IPdU04+Sw256qV5k=</DigestValue>
      </Reference>
      <Reference URI="/xl/worksheets/sheet6.xml?ContentType=application/vnd.openxmlformats-officedocument.spreadsheetml.worksheet+xml">
        <DigestMethod Algorithm="http://www.w3.org/2001/04/xmlenc#sha256"/>
        <DigestValue>lojFjBovlFAKaSdeBclSyZOEsruHaqaLeEbYOStAZYA=</DigestValue>
      </Reference>
      <Reference URI="/xl/worksheets/sheet7.xml?ContentType=application/vnd.openxmlformats-officedocument.spreadsheetml.worksheet+xml">
        <DigestMethod Algorithm="http://www.w3.org/2001/04/xmlenc#sha256"/>
        <DigestValue>65YiK+cGCpZtVQJ87cz2CLKTKzvIPNaXdsvda+TgVoA=</DigestValue>
      </Reference>
      <Reference URI="/xl/worksheets/sheet8.xml?ContentType=application/vnd.openxmlformats-officedocument.spreadsheetml.worksheet+xml">
        <DigestMethod Algorithm="http://www.w3.org/2001/04/xmlenc#sha256"/>
        <DigestValue>W0Wb1GIw+XHm0eKNe2Z5L+zJb9XME3/Ejhc4cDDe0j0=</DigestValue>
      </Reference>
      <Reference URI="/xl/worksheets/sheet9.xml?ContentType=application/vnd.openxmlformats-officedocument.spreadsheetml.worksheet+xml">
        <DigestMethod Algorithm="http://www.w3.org/2001/04/xmlenc#sha256"/>
        <DigestValue>BFLO9dlmueOfVaYIqPJfeyTad8ABdLz6AeSPep9QoQQ=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2021-05-04T07:19:01Z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16.0.13929/22</OfficeVersion>
          <ApplicationVersion>16.0.13929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2021-05-04T07:19:01Z</xd:SigningTime>
          <xd:SigningCertificate>
            <xd:Cert>
              <xd:CertDigest>
                <DigestMethod Algorithm="http://www.w3.org/2001/04/xmlenc#sha256"/>
                <DigestValue>VRzo+eQsbXjg/3cXWMnT0i6/SHsO36x75lVrr9rL+JI=</DigestValue>
              </xd:CertDigest>
              <xd:IssuerSerial>
                <X509IssuerName>CN=NBG Class 2 INT Sub CA, DC=nbg, DC=ge</X509IssuerName>
                <X509SerialNumber>233815438591857455647955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EgDCCA2igAwIBAgIKYbTEEAAAAAAAoTANBgkqhkiG9w0BAQsFADBHMRIwEAYKCZImiZPyLGQBGRYCZ2UxEzARBgoJkiaJk/IsZAEZFgNuYmcxHDAaBgNVBAMTE05CRyBDbGFzcyAxIFJvb3QgQ0EwHhcNMjEwMzIxMDYzNzI5WhcNMjUxMTI0MjI0OTMzWjBKMRIwEAYKCZImiZPyLGQBGRYCZ2UxEzARBgoJkiaJk/IsZAEZFgNuYmcxHzAdBgNVBAMTFk5CRyBDbGFzcyAyIElOVCBTdWIgQ0EwggEiMA0GCSqGSIb3DQEBAQUAA4IBDwAwggEKAoIBAQCzZc/9jUbS4Uinp9r8TQ9taryMlFEQzOqa5sdTa24xdN4k+ubo6S63dnWGe8dBZecLWY1kSzGBTPyKwZaKihRtlg4jqYqJPpuBh4PA22LaxUV5WJOO6k5gMGVN34DkZ9YVRcSPS7BkkA3FvPd9iW8EknVdRCK3JvfeBZF+eV0MDu3vYOw4OpA+Kx9oQdPT1OKgqrtpV23d4tV667AzNSGVPBnt+EfspbD4hKw1ARpFXwg0a6gtMwtinaBtXOqrpVEUY5oKIiD+lkArl9FuByYxYXttxcYqe2SYnBjKehHoH2BG8QXma8XFUZSs+ipQn6tB7YPjTh0rCHx9bRgcsWBpAgMBAAGjggFpMIIBZTASBgkrBgEEAYI3FQEEBQIDAQADMCMGCSsGAQQBgjcVAgQWBBTr5fKvHKd0Pip0sxFeH2mviCb3KjAdBgNVHQ4EFgQUwy7SL/BMLxnCJ4L89i6sarBJz8EwGQYJKwYBBAGCNxQCBAweCgBTAHUAYgBDAEEwCwYDVR0PBAQDAgGGMA8GA1UdEwEB/wQFMAMBAf8wHwYDVR0jBBgwFoAU6CYsCoPW18Do/q4IevdFE0cp8hkwSQYDVR0fBEIwQDA+oDygOoY4aHR0cDovL2NybC5uYmcuZ292LmdlL2NhL05CRyUyMENsYXNzJTIwMSUyMFJvb3QlMjBDQS5jcmwwZgYIKwYBBQUHAQEEWjBYMFYGCCsGAQUFBzAChkpodHRwOi8vY3JsLm5iZy5nb3YuZ2UvY2EvbmJnLXJvb3RDQS5uYmcuZ2VfTkJHJTIwQ2xhc3MlMjAxJTIwUm9vdCUyMENBLmNydDANBgkqhkiG9w0BAQsFAAOCAQEAAVMBf6sJWsuH4cEqVr/vLVjY4BtCNZ/y45iiB8oesuSBxB8PzpEpauUgkwFcXrqrrGYxmDQVxU1s6hKLYH6xtnGaOPcV5DESkWcnBed7GqXrGcTOF8HFezmDRKDWXhad6pEwxNTk3KfDNQg/Qt7iELbontj9Ao2gIfqi+YVunxXADsO32sqsDz9iw9+3GJsLhWRF/P4d+dVAoT5dY8GAhgjyQTvAo9DxSK895byMVyZzWMWbLMtdCSjuavghy75JIK2OY9TYDoMv4H/fcEysQr14hnKC7oyluRE6UFgiGsWRzCdt3TcI/1BqHKZcFiSKG4gacIF4GyCXHdzd/gYLyQ==</xd:EncapsulatedX509Certificate>
            <xd:EncapsulatedX509Certificate>MIIDfjCCAmagAwIBAgIQWk0Eq2kmi5NMOEEOPGSixjANBgkqhkiG9w0BAQUFADBHMRIwEAYKCZImiZPyLGQBGRYCZ2UxEzARBgoJkiaJk/IsZAEZFgNuYmcxHDAaBgNVBAMTE05CRyBDbGFzcyAxIFJvb3QgQ0EwHhcNMTAxMTI0MjIzOTM0WhcNMjUxMTI0MjI0OTMzWjBHMRIwEAYKCZImiZPyLGQBGRYCZ2UxEzARBgoJkiaJk/IsZAEZFgNuYmcxHDAaBgNVBAMTE05CRyBDbGFzcyAxIFJvb3QgQ0EwggEiMA0GCSqGSIb3DQEBAQUAA4IBDwAwggEKAoIBAQC10LJuvb/cvZzGrHQLwHwBf+8UUxQYtOZKWzNTNgQ6N+4mZ1Z+APzEzWArGAOb+1saGjZxbln1SzXBVWjg9K/YwNojoRUgpMsgwhlfmqNVKTaJh9isLx0V7MNN+/9yZgspe2n/Enga4TaDzPsW9G8cfmTGkE12spVYnphGsz49Nz6mP907sT2efkca9Wgh7lo8UthX5UcpIFbsXa4W53Txg97zyD8nxs701yiZT/2qSPWUaulMG+scanSqnMUb0oifwX6HfpMH20cGs6vUWlZuJkDX3M0XCSMqqnLC3IBQNxkggONyu2Yo63puU5SsTCdsZspgYq3k6o88xB1+53X9AgMBAAGjZjBkMBMGCSsGAQQBgjcUAgQGHgQAQwBBMAsGA1UdDwQEAwIBhjAPBgNVHRMBAf8EBTADAQH/MB0GA1UdDgQWBBToJiwKg9bXwOj+rgh690UTRynyGTAQBgkrBgEEAYI3FQEEAwIBADANBgkqhkiG9w0BAQUFAAOCAQEAWsTvb+7fJL82wQBXrOrRXtBRInSKOve5YoXd43N9iylXSLHndIi5wiWEevExappJOD/d5QakbWAnT05kArleAPtPQYb7zazvnmC48CDFIPocHESAYjUnqixMnHFdpFr0+m1TArbZLVNOG65lc9o1kKSMv7dMlAlbNaL428TEnDK/TmVrLhwzsuhpu5yTscSNiKHVFSGA7N5IMYCU7Q/fPuhlAkoz5lfkJc3pxPXH1Fjjd+KE8PxfNmkpMduZBOJu4Eu7zW5MVyeGzUqGGgqED8VzO+XK7choDlUQz5GPoYBQhJlLzFg8cvNWfgmRNq3zuqoiH/spf7RGQCufR5wJqA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/PrOTRTiscGqhSS5iRHA281WhfhwPTJqarpIWX3Q5ak=</DigestValue>
    </Reference>
    <Reference Type="http://www.w3.org/2000/09/xmldsig#Object" URI="#idOfficeObject">
      <DigestMethod Algorithm="http://www.w3.org/2001/04/xmlenc#sha256"/>
      <DigestValue>MQpGVuRrhWaDT3tG1tdwvsy5GXsbVxvgUDOPfokiZh0=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Xfr8efzW56diMi7SaO2M9XCtYQSBK8oKxMCMTQOULV4=</DigestValue>
    </Reference>
  </SignedInfo>
  <SignatureValue>LTsAFNDPGUpDr4FH+Op6wALN4bJBF3raygR2Iitm49qsOB8/hhHZDauAeJnavJ2SldGE7snD7jEL
g3m47iNZ/mPwo6hWL44+3U9zxFaN8dHWIu9SXrEpyvI5uRg6+fREisw3E0FftJYayXkpXFvED2Vj
cDhKMzAV5iY3qXT0W6XfCFpkj6Hrt8pm5GwjyCjnpZx236AsnMcgJiaBmv2+QUz4q6nJX2x2Kzt3
K+gL5/Rb/9Uv/6Q17c/Wdx7Bo0WEjIXyjBRnj4QAUaG72NjeWP31+GeozMTcQwsxHHIbFEGPtRFh
HFYpn3pJMr7BvOH8641TnwCpGq82DEovPNW2Eg==</SignatureValue>
  <KeyInfo>
    <X509Data>
      <X509Certificate>MIIGRjCCBS6gAwIBAgIKMV31uwACAAHMxzANBgkqhkiG9w0BAQsFADBKMRIwEAYKCZImiZPyLGQBGRYCZ2UxEzARBgoJkiaJk/IsZAEZFgNuYmcxHzAdBgNVBAMTFk5CRyBDbGFzcyAyIElOVCBTdWIgQ0EwHhcNMjEwMjIzMTE1ODE0WhcNMjExMjIyMDk0NjU2WjBEMR8wHQYDVQQKExZKU0MgUGFzaGEgQmFuayBHZW9yZ2lhMSEwHwYDVQQDExhCUEIgLSBNYXJnYXJpdGEgU3ZhbmlkemUwggEiMA0GCSqGSIb3DQEBAQUAA4IBDwAwggEKAoIBAQDzqbsnkxWyJmfM0mBXWl35lEcdrRBgq4E38MAJRzNrI/NjadIjduHV7vd88JvSu/itZQbZsfaqRJSNhdm9gEp8qvvbMGwAHmElNu0V0djxt4O4ctL/90fGne3cDMvShQEmSRwD6vHN//p6sH/HWwofyykJdF7vwqZkdGaGHySJG/QeyZ+TLV76douM137Q6ARORE8GWskDnUWhPrLOeYpVX/+NvYooe/60XyQwFS+nZkOcw8nPjWDVamI+Z2a54E4c+cPdhEgShCh+j8GC/SZNs+GAawJ7ZFdX0h6pP8ONhBtvTWKblHz5J4S0R5Y9rdfRpRwAL6uT2WZqKINg8kydAgMBAAGjggMyMIIDLjA8BgkrBgEEAYI3FQcELzAtBiUrBgEEAYI3FQjmsmCDjfVEhoGZCYO4oUqDvoRxBIPEkTOEg4hdAgFkAgEjMB0GA1UdJQQWMBQGCCsGAQUFBwMCBggrBgEFBQcDBDALBgNVHQ8EBAMCB4AwJwYJKwYBBAGCNxUKBBowGDAKBggrBgEFBQcDAjAKBggrBgEFBQcDBDAdBgNVHQ4EFgQUadP3UfOuMq9sMLGQJYB8+qNA6QYwHwYDVR0jBBgwFoAUwy7SL/BMLxnCJ4L89i6sarBJz8EwggElBgNVHR8EggEcMIIBGDCCARSgggEQoIIBDIaBx2xkYXA6Ly8vQ049TkJHJTIwQ2xhc3MlMjAyJTIwSU5UJTIwU3ViJTIwQ0EoMSksQ049bmJnLXN1YkNBLENOPUNEUCxDTj1QdWJsaWMlMjBLZXklMjBTZXJ2aWNlcyxDTj1TZXJ2aWNlcyxDTj1Db25maWd1cmF0aW9uLERDPW5iZyxEQz1nZT9jZXJ0aWZpY2F0ZVJldm9jYXRpb25MaXN0P2Jhc2U/b2JqZWN0Q2xhc3M9Y1JMRGlzdHJpYnV0aW9uUG9pbnSGQGh0dHA6Ly9jcmwubmJnLmdvdi5nZS9jYS9OQkclMjBDbGFzcyUyMDIlMjBJTlQlMjBTdWIlMjBDQSgxKS5jcmwwggEuBggrBgEFBQcBAQSCASAwggEcMIG6BggrBgEFBQcwAoaBrWxkYXA6Ly8vQ049TkJHJTIwQ2xhc3MlMjAyJTIwSU5UJTIwU3ViJTIwQ0EsQ049QUlBLENOPVB1YmxpYyUyMEtleSUyMFNlcnZpY2VzLENOPVNlcnZpY2VzLENOPUNvbmZpZ3VyYXRpb24sREM9bmJnLERDPWdlP2NBQ2VydGlmaWNhdGU/YmFzZT9vYmplY3RDbGFzcz1jZXJ0aWZpY2F0aW9uQXV0aG9yaXR5MF0GCCsGAQUFBzAChlFodHRwOi8vY3JsLm5iZy5nb3YuZ2UvY2EvbmJnLXN1YkNBLm5iZy5nZV9OQkclMjBDbGFzcyUyMDIlMjBJTlQlMjBTdWIlMjBDQSgyKS5jcnQwDQYJKoZIhvcNAQELBQADggEBABDRFTZjcT9814ScRzSCg2oh2qexFYGtnRUvFAIFREq5DM4h7w6vexvP7bPc+DLeOB1lHA0RFY/wMuPUqWnRouq1EVDQAxNNiW8n7KnwgwLPdWOEC035Rd6zWaMEiK8Csgt3n7SpvvjD+4obxOOJ5YxwcFRqhc9DpC9BEgklwCM/PpXK1IzpfM8wb6EZWCtEHqkfgMtXgPDsOREI4D2/RMlDEMSyMIt+hoodQr6VDrjIzadFn/dFjr4cisd3NpVW1uAJTshdJ9m1MrKK9J1oIrQoxhSGdHk7jQo/zi/dSmW+8EoSea9LRjjYwDkjA2OfBJpT2tRMdzbOg7i0h39l+pE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5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5pLVPRdUVsOoD8HW+Q9Uyljg6c+NkoSQjIi2x6vxvdQ=</DigestValue>
      </Reference>
      <Reference URI="/xl/calcChain.xml?ContentType=application/vnd.openxmlformats-officedocument.spreadsheetml.calcChain+xml">
        <DigestMethod Algorithm="http://www.w3.org/2001/04/xmlenc#sha256"/>
        <DigestValue>IuOxUypAGTDPvJlN0mrUc0/HyKEb0d2zJCrTJpuvhKI=</DigestValue>
      </Reference>
      <Reference URI="/xl/drawings/drawing1.xml?ContentType=application/vnd.openxmlformats-officedocument.drawing+xml">
        <DigestMethod Algorithm="http://www.w3.org/2001/04/xmlenc#sha256"/>
        <DigestValue>8UznAeC8oa4Ew3iX/QTjCcvew3MR81lMbkd21hZdj6Y=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yojLcXPL4SikwWYRWMHJ4GIyvAOKeWt5829V9D7CMOs=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8h2R+DqXjUsH05eBB2ZeN4BsgA63w+UXgeDFU6K+Ww8=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72fUG5/UN+bgABv1oLXOrWb5+OEeML8pbP7/zTqLSdQ=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/Bsynb60adgE5J5s2guHSH/I6mt7wPNdQK1ejYkXYdg=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0XAJT0zELKzoZ3sviVjI5XajNYraK7zgxFl1ekxaMsw=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6JnUOBSq3qQvivt7ufR97pp2ohiag4WY+ApzR/9Roh4=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phExJXcUSgox5gQQYWwXfig8OVI7xWBppF8R7r6Lo1M=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McHkBVN47P4cUBdb4HVv5fmdc7qNhZx4s8zDRwHc87M=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2m6CW85rBYKpJKifjkFVt0n58BwBksWMXfva2VqaA+I=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UZc+Eb2U6CoUW3VzqKXofHC/4ECHjz4BBxFJtHQHWcM=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16nRtTkTNfAdSTF0Lg1CT4t8t5VLf2B9wJs/PWFk54A=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JXWIrlKFv8dBdHgbBsxByPOLyWdHbFirDhO9WCuSqUU=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p15fOjzmBTLGI8Klf+TI4woTVTHX8Q0l14vNf+jwiuE=</DigestValue>
      </Reference>
      <Reference URI="/xl/sharedStrings.xml?ContentType=application/vnd.openxmlformats-officedocument.spreadsheetml.sharedStrings+xml">
        <DigestMethod Algorithm="http://www.w3.org/2001/04/xmlenc#sha256"/>
        <DigestValue>7r+1uS4oOwgYqdv2WBHDccDnPoVWsRoW35i/ac0y/EA=</DigestValue>
      </Reference>
      <Reference URI="/xl/styles.xml?ContentType=application/vnd.openxmlformats-officedocument.spreadsheetml.styles+xml">
        <DigestMethod Algorithm="http://www.w3.org/2001/04/xmlenc#sha256"/>
        <DigestValue>VLoMQ1wdnzTUy/OmYaV3j6d1Uhz2ZbMcFy41CHxPsh8=</DigestValue>
      </Reference>
      <Reference URI="/xl/theme/theme1.xml?ContentType=application/vnd.openxmlformats-officedocument.theme+xml">
        <DigestMethod Algorithm="http://www.w3.org/2001/04/xmlenc#sha256"/>
        <DigestValue>TG2INX02lfOQAdcSZ0mz1vgZ+I3vxMMRQJPkWwqFVjY=</DigestValue>
      </Reference>
      <Reference URI="/xl/workbook.xml?ContentType=application/vnd.openxmlformats-officedocument.spreadsheetml.sheet.main+xml">
        <DigestMethod Algorithm="http://www.w3.org/2001/04/xmlenc#sha256"/>
        <DigestValue>I9SS6UGp1b4evQ09/Pe8qZmS0q47kkznssquf+iqmnY=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jKXVFx1HGVIO24c9gNTdtZXWAhN/RaoLgU3SJbP+8Bw=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vl8xLDneCfmICoinYSqYoDNVXtqBCFGfNOh4xxRDeEQ=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nZKw4hKw2+3pXeBTsC/ZBicbgnGu7zTAAE186sjLnDw=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dL6Q//yFk62Fh3vd4k4WGOCmk1cvMT///Q001YoLoFQ=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/24puvaW5bXuS+cktdpJpE35olfWZ1+6Lpxzh0chEvI=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yc48oc/QmVpCKOyTQC/b+mtn1WuyjRR/gC7AuLuMWdI=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FDvnHPD6/CGwKxcEIE18HsOXjfGgVY46IoBPe6h8Lj0=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VBtVSFlIxzcUXhEx+UnzQXmVxs4DIyAhk4b2Ww66f00=</DigestValue>
      </Reference>
      <Reference URI="/xl/worksheets/sheet1.xml?ContentType=application/vnd.openxmlformats-officedocument.spreadsheetml.worksheet+xml">
        <DigestMethod Algorithm="http://www.w3.org/2001/04/xmlenc#sha256"/>
        <DigestValue>HCoZbDF9epqedzVEVeBQLdw09Mk5D6O9ubLNEhyIaiE=</DigestValue>
      </Reference>
      <Reference URI="/xl/worksheets/sheet10.xml?ContentType=application/vnd.openxmlformats-officedocument.spreadsheetml.worksheet+xml">
        <DigestMethod Algorithm="http://www.w3.org/2001/04/xmlenc#sha256"/>
        <DigestValue>XTiCeRIpif4qjEgSNLXrQC4oGd2Z2/lAYSQ9a0kIg/U=</DigestValue>
      </Reference>
      <Reference URI="/xl/worksheets/sheet11.xml?ContentType=application/vnd.openxmlformats-officedocument.spreadsheetml.worksheet+xml">
        <DigestMethod Algorithm="http://www.w3.org/2001/04/xmlenc#sha256"/>
        <DigestValue>MTUJzAQ6P28tN2NGKDTyumOTvkvDUUBXR+bGSXnFwNc=</DigestValue>
      </Reference>
      <Reference URI="/xl/worksheets/sheet12.xml?ContentType=application/vnd.openxmlformats-officedocument.spreadsheetml.worksheet+xml">
        <DigestMethod Algorithm="http://www.w3.org/2001/04/xmlenc#sha256"/>
        <DigestValue>21lxC330QluT2ld40V/ua0z2teLi4ZY6d04t/HU3al4=</DigestValue>
      </Reference>
      <Reference URI="/xl/worksheets/sheet13.xml?ContentType=application/vnd.openxmlformats-officedocument.spreadsheetml.worksheet+xml">
        <DigestMethod Algorithm="http://www.w3.org/2001/04/xmlenc#sha256"/>
        <DigestValue>ZcGIG9ko9JjilY642hGJcSj+cE1fpeGBdRH8Vq1ORfE=</DigestValue>
      </Reference>
      <Reference URI="/xl/worksheets/sheet14.xml?ContentType=application/vnd.openxmlformats-officedocument.spreadsheetml.worksheet+xml">
        <DigestMethod Algorithm="http://www.w3.org/2001/04/xmlenc#sha256"/>
        <DigestValue>xsJZUiuKBN3ut2298n0JVli0AlR5NFGGdGagyTIxf9Y=</DigestValue>
      </Reference>
      <Reference URI="/xl/worksheets/sheet15.xml?ContentType=application/vnd.openxmlformats-officedocument.spreadsheetml.worksheet+xml">
        <DigestMethod Algorithm="http://www.w3.org/2001/04/xmlenc#sha256"/>
        <DigestValue>2GU5mtFwILByDefQNZeUCGZshh3TqT9QevZkNtBfe6k=</DigestValue>
      </Reference>
      <Reference URI="/xl/worksheets/sheet16.xml?ContentType=application/vnd.openxmlformats-officedocument.spreadsheetml.worksheet+xml">
        <DigestMethod Algorithm="http://www.w3.org/2001/04/xmlenc#sha256"/>
        <DigestValue>odW2pbrgo8gGlG1C1a+xjvAbMtdGcunnoMbadQZYtp8=</DigestValue>
      </Reference>
      <Reference URI="/xl/worksheets/sheet17.xml?ContentType=application/vnd.openxmlformats-officedocument.spreadsheetml.worksheet+xml">
        <DigestMethod Algorithm="http://www.w3.org/2001/04/xmlenc#sha256"/>
        <DigestValue>+mgxALkUOXDKV3eiGPFStpVDjWJClP5IVD5uaRHJGRo=</DigestValue>
      </Reference>
      <Reference URI="/xl/worksheets/sheet18.xml?ContentType=application/vnd.openxmlformats-officedocument.spreadsheetml.worksheet+xml">
        <DigestMethod Algorithm="http://www.w3.org/2001/04/xmlenc#sha256"/>
        <DigestValue>3Z48yeMuGRGQXOc0+tXqjzx+ImOu6AUCkGDQsDDjKmM=</DigestValue>
      </Reference>
      <Reference URI="/xl/worksheets/sheet2.xml?ContentType=application/vnd.openxmlformats-officedocument.spreadsheetml.worksheet+xml">
        <DigestMethod Algorithm="http://www.w3.org/2001/04/xmlenc#sha256"/>
        <DigestValue>nGAHLz9jzG9HPb191XHmf7e7tA306VJgul+sMKNTsKs=</DigestValue>
      </Reference>
      <Reference URI="/xl/worksheets/sheet3.xml?ContentType=application/vnd.openxmlformats-officedocument.spreadsheetml.worksheet+xml">
        <DigestMethod Algorithm="http://www.w3.org/2001/04/xmlenc#sha256"/>
        <DigestValue>LxO3hqDS36Z3GAEgg4Br9Tm3BSv1DGxkOle3TQa4uxU=</DigestValue>
      </Reference>
      <Reference URI="/xl/worksheets/sheet4.xml?ContentType=application/vnd.openxmlformats-officedocument.spreadsheetml.worksheet+xml">
        <DigestMethod Algorithm="http://www.w3.org/2001/04/xmlenc#sha256"/>
        <DigestValue>dHiazx8TZK313U5hmzF0k0ArJSv4pjftJiwBNyw7pjo=</DigestValue>
      </Reference>
      <Reference URI="/xl/worksheets/sheet5.xml?ContentType=application/vnd.openxmlformats-officedocument.spreadsheetml.worksheet+xml">
        <DigestMethod Algorithm="http://www.w3.org/2001/04/xmlenc#sha256"/>
        <DigestValue>cHtVdQDnKCtLyqvscOCwhb5kYW6IPdU04+Sw256qV5k=</DigestValue>
      </Reference>
      <Reference URI="/xl/worksheets/sheet6.xml?ContentType=application/vnd.openxmlformats-officedocument.spreadsheetml.worksheet+xml">
        <DigestMethod Algorithm="http://www.w3.org/2001/04/xmlenc#sha256"/>
        <DigestValue>lojFjBovlFAKaSdeBclSyZOEsruHaqaLeEbYOStAZYA=</DigestValue>
      </Reference>
      <Reference URI="/xl/worksheets/sheet7.xml?ContentType=application/vnd.openxmlformats-officedocument.spreadsheetml.worksheet+xml">
        <DigestMethod Algorithm="http://www.w3.org/2001/04/xmlenc#sha256"/>
        <DigestValue>65YiK+cGCpZtVQJ87cz2CLKTKzvIPNaXdsvda+TgVoA=</DigestValue>
      </Reference>
      <Reference URI="/xl/worksheets/sheet8.xml?ContentType=application/vnd.openxmlformats-officedocument.spreadsheetml.worksheet+xml">
        <DigestMethod Algorithm="http://www.w3.org/2001/04/xmlenc#sha256"/>
        <DigestValue>W0Wb1GIw+XHm0eKNe2Z5L+zJb9XME3/Ejhc4cDDe0j0=</DigestValue>
      </Reference>
      <Reference URI="/xl/worksheets/sheet9.xml?ContentType=application/vnd.openxmlformats-officedocument.spreadsheetml.worksheet+xml">
        <DigestMethod Algorithm="http://www.w3.org/2001/04/xmlenc#sha256"/>
        <DigestValue>BFLO9dlmueOfVaYIqPJfeyTad8ABdLz6AeSPep9QoQQ=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2021-05-04T07:19:28Z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16.0.13929/22</OfficeVersion>
          <ApplicationVersion>16.0.13929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2021-05-04T07:19:28Z</xd:SigningTime>
          <xd:SigningCertificate>
            <xd:Cert>
              <xd:CertDigest>
                <DigestMethod Algorithm="http://www.w3.org/2001/04/xmlenc#sha256"/>
                <DigestValue>HH4EyhBHQ/ozos3ihpPKALSaWGF2H8nX059rcMpvuZs=</DigestValue>
              </xd:CertDigest>
              <xd:IssuerSerial>
                <X509IssuerName>CN=NBG Class 2 INT Sub CA, DC=nbg, DC=ge</X509IssuerName>
                <X509SerialNumber>233129211605836131060935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EgDCCA2igAwIBAgIKYbTEEAAAAAAAoTANBgkqhkiG9w0BAQsFADBHMRIwEAYKCZImiZPyLGQBGRYCZ2UxEzARBgoJkiaJk/IsZAEZFgNuYmcxHDAaBgNVBAMTE05CRyBDbGFzcyAxIFJvb3QgQ0EwHhcNMjEwMzIxMDYzNzI5WhcNMjUxMTI0MjI0OTMzWjBKMRIwEAYKCZImiZPyLGQBGRYCZ2UxEzARBgoJkiaJk/IsZAEZFgNuYmcxHzAdBgNVBAMTFk5CRyBDbGFzcyAyIElOVCBTdWIgQ0EwggEiMA0GCSqGSIb3DQEBAQUAA4IBDwAwggEKAoIBAQCzZc/9jUbS4Uinp9r8TQ9taryMlFEQzOqa5sdTa24xdN4k+ubo6S63dnWGe8dBZecLWY1kSzGBTPyKwZaKihRtlg4jqYqJPpuBh4PA22LaxUV5WJOO6k5gMGVN34DkZ9YVRcSPS7BkkA3FvPd9iW8EknVdRCK3JvfeBZF+eV0MDu3vYOw4OpA+Kx9oQdPT1OKgqrtpV23d4tV667AzNSGVPBnt+EfspbD4hKw1ARpFXwg0a6gtMwtinaBtXOqrpVEUY5oKIiD+lkArl9FuByYxYXttxcYqe2SYnBjKehHoH2BG8QXma8XFUZSs+ipQn6tB7YPjTh0rCHx9bRgcsWBpAgMBAAGjggFpMIIBZTASBgkrBgEEAYI3FQEEBQIDAQADMCMGCSsGAQQBgjcVAgQWBBTr5fKvHKd0Pip0sxFeH2mviCb3KjAdBgNVHQ4EFgQUwy7SL/BMLxnCJ4L89i6sarBJz8EwGQYJKwYBBAGCNxQCBAweCgBTAHUAYgBDAEEwCwYDVR0PBAQDAgGGMA8GA1UdEwEB/wQFMAMBAf8wHwYDVR0jBBgwFoAU6CYsCoPW18Do/q4IevdFE0cp8hkwSQYDVR0fBEIwQDA+oDygOoY4aHR0cDovL2NybC5uYmcuZ292LmdlL2NhL05CRyUyMENsYXNzJTIwMSUyMFJvb3QlMjBDQS5jcmwwZgYIKwYBBQUHAQEEWjBYMFYGCCsGAQUFBzAChkpodHRwOi8vY3JsLm5iZy5nb3YuZ2UvY2EvbmJnLXJvb3RDQS5uYmcuZ2VfTkJHJTIwQ2xhc3MlMjAxJTIwUm9vdCUyMENBLmNydDANBgkqhkiG9w0BAQsFAAOCAQEAAVMBf6sJWsuH4cEqVr/vLVjY4BtCNZ/y45iiB8oesuSBxB8PzpEpauUgkwFcXrqrrGYxmDQVxU1s6hKLYH6xtnGaOPcV5DESkWcnBed7GqXrGcTOF8HFezmDRKDWXhad6pEwxNTk3KfDNQg/Qt7iELbontj9Ao2gIfqi+YVunxXADsO32sqsDz9iw9+3GJsLhWRF/P4d+dVAoT5dY8GAhgjyQTvAo9DxSK895byMVyZzWMWbLMtdCSjuavghy75JIK2OY9TYDoMv4H/fcEysQr14hnKC7oyluRE6UFgiGsWRzCdt3TcI/1BqHKZcFiSKG4gacIF4GyCXHdzd/gYLyQ==</xd:EncapsulatedX509Certificate>
            <xd:EncapsulatedX509Certificate>MIIDfjCCAmagAwIBAgIQWk0Eq2kmi5NMOEEOPGSixjANBgkqhkiG9w0BAQUFADBHMRIwEAYKCZImiZPyLGQBGRYCZ2UxEzARBgoJkiaJk/IsZAEZFgNuYmcxHDAaBgNVBAMTE05CRyBDbGFzcyAxIFJvb3QgQ0EwHhcNMTAxMTI0MjIzOTM0WhcNMjUxMTI0MjI0OTMzWjBHMRIwEAYKCZImiZPyLGQBGRYCZ2UxEzARBgoJkiaJk/IsZAEZFgNuYmcxHDAaBgNVBAMTE05CRyBDbGFzcyAxIFJvb3QgQ0EwggEiMA0GCSqGSIb3DQEBAQUAA4IBDwAwggEKAoIBAQC10LJuvb/cvZzGrHQLwHwBf+8UUxQYtOZKWzNTNgQ6N+4mZ1Z+APzEzWArGAOb+1saGjZxbln1SzXBVWjg9K/YwNojoRUgpMsgwhlfmqNVKTaJh9isLx0V7MNN+/9yZgspe2n/Enga4TaDzPsW9G8cfmTGkE12spVYnphGsz49Nz6mP907sT2efkca9Wgh7lo8UthX5UcpIFbsXa4W53Txg97zyD8nxs701yiZT/2qSPWUaulMG+scanSqnMUb0oifwX6HfpMH20cGs6vUWlZuJkDX3M0XCSMqqnLC3IBQNxkggONyu2Yo63puU5SsTCdsZspgYq3k6o88xB1+53X9AgMBAAGjZjBkMBMGCSsGAQQBgjcUAgQGHgQAQwBBMAsGA1UdDwQEAwIBhjAPBgNVHRMBAf8EBTADAQH/MB0GA1UdDgQWBBToJiwKg9bXwOj+rgh690UTRynyGTAQBgkrBgEEAYI3FQEEAwIBADANBgkqhkiG9w0BAQUFAAOCAQEAWsTvb+7fJL82wQBXrOrRXtBRInSKOve5YoXd43N9iylXSLHndIi5wiWEevExappJOD/d5QakbWAnT05kArleAPtPQYb7zazvnmC48CDFIPocHESAYjUnqixMnHFdpFr0+m1TArbZLVNOG65lc9o1kKSMv7dMlAlbNaL428TEnDK/TmVrLhwzsuhpu5yTscSNiKHVFSGA7N5IMYCU7Q/fPuhlAkoz5lfkJc3pxPXH1Fjjd+KE8PxfNmkpMduZBOJu4Eu7zW5MVyeGzUqGGgqED8VzO+XK7choDlUQz5GPoYBQhJlLzFg8cvNWfgmRNq3zuqoiH/spf7RGQCufR5wJqA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Info </vt:lpstr>
      <vt:lpstr>1. key ratios </vt:lpstr>
      <vt:lpstr>2.RC</vt:lpstr>
      <vt:lpstr>3.PL</vt:lpstr>
      <vt:lpstr>4. Off-Balance</vt:lpstr>
      <vt:lpstr>5. RWA </vt:lpstr>
      <vt:lpstr>6. Administrators-shareholders</vt:lpstr>
      <vt:lpstr>7. LI1 </vt:lpstr>
      <vt:lpstr>8. LI2</vt:lpstr>
      <vt:lpstr>9.Capital</vt:lpstr>
      <vt:lpstr>9.1. Capital Requirements</vt:lpstr>
      <vt:lpstr>10. CC2</vt:lpstr>
      <vt:lpstr>11. CRWA </vt:lpstr>
      <vt:lpstr>12. CRM</vt:lpstr>
      <vt:lpstr>13. CRME </vt:lpstr>
      <vt:lpstr>14. LCR</vt:lpstr>
      <vt:lpstr>15. CCR </vt:lpstr>
      <vt:lpstr>15.1 LR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2021-04-29T14:59:48Z</dcterms:modified>
</cp:coreProperties>
</file>