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3728" windowHeight="2808" tabRatio="919"/>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 r:id="rId35"/>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62913"/>
</workbook>
</file>

<file path=xl/calcChain.xml><?xml version="1.0" encoding="utf-8"?>
<calcChain xmlns="http://schemas.openxmlformats.org/spreadsheetml/2006/main">
  <c r="G33" i="97" l="1"/>
  <c r="G37" i="97" s="1"/>
  <c r="F33" i="97"/>
  <c r="E33" i="97"/>
  <c r="D33" i="97"/>
  <c r="C33" i="97"/>
  <c r="G21" i="97"/>
  <c r="G18" i="97"/>
  <c r="F18" i="97"/>
  <c r="E18" i="97"/>
  <c r="D18" i="97"/>
  <c r="C18" i="97"/>
  <c r="G14" i="97"/>
  <c r="F14" i="97"/>
  <c r="E14" i="97"/>
  <c r="D14" i="97"/>
  <c r="C14" i="97"/>
  <c r="G11" i="97"/>
  <c r="F11" i="97"/>
  <c r="E11" i="97"/>
  <c r="D11" i="97"/>
  <c r="C11" i="97"/>
  <c r="G8" i="97"/>
  <c r="F8" i="97"/>
  <c r="E8" i="97"/>
  <c r="D8" i="97"/>
  <c r="C8" i="97"/>
  <c r="G39" i="97" l="1"/>
  <c r="C25" i="84"/>
  <c r="D25" i="84"/>
  <c r="E25" i="84"/>
  <c r="F25" i="84"/>
  <c r="L33" i="118" l="1"/>
  <c r="K33" i="118"/>
  <c r="J33" i="118"/>
  <c r="I33" i="118"/>
  <c r="H33" i="118"/>
  <c r="G33" i="118"/>
  <c r="F33" i="118"/>
  <c r="E33" i="118"/>
  <c r="D33" i="118"/>
  <c r="C33" i="118"/>
  <c r="F20" i="122" l="1"/>
  <c r="F19" i="122"/>
  <c r="F18" i="122"/>
  <c r="F17" i="122"/>
  <c r="F16" i="122"/>
  <c r="F15" i="122"/>
  <c r="F14" i="122"/>
  <c r="F13" i="122"/>
  <c r="F9" i="122" s="1"/>
  <c r="F12" i="122"/>
  <c r="F11" i="122"/>
  <c r="F10" i="122"/>
  <c r="H45" i="109"/>
  <c r="E45" i="109"/>
  <c r="H44" i="109"/>
  <c r="E44" i="109"/>
  <c r="H43" i="109"/>
  <c r="E43" i="109"/>
  <c r="H42" i="109"/>
  <c r="E42" i="109"/>
  <c r="H41" i="109"/>
  <c r="E41" i="109"/>
  <c r="H40" i="109"/>
  <c r="E40" i="109"/>
  <c r="H39" i="109"/>
  <c r="E39" i="109"/>
  <c r="H38" i="109"/>
  <c r="E38" i="109"/>
  <c r="H37" i="109"/>
  <c r="E37" i="109"/>
  <c r="H36" i="109"/>
  <c r="E36" i="109"/>
  <c r="H35" i="109"/>
  <c r="E35" i="109"/>
  <c r="H34" i="109"/>
  <c r="E34" i="109"/>
  <c r="H33" i="109"/>
  <c r="E33" i="109"/>
  <c r="H32" i="109"/>
  <c r="E32" i="109"/>
  <c r="H31" i="109"/>
  <c r="E31" i="109"/>
  <c r="H30" i="109"/>
  <c r="E30" i="109"/>
  <c r="H29" i="109"/>
  <c r="E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H13" i="109"/>
  <c r="E13" i="109"/>
  <c r="H12" i="109"/>
  <c r="H11" i="109"/>
  <c r="H10" i="109"/>
  <c r="H9" i="109"/>
  <c r="H8" i="109"/>
  <c r="H7" i="109"/>
  <c r="H6" i="109"/>
  <c r="G69" i="108"/>
  <c r="F69" i="108"/>
  <c r="H43" i="110" l="1"/>
  <c r="E43" i="110"/>
  <c r="H42" i="110"/>
  <c r="E42" i="110"/>
  <c r="H41" i="110"/>
  <c r="E41" i="110"/>
  <c r="H40" i="110"/>
  <c r="E40" i="110"/>
  <c r="H39" i="110"/>
  <c r="E39" i="110"/>
  <c r="G38" i="110"/>
  <c r="F38" i="110"/>
  <c r="H38" i="110" s="1"/>
  <c r="E38" i="110"/>
  <c r="D38" i="110"/>
  <c r="C38" i="110"/>
  <c r="H37" i="110"/>
  <c r="E37" i="110"/>
  <c r="H36" i="110"/>
  <c r="E36" i="110"/>
  <c r="H35" i="110"/>
  <c r="E35" i="110"/>
  <c r="H34" i="110"/>
  <c r="E34" i="110"/>
  <c r="H33" i="110"/>
  <c r="E33" i="110"/>
  <c r="H32" i="110"/>
  <c r="E32" i="110"/>
  <c r="H31" i="110"/>
  <c r="E31" i="110"/>
  <c r="G30" i="110"/>
  <c r="F30" i="110"/>
  <c r="H30" i="110" s="1"/>
  <c r="E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G17" i="110"/>
  <c r="G14" i="110" s="1"/>
  <c r="F17" i="110"/>
  <c r="D17" i="110"/>
  <c r="D14" i="110" s="1"/>
  <c r="C17" i="110"/>
  <c r="E17" i="110" s="1"/>
  <c r="H16" i="110"/>
  <c r="E16" i="110"/>
  <c r="H15" i="110"/>
  <c r="E15" i="110"/>
  <c r="F14" i="110"/>
  <c r="H14" i="110" s="1"/>
  <c r="H13" i="110"/>
  <c r="E13" i="110"/>
  <c r="H12" i="110"/>
  <c r="E12" i="110"/>
  <c r="G11" i="110"/>
  <c r="H11" i="110" s="1"/>
  <c r="F11" i="110"/>
  <c r="D11" i="110"/>
  <c r="C11" i="110"/>
  <c r="E11" i="110" s="1"/>
  <c r="H10" i="110"/>
  <c r="E10" i="110"/>
  <c r="H9" i="110"/>
  <c r="E9" i="110"/>
  <c r="G8" i="110"/>
  <c r="F8" i="110"/>
  <c r="H8" i="110" s="1"/>
  <c r="E8" i="110"/>
  <c r="D8" i="110"/>
  <c r="C8" i="110"/>
  <c r="H7" i="110"/>
  <c r="E7" i="110"/>
  <c r="H6" i="110"/>
  <c r="E6" i="110"/>
  <c r="H17" i="110" l="1"/>
  <c r="C14" i="110"/>
  <c r="E14" i="110" s="1"/>
  <c r="H22" i="91" l="1"/>
  <c r="E9" i="88"/>
  <c r="E8" i="88"/>
  <c r="H12" i="91" l="1"/>
  <c r="H21" i="91"/>
  <c r="H20" i="91"/>
  <c r="H19" i="91"/>
  <c r="H18" i="91"/>
  <c r="H17" i="91"/>
  <c r="H16" i="91"/>
  <c r="H15" i="91"/>
  <c r="H14" i="91"/>
  <c r="H13" i="91"/>
  <c r="H11" i="91"/>
  <c r="H10" i="91"/>
  <c r="H9" i="91"/>
  <c r="H8" i="91"/>
  <c r="C6" i="69"/>
  <c r="C62" i="69"/>
  <c r="C46" i="69"/>
  <c r="E13" i="88"/>
  <c r="E12" i="88"/>
  <c r="E11" i="88"/>
  <c r="E10" i="88"/>
  <c r="B2" i="122" l="1"/>
  <c r="B1" i="122"/>
  <c r="B2" i="121"/>
  <c r="B1" i="121"/>
  <c r="A2" i="121" l="1"/>
  <c r="A1" i="121"/>
  <c r="E9" i="122"/>
  <c r="D9" i="122"/>
  <c r="C9" i="122"/>
  <c r="B9" i="122"/>
  <c r="H7" i="112" l="1"/>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8" i="115" l="1"/>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H34" i="113"/>
  <c r="H8" i="112"/>
  <c r="H9" i="112"/>
  <c r="H10" i="112"/>
  <c r="H11" i="112"/>
  <c r="H12" i="112"/>
  <c r="H13" i="112"/>
  <c r="H14" i="112"/>
  <c r="H15" i="112"/>
  <c r="H16" i="112"/>
  <c r="H17" i="112"/>
  <c r="H18" i="112"/>
  <c r="H19" i="112"/>
  <c r="H20" i="112"/>
  <c r="H21" i="112"/>
  <c r="H22" i="112"/>
  <c r="H23" i="112"/>
  <c r="C67" i="69" l="1"/>
  <c r="C58" i="69"/>
  <c r="C40" i="69"/>
  <c r="C29" i="69"/>
  <c r="C26" i="69"/>
  <c r="C23" i="69"/>
  <c r="C18" i="69"/>
  <c r="C14" i="69"/>
  <c r="C35" i="69" s="1"/>
  <c r="E37" i="88"/>
  <c r="E16" i="88"/>
  <c r="E20" i="88"/>
  <c r="E25" i="88"/>
  <c r="E28" i="88"/>
  <c r="E31" i="88"/>
  <c r="D8" i="88"/>
  <c r="D16" i="88"/>
  <c r="D20" i="88"/>
  <c r="D25" i="88"/>
  <c r="D28" i="88"/>
  <c r="D31" i="88"/>
  <c r="C31" i="88"/>
  <c r="C28" i="88"/>
  <c r="C25" i="88"/>
  <c r="C20" i="88"/>
  <c r="C16" i="88"/>
  <c r="C37" i="88" s="1"/>
  <c r="C8" i="88"/>
  <c r="C52" i="69" l="1"/>
  <c r="C68" i="69" s="1"/>
  <c r="D37" i="88"/>
  <c r="H69" i="108"/>
  <c r="H67" i="108"/>
  <c r="E67" i="108"/>
  <c r="H66" i="108"/>
  <c r="E66" i="108"/>
  <c r="H65" i="108"/>
  <c r="E65" i="108"/>
  <c r="H64" i="108"/>
  <c r="E64" i="108"/>
  <c r="H63" i="108"/>
  <c r="E63" i="108"/>
  <c r="H62" i="108"/>
  <c r="E62" i="108"/>
  <c r="H61" i="108"/>
  <c r="E61" i="108"/>
  <c r="H60" i="108"/>
  <c r="E60" i="108"/>
  <c r="H59" i="108"/>
  <c r="E59" i="108"/>
  <c r="E68" i="108"/>
  <c r="H58" i="108"/>
  <c r="E58" i="108"/>
  <c r="H57" i="108"/>
  <c r="E57" i="108"/>
  <c r="H56" i="108"/>
  <c r="E56" i="108"/>
  <c r="H55" i="108"/>
  <c r="E55" i="108"/>
  <c r="H52" i="108"/>
  <c r="E52" i="108"/>
  <c r="H51" i="108"/>
  <c r="E51" i="108"/>
  <c r="H50" i="108"/>
  <c r="E50" i="108"/>
  <c r="H49" i="108"/>
  <c r="E49" i="108"/>
  <c r="H48" i="108"/>
  <c r="E48" i="108"/>
  <c r="H47" i="108"/>
  <c r="E47" i="108"/>
  <c r="H46" i="108"/>
  <c r="E46" i="108"/>
  <c r="H45" i="108"/>
  <c r="E45" i="108"/>
  <c r="H44" i="108"/>
  <c r="E44" i="108"/>
  <c r="H43" i="108"/>
  <c r="E43" i="108"/>
  <c r="H42" i="108"/>
  <c r="E42" i="108"/>
  <c r="H41" i="108"/>
  <c r="H40" i="108"/>
  <c r="E40" i="108"/>
  <c r="H39" i="108"/>
  <c r="E39" i="108"/>
  <c r="H38" i="108"/>
  <c r="E38" i="108"/>
  <c r="G36" i="108"/>
  <c r="H35" i="108"/>
  <c r="E35" i="108"/>
  <c r="H34" i="108"/>
  <c r="E34" i="108"/>
  <c r="H33" i="108"/>
  <c r="E33" i="108"/>
  <c r="H32" i="108"/>
  <c r="E32" i="108"/>
  <c r="H31" i="108"/>
  <c r="E31" i="108"/>
  <c r="H30" i="108"/>
  <c r="E30" i="108"/>
  <c r="H29" i="108"/>
  <c r="E29" i="108"/>
  <c r="H28" i="108"/>
  <c r="E28" i="108"/>
  <c r="H27" i="108"/>
  <c r="E27" i="108"/>
  <c r="H26" i="108"/>
  <c r="E26" i="108"/>
  <c r="H25" i="108"/>
  <c r="E25" i="108"/>
  <c r="H24" i="108"/>
  <c r="E24" i="108"/>
  <c r="H23" i="108"/>
  <c r="E23" i="108"/>
  <c r="H22" i="108"/>
  <c r="E22" i="108"/>
  <c r="H21" i="108"/>
  <c r="E21" i="108"/>
  <c r="H20" i="108"/>
  <c r="E20" i="108"/>
  <c r="H19" i="108"/>
  <c r="E19" i="108"/>
  <c r="H18" i="108"/>
  <c r="E18" i="108"/>
  <c r="H17" i="108"/>
  <c r="E17" i="108"/>
  <c r="H16" i="108"/>
  <c r="E16" i="108"/>
  <c r="H15" i="108"/>
  <c r="E15" i="108"/>
  <c r="H14" i="108"/>
  <c r="E14" i="108"/>
  <c r="H13" i="108"/>
  <c r="E13" i="108"/>
  <c r="H12" i="108"/>
  <c r="E12" i="108"/>
  <c r="H11" i="108"/>
  <c r="E11" i="108"/>
  <c r="H10" i="108"/>
  <c r="E10" i="108"/>
  <c r="H9" i="108"/>
  <c r="E9" i="108"/>
  <c r="H8" i="108"/>
  <c r="E8" i="108"/>
  <c r="H7" i="108"/>
  <c r="F36" i="108"/>
  <c r="E7" i="108"/>
  <c r="D36" i="108"/>
  <c r="C36" i="108"/>
  <c r="H36" i="108" l="1"/>
  <c r="E36" i="108"/>
  <c r="E53" i="108"/>
  <c r="H68" i="108"/>
  <c r="E41" i="108"/>
  <c r="H53" i="108"/>
  <c r="E69" i="108" l="1"/>
  <c r="B1" i="97" l="1"/>
  <c r="B1" i="95" l="1"/>
  <c r="B1" i="92"/>
  <c r="B1" i="93"/>
  <c r="B1" i="64"/>
  <c r="B1" i="90"/>
  <c r="B1" i="69"/>
  <c r="B1" i="94"/>
  <c r="B1" i="89"/>
  <c r="B1" i="73"/>
  <c r="B1" i="88"/>
  <c r="B1" i="52"/>
  <c r="B1" i="86"/>
  <c r="G5" i="86"/>
  <c r="F5" i="86"/>
  <c r="E5" i="86"/>
  <c r="D5" i="86"/>
  <c r="G5" i="84"/>
  <c r="F5" i="84"/>
  <c r="E5" i="84"/>
  <c r="D5" i="84"/>
  <c r="C5" i="84"/>
  <c r="E6" i="86" l="1"/>
  <c r="E13" i="86" s="1"/>
  <c r="F6" i="86"/>
  <c r="F13" i="86" s="1"/>
  <c r="G6" i="86"/>
  <c r="G13" i="86" s="1"/>
  <c r="C21" i="94" l="1"/>
  <c r="C20" i="94"/>
  <c r="C19" i="94"/>
  <c r="B1" i="91" l="1"/>
  <c r="B1" i="84"/>
  <c r="C30" i="95" l="1"/>
  <c r="C26" i="95"/>
  <c r="D6" i="86" l="1"/>
  <c r="D13" i="86" s="1"/>
  <c r="C6" i="86" l="1"/>
  <c r="C13" i="86" s="1"/>
  <c r="D9" i="94" l="1"/>
  <c r="D8" i="94"/>
  <c r="D7" i="94"/>
  <c r="D17" i="94"/>
  <c r="D20" i="94"/>
  <c r="D19" i="94"/>
  <c r="D21" i="94"/>
  <c r="D11" i="94"/>
  <c r="D12" i="94"/>
  <c r="D13" i="94"/>
  <c r="D15" i="94"/>
  <c r="D16" i="94"/>
  <c r="N20" i="92"/>
  <c r="N19" i="92"/>
  <c r="E19" i="92"/>
  <c r="N18" i="92"/>
  <c r="E18" i="92"/>
  <c r="N17" i="92"/>
  <c r="E17" i="92"/>
  <c r="N16" i="92"/>
  <c r="E16" i="92"/>
  <c r="N15" i="92"/>
  <c r="E15" i="92"/>
  <c r="M14" i="92"/>
  <c r="L14" i="92"/>
  <c r="K14" i="92"/>
  <c r="J14" i="92"/>
  <c r="I14" i="92"/>
  <c r="H14" i="92"/>
  <c r="G14" i="92"/>
  <c r="F14" i="92"/>
  <c r="E14" i="92"/>
  <c r="C14" i="92"/>
  <c r="N13" i="92"/>
  <c r="N12" i="92"/>
  <c r="E12" i="92"/>
  <c r="N11" i="92"/>
  <c r="E11" i="92"/>
  <c r="N10" i="92"/>
  <c r="E10" i="92"/>
  <c r="N9" i="92"/>
  <c r="E9" i="92"/>
  <c r="N8" i="92"/>
  <c r="E8" i="92"/>
  <c r="M7" i="92"/>
  <c r="L7" i="92"/>
  <c r="L21" i="92" s="1"/>
  <c r="K7" i="92"/>
  <c r="J7" i="92"/>
  <c r="J21" i="92" s="1"/>
  <c r="I7" i="92"/>
  <c r="H7" i="92"/>
  <c r="G7" i="92"/>
  <c r="F7" i="92"/>
  <c r="C7" i="92"/>
  <c r="F21" i="92" l="1"/>
  <c r="H21" i="92"/>
  <c r="E7" i="92"/>
  <c r="I21" i="92"/>
  <c r="N14" i="92"/>
  <c r="M21" i="92"/>
  <c r="E21" i="92"/>
  <c r="C12" i="95" s="1"/>
  <c r="C18" i="95" s="1"/>
  <c r="C36" i="95" s="1"/>
  <c r="K21" i="92"/>
  <c r="G21" i="92"/>
  <c r="N7" i="92"/>
  <c r="C21" i="92"/>
  <c r="S21" i="90"/>
  <c r="S20" i="90"/>
  <c r="S19" i="90"/>
  <c r="S18" i="90"/>
  <c r="S17" i="90"/>
  <c r="S16" i="90"/>
  <c r="S15" i="90"/>
  <c r="S14" i="90"/>
  <c r="S13" i="90"/>
  <c r="S12" i="90"/>
  <c r="S11" i="90"/>
  <c r="S10" i="90"/>
  <c r="S9" i="90"/>
  <c r="S8" i="90"/>
  <c r="C38" i="95" l="1"/>
  <c r="N21" i="92"/>
  <c r="T21" i="64"/>
  <c r="U21" i="64"/>
  <c r="S21" i="64"/>
  <c r="C21" i="64"/>
  <c r="G22" i="91"/>
  <c r="F22" i="91"/>
  <c r="E22" i="91"/>
  <c r="D22" i="91"/>
  <c r="C22" i="91"/>
  <c r="K22" i="90" l="1"/>
  <c r="L22" i="90"/>
  <c r="M22" i="90"/>
  <c r="N22" i="90"/>
  <c r="O22" i="90"/>
  <c r="P22" i="90"/>
  <c r="Q22" i="90"/>
  <c r="R22" i="90"/>
  <c r="S22" i="90"/>
  <c r="C5" i="73" l="1"/>
  <c r="C22" i="90" l="1"/>
  <c r="C12" i="89"/>
  <c r="C6" i="89"/>
  <c r="D22" i="90" l="1"/>
  <c r="E22" i="90"/>
  <c r="F22" i="90"/>
  <c r="G22" i="90"/>
  <c r="H22" i="90"/>
  <c r="I22" i="90"/>
  <c r="J22" i="90"/>
  <c r="C29" i="89"/>
  <c r="C32" i="89"/>
  <c r="C31" i="89" s="1"/>
  <c r="C36" i="89"/>
  <c r="C42" i="89" s="1"/>
  <c r="C44" i="89"/>
  <c r="C48" i="89"/>
  <c r="C8" i="73" l="1"/>
  <c r="C13" i="73" s="1"/>
  <c r="C53" i="89"/>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<sst xmlns="http://schemas.openxmlformats.org/spreadsheetml/2006/main" count="1240" uniqueCount="772">
  <si>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</si>
  <si>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</si>
  <si>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</si>
  <si>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</si>
  <si>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</si>
  <si>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</si>
  <si>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</si>
  <si>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</si>
  <si>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</si>
  <si>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</si>
  <si>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</si>
  <si>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</si>
  <si>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</si>
  <si>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</si>
  <si>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</si>
  <si>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</si>
  <si>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</si>
  <si>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</si>
  <si>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</si>
  <si>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</si>
  <si>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</si>
  <si>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</si>
  <si>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</si>
  <si>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</si>
  <si>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</si>
  <si>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</si>
  <si>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</si>
  <si>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</si>
  <si>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</si>
  <si>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</si>
  <si>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</si>
  <si>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</si>
  <si>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</si>
  <si>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</si>
  <si>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</si>
  <si>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</si>
  <si>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</si>
  <si>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</si>
  <si>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</si>
  <si>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</si>
  <si>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</si>
  <si>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</si>
  <si>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</si>
  <si>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</si>
  <si>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</si>
  <si>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</si>
  <si>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</si>
  <si>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</si>
  <si>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</si>
  <si>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</si>
  <si>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</si>
  <si>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</si>
  <si>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</si>
  <si>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</si>
  <si>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</si>
  <si>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</si>
  <si>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</si>
  <si>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</si>
  <si>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</si>
  <si>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</si>
  <si>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</si>
  <si>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</si>
  <si>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</si>
  <si>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</si>
  <si>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</si>
  <si>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</si>
  <si>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</si>
  <si>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</si>
  <si>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</si>
  <si>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</si>
  <si>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</si>
  <si>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</si>
  <si>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</si>
  <si>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</si>
  <si>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</si>
  <si>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</si>
  <si>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</si>
  <si>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</si>
  <si>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</si>
  <si>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</si>
  <si>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</si>
  <si>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</si>
  <si>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</si>
  <si>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</si>
  <si>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</si>
  <si>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</si>
  <si>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</si>
  <si>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</si>
  <si>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</si>
  <si>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</si>
  <si>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</si>
  <si>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</si>
  <si>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</si>
  <si>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</si>
  <si>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</si>
  <si>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</si>
  <si>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</si>
  <si>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</si>
  <si>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</si>
  <si>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</si>
  <si>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</si>
  <si>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</si>
  <si>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</si>
  <si>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</si>
  <si>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</si>
  <si>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</si>
  <si>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</si>
  <si>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</si>
  <si>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</si>
  <si>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</si>
  <si>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</si>
  <si>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</si>
  <si>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</si>
  <si>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</si>
  <si>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</si>
  <si>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</si>
  <si>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</si>
  <si>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</si>
  <si>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</si>
  <si>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</si>
  <si>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</si>
  <si>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</si>
  <si>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</si>
  <si>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</si>
  <si>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</si>
  <si>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</si>
  <si>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</si>
  <si>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</si>
  <si>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</si>
  <si>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</si>
  <si>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</si>
  <si>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</si>
  <si>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</si>
  <si>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</si>
  <si>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</si>
  <si>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</si>
  <si>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</si>
  <si>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</si>
  <si>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</si>
  <si>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</si>
  <si>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</si>
  <si>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</si>
  <si>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</si>
  <si>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</si>
  <si>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</si>
  <si>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</si>
  <si>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</si>
  <si>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</si>
  <si>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</si>
  <si>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</si>
  <si>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</si>
  <si>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</si>
  <si>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</si>
  <si>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</si>
  <si>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</si>
  <si>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</si>
  <si>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</si>
  <si>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</si>
  <si>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</si>
  <si>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</si>
  <si>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</si>
  <si>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</si>
  <si>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</si>
  <si>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</si>
  <si>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</si>
  <si>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</si>
  <si>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</si>
  <si>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</si>
  <si>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</si>
  <si>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</si>
  <si>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</si>
  <si>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</si>
  <si>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</si>
  <si>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</si>
  <si>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</si>
  <si>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</si>
  <si>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</si>
  <si>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</si>
  <si>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</si>
  <si>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</si>
  <si>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</si>
  <si>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</si>
  <si>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</si>
  <si>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</si>
  <si>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</si>
  <si>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</si>
  <si>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</si>
  <si>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</si>
  <si>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</si>
  <si>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</si>
  <si>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</si>
  <si>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</si>
  <si>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</si>
  <si>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</si>
  <si>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</si>
  <si>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</si>
  <si>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</si>
  <si>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</si>
  <si>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</si>
  <si>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</si>
  <si>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</si>
  <si>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</si>
  <si>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</si>
  <si>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</si>
  <si>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</si>
  <si>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</si>
  <si>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</si>
  <si>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</si>
  <si>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</si>
  <si>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</si>
  <si>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</si>
  <si>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</si>
  <si>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</si>
  <si>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</si>
  <si>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</si>
  <si>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</si>
  <si>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</si>
  <si>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</si>
  <si>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</si>
  <si>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</si>
  <si>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</si>
  <si>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</si>
  <si>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</si>
  <si>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</si>
  <si>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</si>
  <si>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</si>
  <si>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</si>
  <si>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</si>
  <si>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</si>
  <si>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</si>
  <si>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</si>
  <si>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</si>
  <si>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</si>
  <si>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</si>
  <si>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</si>
  <si>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</si>
  <si>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</si>
  <si>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</si>
  <si>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</si>
  <si>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</si>
  <si>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</si>
  <si>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</si>
  <si>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</si>
  <si>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</si>
  <si>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</si>
  <si>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</si>
  <si>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</si>
  <si>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</si>
  <si>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</si>
  <si>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</si>
  <si>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</si>
  <si>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</si>
  <si>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</si>
  <si>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</si>
  <si>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</si>
  <si>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</si>
  <si>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</si>
  <si>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</si>
  <si>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</si>
  <si>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</si>
  <si>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</si>
  <si>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</si>
  <si>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</si>
  <si>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</si>
  <si>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</si>
  <si>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</si>
  <si>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</si>
  <si>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</si>
  <si>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</si>
  <si>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</si>
  <si>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</si>
  <si>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</si>
  <si>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</si>
  <si>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</si>
  <si>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</si>
  <si>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</si>
  <si>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</si>
  <si>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</si>
  <si>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</si>
  <si>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</si>
  <si>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</si>
  <si>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</si>
  <si>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</si>
  <si>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</si>
  <si>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</si>
  <si>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</si>
  <si>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</si>
  <si>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</si>
  <si>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</si>
  <si>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</si>
  <si>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</si>
  <si>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</si>
  <si>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</si>
  <si>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</si>
  <si>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</si>
  <si>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</si>
  <si>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</si>
  <si>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</si>
  <si>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</si>
  <si>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</si>
  <si>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</si>
  <si>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</si>
  <si>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</si>
  <si>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</si>
  <si>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</si>
  <si>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</si>
  <si>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</si>
  <si>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</si>
  <si>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</si>
  <si>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</si>
  <si>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</si>
  <si>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</si>
  <si>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</si>
  <si>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</si>
  <si>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</si>
  <si>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</si>
  <si>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</si>
  <si>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</si>
  <si>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</si>
  <si>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</si>
  <si>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</si>
  <si>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</si>
  <si>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</si>
  <si>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</si>
  <si>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</si>
  <si>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</si>
  <si>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</si>
  <si>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</si>
  <si>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</si>
  <si>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</si>
  <si>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</si>
  <si>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</si>
  <si>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</si>
  <si>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</si>
  <si>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</si>
  <si>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</si>
  <si>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</si>
  <si>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</si>
  <si>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</si>
  <si>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</si>
  <si>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</si>
  <si>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</si>
  <si>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</si>
  <si>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</si>
  <si>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</si>
  <si>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</si>
  <si>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</si>
  <si>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</si>
  <si>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</si>
  <si>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</si>
  <si>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</si>
  <si>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</si>
  <si>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</si>
  <si>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</si>
  <si>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</si>
  <si>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</si>
  <si>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</si>
  <si>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</si>
  <si>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</si>
  <si>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</si>
  <si>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</si>
  <si>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</si>
  <si>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</si>
  <si>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</si>
  <si>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</si>
  <si>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</si>
  <si>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</si>
  <si>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</si>
  <si>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</si>
  <si>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</si>
  <si>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</si>
  <si>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</si>
  <si>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</si>
  <si>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</si>
  <si>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</si>
  <si>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</si>
  <si>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</si>
  <si>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</si>
  <si>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</si>
  <si>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</si>
  <si>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</si>
  <si>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</si>
  <si>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</si>
  <si>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</si>
  <si>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</si>
  <si>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</si>
  <si>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</si>
  <si>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</si>
  <si>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</si>
  <si>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</si>
  <si>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</si>
  <si>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</si>
  <si>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</si>
  <si>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</si>
  <si>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</si>
  <si>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</si>
  <si>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</si>
  <si>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</si>
  <si>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</si>
  <si>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</si>
  <si>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</si>
  <si>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</si>
  <si>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</si>
  <si>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</si>
  <si>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</si>
  <si>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</si>
  <si>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</si>
  <si>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</si>
  <si>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</si>
  <si>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</si>
  <si>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</si>
  <si>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</si>
  <si>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</si>
  <si>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</si>
  <si>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</si>
  <si>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</si>
  <si>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</si>
  <si>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</si>
  <si>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</si>
  <si>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</si>
  <si>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</si>
  <si>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</si>
  <si>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</si>
  <si>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</si>
  <si>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</si>
  <si>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</si>
  <si>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</si>
  <si>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</si>
  <si>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</si>
  <si>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</si>
  <si>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</si>
  <si>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</si>
  <si>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</si>
  <si>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</si>
  <si>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</si>
  <si>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</si>
  <si>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</si>
  <si>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</si>
  <si>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</si>
  <si>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</si>
  <si>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</si>
  <si>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</si>
  <si>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</si>
  <si>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</si>
  <si>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</si>
  <si>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</si>
  <si>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</si>
  <si>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</si>
  <si>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</si>
  <si>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</si>
  <si>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</si>
  <si>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</si>
  <si>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</si>
  <si>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</si>
  <si>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</si>
  <si>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</si>
  <si>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</si>
  <si>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</si>
  <si>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</si>
  <si>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</si>
  <si>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</si>
  <si>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</si>
  <si>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</si>
  <si>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</si>
  <si>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</si>
  <si>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</si>
  <si>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</si>
  <si>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</si>
  <si>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</si>
  <si>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</si>
  <si>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</si>
  <si>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</si>
  <si>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</si>
  <si>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</si>
  <si>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</si>
  <si>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</si>
  <si>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</si>
  <si>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</si>
  <si>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</si>
  <si>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</si>
  <si>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</si>
  <si>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</si>
  <si>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</si>
  <si>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</si>
  <si>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</si>
  <si>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</si>
  <si>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</si>
  <si>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</si>
  <si>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</si>
  <si>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</si>
  <si>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</si>
  <si>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</si>
  <si>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</si>
  <si>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</si>
  <si>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</si>
  <si>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</si>
  <si>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</si>
  <si>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</si>
  <si>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</si>
  <si>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</si>
  <si>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</si>
  <si>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</si>
  <si>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</si>
  <si>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</si>
  <si>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</si>
  <si>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</si>
  <si>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</si>
  <si>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</si>
  <si>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</si>
  <si>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</si>
  <si>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</si>
  <si>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</si>
  <si>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</si>
  <si>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</si>
  <si>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</si>
  <si>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</si>
  <si>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</si>
  <si>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</si>
  <si>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</si>
  <si>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</si>
  <si>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</si>
  <si>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</si>
  <si>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</si>
  <si>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</si>
  <si>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</si>
  <si>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</si>
  <si>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</si>
  <si>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</si>
  <si>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</si>
  <si>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</si>
  <si>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</si>
  <si>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</si>
  <si>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</si>
  <si>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</si>
  <si>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</si>
  <si>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</si>
  <si>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</si>
  <si>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</si>
  <si>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</si>
  <si>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</si>
  <si>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</si>
  <si>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</si>
  <si>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</si>
  <si>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</si>
  <si>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</si>
  <si>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</si>
  <si>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</si>
  <si>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</si>
  <si>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</si>
  <si>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</si>
  <si>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</si>
  <si>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</si>
  <si>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</si>
  <si>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</si>
  <si>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</si>
  <si>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</si>
  <si>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</si>
  <si>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</si>
  <si>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</si>
  <si>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</si>
  <si>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</si>
  <si>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</si>
  <si>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</si>
  <si>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</si>
  <si>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</si>
  <si>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</si>
  <si>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</si>
  <si>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</si>
  <si>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</si>
  <si>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</si>
  <si>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</si>
  <si>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</si>
  <si>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</si>
  <si>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</si>
  <si>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</si>
  <si>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</si>
  <si>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</si>
  <si>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</si>
  <si>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</si>
  <si>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</si>
  <si>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</si>
  <si>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</si>
  <si>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</si>
  <si>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</si>
  <si>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</si>
  <si>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</si>
  <si>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</si>
  <si>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</si>
  <si>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</si>
  <si>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</si>
  <si>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</si>
  <si>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</si>
  <si>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</si>
  <si>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</si>
  <si>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</si>
  <si>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</si>
  <si>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</si>
  <si>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</si>
  <si>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</si>
  <si>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</si>
  <si>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</si>
  <si>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</si>
  <si>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</si>
  <si>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</si>
  <si>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</si>
  <si>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</si>
  <si>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</si>
  <si>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</si>
  <si>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</si>
  <si>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</si>
  <si>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</si>
  <si>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</si>
  <si>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</si>
  <si>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</si>
  <si>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</si>
  <si>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</si>
  <si>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</si>
  <si>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</si>
  <si>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</si>
  <si>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</si>
  <si>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</si>
  <si>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</si>
  <si>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</si>
  <si>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</si>
  <si>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</si>
  <si>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</si>
  <si>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</si>
  <si>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</si>
  <si>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</si>
  <si>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</si>
  <si>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</si>
  <si>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</si>
  <si>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</si>
  <si>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</si>
  <si>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</si>
  <si>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</si>
  <si>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</si>
  <si>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</si>
  <si>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</si>
  <si>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</si>
  <si>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</si>
  <si>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</si>
  <si>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</si>
  <si>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</si>
  <si>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</si>
  <si>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</si>
  <si>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</si>
  <si>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</si>
  <si>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</si>
  <si>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</si>
  <si>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</si>
  <si>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</si>
  <si>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</si>
  <si>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</si>
  <si>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</si>
  <si>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</si>
  <si>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</si>
  <si>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</si>
  <si>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</si>
  <si>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</si>
  <si>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</si>
  <si>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</si>
  <si>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</si>
  <si>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</si>
  <si>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</si>
  <si>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</si>
  <si>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</si>
  <si>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</si>
  <si>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</si>
  <si>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</si>
  <si>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</si>
  <si>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</si>
  <si>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</si>
  <si>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</si>
  <si>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</si>
  <si>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</si>
  <si>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</si>
  <si>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</si>
  <si>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</si>
  <si>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</si>
  <si>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</si>
  <si>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</si>
  <si>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</si>
  <si>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</si>
  <si>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</si>
  <si>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</si>
  <si>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</si>
  <si>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</si>
  <si>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</si>
  <si>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</si>
  <si>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</si>
  <si>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</si>
  <si>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</si>
  <si>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</si>
  <si>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</si>
  <si>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</si>
  <si>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</si>
  <si>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</si>
  <si>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</si>
  <si>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</si>
  <si>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</si>
  <si>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</si>
  <si>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</si>
  <si>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</si>
  <si>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</si>
  <si>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</si>
  <si>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</si>
  <si>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</si>
  <si>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</si>
  <si>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</si>
  <si>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</si>
  <si>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</si>
  <si>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</si>
  <si>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</si>
  <si>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</si>
  <si>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</si>
  <si>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</si>
  <si>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</si>
  <si>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2"/>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</si>
  <si>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</si>
  <si>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</si>
  <si>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</si>
  <si>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</si>
  <si>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</si>
  <si>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</si>
  <si>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</si>
  <si>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</si>
  <si>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</si>
  <si>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</si>
  <si>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</si>
  <si>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</si>
  <si>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</si>
  <si>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</si>
  <si>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</si>
  <si>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</si>
  <si>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</si>
  <si>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</si>
  <si>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</si>
  <si>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</si>
  <si>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</si>
  <si>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</si>
  <si>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</si>
  <si>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</si>
  <si>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</si>
  <si>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</si>
  <si>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</si>
  <si>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</si>
  <si>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</si>
  <si>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</si>
  <si>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</si>
  <si>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</si>
  <si>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</si>
  <si>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JSC "Liberty Bank"</t>
  </si>
  <si>
    <t>Murtaz Kikoria</t>
  </si>
  <si>
    <t>Beka Gogichaishvili</t>
  </si>
  <si>
    <t>www.libertybank.ge</t>
  </si>
  <si>
    <t>Independent chair</t>
  </si>
  <si>
    <t>Irakli Otar Rukhadze</t>
  </si>
  <si>
    <t>Non-independent member</t>
  </si>
  <si>
    <t>Mamuka Tsereteli</t>
  </si>
  <si>
    <t>Independent member</t>
  </si>
  <si>
    <t>Magda Magradze</t>
  </si>
  <si>
    <t>Bruno Juan Balvanera</t>
  </si>
  <si>
    <t>CEO</t>
  </si>
  <si>
    <t>Vakhtang Babunashvili</t>
  </si>
  <si>
    <t>Chief Financial Officer</t>
  </si>
  <si>
    <t>Giorgi Gvazava</t>
  </si>
  <si>
    <t>Risk Director</t>
  </si>
  <si>
    <t>JSC "GALT &amp; TAGGART" (Nominal owner)</t>
  </si>
  <si>
    <t>Other shareholders</t>
  </si>
  <si>
    <t xml:space="preserve">Benjamin Albert Marson </t>
  </si>
  <si>
    <t>Igor Alexeev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</si>
</sst>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4">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quot;p.&quot;#,##0.00;[Red]\-&quot;p.&quot;#,##0.00"/>
    <numFmt numFmtId="187" formatCode="0.00000"/>
    <numFmt numFmtId="188" formatCode="&quot;fl&quot;#,##0.00_);[Red]\(&quot;fl&quot;#,##0.00\)"/>
    <numFmt numFmtId="189" formatCode="_(&quot;fl&quot;* #,##0_);_(&quot;fl&quot;* \(#,##0\);_(&quot;fl&quot;* &quot;-&quot;_);_(@_)"/>
    <numFmt numFmtId="190" formatCode="&quot;Fr.&quot;\ #,##0;[Red]&quot;Fr.&quot;\ \-#,##0"/>
    <numFmt numFmtId="191" formatCode="#,##0_ ;[Red]\-#,##0\ "/>
    <numFmt numFmtId="192" formatCode="_-* #,##0\ _€_-;\-* #,##0\ _€_-;_-* &quot;-&quot;??\ _€_-;_-@_-"/>
    <numFmt numFmtId="193" formatCode="&quot;£&quot;#,##0;[Red]\-&quot;£&quot;#,##0"/>
    <numFmt numFmtId="194" formatCode="&quot;£&quot;#,##0.00;[Red]\-&quot;£&quot;#,##0.00"/>
    <numFmt numFmtId="195" formatCode="_-&quot;£&quot;* #,##0_-;\-&quot;£&quot;* #,##0_-;_-&quot;£&quot;* &quot;-&quot;_-;_-@_-"/>
    <numFmt numFmtId="196" formatCode="_-* #,##0_-;\-* #,##0_-;_-* &quot;-&quot;_-;_-@_-"/>
    <numFmt numFmtId="197" formatCode="_-&quot;£&quot;* #,##0.00_-;\-&quot;£&quot;* #,##0.00_-;_-&quot;£&quot;* &quot;-&quot;??_-;_-@_-"/>
    <numFmt numFmtId="198" formatCode="_-* #,##0\ &quot;€&quot;_-;\-* #,##0\ &quot;€&quot;_-;_-* &quot;-&quot;\ &quot;€&quot;_-;_-@_-"/>
    <numFmt numFmtId="199" formatCode="_-* #,##0\ _€_-;\-* #,##0\ _€_-;_-* &quot;-&quot;\ _€_-;_-@_-"/>
    <numFmt numFmtId="200" formatCode="_-* #,##0.00\ &quot;€&quot;_-;\-* #,##0.00\ &quot;€&quot;_-;_-* &quot;-&quot;??\ &quot;€&quot;_-;_-@_-"/>
    <numFmt numFmtId="201" formatCode="_-* #,##0.00\ _€_-;\-* #,##0.00\ _€_-;_-* &quot;-&quot;??\ _€_-;_-@_-"/>
    <numFmt numFmtId="202" formatCode="&quot;$&quot;#,##0;\(&quot;$&quot;#,##0\)"/>
    <numFmt numFmtId="203" formatCode="&quot;$&quot;#,##0.0_);\(&quot;$&quot;#,##0.0\)"/>
    <numFmt numFmtId="204" formatCode="&quot;$&quot;#,##0.000_);\(&quot;$&quot;#,##0.000\)"/>
    <numFmt numFmtId="205" formatCode="#,##0.0\ ;\(#,##0.0\)"/>
    <numFmt numFmtId="206" formatCode="&quot;\&quot;#,##0.00;[Red]&quot;\&quot;\-#,##0.00"/>
    <numFmt numFmtId="207" formatCode="_-* #,##0\ &quot;GRD&quot;_-;\-* #,##0\ &quot;GRD&quot;_-;_-* &quot;-&quot;\ &quot;GRD&quot;_-;_-@_-"/>
    <numFmt numFmtId="208" formatCode="_-* #,##0\ _G_R_D_-;\-* #,##0\ _G_R_D_-;_-* &quot;-&quot;\ _G_R_D_-;_-@_-"/>
    <numFmt numFmtId="209" formatCode="_-* #,##0.00\ _G_R_D_-;\-* #,##0.00\ _G_R_D_-;_-* &quot;-&quot;??\ _G_R_D_-;_-@_-"/>
    <numFmt numFmtId="210" formatCode="_-* #,##0.00\ &quot;GRD&quot;_-;\-* #,##0.00\ &quot;GRD&quot;_-;_-* &quot;-&quot;??\ &quot;GRD&quot;_-;_-@_-"/>
    <numFmt numFmtId="211" formatCode="&quot;\&quot;#,##0;[Red]&quot;\&quot;\-#,##0"/>
    <numFmt numFmtId="212" formatCode="#,##0_);\(#,##0\);&quot; - &quot;_);@_)"/>
    <numFmt numFmtId="213" formatCode="0.0_)\%;\(0.0\)\%;0.0_)\%;@_)_%"/>
    <numFmt numFmtId="214" formatCode="&quot;£&quot;_(#,##0.00_);&quot;£&quot;\(#,##0.00\);&quot;£&quot;_(0.00_);@_)"/>
    <numFmt numFmtId="215" formatCode="#,##0.0_)_%;\(#,##0.0\)_%;0.0_)_%;@_)_%"/>
    <numFmt numFmtId="216" formatCode="&quot;$&quot;_(#,##0.00_);&quot;$&quot;\(#,##0.00\);&quot;$&quot;_(0.00_);@_)"/>
    <numFmt numFmtId="217" formatCode="#,##0.0_);\(#,##0.0\);#,##0.0_);@_)"/>
    <numFmt numFmtId="218" formatCode="0.000000"/>
    <numFmt numFmtId="219" formatCode="#,##0.00_);\(#,##0.00\);0.00_);@_)"/>
    <numFmt numFmtId="220" formatCode="&quot;£&quot;_(#,##0.00_);&quot;£&quot;\(#,##0.00\)"/>
    <numFmt numFmtId="221" formatCode="#,##0.0_);\(#,##0.0\)"/>
    <numFmt numFmtId="222" formatCode="\€_(#,##0.00_);\€\(#,##0.00\);\€_(0.00_);@_)"/>
    <numFmt numFmtId="223" formatCode="#,##0.0_)\x;\(#,##0.0\)\x"/>
    <numFmt numFmtId="224" formatCode="&quot;$&quot;_(#,##0.00_);&quot;$&quot;\(#,##0.00\)"/>
    <numFmt numFmtId="225" formatCode="#,##0_)\x;\(#,##0\)\x;0_)\x;@_)_x"/>
    <numFmt numFmtId="226" formatCode="#,##0.0_)_x;\(#,##0.0\)_x"/>
    <numFmt numFmtId="227" formatCode="#,##0_)_x;\(#,##0\)_x;0_)_x;@_)_x"/>
    <numFmt numFmtId="228" formatCode="0.0_)\%;\(0.0\)\%"/>
    <numFmt numFmtId="229" formatCode="0_)"/>
    <numFmt numFmtId="230" formatCode="#,##0.0_)_%;\(#,##0.0\)_%"/>
    <numFmt numFmtId="231" formatCode="_-[$€-2]* #,##0.00_-;\-[$€-2]* #,##0.00_-;_-[$€-2]* &quot;-&quot;??_-"/>
    <numFmt numFmtId="232" formatCode="_ &quot;DEM&quot;* #,##0.00_ ;_ &quot;DEM&quot;* \-#,##0.00_ ;_ &quot;DEM&quot;* &quot;-&quot;??_ ;_ @_ "/>
    <numFmt numFmtId="233" formatCode="#,##0.000"/>
    <numFmt numFmtId="234" formatCode="[$-409]dddd\,\ mmmm\ dd\,\ yyyy"/>
    <numFmt numFmtId="235" formatCode="0.0%;\(0.0\)%;@\ \ "/>
    <numFmt numFmtId="236" formatCode="#,##0.0;\(#,##0.0\);\-"/>
    <numFmt numFmtId="237" formatCode="#,##0.0&quot; F&quot;;\(#,##0.0&quot; F&quot;\);\-"/>
    <numFmt numFmtId="238" formatCode="0.0%;\(0.0%\);\-"/>
    <numFmt numFmtId="239" formatCode="0.00\x"/>
    <numFmt numFmtId="240" formatCode="0.0\x"/>
    <numFmt numFmtId="241" formatCode="#,##0;\(#,##0\);\-"/>
    <numFmt numFmtId="242" formatCode="#,##0&quot; MF&quot;;\(#,##0&quot; MF&quot;\);\-"/>
    <numFmt numFmtId="243" formatCode="&quot;+ &quot;0.000%;&quot;- &quot;0.000%"/>
    <numFmt numFmtId="244" formatCode="#,###"/>
    <numFmt numFmtId="245" formatCode="0&quot;A&quot;"/>
    <numFmt numFmtId="246" formatCode="#,##0;\(#,##0\)"/>
    <numFmt numFmtId="247" formatCode="[$$-C09]#,##0.00;[Red]\-[$$-C09]#,##0.00"/>
    <numFmt numFmtId="248" formatCode="#,##0_);\(#,##0\);\-_);"/>
    <numFmt numFmtId="249" formatCode="&quot;$&quot;#,##0_);[Red]\(&quot;$&quot;#,##0\);&quot;-&quot;"/>
    <numFmt numFmtId="250" formatCode="0.0_)"/>
    <numFmt numFmtId="251" formatCode="0.00000000"/>
    <numFmt numFmtId="252" formatCode="#,##0_);\(#,##0\);\-_)"/>
    <numFmt numFmtId="253" formatCode="_-* #,##0.00\ _F_-;\-* #,##0.00\ _F_-;_-* &quot;-&quot;??\ _F_-;_-@_-"/>
    <numFmt numFmtId="254" formatCode="\ \ \ \ @"/>
    <numFmt numFmtId="255" formatCode="\ \ \ \ \ \ \ \ @"/>
    <numFmt numFmtId="256" formatCode="\ \ \ \ \ \ \ \ \ \ @"/>
    <numFmt numFmtId="257" formatCode="\ \ \ \ \ \ \ @"/>
    <numFmt numFmtId="258" formatCode="0.00%&quot;-12.99%&quot;"/>
    <numFmt numFmtId="259" formatCode="&quot;Asia&quot;;;"/>
    <numFmt numFmtId="260" formatCode="0.0"/>
    <numFmt numFmtId="261" formatCode="\$#,##0_);[Red]\(\$#,##0\)"/>
    <numFmt numFmtId="262" formatCode="#,##0_%_);\(#,##0\)_%;#,##0_%_);@_%_)"/>
    <numFmt numFmtId="263" formatCode="#,##0_%_);\(#,##0\)_%;**;@_%_)"/>
    <numFmt numFmtId="264" formatCode="#,##0.00_%_);\(#,##0.00\)_%;#,##0.00_%_);@_%_)"/>
    <numFmt numFmtId="265" formatCode="\£#,##0_);[Red]\(\£#,##0\)"/>
    <numFmt numFmtId="266" formatCode="&quot;$&quot;#,##0_%_);\(&quot;$&quot;#,##0\)_%;&quot;$&quot;#,##0_%_);@_%_)"/>
    <numFmt numFmtId="267" formatCode="&quot;$&quot;#,##0.00_%_);\(&quot;$&quot;#,##0.00\)_%;&quot;$&quot;#,##0.00_%_);@_%_)"/>
    <numFmt numFmtId="268" formatCode="#,##0;\(#,##0\);\-\ "/>
    <numFmt numFmtId="269" formatCode="0.00&quot;%&quot;"/>
    <numFmt numFmtId="270" formatCode="0&quot;%&quot;"/>
    <numFmt numFmtId="271" formatCode="#,##0_);\(#,##0\);@_)"/>
    <numFmt numFmtId="272" formatCode="[$-409]mmm/yy;@"/>
    <numFmt numFmtId="273" formatCode="m/d/yy_%_)"/>
    <numFmt numFmtId="274" formatCode="dd/mm/yyyy;dd/mm/yyyy;&quot;&quot;;@"/>
    <numFmt numFmtId="275" formatCode="0.0000%;[Red]0.0000%;\-"/>
    <numFmt numFmtId="276" formatCode="#,##0&quot;?&quot;_);[Red]\(#,##0&quot;?&quot;\)"/>
    <numFmt numFmtId="277" formatCode="0_%_);\(0\)_%;0_%_);@_%_)"/>
    <numFmt numFmtId="278" formatCode="0.00_);[Red]\(0.00\)"/>
    <numFmt numFmtId="279" formatCode="0.0000000"/>
    <numFmt numFmtId="280" formatCode="mm/dd/yyyy"/>
    <numFmt numFmtId="281" formatCode="_-* #,##0.00\ [$€]_-;\-* #,##0.00\ [$€]_-;_-* &quot;-&quot;??\ [$€]_-;_-@_-"/>
    <numFmt numFmtId="282" formatCode="_([$€]* #,##0.00_);_([$€]* \(#,##0.00\);_([$€]* &quot;-&quot;??_);_(@_)"/>
    <numFmt numFmtId="283" formatCode="_-* #,##0.00\ [$€-1]_-;\-* #,##0.00\ [$€-1]_-;_-* &quot;-&quot;??\ [$€-1]_-"/>
    <numFmt numFmtId="284" formatCode="0&quot;E&quot;"/>
    <numFmt numFmtId="285" formatCode="_(* #,##0.0_%_);_(* \(#,##0.0_%\);_(* &quot; - &quot;_%_);_(@_)"/>
    <numFmt numFmtId="286" formatCode="_(\ #,##0.0_%_);_(\ \(#,##0.0_%\);_(\ &quot; - &quot;_%_);_(@_)"/>
    <numFmt numFmtId="287" formatCode="_(* #,##0.0%_);_(* \(#,##0.0%\);_(* &quot; - &quot;\%_);_(@_)"/>
    <numFmt numFmtId="288" formatCode="_(\ #,##0.0%_);_(\ \(#,##0.0%\);_(\ &quot; - &quot;\%_);_(@_)"/>
    <numFmt numFmtId="289" formatCode="_(* #,###,_);_(* \(#,###,\);_(* &quot; - &quot;_);_(@_)"/>
    <numFmt numFmtId="290" formatCode="_(* #,##0_);_(* \(#,##0\);_(* &quot; - &quot;_);_(@_)"/>
    <numFmt numFmtId="291" formatCode="_(* #,##0.0_);_(* \(#,##0.0\);_(* &quot; - &quot;_);_(@_)"/>
    <numFmt numFmtId="292" formatCode="\ #,##0.0_);\(#,##0.0\);&quot; - &quot;_);@_)"/>
    <numFmt numFmtId="293" formatCode="_(* #,##0.00_);_(* \(#,##0.00\);_(* &quot; - &quot;_);_(@_)"/>
    <numFmt numFmtId="294" formatCode="\ #,##0.00_);\(#,##0.00\);&quot; - &quot;_);@_)"/>
    <numFmt numFmtId="295" formatCode="_(* #,##0.000_);_(* \(#,##0.000\);_(* &quot; - &quot;_);_(@_)"/>
    <numFmt numFmtId="296" formatCode="\ #,##0.000_);\(#,##0.000\);&quot; - &quot;_);@_)"/>
    <numFmt numFmtId="297" formatCode="#,##0;\(#,##0\);&quot;-&quot;"/>
    <numFmt numFmtId="298" formatCode="d\ mmmm\ yyyy"/>
    <numFmt numFmtId="299" formatCode="#,##0;[Red]\(#,##0\);0"/>
    <numFmt numFmtId="300" formatCode="#,##0.0;\(#,##0.0\)"/>
    <numFmt numFmtId="301" formatCode="#,#00"/>
    <numFmt numFmtId="302" formatCode="0.00000000000%"/>
    <numFmt numFmtId="303" formatCode="dd\-mmm\-yy\ hh:mm:ss"/>
    <numFmt numFmtId="304" formatCode="0.0000"/>
    <numFmt numFmtId="305" formatCode="[Red]&quot;stale hdle&quot;;[Red]\-0;[Red]&quot;stale hdle&quot;"/>
    <numFmt numFmtId="306" formatCode="0.0\%_);\(0.0\%\);0.0\%_);@_%_)"/>
    <numFmt numFmtId="307" formatCode="[Magenta]General"/>
    <numFmt numFmtId="308" formatCode="[Magenta]#,##0;[Magenta]\(#,##0\)"/>
    <numFmt numFmtId="309" formatCode="_-* #,##0.00000_-;\-* #,##0.00000_-;_-* &quot;-&quot;???_-;_-@_-"/>
    <numFmt numFmtId="310" formatCode="#,##0_);\(#,##0\);&quot;-&quot;_);@_)"/>
    <numFmt numFmtId="311" formatCode="yyyy\-mm\-dd;@"/>
    <numFmt numFmtId="312" formatCode="#,##0.000;\(#,##0.000\)"/>
    <numFmt numFmtId="313" formatCode="dd\ mmm\ yy"/>
    <numFmt numFmtId="314" formatCode="_(* 0_);_(* \-0_);_(* 0_);@"/>
    <numFmt numFmtId="315" formatCode="_-* #,##0.00_-;_-* #,##0.00\-;_-* &quot;-&quot;??_-;_-@_-"/>
    <numFmt numFmtId="316" formatCode="_(* #,##0_);_(* \-#,##0_);_(* #,##0_);@"/>
    <numFmt numFmtId="317" formatCode="_-* #,##0.00\ _F_-;[Red]\(#,##0.00\)\ _F_-;_-* &quot;-&quot;??\ _F_-;_-@_-"/>
    <numFmt numFmtId="318" formatCode="[Blue]General"/>
    <numFmt numFmtId="319" formatCode="#,##0_)&quot;m&quot;;\(#,##0\)&quot;m&quot;;\-_)&quot;m&quot;"/>
    <numFmt numFmtId="320" formatCode="#,##0.00\ &quot;Kč&quot;;[Red]\-#,##0.00\ &quot;Kč&quot;"/>
    <numFmt numFmtId="321" formatCode="_-* #,##0.00\ &quot;£&quot;_-;\-* #,##0.00\ &quot;£&quot;_-;_-* &quot;-&quot;??\ &quot;£&quot;_-;_-@_-"/>
    <numFmt numFmtId="322" formatCode="0.000000%"/>
    <numFmt numFmtId="323" formatCode="0.0\x;\(0.0\)\x"/>
    <numFmt numFmtId="324" formatCode="0.0\x_);\(0.0\)\x;@_)"/>
    <numFmt numFmtId="325" formatCode="0.00\x_);\(0.00\)\x;@_)"/>
    <numFmt numFmtId="326" formatCode="0.0\x;&quot;nm&quot;;@_)"/>
    <numFmt numFmtId="327" formatCode="_-* #,##0.0000_-;\-* #,##0.0000_-;_-* &quot;-&quot;????_-;_-@_-"/>
    <numFmt numFmtId="328" formatCode="[$$-409]#,##0_ ;[Red]\-[$$-409]#,##0\ "/>
    <numFmt numFmtId="329" formatCode="#,##0.00000;[Red]\-#,##0.00000"/>
    <numFmt numFmtId="330" formatCode="#,##0;[Red]\(#,##0\)"/>
    <numFmt numFmtId="331" formatCode="0.0000%"/>
    <numFmt numFmtId="332" formatCode="#,##0_)&quot;p&quot;;\(#,##0\)&quot;p&quot;;\-_)&quot;p&quot;"/>
    <numFmt numFmtId="333" formatCode="#,##0.00;\(#,##0.00\);\-"/>
    <numFmt numFmtId="334" formatCode="dd/mm/yy;@"/>
    <numFmt numFmtId="335" formatCode="#,##0.0\%_);\(#,##0.0\%\);#,##0.0\%_);@_)"/>
    <numFmt numFmtId="336" formatCode="#.##000"/>
    <numFmt numFmtId="337" formatCode="0.0&quot;x&quot;;@_)"/>
    <numFmt numFmtId="338" formatCode="mm/dd/yy"/>
    <numFmt numFmtId="339" formatCode="#\ ###\ ###\ ##0\ "/>
    <numFmt numFmtId="340" formatCode="0.00;[Red]0.00"/>
    <numFmt numFmtId="341" formatCode="\+0.00%;\-0.00%"/>
    <numFmt numFmtId="342" formatCode="\+#,##0;\-#,##0"/>
    <numFmt numFmtId="343" formatCode="_ * #,##0_ ;_ * \-#,##0_ ;_ * &quot;-&quot;_ ;_ @_ "/>
    <numFmt numFmtId="344" formatCode="_ * #,##0_ ;_ * \-#,##0_ ;_ * &quot;-&quot;??_ ;_ @_ "/>
    <numFmt numFmtId="345" formatCode="\g\ \=\ 0.0%;\g\ \=\ \-0.0%"/>
    <numFmt numFmtId="346" formatCode="#,###,;\(#,###,\)"/>
    <numFmt numFmtId="347" formatCode="&quot;Yes&quot;;[Red]&quot;No&quot;"/>
    <numFmt numFmtId="348" formatCode="[&gt;0]General"/>
    <numFmt numFmtId="349" formatCode="0.0\x\ "/>
    <numFmt numFmtId="350" formatCode="0\ \d\a\y"/>
    <numFmt numFmtId="351" formatCode="#,"/>
    <numFmt numFmtId="352" formatCode="#,##0.00;[Red]#,##0.00"/>
    <numFmt numFmtId="353" formatCode="_-&quot;L.&quot;\ * #,##0_-;\-&quot;L.&quot;\ * #,##0_-;_-&quot;L.&quot;\ * &quot;-&quot;_-;_-@_-"/>
    <numFmt numFmtId="354" formatCode="_-&quot;F&quot;\ * #,##0.00_-;_-&quot;F&quot;\ * #,##0.00\-;_-&quot;F&quot;\ * &quot;-&quot;??_-;_-@_-"/>
    <numFmt numFmtId="355" formatCode="\$#,#00"/>
    <numFmt numFmtId="356" formatCode="_-* #,##0.00\ _L_E_I_-;\-* #,##0.00\ _L_E_I_-;_-* &quot;-&quot;??\ _L_E_I_-;_-@_-"/>
    <numFmt numFmtId="357" formatCode="0.00_)"/>
    <numFmt numFmtId="358" formatCode="0\ \ ;\(0\)\ \ \ "/>
    <numFmt numFmtId="359" formatCode="_(* #,##0.0_);_(* \(#,##0.0\);_(* &quot;-&quot;??_);_(@_)"/>
  </numFmts>
  <fonts count="359">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1"/>
      <color theme="4" tint="-0.249977111117893"/>
      <name val="Arial"/>
      <family val="2"/>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sz val="10"/>
      <color theme="1"/>
      <name val="Sylfaen"/>
      <family val="1"/>
      <charset val="204"/>
    </font>
    <font>
      <u/>
      <sz val="10"/>
      <color indexed="12"/>
      <name val="Sylfaen"/>
      <family val="1"/>
      <charset val="204"/>
    </font>
    <font>
      <sz val="9"/>
      <color theme="1"/>
      <name val="Arial"/>
      <family val="2"/>
    </font>
  </fonts>
  <fills count="151">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s>
  <borders count="224">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medium">
        <color indexed="64"/>
      </bottom>
      <diagonal/>
    </border>
    <border>
      <left/>
      <right style="medium">
        <color indexed="64"/>
      </right>
      <top/>
      <bottom style="thin">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thin">
        <color theme="6" tint="-0.499984740745262"/>
      </left>
      <right style="thin">
        <color theme="6" tint="-0.499984740745262"/>
      </right>
      <top style="thin">
        <color indexed="64"/>
      </top>
      <bottom style="thin">
        <color theme="6" tint="-0.499984740745262"/>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s>
  <cellStyleXfs count="3736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9"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8"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4" fillId="65" borderId="36" applyNumberFormat="0" applyAlignment="0" applyProtection="0"/>
    <xf numFmtId="0" fontId="25" fillId="10" borderId="31"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0" fontId="24"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0" fontId="25" fillId="10" borderId="31"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0" fontId="24" fillId="65" borderId="36"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7" applyNumberFormat="0" applyAlignment="0" applyProtection="0">
      <alignment horizontal="left" vertical="center"/>
    </xf>
    <xf numFmtId="0" fontId="37" fillId="0" borderId="27" applyNumberFormat="0" applyAlignment="0" applyProtection="0">
      <alignment horizontal="left" vertical="center"/>
    </xf>
    <xf numFmtId="168" fontId="37" fillId="0" borderId="27" applyNumberFormat="0" applyAlignment="0" applyProtection="0">
      <alignment horizontal="left" vertical="center"/>
    </xf>
    <xf numFmtId="0" fontId="37" fillId="0" borderId="7">
      <alignment horizontal="left" vertical="center"/>
    </xf>
    <xf numFmtId="0" fontId="37" fillId="0" borderId="7">
      <alignment horizontal="left" vertical="center"/>
    </xf>
    <xf numFmtId="168" fontId="37" fillId="0" borderId="7">
      <alignment horizontal="left" vertical="center"/>
    </xf>
    <xf numFmtId="0" fontId="38" fillId="0" borderId="38" applyNumberFormat="0" applyFill="0" applyAlignment="0" applyProtection="0"/>
    <xf numFmtId="169" fontId="38" fillId="0" borderId="38" applyNumberFormat="0" applyFill="0" applyAlignment="0" applyProtection="0"/>
    <xf numFmtId="0"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0" fontId="38" fillId="0" borderId="38" applyNumberFormat="0" applyFill="0" applyAlignment="0" applyProtection="0"/>
    <xf numFmtId="0" fontId="39" fillId="0" borderId="39" applyNumberFormat="0" applyFill="0" applyAlignment="0" applyProtection="0"/>
    <xf numFmtId="169" fontId="39" fillId="0" borderId="39" applyNumberFormat="0" applyFill="0" applyAlignment="0" applyProtection="0"/>
    <xf numFmtId="0"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0" fontId="39" fillId="0" borderId="39" applyNumberFormat="0" applyFill="0" applyAlignment="0" applyProtection="0"/>
    <xf numFmtId="0" fontId="40" fillId="0" borderId="40" applyNumberFormat="0" applyFill="0" applyAlignment="0" applyProtection="0"/>
    <xf numFmtId="169"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6"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6"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9"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8"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0" fontId="49" fillId="43" borderId="35"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1" applyNumberFormat="0" applyFill="0" applyAlignment="0" applyProtection="0"/>
    <xf numFmtId="0" fontId="53" fillId="0" borderId="30"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0" fontId="52" fillId="0" borderId="41" applyNumberFormat="0" applyFill="0" applyAlignment="0" applyProtection="0"/>
    <xf numFmtId="0" fontId="53" fillId="0" borderId="30" applyNumberFormat="0" applyFill="0" applyAlignment="0" applyProtection="0"/>
    <xf numFmtId="0" fontId="53" fillId="0" borderId="30" applyNumberFormat="0" applyFill="0" applyAlignment="0" applyProtection="0"/>
    <xf numFmtId="0" fontId="53" fillId="0" borderId="30" applyNumberFormat="0" applyFill="0" applyAlignment="0" applyProtection="0"/>
    <xf numFmtId="0" fontId="53" fillId="0" borderId="30" applyNumberFormat="0" applyFill="0" applyAlignment="0" applyProtection="0"/>
    <xf numFmtId="0" fontId="53" fillId="0" borderId="30" applyNumberFormat="0" applyFill="0" applyAlignment="0" applyProtection="0"/>
    <xf numFmtId="0" fontId="53" fillId="0" borderId="30" applyNumberFormat="0" applyFill="0" applyAlignment="0" applyProtection="0"/>
    <xf numFmtId="0" fontId="53" fillId="0" borderId="30"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0" fontId="52" fillId="0" borderId="41"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2"/>
    <xf numFmtId="169" fontId="9" fillId="0" borderId="42"/>
    <xf numFmtId="168" fontId="9" fillId="0" borderId="42"/>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0"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5"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5"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168"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168" fontId="2" fillId="0" borderId="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169"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2"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168" fontId="2" fillId="0" borderId="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9"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29"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8" fillId="0" borderId="0"/>
    <xf numFmtId="175" fontId="20" fillId="0" borderId="0" applyFont="0" applyFill="0" applyBorder="0" applyAlignment="0" applyProtection="0"/>
    <xf numFmtId="185"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6"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7" fontId="2" fillId="70" borderId="3" applyFont="0">
      <alignment horizontal="right" vertical="center"/>
    </xf>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8" fontId="20" fillId="0" borderId="0" applyFill="0" applyBorder="0" applyAlignment="0"/>
    <xf numFmtId="189"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9"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3"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8" fillId="0" borderId="46"/>
    <xf numFmtId="184"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0"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3" fillId="0" borderId="0"/>
    <xf numFmtId="0" fontId="149" fillId="70" borderId="64"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14" applyFont="0" applyBorder="0">
      <alignment horizontal="center" wrapText="1"/>
    </xf>
    <xf numFmtId="3" fontId="2" fillId="75" borderId="113" applyFont="0">
      <alignment horizontal="right" vertical="center"/>
      <protection locked="0"/>
    </xf>
    <xf numFmtId="166"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2" fontId="150" fillId="0" borderId="0" applyFont="0" applyFill="0" applyBorder="0" applyAlignment="0" applyProtection="0"/>
    <xf numFmtId="8" fontId="151" fillId="0" borderId="0" applyFont="0" applyFill="0" applyBorder="0" applyAlignment="0" applyProtection="0"/>
    <xf numFmtId="8" fontId="151" fillId="0" borderId="0" applyFont="0" applyFill="0" applyBorder="0" applyAlignment="0" applyProtection="0"/>
    <xf numFmtId="202" fontId="150"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203" fontId="150" fillId="0" borderId="0" applyFont="0" applyFill="0" applyBorder="0" applyAlignment="0" applyProtection="0"/>
    <xf numFmtId="203" fontId="150" fillId="0" borderId="0" applyFont="0" applyFill="0" applyBorder="0" applyAlignment="0" applyProtection="0"/>
    <xf numFmtId="7" fontId="150" fillId="0" borderId="0" applyFont="0" applyFill="0" applyBorder="0" applyAlignment="0" applyProtection="0"/>
    <xf numFmtId="7" fontId="150" fillId="0" borderId="0" applyFont="0" applyFill="0" applyBorder="0" applyAlignment="0" applyProtection="0"/>
    <xf numFmtId="204" fontId="150" fillId="0" borderId="0" applyFont="0" applyFill="0" applyBorder="0" applyAlignment="0" applyProtection="0"/>
    <xf numFmtId="204" fontId="150"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205" fontId="105" fillId="0" borderId="0"/>
    <xf numFmtId="205" fontId="105" fillId="0" borderId="0"/>
    <xf numFmtId="205" fontId="105" fillId="0" borderId="0"/>
    <xf numFmtId="205" fontId="105" fillId="0" borderId="0"/>
    <xf numFmtId="0" fontId="105" fillId="0" borderId="0"/>
    <xf numFmtId="205" fontId="105" fillId="0" borderId="0"/>
    <xf numFmtId="5" fontId="151" fillId="0" borderId="0" applyFont="0" applyFill="0" applyBorder="0" applyAlignment="0" applyProtection="0"/>
    <xf numFmtId="5" fontId="151" fillId="0" borderId="0" applyFont="0" applyFill="0" applyBorder="0" applyAlignment="0" applyProtection="0"/>
    <xf numFmtId="202" fontId="150" fillId="0" borderId="0" applyFont="0" applyFill="0" applyBorder="0" applyAlignment="0" applyProtection="0"/>
    <xf numFmtId="5" fontId="151" fillId="0" borderId="0" applyFont="0" applyFill="0" applyBorder="0" applyAlignment="0" applyProtection="0"/>
    <xf numFmtId="5" fontId="151"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202" fontId="150" fillId="0" borderId="0" applyFont="0" applyFill="0" applyBorder="0" applyAlignment="0" applyProtection="0"/>
    <xf numFmtId="202" fontId="150" fillId="0" borderId="0" applyFont="0" applyFill="0" applyBorder="0" applyAlignment="0" applyProtection="0"/>
    <xf numFmtId="202" fontId="150" fillId="0" borderId="0" applyFont="0" applyFill="0" applyBorder="0" applyAlignment="0" applyProtection="0"/>
    <xf numFmtId="9" fontId="151" fillId="0" borderId="0" applyFont="0" applyFill="0" applyBorder="0" applyAlignment="0" applyProtection="0"/>
    <xf numFmtId="9" fontId="151" fillId="0" borderId="0" applyFont="0" applyFill="0" applyBorder="0" applyAlignment="0" applyProtection="0"/>
    <xf numFmtId="10" fontId="151" fillId="0" borderId="0" applyFont="0" applyFill="0" applyBorder="0" applyAlignment="0" applyProtection="0"/>
    <xf numFmtId="10" fontId="151" fillId="0" borderId="0" applyFont="0" applyFill="0" applyBorder="0" applyAlignment="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2"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2" fillId="0" borderId="0" applyNumberFormat="0" applyFill="0" applyBorder="0" applyAlignment="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206" fontId="155" fillId="0" borderId="0" applyFont="0" applyFill="0" applyBorder="0" applyAlignment="0" applyProtection="0"/>
    <xf numFmtId="0" fontId="19" fillId="0" borderId="0" applyFont="0" applyFill="0" applyBorder="0" applyAlignment="0" applyProtection="0"/>
    <xf numFmtId="207" fontId="156" fillId="0" borderId="0" applyFont="0" applyFill="0" applyBorder="0" applyAlignment="0" applyProtection="0"/>
    <xf numFmtId="208" fontId="156" fillId="0" borderId="0" applyFont="0" applyFill="0" applyBorder="0" applyAlignment="0" applyProtection="0"/>
    <xf numFmtId="209" fontId="156" fillId="0" borderId="0" applyFont="0" applyFill="0" applyBorder="0" applyAlignment="0" applyProtection="0"/>
    <xf numFmtId="210" fontId="156" fillId="0" borderId="0" applyFont="0" applyFill="0" applyBorder="0" applyAlignment="0" applyProtection="0"/>
    <xf numFmtId="0" fontId="156" fillId="0" borderId="0"/>
    <xf numFmtId="0" fontId="19" fillId="0" borderId="0" applyFont="0" applyFill="0" applyBorder="0" applyAlignment="0" applyProtection="0"/>
    <xf numFmtId="211" fontId="155" fillId="0" borderId="0" applyFont="0" applyFill="0" applyBorder="0" applyAlignment="0" applyProtection="0"/>
    <xf numFmtId="0" fontId="151"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2" fontId="157" fillId="0" borderId="0" applyNumberFormat="0" applyFont="0" applyAlignment="0">
      <alignment horizontal="right" vertical="top"/>
    </xf>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5"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2" fillId="0" borderId="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85" borderId="0"/>
    <xf numFmtId="0" fontId="2" fillId="85"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5" borderId="0"/>
    <xf numFmtId="0" fontId="2" fillId="0" borderId="0"/>
    <xf numFmtId="0" fontId="2" fillId="85" borderId="0"/>
    <xf numFmtId="0" fontId="2" fillId="0" borderId="0"/>
    <xf numFmtId="0" fontId="2" fillId="0" borderId="0"/>
    <xf numFmtId="0" fontId="160"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160" fillId="0" borderId="0"/>
    <xf numFmtId="0" fontId="160" fillId="0" borderId="0"/>
    <xf numFmtId="0" fontId="2" fillId="0" borderId="0" applyFont="0" applyFill="0" applyBorder="0" applyAlignment="0" applyProtection="0"/>
    <xf numFmtId="0" fontId="2" fillId="85" borderId="0"/>
    <xf numFmtId="0" fontId="2" fillId="85" borderId="0"/>
    <xf numFmtId="0" fontId="2" fillId="0" borderId="0"/>
    <xf numFmtId="0" fontId="2" fillId="0" borderId="0"/>
    <xf numFmtId="0" fontId="160" fillId="0" borderId="0"/>
    <xf numFmtId="0" fontId="2" fillId="0" borderId="0"/>
    <xf numFmtId="0" fontId="2" fillId="0" borderId="0">
      <alignment horizontal="left" wrapText="1"/>
    </xf>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1" fillId="0" borderId="0"/>
    <xf numFmtId="0" fontId="161" fillId="0" borderId="0"/>
    <xf numFmtId="0" fontId="161" fillId="0" borderId="0"/>
    <xf numFmtId="0" fontId="2" fillId="0" borderId="0"/>
    <xf numFmtId="0" fontId="2" fillId="0" borderId="0">
      <alignment horizontal="left" wrapText="1"/>
    </xf>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5" borderId="0"/>
    <xf numFmtId="0" fontId="2" fillId="0" borderId="0"/>
    <xf numFmtId="0" fontId="2" fillId="85" borderId="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xf numFmtId="0" fontId="2" fillId="0" borderId="0">
      <alignment horizontal="left" wrapText="1"/>
    </xf>
    <xf numFmtId="0" fontId="2" fillId="0" borderId="0">
      <alignment horizontal="left" wrapText="1"/>
    </xf>
    <xf numFmtId="0" fontId="160" fillId="0" borderId="0"/>
    <xf numFmtId="0" fontId="160" fillId="0" borderId="0"/>
    <xf numFmtId="0" fontId="160" fillId="0" borderId="0"/>
    <xf numFmtId="0" fontId="160" fillId="0" borderId="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85" borderId="0"/>
    <xf numFmtId="0" fontId="160" fillId="0" borderId="0"/>
    <xf numFmtId="0" fontId="160" fillId="0" borderId="0"/>
    <xf numFmtId="0" fontId="160" fillId="0" borderId="0"/>
    <xf numFmtId="0" fontId="160" fillId="0" borderId="0"/>
    <xf numFmtId="0" fontId="160" fillId="0" borderId="0"/>
    <xf numFmtId="0" fontId="160"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60"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1" fillId="0" borderId="0"/>
    <xf numFmtId="222"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85" borderId="0"/>
    <xf numFmtId="0" fontId="2" fillId="0" borderId="0"/>
    <xf numFmtId="0" fontId="2" fillId="0" borderId="0">
      <alignment horizontal="left" wrapText="1"/>
    </xf>
    <xf numFmtId="0" fontId="2" fillId="0" borderId="0">
      <alignment horizontal="left" wrapText="1"/>
    </xf>
    <xf numFmtId="0" fontId="160" fillId="0" borderId="0"/>
    <xf numFmtId="0" fontId="160" fillId="0" borderId="0"/>
    <xf numFmtId="0" fontId="160" fillId="0" borderId="0"/>
    <xf numFmtId="0" fontId="160"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51" fillId="0" borderId="0"/>
    <xf numFmtId="0" fontId="2" fillId="85" borderId="0"/>
    <xf numFmtId="0" fontId="2" fillId="0" borderId="0"/>
    <xf numFmtId="0" fontId="2" fillId="0" borderId="0"/>
    <xf numFmtId="0" fontId="2" fillId="0" borderId="0" applyFont="0" applyFill="0" applyBorder="0" applyAlignment="0" applyProtection="0"/>
    <xf numFmtId="0" fontId="160" fillId="0" borderId="0"/>
    <xf numFmtId="0" fontId="160" fillId="0" borderId="0"/>
    <xf numFmtId="0" fontId="160" fillId="0" borderId="0"/>
    <xf numFmtId="0" fontId="160"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163" fillId="0" borderId="0" applyNumberFormat="0" applyFill="0" applyBorder="0" applyAlignment="0" applyProtection="0"/>
    <xf numFmtId="0" fontId="2" fillId="85" borderId="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229" fontId="105" fillId="89"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229" fontId="105" fillId="89" borderId="0" applyNumberFormat="0" applyFont="0" applyAlignment="0" applyProtection="0"/>
    <xf numFmtId="0" fontId="105" fillId="90" borderId="0" applyNumberFormat="0" applyFont="0" applyAlignment="0" applyProtection="0"/>
    <xf numFmtId="229" fontId="105" fillId="89"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64" fillId="89"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164" fillId="90"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229" fontId="105" fillId="89"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229" fontId="105" fillId="89" borderId="0" applyNumberFormat="0" applyFont="0" applyAlignment="0" applyProtection="0"/>
    <xf numFmtId="0" fontId="105" fillId="90" borderId="0" applyNumberFormat="0" applyFont="0" applyAlignment="0" applyProtection="0"/>
    <xf numFmtId="229" fontId="105" fillId="89"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105" fillId="90"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88" borderId="0" applyNumberFormat="0" applyFont="0" applyAlignment="0" applyProtection="0"/>
    <xf numFmtId="0" fontId="160" fillId="0" borderId="0"/>
    <xf numFmtId="0" fontId="160" fillId="0" borderId="0"/>
    <xf numFmtId="0" fontId="160" fillId="0" borderId="0"/>
    <xf numFmtId="0" fontId="160"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60" fillId="0" borderId="0"/>
    <xf numFmtId="0" fontId="2" fillId="85"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60"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5"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alignment horizontal="left" wrapText="1"/>
    </xf>
    <xf numFmtId="0" fontId="2" fillId="0" borderId="0">
      <alignment horizontal="left" wrapText="1"/>
    </xf>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7" fontId="2" fillId="0" borderId="0" applyFont="0" applyFill="0" applyBorder="0" applyProtection="0">
      <alignment horizontal="right"/>
    </xf>
    <xf numFmtId="0" fontId="2" fillId="0" borderId="0"/>
    <xf numFmtId="0" fontId="2" fillId="0" borderId="0"/>
    <xf numFmtId="0" fontId="2" fillId="0" borderId="0"/>
    <xf numFmtId="0" fontId="160" fillId="0" borderId="0"/>
    <xf numFmtId="0" fontId="160"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8"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5" fontId="165" fillId="0" borderId="128"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60" fillId="0" borderId="0"/>
    <xf numFmtId="0" fontId="160" fillId="0" borderId="0"/>
    <xf numFmtId="0" fontId="160"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160" fillId="0" borderId="0"/>
    <xf numFmtId="0" fontId="160" fillId="0" borderId="0"/>
    <xf numFmtId="0" fontId="2" fillId="0" borderId="0"/>
    <xf numFmtId="0" fontId="160" fillId="0" borderId="0"/>
    <xf numFmtId="0" fontId="160" fillId="0" borderId="0"/>
    <xf numFmtId="0" fontId="160" fillId="0" borderId="0"/>
    <xf numFmtId="0" fontId="8" fillId="0" borderId="0"/>
    <xf numFmtId="0" fontId="161" fillId="0" borderId="0"/>
    <xf numFmtId="0" fontId="2" fillId="0" borderId="0"/>
    <xf numFmtId="0" fontId="2" fillId="85" borderId="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85"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alignment horizontal="left" wrapText="1"/>
    </xf>
    <xf numFmtId="0" fontId="160" fillId="0" borderId="0"/>
    <xf numFmtId="0" fontId="160"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alignment horizontal="left" wrapText="1"/>
    </xf>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9" fillId="0" borderId="0">
      <alignment vertical="top"/>
    </xf>
    <xf numFmtId="0" fontId="29" fillId="0" borderId="0">
      <alignment vertical="top"/>
    </xf>
    <xf numFmtId="0" fontId="2" fillId="85" borderId="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58" fillId="86" borderId="127" quotePrefix="1" applyNumberFormat="0" applyFont="0" applyFill="0" applyBorder="0" applyAlignment="0" applyProtection="0">
      <alignment horizontal="centerContinuous" vertical="justify"/>
      <protection locked="0" hidden="1"/>
    </xf>
    <xf numFmtId="0" fontId="2" fillId="85" borderId="0"/>
    <xf numFmtId="0" fontId="2" fillId="0" borderId="0">
      <alignment horizontal="left" wrapText="1"/>
    </xf>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166"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2"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166"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60"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5" borderId="0"/>
    <xf numFmtId="0" fontId="165" fillId="0" borderId="128" applyNumberFormat="0" applyFill="0" applyAlignment="0" applyProtection="0"/>
    <xf numFmtId="0" fontId="165"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2"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2"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5" fillId="0" borderId="128" applyNumberFormat="0" applyFill="0" applyAlignment="0" applyProtection="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2"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151" fillId="0" borderId="0"/>
    <xf numFmtId="0" fontId="2" fillId="0" borderId="0">
      <alignment horizontal="left" wrapText="1"/>
    </xf>
    <xf numFmtId="0" fontId="167"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2" fillId="0" borderId="129" applyNumberFormat="0" applyFill="0" applyProtection="0">
      <alignment horizontal="center"/>
    </xf>
    <xf numFmtId="0" fontId="167"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167" fillId="0" borderId="129" applyNumberFormat="0" applyFill="0" applyProtection="0">
      <alignment horizontal="center"/>
    </xf>
    <xf numFmtId="0" fontId="168" fillId="0" borderId="129" applyNumberFormat="0" applyFill="0" applyProtection="0">
      <alignment horizontal="center"/>
    </xf>
    <xf numFmtId="0" fontId="168"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2"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2"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129" applyNumberFormat="0" applyFill="0" applyProtection="0">
      <alignment horizontal="center"/>
    </xf>
    <xf numFmtId="0" fontId="167"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7" fillId="0" borderId="0" applyNumberFormat="0" applyFill="0" applyBorder="0" applyProtection="0">
      <alignment horizontal="left"/>
    </xf>
    <xf numFmtId="0" fontId="2"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167" fillId="0" borderId="0" applyNumberFormat="0" applyFill="0" applyBorder="0" applyProtection="0">
      <alignment horizontal="left"/>
    </xf>
    <xf numFmtId="0" fontId="2" fillId="0" borderId="0">
      <alignment horizontal="left" wrapText="1"/>
    </xf>
    <xf numFmtId="0" fontId="169"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2" fillId="0" borderId="0" applyNumberFormat="0" applyFill="0" applyBorder="0" applyProtection="0">
      <alignment horizontal="centerContinuous"/>
    </xf>
    <xf numFmtId="0" fontId="169"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69" fillId="0" borderId="0" applyNumberFormat="0" applyFill="0" applyBorder="0" applyProtection="0">
      <alignment horizontal="centerContinuous"/>
    </xf>
    <xf numFmtId="0" fontId="2"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9" fillId="0" borderId="0" applyNumberFormat="0" applyFill="0" applyBorder="0" applyProtection="0">
      <alignment horizontal="centerContinuous"/>
    </xf>
    <xf numFmtId="0" fontId="160" fillId="0" borderId="0"/>
    <xf numFmtId="0" fontId="160" fillId="0" borderId="0"/>
    <xf numFmtId="0" fontId="2" fillId="0" borderId="0"/>
    <xf numFmtId="0" fontId="2" fillId="0" borderId="0"/>
    <xf numFmtId="0" fontId="160" fillId="0" borderId="0"/>
    <xf numFmtId="0" fontId="160" fillId="0" borderId="0"/>
    <xf numFmtId="0" fontId="2"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160"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0" fillId="0" borderId="0"/>
    <xf numFmtId="0" fontId="160" fillId="0" borderId="0"/>
    <xf numFmtId="0" fontId="2" fillId="0" borderId="0"/>
    <xf numFmtId="0" fontId="158" fillId="86" borderId="127" quotePrefix="1" applyNumberFormat="0" applyFont="0" applyFill="0" applyBorder="0" applyAlignment="0" applyProtection="0">
      <alignment horizontal="centerContinuous" vertical="justify"/>
      <protection locked="0" hidden="1"/>
    </xf>
    <xf numFmtId="0" fontId="159" fillId="87" borderId="127" quotePrefix="1" applyNumberFormat="0" applyFont="0" applyFill="0" applyBorder="0">
      <protection locked="0" hidden="1"/>
    </xf>
    <xf numFmtId="0" fontId="2" fillId="0" borderId="0"/>
    <xf numFmtId="0" fontId="2" fillId="0" borderId="0"/>
    <xf numFmtId="0" fontId="2" fillId="0" borderId="0"/>
    <xf numFmtId="0" fontId="162"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5" borderId="0"/>
    <xf numFmtId="0" fontId="2" fillId="0" borderId="0"/>
    <xf numFmtId="0" fontId="2" fillId="85" borderId="0"/>
    <xf numFmtId="0" fontId="2" fillId="0" borderId="0"/>
    <xf numFmtId="0" fontId="2" fillId="85" borderId="0"/>
    <xf numFmtId="0" fontId="2" fillId="0" borderId="0"/>
    <xf numFmtId="0" fontId="2" fillId="85"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72" fillId="0" borderId="0">
      <alignment horizontal="left" vertical="center"/>
    </xf>
    <xf numFmtId="0" fontId="160" fillId="0" borderId="0"/>
    <xf numFmtId="0" fontId="172"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73" fillId="0" borderId="0"/>
    <xf numFmtId="1" fontId="174" fillId="0" borderId="122">
      <alignment horizontal="centerContinuous"/>
    </xf>
    <xf numFmtId="236" fontId="81" fillId="0" borderId="0">
      <alignment horizontal="center"/>
    </xf>
    <xf numFmtId="236" fontId="81" fillId="0" borderId="0">
      <alignment horizontal="center"/>
    </xf>
    <xf numFmtId="237" fontId="81" fillId="0" borderId="0">
      <alignment horizontal="center"/>
    </xf>
    <xf numFmtId="237" fontId="81" fillId="0" borderId="0">
      <alignment horizontal="center"/>
    </xf>
    <xf numFmtId="237"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36"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9" fontId="175" fillId="0" borderId="0" applyFill="0" applyBorder="0" applyAlignment="0" applyProtection="0"/>
    <xf numFmtId="239" fontId="175" fillId="0" borderId="0" applyFill="0" applyBorder="0" applyAlignment="0" applyProtection="0"/>
    <xf numFmtId="239" fontId="175" fillId="0" borderId="0" applyFill="0" applyBorder="0" applyAlignment="0" applyProtection="0"/>
    <xf numFmtId="240" fontId="175" fillId="0" borderId="0" applyFill="0" applyBorder="0" applyAlignment="0" applyProtection="0"/>
    <xf numFmtId="240" fontId="175" fillId="0" borderId="0" applyFill="0" applyBorder="0" applyAlignment="0" applyProtection="0"/>
    <xf numFmtId="240" fontId="175" fillId="0" borderId="0" applyFill="0" applyBorder="0" applyAlignment="0" applyProtection="0"/>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36" fontId="81" fillId="0" borderId="0">
      <alignment horizontal="center"/>
    </xf>
    <xf numFmtId="236" fontId="81" fillId="0" borderId="0">
      <alignment horizontal="center"/>
    </xf>
    <xf numFmtId="236" fontId="81" fillId="0" borderId="0">
      <alignment horizontal="center"/>
    </xf>
    <xf numFmtId="241" fontId="81" fillId="0" borderId="0">
      <alignment horizontal="center"/>
    </xf>
    <xf numFmtId="0" fontId="176" fillId="0" borderId="62"/>
    <xf numFmtId="0" fontId="162"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62" fillId="0" borderId="0" applyFont="0" applyFill="0" applyBorder="0" applyAlignment="0" applyProtection="0"/>
    <xf numFmtId="0" fontId="162"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62" fillId="0" borderId="0" applyFont="0" applyFill="0" applyBorder="0" applyAlignment="0" applyProtection="0"/>
    <xf numFmtId="0" fontId="162" fillId="0" borderId="0" applyFont="0" applyFill="0" applyBorder="0" applyAlignment="0" applyProtection="0"/>
    <xf numFmtId="0" fontId="162" fillId="0" borderId="0" applyFont="0" applyFill="0" applyBorder="0" applyAlignment="0" applyProtection="0"/>
    <xf numFmtId="0" fontId="162"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62" fillId="0" borderId="0" applyFont="0" applyFill="0" applyBorder="0" applyAlignment="0" applyProtection="0"/>
    <xf numFmtId="0" fontId="162"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6"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243" fontId="162" fillId="0" borderId="0" applyFont="0" applyFill="0" applyBorder="0" applyAlignment="0" applyProtection="0"/>
    <xf numFmtId="243" fontId="162" fillId="0" borderId="0" applyFont="0" applyFill="0" applyBorder="0" applyAlignment="0" applyProtection="0"/>
    <xf numFmtId="243" fontId="162" fillId="0" borderId="0" applyFont="0" applyFill="0" applyBorder="0" applyAlignment="0" applyProtection="0"/>
    <xf numFmtId="243" fontId="162" fillId="0" borderId="0" applyFont="0" applyFill="0" applyBorder="0" applyAlignment="0" applyProtection="0"/>
    <xf numFmtId="0" fontId="151" fillId="0" borderId="0" applyFont="0" applyFill="0" applyBorder="0" applyAlignment="0" applyProtection="0"/>
    <xf numFmtId="14" fontId="177" fillId="0" borderId="0" applyFill="0" applyBorder="0" applyProtection="0">
      <alignment horizontal="right"/>
    </xf>
    <xf numFmtId="16" fontId="177" fillId="0" borderId="0" applyFill="0" applyBorder="0" applyProtection="0">
      <alignment horizontal="right"/>
    </xf>
    <xf numFmtId="18" fontId="177" fillId="0" borderId="0" applyFill="0" applyBorder="0" applyProtection="0">
      <alignment horizontal="right"/>
    </xf>
    <xf numFmtId="16" fontId="177" fillId="0" borderId="0" applyFill="0" applyBorder="0" applyProtection="0">
      <alignment horizontal="right"/>
    </xf>
    <xf numFmtId="22" fontId="177" fillId="0" borderId="0" applyFill="0" applyBorder="0" applyProtection="0">
      <alignment horizontal="right"/>
    </xf>
    <xf numFmtId="14" fontId="177" fillId="0" borderId="0" applyFill="0" applyBorder="0" applyProtection="0">
      <alignment horizontal="right"/>
    </xf>
    <xf numFmtId="20" fontId="177" fillId="0" borderId="0" applyFill="0" applyBorder="0" applyProtection="0">
      <alignment horizontal="right"/>
    </xf>
    <xf numFmtId="16" fontId="177" fillId="0" borderId="0" applyFill="0" applyBorder="0" applyProtection="0">
      <alignment horizontal="right"/>
    </xf>
    <xf numFmtId="16" fontId="177" fillId="0" borderId="0" applyFill="0" applyBorder="0" applyProtection="0">
      <alignment horizontal="right"/>
    </xf>
    <xf numFmtId="14" fontId="177" fillId="0" borderId="0" applyFill="0" applyBorder="0" applyProtection="0">
      <alignment horizontal="right"/>
    </xf>
    <xf numFmtId="1" fontId="177" fillId="0" borderId="0" applyFill="0" applyBorder="0" applyProtection="0">
      <alignment horizontal="right"/>
    </xf>
    <xf numFmtId="1" fontId="177" fillId="0" borderId="0" applyFill="0" applyBorder="0" applyProtection="0">
      <alignment horizontal="right"/>
    </xf>
    <xf numFmtId="1" fontId="177" fillId="0" borderId="0" applyFill="0" applyBorder="0" applyProtection="0">
      <alignment horizontal="right"/>
    </xf>
    <xf numFmtId="0" fontId="10" fillId="38"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39"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2"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4" fontId="178" fillId="0" borderId="7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5"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6"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7"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2" fillId="48"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45"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46"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51"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45"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46"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51"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80" fillId="101" borderId="0" applyNumberFormat="0" applyFont="0" applyBorder="0" applyProtection="0"/>
    <xf numFmtId="0" fontId="28" fillId="0" borderId="101" applyBorder="0"/>
    <xf numFmtId="0" fontId="28" fillId="0" borderId="101"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3" borderId="0" applyNumberFormat="0" applyBorder="0" applyAlignment="0" applyProtection="0"/>
    <xf numFmtId="0" fontId="14" fillId="103" borderId="0" applyNumberFormat="0" applyBorder="0" applyAlignment="0" applyProtection="0"/>
    <xf numFmtId="0" fontId="12" fillId="103"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4" fillId="91" borderId="0" applyNumberFormat="0" applyBorder="0" applyAlignment="0" applyProtection="0"/>
    <xf numFmtId="0" fontId="12" fillId="91"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48" fillId="28" borderId="0" applyNumberFormat="0" applyBorder="0" applyAlignment="0" applyProtection="0"/>
    <xf numFmtId="0" fontId="12" fillId="101" borderId="0" applyNumberFormat="0" applyBorder="0" applyAlignment="0" applyProtection="0"/>
    <xf numFmtId="0" fontId="14" fillId="101" borderId="0" applyNumberFormat="0" applyBorder="0" applyAlignment="0" applyProtection="0"/>
    <xf numFmtId="0" fontId="12" fillId="101"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0" fontId="19" fillId="0" borderId="96" applyFont="0" applyFill="0" applyBorder="0" applyAlignment="0"/>
    <xf numFmtId="245" fontId="105" fillId="0" borderId="0" applyFont="0" applyFill="0" applyBorder="0" applyAlignment="0">
      <alignment vertical="center"/>
    </xf>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applyAlignment="0">
      <alignment vertical="center"/>
    </xf>
    <xf numFmtId="245" fontId="105" fillId="0" borderId="0" applyFont="0" applyFill="0" applyBorder="0"/>
    <xf numFmtId="245" fontId="105" fillId="0" borderId="0" applyFont="0" applyFill="0" applyBorder="0"/>
    <xf numFmtId="245" fontId="105" fillId="0" borderId="0" applyFont="0" applyFill="0" applyBorder="0" applyAlignment="0">
      <alignment vertical="center"/>
    </xf>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0" fontId="181" fillId="0" borderId="0" applyNumberFormat="0" applyFill="0" applyBorder="0" applyAlignment="0">
      <protection locked="0"/>
    </xf>
    <xf numFmtId="246" fontId="162" fillId="0" borderId="0" applyFont="0" applyFill="0" applyBorder="0" applyAlignment="0" applyProtection="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applyProtection="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246" fontId="162" fillId="0" borderId="0" applyFont="0" applyFill="0" applyBorder="0" applyAlignment="0">
      <protection locked="0"/>
    </xf>
    <xf numFmtId="0" fontId="182" fillId="96" borderId="13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83" fillId="88" borderId="113" applyNumberFormat="0" applyFont="0" applyAlignment="0"/>
    <xf numFmtId="3" fontId="183" fillId="88" borderId="113" applyNumberFormat="0" applyFont="0" applyAlignment="0"/>
    <xf numFmtId="3" fontId="183" fillId="88" borderId="113" applyNumberFormat="0" applyFont="0" applyAlignment="0"/>
    <xf numFmtId="3" fontId="183" fillId="88" borderId="113" applyNumberFormat="0" applyFont="0" applyAlignment="0"/>
    <xf numFmtId="3" fontId="183" fillId="88" borderId="113" applyNumberFormat="0" applyFont="0" applyAlignment="0"/>
    <xf numFmtId="0" fontId="162"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7"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247" fontId="181" fillId="107" borderId="113" applyNumberFormat="0" applyFill="0" applyBorder="0" applyAlignment="0" applyProtection="0"/>
    <xf numFmtId="0"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0"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247" fontId="181" fillId="107" borderId="113" applyNumberFormat="0" applyFill="0" applyBorder="0" applyAlignment="0" applyProtection="0"/>
    <xf numFmtId="0" fontId="181" fillId="107" borderId="113" applyNumberFormat="0" applyFill="0" applyBorder="0" applyAlignment="0" applyProtection="0"/>
    <xf numFmtId="0" fontId="184" fillId="0" borderId="131"/>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85" fillId="108" borderId="132" applyNumberFormat="0" applyAlignment="0" applyProtection="0"/>
    <xf numFmtId="0" fontId="185" fillId="108" borderId="132" applyNumberFormat="0" applyAlignment="0" applyProtection="0"/>
    <xf numFmtId="0" fontId="186" fillId="0" borderId="0" applyNumberFormat="0" applyFill="0" applyAlignment="0"/>
    <xf numFmtId="0" fontId="187" fillId="0" borderId="133" applyNumberFormat="0" applyFont="0" applyFill="0" applyAlignment="0"/>
    <xf numFmtId="248"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188" fillId="108" borderId="0" applyNumberFormat="0" applyBorder="0">
      <alignment horizontal="center" vertical="center"/>
    </xf>
    <xf numFmtId="0" fontId="21" fillId="64" borderId="134" applyNumberFormat="0" applyAlignment="0" applyProtection="0"/>
    <xf numFmtId="0" fontId="189" fillId="0" borderId="0" applyNumberFormat="0" applyFill="0" applyBorder="0" applyAlignment="0">
      <alignment horizontal="right"/>
    </xf>
    <xf numFmtId="38" fontId="190" fillId="109"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91" fillId="110"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1" fillId="111" borderId="0" applyNumberFormat="0" applyBorder="0" applyAlignment="0" applyProtection="0"/>
    <xf numFmtId="0" fontId="192" fillId="110"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1" fillId="111"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9" fontId="162" fillId="0" borderId="0" applyFont="0" applyFill="0" applyBorder="0" applyAlignment="0" applyProtection="0"/>
    <xf numFmtId="250" fontId="193" fillId="0" borderId="0"/>
    <xf numFmtId="0" fontId="194" fillId="0" borderId="135"/>
    <xf numFmtId="251" fontId="2" fillId="0" borderId="0"/>
    <xf numFmtId="0" fontId="194" fillId="0" borderId="136"/>
    <xf numFmtId="0" fontId="195" fillId="0" borderId="0" applyNumberFormat="0" applyFill="0" applyBorder="0" applyAlignment="0" applyProtection="0"/>
    <xf numFmtId="0" fontId="195" fillId="0" borderId="0" applyNumberFormat="0" applyFill="0" applyBorder="0" applyAlignment="0" applyProtection="0"/>
    <xf numFmtId="0" fontId="195" fillId="0" borderId="0" applyNumberFormat="0" applyFill="0" applyBorder="0" applyAlignment="0" applyProtection="0"/>
    <xf numFmtId="0" fontId="196" fillId="0" borderId="0" applyNumberFormat="0" applyFill="0" applyBorder="0" applyAlignment="0" applyProtection="0"/>
    <xf numFmtId="0" fontId="196" fillId="0" borderId="0" applyNumberFormat="0" applyFill="0" applyBorder="0" applyAlignment="0" applyProtection="0"/>
    <xf numFmtId="0" fontId="196"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85" fillId="108" borderId="137">
      <alignment horizontal="center" vertical="center"/>
    </xf>
    <xf numFmtId="0" fontId="185" fillId="108" borderId="137">
      <alignment horizontal="center" vertical="center"/>
    </xf>
    <xf numFmtId="0" fontId="198" fillId="0" borderId="0" applyProtection="0">
      <alignment horizontal="center"/>
    </xf>
    <xf numFmtId="0" fontId="198"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199"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0" fontId="45" fillId="0" borderId="0" applyNumberFormat="0" applyFill="0" applyBorder="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0" fontId="2" fillId="0" borderId="101" applyNumberFormat="0" applyFill="0" applyAlignment="0" applyProtection="0"/>
    <xf numFmtId="172" fontId="162" fillId="0" borderId="0">
      <alignment vertical="top"/>
    </xf>
    <xf numFmtId="172" fontId="162" fillId="0" borderId="0">
      <alignment vertical="top"/>
    </xf>
    <xf numFmtId="172" fontId="162" fillId="0" borderId="0">
      <alignment vertical="top"/>
    </xf>
    <xf numFmtId="0" fontId="45" fillId="0" borderId="0" applyNumberFormat="0" applyFill="0" applyBorder="0" applyProtection="0">
      <alignment horizontal="right"/>
    </xf>
    <xf numFmtId="172" fontId="201" fillId="0" borderId="0">
      <alignment horizontal="right"/>
    </xf>
    <xf numFmtId="172" fontId="201" fillId="0" borderId="0">
      <alignment horizontal="right"/>
    </xf>
    <xf numFmtId="172" fontId="201" fillId="0" borderId="0">
      <alignment horizontal="right"/>
    </xf>
    <xf numFmtId="0" fontId="201" fillId="0" borderId="0">
      <alignment horizontal="left"/>
    </xf>
    <xf numFmtId="0" fontId="202" fillId="75" borderId="0" applyNumberFormat="0" applyBorder="0" applyAlignment="0" applyProtection="0"/>
    <xf numFmtId="252" fontId="105" fillId="0" borderId="132" applyNumberFormat="0" applyFont="0" applyFill="0" applyAlignment="0">
      <alignment vertical="center"/>
    </xf>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252" fontId="105" fillId="0" borderId="132" applyNumberFormat="0" applyFont="0" applyFill="0" applyAlignment="0">
      <alignment vertical="center"/>
    </xf>
    <xf numFmtId="0" fontId="105" fillId="0" borderId="132" applyNumberFormat="0" applyFont="0" applyFill="0"/>
    <xf numFmtId="0" fontId="105" fillId="0" borderId="132" applyNumberFormat="0" applyFont="0" applyFill="0"/>
    <xf numFmtId="252" fontId="105" fillId="0" borderId="132" applyNumberFormat="0" applyFont="0" applyFill="0" applyAlignment="0">
      <alignment vertical="center"/>
    </xf>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105" fillId="0" borderId="132" applyNumberFormat="0" applyFont="0" applyFill="0"/>
    <xf numFmtId="0" fontId="2" fillId="73" borderId="0"/>
    <xf numFmtId="0" fontId="203" fillId="0" borderId="1" applyNumberFormat="0" applyFont="0" applyFill="0" applyAlignment="0" applyProtection="0"/>
    <xf numFmtId="0" fontId="203" fillId="0" borderId="138" applyNumberFormat="0" applyFont="0" applyFill="0" applyAlignment="0" applyProtection="0"/>
    <xf numFmtId="0" fontId="151" fillId="0" borderId="101" applyNumberFormat="0" applyFont="0" applyFill="0" applyAlignment="0" applyProtection="0"/>
    <xf numFmtId="0" fontId="151" fillId="0" borderId="101" applyNumberFormat="0" applyFont="0" applyFill="0" applyAlignment="0" applyProtection="0"/>
    <xf numFmtId="0" fontId="151" fillId="0" borderId="64" applyNumberFormat="0" applyFont="0" applyFill="0" applyAlignment="0" applyProtection="0"/>
    <xf numFmtId="0" fontId="151" fillId="0" borderId="64" applyNumberFormat="0" applyFont="0" applyFill="0" applyAlignment="0" applyProtection="0"/>
    <xf numFmtId="0" fontId="151" fillId="0" borderId="64" applyNumberFormat="0" applyFont="0" applyFill="0" applyAlignment="0" applyProtection="0"/>
    <xf numFmtId="0" fontId="151" fillId="0" borderId="62" applyNumberFormat="0" applyFont="0" applyFill="0" applyAlignment="0" applyProtection="0"/>
    <xf numFmtId="0" fontId="151" fillId="0" borderId="62" applyNumberFormat="0" applyFont="0" applyFill="0" applyAlignment="0" applyProtection="0"/>
    <xf numFmtId="0" fontId="151" fillId="0" borderId="97" applyNumberFormat="0" applyFont="0" applyFill="0" applyAlignment="0" applyProtection="0"/>
    <xf numFmtId="0" fontId="151" fillId="0" borderId="97" applyNumberFormat="0" applyFont="0" applyFill="0" applyAlignment="0" applyProtection="0"/>
    <xf numFmtId="0" fontId="151" fillId="0" borderId="97" applyNumberFormat="0" applyFont="0" applyFill="0" applyAlignment="0" applyProtection="0"/>
    <xf numFmtId="0" fontId="151" fillId="0" borderId="97" applyNumberFormat="0" applyFont="0" applyFill="0" applyAlignment="0" applyProtection="0"/>
    <xf numFmtId="0" fontId="151" fillId="0" borderId="97" applyNumberFormat="0" applyFont="0" applyFill="0" applyAlignment="0" applyProtection="0"/>
    <xf numFmtId="0" fontId="151" fillId="0" borderId="97" applyNumberFormat="0" applyFont="0" applyFill="0" applyAlignment="0" applyProtection="0"/>
    <xf numFmtId="253" fontId="2" fillId="0" borderId="70">
      <alignment horizontal="left"/>
    </xf>
    <xf numFmtId="253" fontId="2" fillId="0" borderId="70">
      <alignment horizontal="left"/>
    </xf>
    <xf numFmtId="253" fontId="2" fillId="0" borderId="70">
      <alignment horizontal="left"/>
    </xf>
    <xf numFmtId="253" fontId="2" fillId="0" borderId="70">
      <alignment horizontal="left"/>
    </xf>
    <xf numFmtId="253" fontId="2" fillId="0" borderId="70">
      <alignment horizontal="left"/>
    </xf>
    <xf numFmtId="253" fontId="2" fillId="0" borderId="70">
      <alignment horizontal="left"/>
    </xf>
    <xf numFmtId="253" fontId="2" fillId="0" borderId="70">
      <alignment horizontal="left"/>
    </xf>
    <xf numFmtId="253" fontId="2" fillId="0" borderId="70">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4" fontId="8"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0" fontId="29"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5" fontId="8"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21" fontId="8"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6" fontId="8"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0" fontId="8"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7" fontId="8"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8" fontId="204"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7" fontId="160" fillId="0" borderId="0" applyFill="0" applyBorder="0" applyAlignment="0"/>
    <xf numFmtId="255" fontId="8"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4" fontId="8"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44" fontId="8"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4" fontId="160" fillId="0" borderId="0" applyFill="0" applyBorder="0" applyAlignment="0"/>
    <xf numFmtId="256" fontId="8"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9" fontId="204"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6" fontId="160" fillId="0" borderId="0" applyFill="0" applyBorder="0" applyAlignment="0"/>
    <xf numFmtId="255" fontId="8"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21" fontId="8"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255" fontId="160" fillId="0" borderId="0" applyFill="0" applyBorder="0" applyAlignment="0"/>
    <xf numFmtId="0" fontId="21" fillId="64"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4" borderId="134" applyNumberFormat="0" applyAlignment="0" applyProtection="0"/>
    <xf numFmtId="0" fontId="21" fillId="69" borderId="134" applyNumberFormat="0" applyAlignment="0" applyProtection="0"/>
    <xf numFmtId="0" fontId="21" fillId="69"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9" borderId="134" applyNumberFormat="0" applyAlignment="0" applyProtection="0"/>
    <xf numFmtId="0" fontId="21" fillId="64" borderId="134" applyNumberFormat="0" applyAlignment="0" applyProtection="0"/>
    <xf numFmtId="0" fontId="21" fillId="64" borderId="134" applyNumberFormat="0" applyAlignment="0" applyProtection="0"/>
    <xf numFmtId="0" fontId="205" fillId="109" borderId="134" applyNumberFormat="0" applyAlignment="0" applyProtection="0"/>
    <xf numFmtId="0" fontId="147" fillId="9" borderId="28" applyNumberFormat="0" applyAlignment="0" applyProtection="0"/>
    <xf numFmtId="3" fontId="45" fillId="42" borderId="64">
      <protection hidden="1"/>
    </xf>
    <xf numFmtId="0" fontId="205" fillId="109" borderId="134" applyNumberFormat="0" applyAlignment="0" applyProtection="0"/>
    <xf numFmtId="0" fontId="23" fillId="64" borderId="134" applyNumberFormat="0" applyAlignment="0" applyProtection="0"/>
    <xf numFmtId="0" fontId="23" fillId="64" borderId="134" applyNumberFormat="0" applyAlignment="0" applyProtection="0"/>
    <xf numFmtId="0" fontId="23" fillId="64" borderId="134" applyNumberFormat="0" applyAlignment="0" applyProtection="0"/>
    <xf numFmtId="0" fontId="23" fillId="64"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05" fillId="109" borderId="134" applyNumberFormat="0" applyAlignment="0" applyProtection="0"/>
    <xf numFmtId="0" fontId="23" fillId="64" borderId="134" applyNumberFormat="0" applyAlignment="0" applyProtection="0"/>
    <xf numFmtId="0" fontId="23" fillId="64" borderId="134" applyNumberFormat="0" applyAlignment="0" applyProtection="0"/>
    <xf numFmtId="0" fontId="205" fillId="109" borderId="134" applyNumberFormat="0" applyAlignment="0" applyProtection="0"/>
    <xf numFmtId="0" fontId="205" fillId="109" borderId="134" applyNumberFormat="0" applyAlignment="0" applyProtection="0"/>
    <xf numFmtId="0" fontId="23" fillId="64" borderId="134" applyNumberFormat="0" applyAlignment="0" applyProtection="0"/>
    <xf numFmtId="0" fontId="23" fillId="64" borderId="134" applyNumberFormat="0" applyAlignment="0" applyProtection="0"/>
    <xf numFmtId="0" fontId="23" fillId="64" borderId="134" applyNumberFormat="0" applyAlignment="0" applyProtection="0"/>
    <xf numFmtId="0" fontId="151" fillId="0" borderId="0" applyFont="0" applyFill="0" applyBorder="0" applyAlignment="0" applyProtection="0"/>
    <xf numFmtId="38" fontId="151" fillId="0" borderId="0" applyFont="0" applyFill="0" applyBorder="0" applyAlignment="0" applyProtection="0"/>
    <xf numFmtId="38" fontId="151" fillId="0" borderId="0" applyFont="0" applyFill="0" applyBorder="0" applyAlignment="0" applyProtection="0"/>
    <xf numFmtId="38" fontId="151"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40" fontId="151" fillId="0" borderId="0" applyFont="0" applyFill="0" applyBorder="0" applyAlignment="0" applyProtection="0"/>
    <xf numFmtId="40" fontId="151" fillId="0" borderId="0" applyFont="0" applyFill="0" applyBorder="0" applyAlignment="0" applyProtection="0"/>
    <xf numFmtId="196" fontId="19" fillId="112" borderId="0" applyNumberFormat="0" applyFont="0" applyBorder="0" applyAlignment="0">
      <protection locked="0"/>
    </xf>
    <xf numFmtId="196" fontId="19" fillId="112" borderId="0" applyNumberFormat="0" applyFont="0" applyBorder="0" applyAlignment="0">
      <protection locked="0"/>
    </xf>
    <xf numFmtId="0" fontId="52" fillId="0" borderId="41" applyNumberFormat="0" applyFill="0" applyAlignment="0" applyProtection="0"/>
    <xf numFmtId="0" fontId="24" fillId="65"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24" fillId="113" borderId="36" applyNumberFormat="0" applyAlignment="0" applyProtection="0"/>
    <xf numFmtId="0" fontId="52" fillId="0" borderId="41" applyNumberFormat="0" applyFill="0" applyAlignment="0" applyProtection="0"/>
    <xf numFmtId="0" fontId="52" fillId="0" borderId="41" applyNumberFormat="0" applyFill="0" applyAlignment="0" applyProtection="0"/>
    <xf numFmtId="0" fontId="52" fillId="0" borderId="41" applyNumberFormat="0" applyFill="0" applyAlignment="0" applyProtection="0"/>
    <xf numFmtId="0" fontId="52" fillId="0" borderId="41" applyNumberFormat="0" applyFill="0" applyAlignment="0" applyProtection="0"/>
    <xf numFmtId="0" fontId="52" fillId="0" borderId="41"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06" fillId="0" borderId="64" applyBorder="0"/>
    <xf numFmtId="260" fontId="207" fillId="0" borderId="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113" borderId="36" applyNumberFormat="0" applyAlignment="0" applyProtection="0"/>
    <xf numFmtId="0" fontId="26" fillId="113" borderId="36" applyNumberFormat="0" applyAlignment="0" applyProtection="0"/>
    <xf numFmtId="0" fontId="26" fillId="113" borderId="36" applyNumberFormat="0" applyAlignment="0" applyProtection="0"/>
    <xf numFmtId="0" fontId="26" fillId="113" borderId="36" applyNumberFormat="0" applyAlignment="0" applyProtection="0"/>
    <xf numFmtId="0" fontId="24" fillId="65" borderId="36" applyNumberFormat="0" applyAlignment="0" applyProtection="0"/>
    <xf numFmtId="0" fontId="24"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0" fontId="26" fillId="65" borderId="36" applyNumberFormat="0" applyAlignment="0" applyProtection="0"/>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vertical="center"/>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xf>
    <xf numFmtId="3" fontId="208" fillId="70" borderId="113" applyFont="0" applyFill="0" applyProtection="0">
      <alignment horizontal="right" vertical="center"/>
    </xf>
    <xf numFmtId="10" fontId="209" fillId="0" borderId="0">
      <alignment vertical="center"/>
    </xf>
    <xf numFmtId="3" fontId="209" fillId="0" borderId="0">
      <alignment vertical="center"/>
    </xf>
    <xf numFmtId="0" fontId="12" fillId="54"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58"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60"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63"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221" fontId="210" fillId="0" borderId="139"/>
    <xf numFmtId="201" fontId="211" fillId="0" borderId="0" applyFont="0" applyFill="0" applyBorder="0" applyAlignment="0" applyProtection="0"/>
    <xf numFmtId="0" fontId="212" fillId="0" borderId="0"/>
    <xf numFmtId="0" fontId="212" fillId="0" borderId="0"/>
    <xf numFmtId="0" fontId="212" fillId="0" borderId="0"/>
    <xf numFmtId="0" fontId="212" fillId="0" borderId="0"/>
    <xf numFmtId="261" fontId="2" fillId="0" borderId="0"/>
    <xf numFmtId="261" fontId="2" fillId="0" borderId="0"/>
    <xf numFmtId="261" fontId="2" fillId="0" borderId="0"/>
    <xf numFmtId="261" fontId="2" fillId="0" borderId="0"/>
    <xf numFmtId="217" fontId="213" fillId="0" borderId="0">
      <alignment horizontal="right" vertical="center" wrapText="1"/>
    </xf>
    <xf numFmtId="217" fontId="213" fillId="0" borderId="0">
      <alignment horizontal="right" vertical="center" wrapText="1"/>
    </xf>
    <xf numFmtId="217" fontId="213" fillId="0" borderId="0">
      <alignment horizontal="right" vertical="center" wrapText="1"/>
    </xf>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254" fontId="8"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44" fontId="8"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254" fontId="160" fillId="0" borderId="0" applyFont="0" applyFill="0" applyBorder="0" applyAlignment="0" applyProtection="0"/>
    <xf numFmtId="38" fontId="214"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215" fillId="0" borderId="0">
      <alignment horizontal="center"/>
      <protection locked="0"/>
    </xf>
    <xf numFmtId="0" fontId="2" fillId="0" borderId="0" applyFont="0" applyFill="0" applyBorder="0" applyAlignment="0" applyProtection="0"/>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 fillId="0" borderId="0" applyFont="0" applyFill="0" applyBorder="0" applyAlignment="0" applyProtection="0"/>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 fillId="0" borderId="0" applyFont="0" applyFill="0" applyBorder="0" applyAlignment="0" applyProtection="0"/>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0" fontId="215" fillId="0" borderId="0">
      <alignment horizontal="center"/>
      <protection locked="0"/>
    </xf>
    <xf numFmtId="0" fontId="215" fillId="0" borderId="0">
      <alignment horizontal="center"/>
      <protection locked="0"/>
    </xf>
    <xf numFmtId="38" fontId="215"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2" fontId="164" fillId="0" borderId="0" applyFont="0" applyFill="0" applyBorder="0" applyAlignment="0" applyProtection="0">
      <alignment horizontal="right"/>
    </xf>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2" fontId="164" fillId="0" borderId="0" applyFont="0" applyFill="0" applyBorder="0" applyProtection="0"/>
    <xf numFmtId="263" fontId="164"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64" fontId="164" fillId="0" borderId="0" applyFont="0" applyFill="0" applyBorder="0" applyAlignment="0" applyProtection="0">
      <alignment horizontal="right"/>
    </xf>
    <xf numFmtId="264" fontId="164" fillId="0" borderId="0" applyFont="0" applyFill="0" applyBorder="0" applyAlignment="0" applyProtection="0">
      <alignment horizontal="right"/>
    </xf>
    <xf numFmtId="166" fontId="2" fillId="0" borderId="0" applyFont="0" applyFill="0" applyBorder="0" applyAlignment="0" applyProtection="0"/>
    <xf numFmtId="264" fontId="164" fillId="0" borderId="0" applyFont="0" applyFill="0" applyBorder="0" applyProtection="0"/>
    <xf numFmtId="166" fontId="2" fillId="0" borderId="0" applyFont="0" applyFill="0" applyBorder="0" applyAlignment="0" applyProtection="0"/>
    <xf numFmtId="264" fontId="164" fillId="0" borderId="0" applyFont="0" applyFill="0" applyBorder="0" applyProtection="0"/>
    <xf numFmtId="264" fontId="164"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264" fontId="164" fillId="0" borderId="0" applyFont="0" applyFill="0" applyBorder="0" applyAlignment="0" applyProtection="0">
      <alignment horizontal="right"/>
    </xf>
    <xf numFmtId="264" fontId="164" fillId="0" borderId="0" applyFont="0" applyFill="0" applyBorder="0" applyProtection="0"/>
    <xf numFmtId="264" fontId="164"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4" fillId="0" borderId="0" applyFont="0" applyFill="0" applyBorder="0" applyProtection="0"/>
    <xf numFmtId="264" fontId="164" fillId="0" borderId="0" applyFont="0" applyFill="0" applyBorder="0" applyProtection="0"/>
    <xf numFmtId="264" fontId="164" fillId="0" borderId="0" applyFont="0" applyFill="0" applyBorder="0" applyProtection="0"/>
    <xf numFmtId="264" fontId="164" fillId="0" borderId="0" applyFont="0" applyFill="0" applyBorder="0" applyProtection="0"/>
    <xf numFmtId="166" fontId="2" fillId="0" borderId="0" applyFont="0" applyFill="0" applyBorder="0" applyAlignment="0" applyProtection="0"/>
    <xf numFmtId="264" fontId="164" fillId="0" borderId="0" applyFont="0" applyFill="0" applyBorder="0" applyProtection="0"/>
    <xf numFmtId="264" fontId="164" fillId="0" borderId="0" applyFont="0" applyFill="0" applyBorder="0" applyProtection="0"/>
    <xf numFmtId="264" fontId="164" fillId="0" borderId="0" applyFont="0" applyFill="0" applyBorder="0" applyProtection="0"/>
    <xf numFmtId="264" fontId="164"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4"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64" fontId="164"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4"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4"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64" fontId="164"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4"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64" fontId="164" fillId="0" borderId="0" applyFont="0" applyFill="0" applyBorder="0" applyProtection="0"/>
    <xf numFmtId="264" fontId="164" fillId="0" borderId="0" applyFont="0" applyFill="0" applyBorder="0" applyAlignment="0" applyProtection="0">
      <alignment horizontal="right"/>
    </xf>
    <xf numFmtId="264" fontId="164"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4" fillId="0" borderId="0" applyFont="0" applyFill="0" applyBorder="0" applyProtection="0"/>
    <xf numFmtId="264" fontId="164" fillId="0" borderId="0" applyFont="0" applyFill="0" applyBorder="0" applyProtection="0"/>
    <xf numFmtId="264" fontId="164" fillId="0" borderId="0" applyFont="0" applyFill="0" applyBorder="0" applyProtection="0"/>
    <xf numFmtId="264" fontId="164"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64" fontId="164"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4" fillId="0" borderId="0" applyFont="0" applyFill="0" applyBorder="0" applyProtection="0"/>
    <xf numFmtId="166" fontId="2" fillId="0" borderId="0" applyFont="0" applyFill="0" applyBorder="0" applyAlignment="0" applyProtection="0"/>
    <xf numFmtId="264" fontId="164" fillId="0" borderId="0" applyFont="0" applyFill="0" applyBorder="0" applyProtection="0"/>
    <xf numFmtId="264" fontId="164" fillId="0" borderId="0" applyFont="0" applyFill="0" applyBorder="0" applyAlignment="0" applyProtection="0">
      <alignment horizontal="right"/>
    </xf>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0" fontId="164"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16"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01" fontId="2" fillId="0" borderId="0" applyFont="0" applyFill="0" applyBorder="0" applyAlignment="0" applyProtection="0"/>
    <xf numFmtId="201" fontId="2" fillId="0" borderId="0" applyFont="0" applyFill="0" applyBorder="0" applyAlignment="0" applyProtection="0"/>
    <xf numFmtId="3" fontId="211" fillId="0" borderId="123">
      <alignment vertical="center"/>
    </xf>
    <xf numFmtId="221" fontId="150" fillId="0" borderId="0" applyFont="0" applyFill="0" applyBorder="0" applyAlignment="0" applyProtection="0"/>
    <xf numFmtId="221" fontId="150" fillId="0" borderId="0" applyFont="0" applyFill="0" applyBorder="0" applyAlignment="0" applyProtection="0"/>
    <xf numFmtId="3" fontId="211" fillId="0" borderId="123">
      <alignment vertical="center"/>
    </xf>
    <xf numFmtId="39"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3" fontId="211" fillId="0" borderId="123">
      <alignment vertical="center"/>
    </xf>
    <xf numFmtId="0" fontId="150" fillId="0" borderId="0" applyFont="0" applyFill="0" applyBorder="0" applyAlignment="0" applyProtection="0"/>
    <xf numFmtId="0" fontId="150" fillId="0" borderId="0" applyFont="0" applyFill="0" applyBorder="0" applyAlignment="0" applyProtection="0"/>
    <xf numFmtId="0" fontId="150" fillId="0" borderId="0" applyFont="0" applyFill="0" applyBorder="0" applyAlignment="0" applyProtection="0"/>
    <xf numFmtId="3" fontId="211" fillId="0" borderId="123">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217" fillId="111" borderId="0" applyBorder="0">
      <alignment horizontal="left"/>
    </xf>
    <xf numFmtId="0" fontId="218" fillId="114" borderId="0" applyNumberFormat="0" applyBorder="0">
      <alignment horizontal="left"/>
    </xf>
    <xf numFmtId="0" fontId="29"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9" fillId="74" borderId="140" applyNumberFormat="0" applyFont="0" applyAlignment="0" applyProtection="0"/>
    <xf numFmtId="0" fontId="29" fillId="74" borderId="140" applyNumberFormat="0" applyFont="0" applyAlignment="0" applyProtection="0"/>
    <xf numFmtId="0" fontId="29" fillId="74" borderId="140" applyNumberFormat="0" applyFont="0" applyAlignment="0" applyProtection="0"/>
    <xf numFmtId="3" fontId="211" fillId="0" borderId="123">
      <alignment vertical="center"/>
    </xf>
    <xf numFmtId="0" fontId="29" fillId="74" borderId="140" applyNumberFormat="0" applyFont="0" applyAlignment="0" applyProtection="0"/>
    <xf numFmtId="0" fontId="29"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71" fillId="74" borderId="140" applyNumberFormat="0" applyFont="0" applyAlignment="0" applyProtection="0"/>
    <xf numFmtId="196" fontId="2" fillId="0" borderId="0" applyFont="0" applyFill="0" applyBorder="0" applyAlignment="0" applyProtection="0"/>
    <xf numFmtId="196" fontId="2" fillId="0" borderId="0" applyFont="0" applyFill="0" applyBorder="0" applyAlignment="0" applyProtection="0"/>
    <xf numFmtId="172" fontId="219" fillId="0" borderId="0" applyFill="0" applyBorder="0">
      <alignment horizontal="left"/>
    </xf>
    <xf numFmtId="0" fontId="220" fillId="115" borderId="0"/>
    <xf numFmtId="0" fontId="24" fillId="65" borderId="36"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21" fillId="0" borderId="0" applyNumberFormat="0" applyAlignment="0">
      <alignment horizontal="left"/>
    </xf>
    <xf numFmtId="0" fontId="222" fillId="0" borderId="117" applyNumberFormat="0" applyFill="0" applyBorder="0" applyAlignment="0" applyProtection="0">
      <alignment horizontal="center"/>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2" fillId="0" borderId="117" applyNumberFormat="0" applyFill="0" applyBorder="0" applyAlignment="0" applyProtection="0">
      <alignment horizontal="center"/>
      <protection locked="0"/>
    </xf>
    <xf numFmtId="0" fontId="222" fillId="0" borderId="117" applyNumberFormat="0" applyFill="0" applyBorder="0" applyAlignment="0" applyProtection="0">
      <alignment horizontal="center"/>
      <protection locked="0"/>
    </xf>
    <xf numFmtId="3" fontId="211" fillId="0" borderId="123">
      <alignment vertical="center"/>
    </xf>
    <xf numFmtId="0" fontId="222" fillId="0" borderId="117" applyNumberFormat="0" applyFill="0" applyBorder="0" applyAlignment="0" applyProtection="0">
      <alignment horizontal="center"/>
      <protection locked="0"/>
    </xf>
    <xf numFmtId="0" fontId="222" fillId="0" borderId="117" applyNumberFormat="0" applyFill="0" applyBorder="0" applyAlignment="0" applyProtection="0">
      <alignment horizontal="center"/>
      <protection locked="0"/>
    </xf>
    <xf numFmtId="3" fontId="211" fillId="0" borderId="123">
      <alignment vertical="center"/>
    </xf>
    <xf numFmtId="0" fontId="223" fillId="0" borderId="117" applyNumberFormat="0" applyFill="0" applyBorder="0">
      <protection locked="0"/>
    </xf>
    <xf numFmtId="0" fontId="223" fillId="0" borderId="117" applyNumberFormat="0" applyFill="0" applyBorder="0">
      <protection locked="0"/>
    </xf>
    <xf numFmtId="3" fontId="211" fillId="0" borderId="123">
      <alignment vertical="center"/>
    </xf>
    <xf numFmtId="0" fontId="223" fillId="0" borderId="117" applyNumberFormat="0" applyFill="0" applyBorder="0">
      <protection locked="0"/>
    </xf>
    <xf numFmtId="0" fontId="223" fillId="0" borderId="117" applyNumberFormat="0" applyFill="0" applyBorder="0">
      <protection locked="0"/>
    </xf>
    <xf numFmtId="3" fontId="211" fillId="0" borderId="123">
      <alignment vertical="center"/>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0" fontId="223" fillId="0" borderId="117" applyNumberFormat="0" applyFill="0" applyBorder="0">
      <protection locked="0"/>
    </xf>
    <xf numFmtId="3" fontId="211" fillId="0" borderId="123">
      <alignment vertical="center"/>
    </xf>
    <xf numFmtId="3" fontId="224" fillId="0" borderId="141" applyNumberFormat="0" applyAlignment="0">
      <alignment vertical="center"/>
    </xf>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3" fontId="211" fillId="0" borderId="123">
      <alignment vertical="center"/>
    </xf>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24" fillId="0" borderId="141" applyNumberFormat="0"/>
    <xf numFmtId="0" fontId="2" fillId="0" borderId="0" applyFont="0" applyFill="0" applyBorder="0" applyAlignment="0" applyProtection="0"/>
    <xf numFmtId="265" fontId="225" fillId="0" borderId="0"/>
    <xf numFmtId="42"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211" fillId="0" borderId="123">
      <alignment vertical="center"/>
    </xf>
    <xf numFmtId="198" fontId="2" fillId="0" borderId="0" applyFont="0" applyFill="0" applyBorder="0" applyAlignment="0" applyProtection="0"/>
    <xf numFmtId="198" fontId="2" fillId="0" borderId="0" applyFont="0" applyFill="0" applyBorder="0" applyAlignment="0" applyProtection="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1" fillId="0" borderId="123">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255" fontId="8"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21" fontId="8"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255" fontId="160" fillId="0" borderId="0" applyFont="0" applyFill="0" applyBorder="0" applyAlignment="0" applyProtection="0"/>
    <xf numFmtId="3" fontId="211" fillId="0" borderId="123">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6" fontId="164" fillId="0" borderId="0" applyFont="0" applyFill="0" applyBorder="0" applyAlignment="0" applyProtection="0">
      <alignment horizontal="right"/>
    </xf>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266" fontId="164" fillId="0" borderId="0" applyFont="0" applyFill="0" applyBorder="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0"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267" fontId="164" fillId="0" borderId="0" applyFont="0" applyFill="0" applyBorder="0" applyAlignment="0" applyProtection="0">
      <alignment horizontal="right"/>
    </xf>
    <xf numFmtId="267" fontId="164" fillId="0" borderId="0" applyFont="0" applyFill="0" applyBorder="0" applyProtection="0"/>
    <xf numFmtId="267" fontId="164" fillId="0" borderId="0" applyFont="0" applyFill="0" applyBorder="0" applyProtection="0"/>
    <xf numFmtId="197" fontId="2" fillId="0" borderId="0" applyFont="0" applyFill="0" applyBorder="0" applyAlignment="0" applyProtection="0"/>
    <xf numFmtId="267" fontId="164" fillId="0" borderId="0" applyFont="0" applyFill="0" applyBorder="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267" fontId="164" fillId="0" borderId="0" applyFont="0" applyFill="0" applyBorder="0" applyProtection="0"/>
    <xf numFmtId="267" fontId="164" fillId="0" borderId="0" applyFont="0" applyFill="0" applyBorder="0" applyProtection="0"/>
    <xf numFmtId="197" fontId="2" fillId="0" borderId="0" applyFont="0" applyFill="0" applyBorder="0" applyAlignment="0" applyProtection="0"/>
    <xf numFmtId="3" fontId="211" fillId="0" borderId="123">
      <alignment vertical="center"/>
    </xf>
    <xf numFmtId="3" fontId="211" fillId="0" borderId="123">
      <alignment vertical="center"/>
    </xf>
    <xf numFmtId="267" fontId="164"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4" fillId="0" borderId="0" applyFont="0" applyFill="0" applyBorder="0" applyProtection="0"/>
    <xf numFmtId="3" fontId="211" fillId="0" borderId="123">
      <alignment vertical="center"/>
    </xf>
    <xf numFmtId="3" fontId="211" fillId="0" borderId="123">
      <alignment vertical="center"/>
    </xf>
    <xf numFmtId="267" fontId="164" fillId="0" borderId="0" applyFont="0" applyFill="0" applyBorder="0" applyProtection="0"/>
    <xf numFmtId="267" fontId="164" fillId="0" borderId="0" applyFont="0" applyFill="0" applyBorder="0" applyProtection="0"/>
    <xf numFmtId="3" fontId="211" fillId="0" borderId="123">
      <alignment vertical="center"/>
    </xf>
    <xf numFmtId="267" fontId="164" fillId="0" borderId="0" applyFont="0" applyFill="0" applyBorder="0" applyProtection="0"/>
    <xf numFmtId="267" fontId="164" fillId="0" borderId="0" applyFont="0" applyFill="0" applyBorder="0" applyProtection="0"/>
    <xf numFmtId="267" fontId="164" fillId="0" borderId="0" applyFont="0" applyFill="0" applyBorder="0" applyProtection="0"/>
    <xf numFmtId="267" fontId="164" fillId="0" borderId="0" applyFont="0" applyFill="0" applyBorder="0" applyProtection="0"/>
    <xf numFmtId="267" fontId="164"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4" fillId="0" borderId="0" applyFont="0" applyFill="0" applyBorder="0" applyProtection="0"/>
    <xf numFmtId="267" fontId="164" fillId="0" borderId="0" applyFont="0" applyFill="0" applyBorder="0" applyProtection="0"/>
    <xf numFmtId="267" fontId="164" fillId="0" borderId="0" applyFont="0" applyFill="0" applyBorder="0" applyProtection="0"/>
    <xf numFmtId="197" fontId="2" fillId="0" borderId="0" applyFont="0" applyFill="0" applyBorder="0" applyAlignment="0" applyProtection="0"/>
    <xf numFmtId="3" fontId="211" fillId="0" borderId="123">
      <alignment vertical="center"/>
    </xf>
    <xf numFmtId="267" fontId="164" fillId="0" borderId="0" applyFont="0" applyFill="0" applyBorder="0" applyProtection="0"/>
    <xf numFmtId="267" fontId="164"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267" fontId="164" fillId="0" borderId="0" applyFont="0" applyFill="0" applyBorder="0" applyProtection="0"/>
    <xf numFmtId="267" fontId="164" fillId="0" borderId="0" applyFont="0" applyFill="0" applyBorder="0" applyProtection="0"/>
    <xf numFmtId="267" fontId="164"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267" fontId="164" fillId="0" borderId="0" applyFont="0" applyFill="0" applyBorder="0" applyProtection="0"/>
    <xf numFmtId="3" fontId="211" fillId="0" borderId="123">
      <alignment vertical="center"/>
    </xf>
    <xf numFmtId="267" fontId="164" fillId="0" borderId="0" applyFont="0" applyFill="0" applyBorder="0" applyProtection="0"/>
    <xf numFmtId="267" fontId="164" fillId="0" borderId="0" applyFont="0" applyFill="0" applyBorder="0" applyProtection="0"/>
    <xf numFmtId="3" fontId="211" fillId="0" borderId="123">
      <alignment vertical="center"/>
    </xf>
    <xf numFmtId="197" fontId="2" fillId="0" borderId="0" applyFont="0" applyFill="0" applyBorder="0" applyAlignment="0" applyProtection="0"/>
    <xf numFmtId="3" fontId="211" fillId="0" borderId="123">
      <alignment vertical="center"/>
    </xf>
    <xf numFmtId="267" fontId="164"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267" fontId="164" fillId="0" borderId="0" applyFont="0" applyFill="0" applyBorder="0" applyProtection="0"/>
    <xf numFmtId="197" fontId="2" fillId="0" borderId="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0"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1" fillId="0" borderId="123">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1" fillId="0" borderId="123">
      <alignment vertical="center"/>
    </xf>
    <xf numFmtId="3" fontId="211" fillId="0" borderId="123">
      <alignment vertical="center"/>
    </xf>
    <xf numFmtId="268" fontId="226" fillId="0" borderId="0"/>
    <xf numFmtId="0" fontId="2" fillId="0" borderId="0" applyNumberFormat="0" applyFont="0" applyFill="0" applyBorder="0" applyAlignment="0" applyProtection="0"/>
    <xf numFmtId="268" fontId="226" fillId="0" borderId="0"/>
    <xf numFmtId="3" fontId="211" fillId="0" borderId="123">
      <alignment vertical="center"/>
    </xf>
    <xf numFmtId="268" fontId="226" fillId="0" borderId="0"/>
    <xf numFmtId="3" fontId="211" fillId="0" borderId="123">
      <alignment vertical="center"/>
    </xf>
    <xf numFmtId="268" fontId="226" fillId="0" borderId="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268" fontId="226" fillId="0" borderId="0"/>
    <xf numFmtId="268" fontId="226" fillId="0" borderId="0"/>
    <xf numFmtId="3" fontId="211" fillId="0" borderId="123">
      <alignment vertical="center"/>
    </xf>
    <xf numFmtId="3" fontId="211" fillId="0" borderId="123">
      <alignment vertical="center"/>
    </xf>
    <xf numFmtId="0" fontId="226" fillId="0" borderId="0"/>
    <xf numFmtId="0" fontId="2" fillId="0" borderId="0" applyNumberFormat="0" applyFont="0" applyFill="0" applyBorder="0" applyAlignment="0" applyProtection="0"/>
    <xf numFmtId="3" fontId="211" fillId="0" borderId="123">
      <alignment vertical="center"/>
    </xf>
    <xf numFmtId="0" fontId="226" fillId="0" borderId="0"/>
    <xf numFmtId="3" fontId="211" fillId="0" borderId="123">
      <alignment vertical="center"/>
    </xf>
    <xf numFmtId="0" fontId="226" fillId="0" borderId="0"/>
    <xf numFmtId="3" fontId="211" fillId="0" borderId="123">
      <alignment vertical="center"/>
    </xf>
    <xf numFmtId="0" fontId="226" fillId="0" borderId="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26" fillId="0" borderId="0"/>
    <xf numFmtId="0" fontId="226" fillId="0" borderId="0"/>
    <xf numFmtId="3" fontId="211" fillId="0" borderId="123">
      <alignment vertical="center"/>
    </xf>
    <xf numFmtId="3" fontId="211" fillId="0" borderId="123">
      <alignment vertical="center"/>
    </xf>
    <xf numFmtId="0" fontId="226" fillId="0" borderId="0"/>
    <xf numFmtId="3" fontId="211" fillId="0" borderId="123">
      <alignment vertical="center"/>
    </xf>
    <xf numFmtId="0" fontId="226" fillId="0" borderId="0"/>
    <xf numFmtId="0" fontId="226" fillId="0" borderId="0"/>
    <xf numFmtId="3" fontId="211" fillId="0" borderId="123">
      <alignment vertical="center"/>
    </xf>
    <xf numFmtId="3" fontId="211" fillId="0" borderId="123">
      <alignment vertical="center"/>
    </xf>
    <xf numFmtId="0" fontId="226" fillId="0" borderId="0"/>
    <xf numFmtId="3" fontId="211" fillId="0" borderId="123">
      <alignment vertical="center"/>
    </xf>
    <xf numFmtId="268" fontId="226" fillId="0" borderId="0"/>
    <xf numFmtId="3" fontId="211" fillId="0" borderId="123">
      <alignment vertical="center"/>
    </xf>
    <xf numFmtId="268" fontId="226" fillId="0" borderId="0"/>
    <xf numFmtId="268" fontId="226" fillId="0" borderId="0"/>
    <xf numFmtId="3" fontId="211" fillId="0" borderId="123">
      <alignment vertical="center"/>
    </xf>
    <xf numFmtId="3" fontId="211" fillId="0" borderId="123">
      <alignment vertical="center"/>
    </xf>
    <xf numFmtId="0" fontId="226" fillId="0" borderId="0"/>
    <xf numFmtId="0" fontId="226" fillId="0" borderId="0"/>
    <xf numFmtId="3" fontId="211" fillId="0" borderId="123">
      <alignment vertical="center"/>
    </xf>
    <xf numFmtId="0" fontId="226" fillId="0" borderId="0"/>
    <xf numFmtId="3" fontId="211" fillId="0" borderId="123">
      <alignment vertical="center"/>
    </xf>
    <xf numFmtId="0" fontId="226" fillId="0" borderId="0"/>
    <xf numFmtId="3" fontId="211" fillId="0" borderId="123">
      <alignment vertical="center"/>
    </xf>
    <xf numFmtId="0" fontId="226" fillId="0" borderId="0"/>
    <xf numFmtId="3" fontId="211" fillId="0" borderId="123">
      <alignment vertical="center"/>
    </xf>
    <xf numFmtId="3" fontId="211" fillId="0" borderId="123">
      <alignment vertical="center"/>
    </xf>
    <xf numFmtId="0" fontId="226" fillId="0" borderId="0"/>
    <xf numFmtId="3" fontId="211" fillId="0" borderId="123">
      <alignment vertical="center"/>
    </xf>
    <xf numFmtId="0" fontId="226" fillId="0" borderId="0"/>
    <xf numFmtId="0" fontId="226" fillId="0" borderId="0"/>
    <xf numFmtId="3" fontId="211" fillId="0" borderId="123">
      <alignment vertical="center"/>
    </xf>
    <xf numFmtId="3" fontId="211" fillId="0" borderId="123">
      <alignment vertical="center"/>
    </xf>
    <xf numFmtId="0" fontId="226" fillId="0" borderId="0"/>
    <xf numFmtId="3" fontId="211" fillId="0" borderId="123">
      <alignment vertical="center"/>
    </xf>
    <xf numFmtId="268" fontId="226" fillId="0" borderId="0"/>
    <xf numFmtId="268" fontId="226" fillId="0" borderId="0"/>
    <xf numFmtId="3" fontId="211" fillId="0" borderId="123">
      <alignment vertical="center"/>
    </xf>
    <xf numFmtId="268" fontId="226" fillId="0" borderId="0"/>
    <xf numFmtId="3" fontId="211" fillId="0" borderId="123">
      <alignment vertical="center"/>
    </xf>
    <xf numFmtId="268" fontId="226" fillId="0" borderId="0"/>
    <xf numFmtId="3" fontId="211" fillId="0" borderId="123">
      <alignment vertical="center"/>
    </xf>
    <xf numFmtId="268" fontId="226" fillId="0" borderId="0"/>
    <xf numFmtId="3" fontId="211" fillId="0" borderId="123">
      <alignment vertical="center"/>
    </xf>
    <xf numFmtId="3" fontId="211" fillId="0" borderId="123">
      <alignment vertical="center"/>
    </xf>
    <xf numFmtId="268" fontId="226" fillId="0" borderId="0"/>
    <xf numFmtId="3" fontId="211" fillId="0" borderId="123">
      <alignment vertical="center"/>
    </xf>
    <xf numFmtId="268" fontId="226" fillId="0" borderId="0"/>
    <xf numFmtId="268" fontId="226" fillId="0" borderId="0"/>
    <xf numFmtId="3" fontId="211" fillId="0" borderId="123">
      <alignment vertical="center"/>
    </xf>
    <xf numFmtId="3" fontId="211" fillId="0" borderId="123">
      <alignment vertical="center"/>
    </xf>
    <xf numFmtId="268" fontId="226" fillId="0" borderId="0"/>
    <xf numFmtId="3" fontId="211" fillId="0" borderId="123">
      <alignment vertical="center"/>
    </xf>
    <xf numFmtId="268" fontId="226" fillId="0" borderId="0"/>
    <xf numFmtId="3" fontId="211" fillId="0" borderId="123">
      <alignment vertical="center"/>
    </xf>
    <xf numFmtId="0" fontId="227" fillId="0" borderId="0" applyNumberFormat="0" applyFont="0" applyBorder="0" applyAlignment="0"/>
    <xf numFmtId="0" fontId="227"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6" borderId="142" applyNumberFormat="0" applyFont="0" applyBorder="0" applyAlignment="0" applyProtection="0">
      <alignment horizontal="centerContinuous"/>
    </xf>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2" fillId="0" borderId="0" applyNumberFormat="0" applyFont="0" applyFill="0" applyBorder="0" applyAlignment="0" applyProtection="0"/>
    <xf numFmtId="0" fontId="9" fillId="70" borderId="142" applyNumberFormat="0" applyFont="0" applyBorder="0" applyProtection="0"/>
    <xf numFmtId="3" fontId="211" fillId="0" borderId="123">
      <alignment vertical="center"/>
    </xf>
    <xf numFmtId="0" fontId="2" fillId="0" borderId="0" applyNumberFormat="0" applyFont="0" applyFill="0" applyBorder="0" applyAlignment="0" applyProtection="0"/>
    <xf numFmtId="0" fontId="9" fillId="70" borderId="142" applyNumberFormat="0" applyFont="0" applyBorder="0" applyProtection="0"/>
    <xf numFmtId="3" fontId="211" fillId="0" borderId="123">
      <alignment vertical="center"/>
    </xf>
    <xf numFmtId="0" fontId="9" fillId="70" borderId="142" applyNumberFormat="0" applyFont="0" applyBorder="0" applyProtection="0"/>
    <xf numFmtId="0" fontId="9" fillId="70" borderId="142" applyNumberFormat="0" applyFont="0" applyBorder="0" applyProtection="0"/>
    <xf numFmtId="3" fontId="211" fillId="0" borderId="123">
      <alignment vertical="center"/>
    </xf>
    <xf numFmtId="0" fontId="9" fillId="70" borderId="142" applyNumberFormat="0" applyFont="0" applyBorder="0" applyProtection="0"/>
    <xf numFmtId="0" fontId="9" fillId="70" borderId="142" applyNumberFormat="0" applyFont="0" applyBorder="0" applyProtection="0"/>
    <xf numFmtId="3" fontId="211" fillId="0" borderId="123">
      <alignment vertical="center"/>
    </xf>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0" fontId="9" fillId="70" borderId="142" applyNumberFormat="0" applyFont="0" applyBorder="0" applyProtection="0"/>
    <xf numFmtId="10" fontId="2" fillId="0" borderId="0" applyFont="0" applyFill="0" applyBorder="0" applyProtection="0">
      <alignment horizontal="center"/>
    </xf>
    <xf numFmtId="269" fontId="2" fillId="0" borderId="0" applyFont="0" applyFill="0" applyBorder="0" applyProtection="0"/>
    <xf numFmtId="270" fontId="2" fillId="0" borderId="0" applyFont="0" applyFill="0" applyBorder="0" applyProtection="0"/>
    <xf numFmtId="3" fontId="211" fillId="0" borderId="123">
      <alignment vertical="center"/>
    </xf>
    <xf numFmtId="0" fontId="189" fillId="0" borderId="0" applyNumberFormat="0" applyBorder="0" applyAlignment="0">
      <alignment horizontal="center"/>
    </xf>
    <xf numFmtId="0" fontId="189" fillId="117" borderId="0" applyNumberFormat="0" applyBorder="0" applyAlignment="0">
      <alignment horizontal="center"/>
    </xf>
    <xf numFmtId="0" fontId="185" fillId="118" borderId="0" applyNumberFormat="0" applyBorder="0" applyAlignment="0"/>
    <xf numFmtId="0" fontId="228" fillId="118" borderId="0">
      <alignment horizontal="centerContinuous"/>
    </xf>
    <xf numFmtId="0" fontId="2" fillId="0" borderId="0" applyNumberFormat="0" applyFont="0" applyFill="0" applyBorder="0" applyAlignment="0" applyProtection="0"/>
    <xf numFmtId="0" fontId="2" fillId="93" borderId="0" applyNumberFormat="0" applyBorder="0" applyAlignment="0" applyProtection="0"/>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29" fillId="119" borderId="96" applyNumberFormat="0" applyBorder="0">
      <alignment horizontal="left"/>
    </xf>
    <xf numFmtId="0" fontId="229" fillId="119" borderId="96" applyNumberFormat="0" applyBorder="0">
      <alignment horizontal="left"/>
    </xf>
    <xf numFmtId="3" fontId="211" fillId="0" borderId="123">
      <alignment vertical="center"/>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0" fontId="229" fillId="119" borderId="96" applyNumberFormat="0" applyBorder="0">
      <alignment horizontal="left"/>
    </xf>
    <xf numFmtId="3" fontId="211" fillId="0" borderId="123">
      <alignment vertical="center"/>
    </xf>
    <xf numFmtId="14" fontId="230" fillId="0" borderId="0"/>
    <xf numFmtId="271" fontId="213" fillId="0" borderId="0">
      <alignment horizontal="left" vertical="center" wrapText="1"/>
    </xf>
    <xf numFmtId="271" fontId="213" fillId="0" borderId="0">
      <alignment horizontal="left" vertical="center" wrapText="1"/>
    </xf>
    <xf numFmtId="271" fontId="213" fillId="0" borderId="0">
      <alignment horizontal="left" vertical="center" wrapText="1"/>
    </xf>
    <xf numFmtId="17" fontId="213" fillId="0" borderId="0">
      <alignment horizontal="left" vertical="center" wrapText="1"/>
    </xf>
    <xf numFmtId="0" fontId="2" fillId="0" borderId="0" applyNumberFormat="0" applyFont="0" applyFill="0" applyBorder="0" applyAlignment="0" applyProtection="0"/>
    <xf numFmtId="21" fontId="213" fillId="0" borderId="0">
      <alignment horizontal="left" vertical="center" wrapText="1"/>
    </xf>
    <xf numFmtId="19" fontId="213" fillId="0" borderId="0">
      <alignment horizontal="left" vertical="center" wrapText="1"/>
    </xf>
    <xf numFmtId="3" fontId="211" fillId="0" borderId="123">
      <alignment vertical="center"/>
    </xf>
    <xf numFmtId="0" fontId="213" fillId="0" borderId="0">
      <alignment horizontal="left" vertical="center" wrapText="1"/>
    </xf>
    <xf numFmtId="3" fontId="211" fillId="0" borderId="123">
      <alignment vertical="center"/>
    </xf>
    <xf numFmtId="0" fontId="213" fillId="0" borderId="0">
      <alignment horizontal="left" vertical="center" wrapText="1"/>
    </xf>
    <xf numFmtId="19" fontId="213" fillId="0" borderId="0">
      <alignment horizontal="left" vertical="center" wrapText="1"/>
    </xf>
    <xf numFmtId="19" fontId="213" fillId="0" borderId="0">
      <alignment horizontal="left" vertical="center" wrapText="1"/>
    </xf>
    <xf numFmtId="17" fontId="213"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30" fillId="0" borderId="0"/>
    <xf numFmtId="273" fontId="164"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211" fillId="0" borderId="123">
      <alignment vertical="center"/>
    </xf>
    <xf numFmtId="22" fontId="29" fillId="0" borderId="0" applyFill="0" applyBorder="0" applyAlignment="0"/>
    <xf numFmtId="3" fontId="211" fillId="0" borderId="123">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211" fillId="0" borderId="123">
      <alignment vertical="center"/>
    </xf>
    <xf numFmtId="172" fontId="203" fillId="0" borderId="0" applyFont="0" applyFill="0" applyBorder="0" applyProtection="0">
      <alignment horizontal="right"/>
    </xf>
    <xf numFmtId="179" fontId="162"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4" fontId="231"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3" fontId="211" fillId="0" borderId="123">
      <alignment vertical="center"/>
    </xf>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274" fontId="232" fillId="0" borderId="0" applyFont="0" applyFill="0" applyBorder="0" applyAlignment="0" applyProtection="0"/>
    <xf numFmtId="3" fontId="211" fillId="0" borderId="123">
      <alignment vertical="center"/>
    </xf>
    <xf numFmtId="0" fontId="233" fillId="0" borderId="0"/>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64" applyFill="0" applyProtection="0">
      <alignment horizontal="centerContinuous"/>
    </xf>
    <xf numFmtId="3" fontId="211" fillId="0" borderId="123">
      <alignment vertical="center"/>
    </xf>
    <xf numFmtId="0" fontId="2" fillId="0" borderId="0" applyNumberFormat="0" applyFont="0" applyFill="0" applyBorder="0" applyAlignment="0" applyProtection="0"/>
    <xf numFmtId="0" fontId="2" fillId="0" borderId="64" applyFill="0" applyProtection="0">
      <alignment horizontal="centerContinuous"/>
    </xf>
    <xf numFmtId="3" fontId="211" fillId="0" borderId="123">
      <alignment vertical="center"/>
    </xf>
    <xf numFmtId="0" fontId="2" fillId="0" borderId="64" applyFill="0" applyProtection="0">
      <alignment horizontal="centerContinuous"/>
    </xf>
    <xf numFmtId="0" fontId="2" fillId="0" borderId="64" applyFill="0" applyProtection="0">
      <alignment horizontal="centerContinuous"/>
    </xf>
    <xf numFmtId="3" fontId="211" fillId="0" borderId="123">
      <alignment vertical="center"/>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0"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275" fontId="2" fillId="0" borderId="64" applyFill="0" applyProtection="0">
      <alignment horizontal="centerContinuous"/>
    </xf>
    <xf numFmtId="3" fontId="211" fillId="0" borderId="123">
      <alignment vertical="center"/>
    </xf>
    <xf numFmtId="275" fontId="2" fillId="0" borderId="64" applyFill="0" applyProtection="0">
      <alignment horizontal="centerContinuous"/>
    </xf>
    <xf numFmtId="275" fontId="2" fillId="0" borderId="64" applyFill="0" applyProtection="0">
      <alignment horizontal="centerContinuous"/>
    </xf>
    <xf numFmtId="3" fontId="211" fillId="0" borderId="123">
      <alignment vertical="center"/>
    </xf>
    <xf numFmtId="275" fontId="2" fillId="0" borderId="64" applyFill="0" applyProtection="0">
      <alignment horizontal="centerContinuous"/>
    </xf>
    <xf numFmtId="275" fontId="2" fillId="0" borderId="64" applyFill="0" applyProtection="0">
      <alignment horizontal="centerContinuous"/>
    </xf>
    <xf numFmtId="3" fontId="211" fillId="0" borderId="123">
      <alignment vertical="center"/>
    </xf>
    <xf numFmtId="275" fontId="2" fillId="0" borderId="64" applyFill="0" applyProtection="0">
      <alignment horizontal="centerContinuous"/>
    </xf>
    <xf numFmtId="275" fontId="2" fillId="0" borderId="64" applyFill="0" applyProtection="0">
      <alignment horizontal="centerContinuous"/>
    </xf>
    <xf numFmtId="3" fontId="211" fillId="0" borderId="123">
      <alignment vertical="center"/>
    </xf>
    <xf numFmtId="275" fontId="2" fillId="0" borderId="64" applyFill="0" applyProtection="0">
      <alignment horizontal="centerContinuous"/>
    </xf>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234" fillId="120" borderId="113"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234" fillId="120" borderId="113"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3" fontId="235" fillId="121" borderId="11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9" fontId="236"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6" fontId="2" fillId="0" borderId="0"/>
    <xf numFmtId="277" fontId="164" fillId="0" borderId="143"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73" fontId="2" fillId="0" borderId="0">
      <alignment horizontal="right"/>
    </xf>
    <xf numFmtId="1" fontId="2" fillId="0" borderId="0">
      <alignment horizontal="right"/>
    </xf>
    <xf numFmtId="278" fontId="2" fillId="0" borderId="0">
      <alignment horizontal="right"/>
    </xf>
    <xf numFmtId="279" fontId="2" fillId="0" borderId="0">
      <alignment horizontal="right"/>
    </xf>
    <xf numFmtId="49" fontId="2" fillId="0" borderId="0">
      <alignment horizontal="left"/>
    </xf>
    <xf numFmtId="49" fontId="2" fillId="0" borderId="0">
      <alignment horizontal="left"/>
    </xf>
    <xf numFmtId="280" fontId="2" fillId="0" borderId="0">
      <alignment horizontal="left"/>
    </xf>
    <xf numFmtId="0" fontId="237" fillId="1" borderId="0" applyNumberFormat="0" applyBorder="0" applyAlignment="0" applyProtection="0"/>
    <xf numFmtId="0" fontId="10" fillId="0" borderId="0"/>
    <xf numFmtId="0" fontId="10" fillId="0" borderId="0"/>
    <xf numFmtId="0" fontId="10" fillId="0" borderId="0"/>
    <xf numFmtId="0" fontId="10" fillId="0" borderId="0"/>
    <xf numFmtId="0" fontId="238"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17" fontId="239" fillId="117" borderId="96" applyNumberFormat="0" applyBorder="0" applyAlignment="0" applyProtection="0">
      <alignment horizontal="centerContinuous"/>
      <protection hidden="1"/>
    </xf>
    <xf numFmtId="0" fontId="10" fillId="0" borderId="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40" fillId="0" borderId="126" applyNumberFormat="0" applyAlignment="0">
      <protection locked="0"/>
    </xf>
    <xf numFmtId="0" fontId="49" fillId="43" borderId="134" applyNumberFormat="0" applyAlignment="0" applyProtection="0"/>
    <xf numFmtId="0" fontId="10" fillId="0" borderId="0"/>
    <xf numFmtId="0" fontId="10" fillId="0" borderId="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220" fillId="0" borderId="0" applyFill="0"/>
    <xf numFmtId="281" fontId="2" fillId="0" borderId="0" applyFont="0" applyFill="0" applyBorder="0" applyAlignment="0" applyProtection="0"/>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4" fontId="105"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4" fontId="105" fillId="0" borderId="0" applyFont="0" applyFill="0" applyBorder="0" applyAlignment="0">
      <alignment vertical="center"/>
    </xf>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57"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85" fontId="241" fillId="0" borderId="0">
      <alignment horizontal="right" vertical="top"/>
    </xf>
    <xf numFmtId="286" fontId="242" fillId="0" borderId="0" applyBorder="0">
      <alignment horizontal="right" vertical="top"/>
    </xf>
    <xf numFmtId="286" fontId="242" fillId="0" borderId="0" applyBorder="0">
      <alignment horizontal="right" vertical="top"/>
    </xf>
    <xf numFmtId="3" fontId="211" fillId="0" borderId="123">
      <alignment vertical="center"/>
    </xf>
    <xf numFmtId="287" fontId="20" fillId="0" borderId="0">
      <alignment horizontal="right" vertical="top"/>
    </xf>
    <xf numFmtId="288" fontId="157" fillId="0" borderId="0" applyBorder="0">
      <alignment horizontal="right" vertical="top"/>
    </xf>
    <xf numFmtId="288" fontId="157" fillId="0" borderId="0" applyBorder="0">
      <alignment horizontal="right" vertical="top"/>
    </xf>
    <xf numFmtId="3" fontId="211" fillId="0" borderId="123">
      <alignment vertical="center"/>
    </xf>
    <xf numFmtId="287" fontId="241" fillId="0" borderId="0">
      <alignment horizontal="right" vertical="top"/>
    </xf>
    <xf numFmtId="288" fontId="242" fillId="0" borderId="0" applyBorder="0">
      <alignment horizontal="right" vertical="top"/>
    </xf>
    <xf numFmtId="288" fontId="242" fillId="0" borderId="0" applyBorder="0">
      <alignment horizontal="right" vertical="top"/>
    </xf>
    <xf numFmtId="3" fontId="211" fillId="0" borderId="123">
      <alignment vertical="center"/>
    </xf>
    <xf numFmtId="289" fontId="20" fillId="0" borderId="0" applyFill="0" applyBorder="0">
      <alignment horizontal="right" vertical="top"/>
    </xf>
    <xf numFmtId="290" fontId="20" fillId="0" borderId="0" applyFill="0" applyBorder="0">
      <alignment horizontal="right" vertical="top"/>
    </xf>
    <xf numFmtId="212" fontId="157" fillId="0" borderId="0" applyFill="0" applyBorder="0">
      <alignment horizontal="right" vertical="top"/>
    </xf>
    <xf numFmtId="212" fontId="157" fillId="0" borderId="0" applyFill="0" applyBorder="0">
      <alignment horizontal="right" vertical="top"/>
    </xf>
    <xf numFmtId="3" fontId="211" fillId="0" borderId="123">
      <alignment vertical="center"/>
    </xf>
    <xf numFmtId="291" fontId="20" fillId="0" borderId="0" applyFill="0" applyBorder="0">
      <alignment horizontal="right" vertical="top"/>
    </xf>
    <xf numFmtId="292" fontId="157" fillId="0" borderId="0" applyFill="0" applyBorder="0">
      <alignment horizontal="right" vertical="top"/>
    </xf>
    <xf numFmtId="292" fontId="157" fillId="0" borderId="0" applyFill="0" applyBorder="0">
      <alignment horizontal="right" vertical="top"/>
    </xf>
    <xf numFmtId="3" fontId="211" fillId="0" borderId="123">
      <alignment vertical="center"/>
    </xf>
    <xf numFmtId="293" fontId="20" fillId="0" borderId="0" applyFill="0" applyBorder="0">
      <alignment horizontal="right" vertical="top"/>
    </xf>
    <xf numFmtId="294" fontId="157" fillId="0" borderId="0" applyFill="0" applyBorder="0">
      <alignment horizontal="right" vertical="top"/>
    </xf>
    <xf numFmtId="294" fontId="157" fillId="0" borderId="0" applyFill="0" applyBorder="0">
      <alignment horizontal="right" vertical="top"/>
    </xf>
    <xf numFmtId="3" fontId="211" fillId="0" borderId="123">
      <alignment vertical="center"/>
    </xf>
    <xf numFmtId="295" fontId="20" fillId="0" borderId="0" applyFill="0" applyBorder="0">
      <alignment horizontal="right" vertical="top"/>
    </xf>
    <xf numFmtId="296" fontId="157" fillId="0" borderId="0" applyFill="0" applyBorder="0">
      <alignment horizontal="right" vertical="top"/>
    </xf>
    <xf numFmtId="296" fontId="157" fillId="0" borderId="0" applyFill="0" applyBorder="0">
      <alignment horizontal="right" vertical="top"/>
    </xf>
    <xf numFmtId="3" fontId="211" fillId="0" borderId="123">
      <alignment vertical="center"/>
    </xf>
    <xf numFmtId="0" fontId="243" fillId="0" borderId="0">
      <alignment horizontal="left"/>
    </xf>
    <xf numFmtId="0" fontId="244" fillId="0" borderId="0">
      <alignment horizontal="center" wrapText="1"/>
    </xf>
    <xf numFmtId="0" fontId="243" fillId="0" borderId="144">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3" fillId="0" borderId="144">
      <alignment horizontal="right" wrapText="1"/>
    </xf>
    <xf numFmtId="0" fontId="243" fillId="0" borderId="144">
      <alignment horizontal="right" wrapText="1"/>
    </xf>
    <xf numFmtId="0" fontId="243" fillId="0" borderId="144">
      <alignment horizontal="right" wrapText="1"/>
    </xf>
    <xf numFmtId="0" fontId="2" fillId="0" borderId="0" applyNumberFormat="0" applyFont="0" applyFill="0" applyBorder="0" applyAlignment="0" applyProtection="0"/>
    <xf numFmtId="0" fontId="243" fillId="0" borderId="144">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3" fillId="0" borderId="144">
      <alignment horizontal="right" wrapText="1"/>
    </xf>
    <xf numFmtId="0" fontId="243" fillId="0" borderId="144">
      <alignment horizontal="right" wrapText="1"/>
    </xf>
    <xf numFmtId="0" fontId="243" fillId="0" borderId="144">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297" fontId="245" fillId="0" borderId="144">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7" fontId="245" fillId="0" borderId="144">
      <alignment horizontal="right"/>
    </xf>
    <xf numFmtId="297" fontId="245" fillId="0" borderId="144">
      <alignment horizontal="right"/>
    </xf>
    <xf numFmtId="297" fontId="245" fillId="0" borderId="144">
      <alignment horizontal="right"/>
    </xf>
    <xf numFmtId="0" fontId="2" fillId="0" borderId="0" applyNumberFormat="0" applyFont="0" applyFill="0" applyBorder="0" applyAlignment="0" applyProtection="0"/>
    <xf numFmtId="0" fontId="246" fillId="0" borderId="0">
      <alignment vertical="center"/>
    </xf>
    <xf numFmtId="298" fontId="246" fillId="0" borderId="0">
      <alignment horizontal="left" vertical="center"/>
    </xf>
    <xf numFmtId="299" fontId="247" fillId="0" borderId="0">
      <alignment vertical="center"/>
    </xf>
    <xf numFmtId="0" fontId="42" fillId="0" borderId="0">
      <alignment vertical="center"/>
    </xf>
    <xf numFmtId="297" fontId="245" fillId="0" borderId="14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5" fillId="0" borderId="144">
      <alignment horizontal="left"/>
    </xf>
    <xf numFmtId="297" fontId="245" fillId="0" borderId="144">
      <alignment horizontal="left"/>
    </xf>
    <xf numFmtId="0" fontId="2" fillId="0" borderId="0" applyNumberFormat="0" applyFont="0" applyFill="0" applyBorder="0" applyAlignment="0" applyProtection="0"/>
    <xf numFmtId="297" fontId="219" fillId="0" borderId="0" applyFill="0" applyBorder="0">
      <alignment vertical="top"/>
    </xf>
    <xf numFmtId="297" fontId="230" fillId="0" borderId="0" applyFill="0" applyBorder="0" applyProtection="0">
      <alignment vertical="top"/>
    </xf>
    <xf numFmtId="297" fontId="248" fillId="0" borderId="0">
      <alignment vertical="top"/>
    </xf>
    <xf numFmtId="297" fontId="157" fillId="0" borderId="0">
      <alignment horizontal="center"/>
    </xf>
    <xf numFmtId="297" fontId="249" fillId="0" borderId="14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9" fillId="0" borderId="144">
      <alignment horizontal="center"/>
    </xf>
    <xf numFmtId="297" fontId="249" fillId="0" borderId="144">
      <alignment horizontal="center"/>
    </xf>
    <xf numFmtId="0" fontId="2" fillId="0" borderId="0" applyNumberFormat="0" applyFont="0" applyFill="0" applyBorder="0" applyAlignment="0" applyProtection="0"/>
    <xf numFmtId="196" fontId="20" fillId="0" borderId="0" applyFill="0" applyBorder="0" applyAlignment="0" applyProtection="0">
      <alignment horizontal="right" vertical="top"/>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196" fontId="157" fillId="0" borderId="145"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196" fontId="157" fillId="0" borderId="145"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298"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7"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182" fillId="0" borderId="0"/>
    <xf numFmtId="297" fontId="25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2" fillId="0" borderId="0"/>
    <xf numFmtId="297" fontId="2" fillId="0" borderId="0"/>
    <xf numFmtId="0" fontId="2" fillId="0" borderId="0" applyNumberFormat="0" applyFont="0" applyFill="0" applyBorder="0" applyAlignment="0" applyProtection="0"/>
    <xf numFmtId="3" fontId="211" fillId="0" borderId="123">
      <alignment vertical="center"/>
    </xf>
    <xf numFmtId="297" fontId="251"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57" fillId="0" borderId="0" applyFill="0" applyBorder="0">
      <alignment horizontal="left" vertical="top" wrapText="1"/>
    </xf>
    <xf numFmtId="0" fontId="157" fillId="0" borderId="0" applyFill="0" applyBorder="0">
      <alignment horizontal="left" vertical="top" wrapText="1"/>
    </xf>
    <xf numFmtId="3" fontId="211" fillId="0" borderId="123">
      <alignment vertical="center"/>
    </xf>
    <xf numFmtId="0" fontId="252" fillId="0" borderId="0">
      <alignment horizontal="left" vertical="top" wrapText="1"/>
    </xf>
    <xf numFmtId="0" fontId="253" fillId="0" borderId="0">
      <alignment horizontal="left" vertical="top" wrapText="1"/>
    </xf>
    <xf numFmtId="0" fontId="242" fillId="0" borderId="0">
      <alignment horizontal="left" vertical="top" wrapText="1"/>
    </xf>
    <xf numFmtId="3" fontId="254" fillId="85" borderId="64">
      <alignment horizontal="centerContinuous"/>
    </xf>
    <xf numFmtId="0" fontId="167" fillId="0" borderId="57" applyNumberFormat="0" applyFill="0" applyBorder="0" applyAlignment="0"/>
    <xf numFmtId="300" fontId="255" fillId="0" borderId="0"/>
    <xf numFmtId="0" fontId="2" fillId="0" borderId="0" applyNumberFormat="0" applyFont="0" applyFill="0" applyBorder="0" applyAlignment="0" applyProtection="0"/>
    <xf numFmtId="0" fontId="10" fillId="0" borderId="0"/>
    <xf numFmtId="38" fontId="203" fillId="0" borderId="0"/>
    <xf numFmtId="301" fontId="256" fillId="0" borderId="0">
      <protection locked="0"/>
    </xf>
    <xf numFmtId="302" fontId="2" fillId="0" borderId="0"/>
    <xf numFmtId="0" fontId="2" fillId="0" borderId="0"/>
    <xf numFmtId="0" fontId="2" fillId="0" borderId="0"/>
    <xf numFmtId="0" fontId="2" fillId="0" borderId="0" applyNumberFormat="0" applyFont="0" applyFill="0" applyBorder="0" applyAlignment="0" applyProtection="0"/>
    <xf numFmtId="3" fontId="211" fillId="0" borderId="123">
      <alignment vertical="center"/>
    </xf>
    <xf numFmtId="0" fontId="10" fillId="0" borderId="0"/>
    <xf numFmtId="0" fontId="257" fillId="0" borderId="0" applyFill="0" applyBorder="0" applyProtection="0">
      <alignment horizontal="left"/>
    </xf>
    <xf numFmtId="0" fontId="258" fillId="69" borderId="0"/>
    <xf numFmtId="37" fontId="259" fillId="69" borderId="0" applyNumberFormat="0" applyBorder="0" applyAlignment="0" applyProtection="0"/>
    <xf numFmtId="295" fontId="259" fillId="69" borderId="0" applyNumberFormat="0" applyBorder="0" applyAlignment="0" applyProtection="0"/>
    <xf numFmtId="3" fontId="211" fillId="0" borderId="123">
      <alignment vertical="center"/>
    </xf>
    <xf numFmtId="0" fontId="260" fillId="122" borderId="0" applyNumberFormat="0" applyFont="0" applyBorder="0" applyAlignment="0"/>
    <xf numFmtId="0" fontId="2" fillId="0" borderId="0" applyFont="0" applyFill="0" applyBorder="0" applyAlignment="0" applyProtection="0"/>
    <xf numFmtId="0" fontId="10" fillId="0" borderId="0"/>
    <xf numFmtId="0" fontId="10" fillId="0" borderId="0"/>
    <xf numFmtId="3" fontId="211" fillId="0" borderId="123">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03" fontId="2" fillId="0" borderId="0" applyFont="0" applyFill="0" applyBorder="0" applyAlignment="0" applyProtection="0"/>
    <xf numFmtId="0" fontId="2" fillId="72" borderId="97" applyNumberFormat="0" applyFont="0" applyAlignment="0" applyProtection="0"/>
    <xf numFmtId="0" fontId="2" fillId="72" borderId="97" applyNumberFormat="0" applyFont="0" applyAlignment="0" applyProtection="0"/>
    <xf numFmtId="0" fontId="2" fillId="72" borderId="97" applyNumberFormat="0" applyFont="0" applyAlignment="0" applyProtection="0"/>
    <xf numFmtId="0" fontId="2" fillId="72" borderId="97" applyNumberFormat="0" applyFont="0" applyAlignment="0" applyProtection="0"/>
    <xf numFmtId="0" fontId="2" fillId="72" borderId="97" applyNumberFormat="0" applyFont="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61" fillId="0" borderId="0">
      <alignment horizontal="centerContinuous" vertical="center"/>
    </xf>
    <xf numFmtId="304" fontId="2" fillId="0" borderId="0" applyFont="0" applyFill="0" applyBorder="0" applyAlignment="0" applyProtection="0"/>
    <xf numFmtId="0" fontId="220" fillId="115" borderId="0">
      <alignment horizontal="left"/>
    </xf>
    <xf numFmtId="1" fontId="262" fillId="0" borderId="146">
      <alignment horizontal="left"/>
    </xf>
    <xf numFmtId="248" fontId="263"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75" fillId="123" borderId="0" applyNumberFormat="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39" fontId="175" fillId="123" borderId="0" applyNumberFormat="0" applyBorder="0" applyAlignment="0" applyProtection="0"/>
    <xf numFmtId="0" fontId="2" fillId="0" borderId="0" applyNumberFormat="0" applyFont="0" applyFill="0" applyBorder="0" applyAlignment="0" applyProtection="0"/>
    <xf numFmtId="3" fontId="211" fillId="0" borderId="123">
      <alignment vertical="center"/>
    </xf>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38" fontId="19" fillId="69" borderId="0" applyNumberFormat="0" applyBorder="0" applyAlignment="0" applyProtection="0"/>
    <xf numFmtId="0" fontId="19" fillId="69" borderId="0" applyNumberFormat="0" applyBorder="0" applyAlignment="0" applyProtection="0"/>
    <xf numFmtId="3" fontId="211" fillId="0" borderId="123">
      <alignment vertical="center"/>
    </xf>
    <xf numFmtId="38" fontId="175" fillId="124"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45" fillId="113" borderId="115"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3" borderId="115" applyAlignment="0" applyProtection="0"/>
    <xf numFmtId="0" fontId="45" fillId="113" borderId="115" applyAlignment="0" applyProtection="0"/>
    <xf numFmtId="0" fontId="2" fillId="0" borderId="0" applyNumberFormat="0" applyFont="0" applyFill="0" applyBorder="0" applyAlignment="0" applyProtection="0"/>
    <xf numFmtId="0" fontId="2" fillId="69" borderId="113"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13"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13" applyNumberFormat="0" applyFont="0" applyBorder="0" applyProtection="0">
      <alignment horizontal="center" vertical="center"/>
    </xf>
    <xf numFmtId="0" fontId="2" fillId="69" borderId="113" applyNumberFormat="0" applyFont="0" applyBorder="0" applyProtection="0">
      <alignment horizontal="center" vertical="center"/>
    </xf>
    <xf numFmtId="0" fontId="2" fillId="69" borderId="113" applyNumberFormat="0" applyFont="0" applyBorder="0" applyProtection="0">
      <alignment horizontal="center" vertical="center"/>
    </xf>
    <xf numFmtId="0" fontId="2" fillId="69" borderId="113" applyNumberFormat="0" applyFont="0" applyBorder="0" applyProtection="0">
      <alignment horizontal="center" vertical="center"/>
    </xf>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3" fontId="211" fillId="0" borderId="123">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0" fontId="2" fillId="69" borderId="113" applyNumberFormat="0" applyFont="0" applyBorder="0" applyAlignment="0" applyProtection="0">
      <alignment horizontal="center"/>
    </xf>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45" fillId="69" borderId="126"/>
    <xf numFmtId="0" fontId="2" fillId="125" borderId="96" applyNumberFormat="0" applyFont="0" applyBorder="0" applyAlignment="0"/>
    <xf numFmtId="0" fontId="2" fillId="125" borderId="96" applyNumberFormat="0" applyFont="0" applyBorder="0" applyAlignment="0"/>
    <xf numFmtId="0" fontId="2" fillId="125" borderId="96" applyNumberFormat="0" applyFont="0" applyBorder="0" applyAlignment="0"/>
    <xf numFmtId="0" fontId="2" fillId="125" borderId="96" applyNumberFormat="0" applyFont="0" applyBorder="0" applyAlignment="0"/>
    <xf numFmtId="0" fontId="2" fillId="125" borderId="96"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5" fontId="179" fillId="111" borderId="0" applyBorder="0" applyAlignment="0"/>
    <xf numFmtId="306" fontId="16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41" fillId="126" borderId="114" applyNumberFormat="0" applyFont="0" applyBorder="0" applyAlignment="0">
      <alignment horizontal="centerContinuous"/>
    </xf>
    <xf numFmtId="0" fontId="264" fillId="0" borderId="0" applyProtection="0">
      <alignment horizontal="right"/>
    </xf>
    <xf numFmtId="0" fontId="264" fillId="0" borderId="0" applyProtection="0">
      <alignment horizontal="right"/>
    </xf>
    <xf numFmtId="0" fontId="41" fillId="126" borderId="114" applyNumberFormat="0" applyFont="0" applyBorder="0" applyAlignment="0">
      <alignment horizontal="centerContinuous"/>
    </xf>
    <xf numFmtId="0" fontId="41" fillId="126" borderId="114" applyNumberFormat="0" applyFont="0" applyBorder="0" applyAlignment="0">
      <alignment horizontal="centerContinuous"/>
    </xf>
    <xf numFmtId="0" fontId="41" fillId="126" borderId="114" applyNumberFormat="0" applyFont="0" applyBorder="0" applyAlignment="0">
      <alignment horizontal="centerContinuous"/>
    </xf>
    <xf numFmtId="0" fontId="41" fillId="126" borderId="114" applyNumberFormat="0" applyFont="0" applyBorder="0" applyAlignment="0">
      <alignment horizontal="centerContinuous"/>
    </xf>
    <xf numFmtId="0" fontId="264"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37" fillId="0" borderId="115">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65" fillId="109" borderId="0"/>
    <xf numFmtId="0" fontId="38" fillId="0" borderId="38" applyNumberFormat="0" applyFill="0" applyAlignment="0" applyProtection="0"/>
    <xf numFmtId="0" fontId="38" fillId="0" borderId="38" applyNumberFormat="0" applyFill="0" applyAlignment="0" applyProtection="0"/>
    <xf numFmtId="0" fontId="38" fillId="0" borderId="38" applyNumberFormat="0" applyFill="0" applyAlignment="0" applyProtection="0"/>
    <xf numFmtId="0" fontId="38" fillId="0" borderId="38" applyNumberFormat="0" applyFill="0" applyAlignment="0" applyProtection="0"/>
    <xf numFmtId="0" fontId="266" fillId="0" borderId="147" applyNumberFormat="0" applyFill="0" applyAlignment="0" applyProtection="0"/>
    <xf numFmtId="0" fontId="266" fillId="0" borderId="147" applyNumberFormat="0" applyFill="0" applyAlignment="0" applyProtection="0"/>
    <xf numFmtId="0" fontId="266" fillId="0" borderId="147" applyNumberFormat="0" applyFill="0" applyAlignment="0" applyProtection="0"/>
    <xf numFmtId="0" fontId="38" fillId="0" borderId="38"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38" applyNumberFormat="0" applyFill="0" applyAlignment="0" applyProtection="0"/>
    <xf numFmtId="0" fontId="38" fillId="0" borderId="38" applyNumberFormat="0" applyFill="0" applyAlignment="0" applyProtection="0"/>
    <xf numFmtId="0" fontId="38" fillId="0" borderId="38" applyNumberFormat="0" applyFill="0" applyAlignment="0" applyProtection="0"/>
    <xf numFmtId="0" fontId="267" fillId="0" borderId="0" applyProtection="0">
      <alignment horizontal="left"/>
    </xf>
    <xf numFmtId="0" fontId="267" fillId="0" borderId="0" applyProtection="0">
      <alignment horizontal="left"/>
    </xf>
    <xf numFmtId="0" fontId="267" fillId="0" borderId="0" applyProtection="0">
      <alignment horizontal="left"/>
    </xf>
    <xf numFmtId="0" fontId="267" fillId="0" borderId="0" applyProtection="0">
      <alignment horizontal="left"/>
    </xf>
    <xf numFmtId="0" fontId="10" fillId="0" borderId="0"/>
    <xf numFmtId="0" fontId="10" fillId="0" borderId="0"/>
    <xf numFmtId="0" fontId="10" fillId="0" borderId="0"/>
    <xf numFmtId="0" fontId="10" fillId="0" borderId="0"/>
    <xf numFmtId="0" fontId="268" fillId="0" borderId="148" applyNumberFormat="0" applyFill="0" applyAlignment="0" applyProtection="0"/>
    <xf numFmtId="0" fontId="268" fillId="0" borderId="148" applyNumberFormat="0" applyFill="0" applyAlignment="0" applyProtection="0"/>
    <xf numFmtId="0" fontId="268" fillId="0" borderId="148" applyNumberFormat="0" applyFill="0" applyAlignment="0" applyProtection="0"/>
    <xf numFmtId="0" fontId="267"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67" fillId="0" borderId="0" applyProtection="0">
      <alignment horizontal="left"/>
    </xf>
    <xf numFmtId="0" fontId="267" fillId="0" borderId="0" applyProtection="0">
      <alignment horizontal="left"/>
    </xf>
    <xf numFmtId="0" fontId="267" fillId="0" borderId="0" applyProtection="0">
      <alignment horizontal="left"/>
    </xf>
    <xf numFmtId="0" fontId="267"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270" fillId="0" borderId="149" applyNumberFormat="0" applyFill="0" applyAlignment="0" applyProtection="0"/>
    <xf numFmtId="0" fontId="270" fillId="0" borderId="149" applyNumberFormat="0" applyFill="0" applyAlignment="0" applyProtection="0"/>
    <xf numFmtId="0" fontId="270" fillId="0" borderId="149" applyNumberFormat="0" applyFill="0" applyAlignment="0" applyProtection="0"/>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269"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70" fillId="0" borderId="0" applyNumberFormat="0" applyFill="0" applyBorder="0" applyAlignment="0" applyProtection="0"/>
    <xf numFmtId="0" fontId="270" fillId="0" borderId="0" applyNumberFormat="0" applyFill="0" applyBorder="0" applyAlignment="0" applyProtection="0"/>
    <xf numFmtId="0" fontId="27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30"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37" fillId="127"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1" fontId="175" fillId="128"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13" applyFont="0" applyProtection="0">
      <alignment horizontal="right"/>
    </xf>
    <xf numFmtId="0" fontId="10" fillId="0" borderId="0"/>
    <xf numFmtId="3" fontId="2" fillId="71" borderId="113" applyFont="0" applyProtection="0">
      <alignment horizontal="right"/>
    </xf>
    <xf numFmtId="0" fontId="2" fillId="0" borderId="0" applyNumberFormat="0" applyFont="0" applyFill="0" applyBorder="0" applyAlignment="0" applyProtection="0"/>
    <xf numFmtId="3" fontId="2" fillId="71" borderId="113" applyFont="0" applyProtection="0">
      <alignment horizontal="right"/>
    </xf>
    <xf numFmtId="3" fontId="2" fillId="71" borderId="113" applyFont="0" applyProtection="0">
      <alignment horizontal="right"/>
    </xf>
    <xf numFmtId="3" fontId="2" fillId="71" borderId="113" applyFont="0" applyProtection="0">
      <alignment horizontal="right"/>
    </xf>
    <xf numFmtId="3" fontId="2" fillId="71" borderId="113" applyFont="0" applyProtection="0">
      <alignment horizontal="right"/>
    </xf>
    <xf numFmtId="3" fontId="211" fillId="0" borderId="123">
      <alignment vertical="center"/>
    </xf>
    <xf numFmtId="0" fontId="2" fillId="0" borderId="0" applyNumberFormat="0" applyFont="0" applyFill="0" applyBorder="0" applyAlignment="0" applyProtection="0"/>
    <xf numFmtId="0" fontId="10" fillId="0" borderId="0"/>
    <xf numFmtId="3" fontId="2" fillId="71" borderId="113" applyFont="0" applyProtection="0">
      <alignment horizontal="right"/>
    </xf>
    <xf numFmtId="3" fontId="2" fillId="71" borderId="113" applyFont="0" applyProtection="0">
      <alignment horizontal="right"/>
    </xf>
    <xf numFmtId="3" fontId="2" fillId="71" borderId="113" applyFont="0" applyProtection="0">
      <alignment horizontal="right"/>
    </xf>
    <xf numFmtId="3" fontId="2" fillId="71" borderId="113" applyFont="0" applyProtection="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 fillId="71" borderId="113" applyFont="0" applyProtection="0">
      <alignment horizontal="right"/>
    </xf>
    <xf numFmtId="0" fontId="10" fillId="0" borderId="0"/>
    <xf numFmtId="10" fontId="2" fillId="71" borderId="113" applyFont="0" applyProtection="0">
      <alignment horizontal="right"/>
    </xf>
    <xf numFmtId="0" fontId="2" fillId="0" borderId="0" applyNumberFormat="0" applyFont="0" applyFill="0" applyBorder="0" applyAlignment="0" applyProtection="0"/>
    <xf numFmtId="10" fontId="2" fillId="71" borderId="113" applyFont="0" applyProtection="0">
      <alignment horizontal="right"/>
    </xf>
    <xf numFmtId="10" fontId="2" fillId="71" borderId="113" applyFont="0" applyProtection="0">
      <alignment horizontal="right"/>
    </xf>
    <xf numFmtId="10" fontId="2" fillId="71" borderId="113" applyFont="0" applyProtection="0">
      <alignment horizontal="right"/>
    </xf>
    <xf numFmtId="10" fontId="2" fillId="71" borderId="113" applyFont="0" applyProtection="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0" fontId="2" fillId="71" borderId="113" applyFont="0" applyProtection="0">
      <alignment horizontal="right"/>
    </xf>
    <xf numFmtId="10" fontId="2" fillId="71" borderId="113" applyFont="0" applyProtection="0">
      <alignment horizontal="right"/>
    </xf>
    <xf numFmtId="10" fontId="2" fillId="71" borderId="113" applyFont="0" applyProtection="0">
      <alignment horizontal="right"/>
    </xf>
    <xf numFmtId="10" fontId="2" fillId="71" borderId="113" applyFont="0" applyProtection="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71" borderId="113" applyFont="0" applyProtection="0">
      <alignment horizontal="right"/>
    </xf>
    <xf numFmtId="0" fontId="10" fillId="0" borderId="0"/>
    <xf numFmtId="9" fontId="2" fillId="71" borderId="113" applyFont="0" applyProtection="0">
      <alignment horizontal="right"/>
    </xf>
    <xf numFmtId="0" fontId="2" fillId="0" borderId="0" applyNumberFormat="0" applyFont="0" applyFill="0" applyBorder="0" applyAlignment="0" applyProtection="0"/>
    <xf numFmtId="9" fontId="2" fillId="71" borderId="113" applyFont="0" applyProtection="0">
      <alignment horizontal="right"/>
    </xf>
    <xf numFmtId="9" fontId="2" fillId="71" borderId="113" applyFont="0" applyProtection="0">
      <alignment horizontal="right"/>
    </xf>
    <xf numFmtId="9" fontId="2" fillId="71" borderId="113" applyFont="0" applyProtection="0">
      <alignment horizontal="right"/>
    </xf>
    <xf numFmtId="9" fontId="2" fillId="71" borderId="113" applyFont="0" applyProtection="0">
      <alignment horizontal="right"/>
    </xf>
    <xf numFmtId="3" fontId="211" fillId="0" borderId="123">
      <alignment vertical="center"/>
    </xf>
    <xf numFmtId="0" fontId="2" fillId="0" borderId="0" applyNumberFormat="0" applyFont="0" applyFill="0" applyBorder="0" applyAlignment="0" applyProtection="0"/>
    <xf numFmtId="0" fontId="10" fillId="0" borderId="0"/>
    <xf numFmtId="9" fontId="2" fillId="71" borderId="113" applyFont="0" applyProtection="0">
      <alignment horizontal="right"/>
    </xf>
    <xf numFmtId="9" fontId="2" fillId="71" borderId="113" applyFont="0" applyProtection="0">
      <alignment horizontal="right"/>
    </xf>
    <xf numFmtId="9" fontId="2" fillId="71" borderId="113" applyFont="0" applyProtection="0">
      <alignment horizontal="right"/>
    </xf>
    <xf numFmtId="9" fontId="2" fillId="71" borderId="113" applyFont="0" applyProtection="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71" borderId="114"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14" applyNumberFormat="0" applyFont="0" applyBorder="0" applyAlignment="0" applyProtection="0">
      <alignment horizontal="left"/>
    </xf>
    <xf numFmtId="0" fontId="2" fillId="0" borderId="0" applyNumberFormat="0" applyFont="0" applyFill="0" applyBorder="0" applyAlignment="0" applyProtection="0"/>
    <xf numFmtId="0" fontId="2" fillId="71" borderId="114" applyNumberFormat="0" applyFont="0" applyBorder="0" applyAlignment="0" applyProtection="0">
      <alignment horizontal="left"/>
    </xf>
    <xf numFmtId="0" fontId="2" fillId="71" borderId="114" applyNumberFormat="0" applyFont="0" applyBorder="0" applyAlignment="0" applyProtection="0">
      <alignment horizontal="left"/>
    </xf>
    <xf numFmtId="0" fontId="2" fillId="71" borderId="114" applyNumberFormat="0" applyFont="0" applyBorder="0" applyAlignment="0" applyProtection="0">
      <alignment horizontal="left"/>
    </xf>
    <xf numFmtId="0" fontId="2" fillId="71" borderId="114" applyNumberFormat="0" applyFont="0" applyBorder="0" applyAlignment="0" applyProtection="0">
      <alignment horizontal="left"/>
    </xf>
    <xf numFmtId="3" fontId="211" fillId="0" borderId="123">
      <alignment vertical="center"/>
    </xf>
    <xf numFmtId="0" fontId="2" fillId="0" borderId="0" applyNumberFormat="0" applyFont="0" applyFill="0" applyBorder="0" applyAlignment="0" applyProtection="0"/>
    <xf numFmtId="0" fontId="10" fillId="0" borderId="0"/>
    <xf numFmtId="0" fontId="2" fillId="71" borderId="114" applyNumberFormat="0" applyFont="0" applyBorder="0" applyAlignment="0" applyProtection="0">
      <alignment horizontal="left"/>
    </xf>
    <xf numFmtId="0" fontId="2" fillId="71" borderId="114" applyNumberFormat="0" applyFont="0" applyBorder="0" applyAlignment="0" applyProtection="0">
      <alignment horizontal="left"/>
    </xf>
    <xf numFmtId="0" fontId="2" fillId="71" borderId="114" applyNumberFormat="0" applyFont="0" applyBorder="0" applyAlignment="0" applyProtection="0">
      <alignment horizontal="left"/>
    </xf>
    <xf numFmtId="0" fontId="2" fillId="71" borderId="114" applyNumberFormat="0" applyFont="0" applyBorder="0" applyAlignment="0" applyProtection="0">
      <alignment horizontal="left"/>
    </xf>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7" fontId="259" fillId="0" borderId="0" applyNumberFormat="0" applyBorder="0" applyAlignment="0" applyProtection="0"/>
    <xf numFmtId="295" fontId="259" fillId="0" borderId="0" applyNumberFormat="0" applyBorder="0" applyAlignment="0" applyProtection="0"/>
    <xf numFmtId="3" fontId="211" fillId="0" borderId="123">
      <alignment vertical="center"/>
    </xf>
    <xf numFmtId="37" fontId="45" fillId="0" borderId="0"/>
    <xf numFmtId="295" fontId="45" fillId="0" borderId="0"/>
    <xf numFmtId="3" fontId="211" fillId="0" borderId="123">
      <alignment vertical="center"/>
    </xf>
    <xf numFmtId="0" fontId="271"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2" fillId="0" borderId="0" applyNumberFormat="0" applyFont="0" applyFill="0" applyBorder="0" applyAlignment="0" applyProtection="0"/>
    <xf numFmtId="307"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08" fontId="272"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7" borderId="113"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7" borderId="113" applyNumberFormat="0" applyBorder="0" applyAlignment="0" applyProtection="0"/>
    <xf numFmtId="0" fontId="10" fillId="0" borderId="0"/>
    <xf numFmtId="10" fontId="19" fillId="107" borderId="113" applyNumberFormat="0" applyBorder="0" applyAlignment="0" applyProtection="0"/>
    <xf numFmtId="10" fontId="19" fillId="107" borderId="113" applyNumberFormat="0" applyBorder="0" applyAlignment="0" applyProtection="0"/>
    <xf numFmtId="10" fontId="19" fillId="107" borderId="113" applyNumberFormat="0" applyBorder="0" applyAlignment="0" applyProtection="0"/>
    <xf numFmtId="10" fontId="19" fillId="107" borderId="113" applyNumberFormat="0" applyBorder="0" applyAlignment="0" applyProtection="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10" fillId="0" borderId="0"/>
    <xf numFmtId="0" fontId="10" fillId="0" borderId="0"/>
    <xf numFmtId="0" fontId="49" fillId="73" borderId="13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4" applyNumberFormat="0" applyAlignment="0" applyProtection="0"/>
    <xf numFmtId="0" fontId="49" fillId="73" borderId="134" applyNumberFormat="0" applyAlignment="0" applyProtection="0"/>
    <xf numFmtId="0" fontId="49" fillId="73" borderId="134" applyNumberFormat="0" applyAlignment="0" applyProtection="0"/>
    <xf numFmtId="0" fontId="2" fillId="0" borderId="0" applyNumberFormat="0" applyFont="0" applyFill="0" applyBorder="0" applyAlignment="0" applyProtection="0"/>
    <xf numFmtId="0" fontId="49" fillId="73" borderId="13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4" applyNumberFormat="0" applyAlignment="0" applyProtection="0"/>
    <xf numFmtId="0" fontId="49" fillId="73" borderId="134" applyNumberFormat="0" applyAlignment="0" applyProtection="0"/>
    <xf numFmtId="0" fontId="49" fillId="73" borderId="134" applyNumberFormat="0" applyAlignment="0" applyProtection="0"/>
    <xf numFmtId="0" fontId="2" fillId="0" borderId="0" applyNumberFormat="0" applyFont="0" applyFill="0" applyBorder="0" applyAlignment="0" applyProtection="0"/>
    <xf numFmtId="0" fontId="49" fillId="73" borderId="13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34" applyNumberFormat="0" applyAlignment="0" applyProtection="0"/>
    <xf numFmtId="0" fontId="49" fillId="73" borderId="134" applyNumberFormat="0" applyAlignment="0" applyProtection="0"/>
    <xf numFmtId="0" fontId="49" fillId="73" borderId="134" applyNumberFormat="0" applyAlignment="0" applyProtection="0"/>
    <xf numFmtId="0" fontId="2" fillId="0" borderId="0" applyNumberFormat="0" applyFont="0" applyFill="0" applyBorder="0" applyAlignment="0" applyProtection="0"/>
    <xf numFmtId="0" fontId="273" fillId="0" borderId="70">
      <protection locked="0"/>
    </xf>
    <xf numFmtId="0" fontId="273" fillId="0" borderId="70">
      <protection locked="0"/>
    </xf>
    <xf numFmtId="0" fontId="49" fillId="73" borderId="134" applyNumberFormat="0" applyAlignment="0" applyProtection="0"/>
    <xf numFmtId="0" fontId="49" fillId="73" borderId="134" applyNumberFormat="0" applyAlignment="0" applyProtection="0"/>
    <xf numFmtId="0" fontId="49" fillId="73" borderId="134" applyNumberFormat="0" applyAlignment="0" applyProtection="0"/>
    <xf numFmtId="0" fontId="49" fillId="73" borderId="134" applyNumberFormat="0" applyAlignment="0" applyProtection="0"/>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73" fillId="0" borderId="70">
      <protection locked="0"/>
    </xf>
    <xf numFmtId="0" fontId="273" fillId="0" borderId="70">
      <protection locked="0"/>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0" fontId="273" fillId="88" borderId="150">
      <alignment horizontal="right" vertical="center"/>
      <protection locked="0"/>
    </xf>
    <xf numFmtId="310" fontId="273" fillId="88" borderId="150">
      <alignment horizontal="right" vertical="center"/>
      <protection locked="0"/>
    </xf>
    <xf numFmtId="310" fontId="273" fillId="88" borderId="150">
      <alignment horizontal="right" vertical="center"/>
      <protection locked="0"/>
    </xf>
    <xf numFmtId="0" fontId="274" fillId="0" borderId="0" applyProtection="0">
      <alignment horizontal="center"/>
    </xf>
    <xf numFmtId="0" fontId="274"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4"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2" fontId="235" fillId="129" borderId="70"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211" fillId="0" borderId="123">
      <alignment vertical="center"/>
    </xf>
    <xf numFmtId="311" fontId="2" fillId="72" borderId="113" applyFont="0" applyAlignment="0">
      <protection locked="0"/>
    </xf>
    <xf numFmtId="0" fontId="10" fillId="0" borderId="0"/>
    <xf numFmtId="311" fontId="2" fillId="72" borderId="113" applyFont="0" applyAlignment="0">
      <protection locked="0"/>
    </xf>
    <xf numFmtId="0" fontId="2" fillId="0" borderId="0" applyNumberFormat="0" applyFont="0" applyFill="0" applyBorder="0" applyAlignment="0" applyProtection="0"/>
    <xf numFmtId="311" fontId="2" fillId="72" borderId="113" applyFont="0" applyAlignment="0">
      <protection locked="0"/>
    </xf>
    <xf numFmtId="311" fontId="2" fillId="72" borderId="113" applyFont="0" applyAlignment="0">
      <protection locked="0"/>
    </xf>
    <xf numFmtId="311" fontId="2" fillId="72" borderId="113" applyFont="0" applyAlignment="0">
      <protection locked="0"/>
    </xf>
    <xf numFmtId="311" fontId="2" fillId="72" borderId="113" applyFont="0" applyAlignment="0">
      <protection locked="0"/>
    </xf>
    <xf numFmtId="3" fontId="211" fillId="0" borderId="123">
      <alignment vertical="center"/>
    </xf>
    <xf numFmtId="0" fontId="2" fillId="0" borderId="0" applyNumberFormat="0" applyFont="0" applyFill="0" applyBorder="0" applyAlignment="0" applyProtection="0"/>
    <xf numFmtId="0" fontId="10" fillId="0" borderId="0"/>
    <xf numFmtId="311" fontId="2" fillId="72" borderId="113" applyFont="0" applyAlignment="0">
      <protection locked="0"/>
    </xf>
    <xf numFmtId="311" fontId="2" fillId="72" borderId="113" applyFont="0" applyAlignment="0">
      <protection locked="0"/>
    </xf>
    <xf numFmtId="311" fontId="2" fillId="72" borderId="113" applyFont="0" applyAlignment="0">
      <protection locked="0"/>
    </xf>
    <xf numFmtId="311" fontId="2" fillId="72" borderId="113" applyFont="0" applyAlignment="0">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 fillId="72" borderId="113" applyFont="0">
      <alignment horizontal="right"/>
      <protection locked="0"/>
    </xf>
    <xf numFmtId="0" fontId="10" fillId="0" borderId="0"/>
    <xf numFmtId="3" fontId="2" fillId="72" borderId="113"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13" applyFont="0">
      <alignment horizontal="right" vertical="center"/>
      <protection locked="0"/>
    </xf>
    <xf numFmtId="3" fontId="2" fillId="72" borderId="113" applyFont="0">
      <alignment horizontal="right" vertical="center"/>
      <protection locked="0"/>
    </xf>
    <xf numFmtId="3" fontId="2" fillId="72" borderId="113" applyFont="0">
      <alignment horizontal="right" vertical="center"/>
      <protection locked="0"/>
    </xf>
    <xf numFmtId="3" fontId="2" fillId="72" borderId="113" applyFont="0">
      <alignment horizontal="right" vertical="center"/>
      <protection locked="0"/>
    </xf>
    <xf numFmtId="3" fontId="2" fillId="72" borderId="113" applyFont="0">
      <alignment horizontal="right"/>
      <protection locked="0"/>
    </xf>
    <xf numFmtId="3" fontId="2" fillId="72" borderId="113" applyFont="0">
      <alignment horizontal="right"/>
      <protection locked="0"/>
    </xf>
    <xf numFmtId="3" fontId="2" fillId="72" borderId="113" applyFont="0">
      <alignment horizontal="right"/>
      <protection locked="0"/>
    </xf>
    <xf numFmtId="3" fontId="2" fillId="72" borderId="113" applyFont="0">
      <alignment horizontal="right"/>
      <protection locked="0"/>
    </xf>
    <xf numFmtId="3" fontId="2" fillId="72"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3" fontId="2" fillId="72" borderId="113" applyFont="0">
      <alignment horizontal="right"/>
      <protection locked="0"/>
    </xf>
    <xf numFmtId="3" fontId="2" fillId="72" borderId="113" applyFont="0">
      <alignment horizontal="right"/>
      <protection locked="0"/>
    </xf>
    <xf numFmtId="3" fontId="2" fillId="72" borderId="113" applyFont="0">
      <alignment horizontal="right"/>
      <protection locked="0"/>
    </xf>
    <xf numFmtId="3" fontId="2" fillId="72"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60" fontId="2" fillId="72" borderId="113" applyFont="0">
      <alignment horizontal="right"/>
      <protection locked="0"/>
    </xf>
    <xf numFmtId="0" fontId="10" fillId="0" borderId="0"/>
    <xf numFmtId="260" fontId="2" fillId="72" borderId="113" applyFont="0">
      <alignment horizontal="right"/>
      <protection locked="0"/>
    </xf>
    <xf numFmtId="0" fontId="2" fillId="0" borderId="0" applyNumberFormat="0" applyFont="0" applyFill="0" applyBorder="0" applyAlignment="0" applyProtection="0"/>
    <xf numFmtId="260" fontId="2" fillId="72" borderId="113" applyFont="0">
      <alignment horizontal="right"/>
      <protection locked="0"/>
    </xf>
    <xf numFmtId="260" fontId="2" fillId="72" borderId="113" applyFont="0">
      <alignment horizontal="right"/>
      <protection locked="0"/>
    </xf>
    <xf numFmtId="260" fontId="2" fillId="72" borderId="113" applyFont="0">
      <alignment horizontal="right"/>
      <protection locked="0"/>
    </xf>
    <xf numFmtId="260" fontId="2" fillId="72"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260" fontId="2" fillId="72" borderId="113" applyFont="0">
      <alignment horizontal="right"/>
      <protection locked="0"/>
    </xf>
    <xf numFmtId="260" fontId="2" fillId="72" borderId="113" applyFont="0">
      <alignment horizontal="right"/>
      <protection locked="0"/>
    </xf>
    <xf numFmtId="260" fontId="2" fillId="72" borderId="113" applyFont="0">
      <alignment horizontal="right"/>
      <protection locked="0"/>
    </xf>
    <xf numFmtId="260" fontId="2" fillId="72"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10" fontId="2" fillId="72" borderId="113" applyFont="0">
      <alignment horizontal="right"/>
      <protection locked="0"/>
    </xf>
    <xf numFmtId="0" fontId="10" fillId="0" borderId="0"/>
    <xf numFmtId="10" fontId="2" fillId="72" borderId="113" applyFont="0">
      <alignment horizontal="right"/>
      <protection locked="0"/>
    </xf>
    <xf numFmtId="0" fontId="2" fillId="0" borderId="0" applyNumberFormat="0" applyFont="0" applyFill="0" applyBorder="0" applyAlignment="0" applyProtection="0"/>
    <xf numFmtId="10" fontId="2" fillId="72" borderId="113" applyFont="0">
      <alignment horizontal="right"/>
      <protection locked="0"/>
    </xf>
    <xf numFmtId="10" fontId="2" fillId="72" borderId="113" applyFont="0">
      <alignment horizontal="right"/>
      <protection locked="0"/>
    </xf>
    <xf numFmtId="10" fontId="2" fillId="72" borderId="113" applyFont="0">
      <alignment horizontal="right"/>
      <protection locked="0"/>
    </xf>
    <xf numFmtId="10" fontId="2" fillId="72"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10" fontId="2" fillId="72" borderId="113" applyFont="0">
      <alignment horizontal="right"/>
      <protection locked="0"/>
    </xf>
    <xf numFmtId="10" fontId="2" fillId="72" borderId="113" applyFont="0">
      <alignment horizontal="right"/>
      <protection locked="0"/>
    </xf>
    <xf numFmtId="10" fontId="2" fillId="72" borderId="113" applyFont="0">
      <alignment horizontal="right"/>
      <protection locked="0"/>
    </xf>
    <xf numFmtId="10" fontId="2" fillId="72"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72" borderId="117"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17"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17" applyFont="0">
      <alignment horizontal="right"/>
      <protection locked="0"/>
    </xf>
    <xf numFmtId="9" fontId="2" fillId="72" borderId="117" applyFont="0">
      <alignment horizontal="right"/>
      <protection locked="0"/>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17" applyFont="0">
      <alignment horizontal="right"/>
      <protection locked="0"/>
    </xf>
    <xf numFmtId="9" fontId="2" fillId="72" borderId="117" applyFont="0">
      <alignment horizontal="right"/>
      <protection locked="0"/>
    </xf>
    <xf numFmtId="9" fontId="2" fillId="72" borderId="117" applyFont="0">
      <alignment horizontal="right"/>
      <protection locked="0"/>
    </xf>
    <xf numFmtId="9" fontId="2" fillId="72" borderId="117" applyFont="0">
      <alignment horizontal="right"/>
      <protection locked="0"/>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72" borderId="113" applyFont="0">
      <alignment horizontal="center" wrapText="1"/>
      <protection locked="0"/>
    </xf>
    <xf numFmtId="0" fontId="10" fillId="0" borderId="0"/>
    <xf numFmtId="0" fontId="2" fillId="72" borderId="113" applyFont="0">
      <alignment horizontal="center" wrapText="1"/>
      <protection locked="0"/>
    </xf>
    <xf numFmtId="0" fontId="2" fillId="0" borderId="0" applyNumberFormat="0" applyFont="0" applyFill="0" applyBorder="0" applyAlignment="0" applyProtection="0"/>
    <xf numFmtId="0" fontId="2" fillId="72" borderId="113" applyFont="0">
      <alignment horizontal="center" wrapText="1"/>
      <protection locked="0"/>
    </xf>
    <xf numFmtId="0" fontId="2" fillId="72" borderId="113" applyFont="0">
      <alignment horizontal="center" wrapText="1"/>
      <protection locked="0"/>
    </xf>
    <xf numFmtId="0" fontId="2" fillId="72" borderId="113" applyFont="0">
      <alignment horizontal="center" wrapText="1"/>
      <protection locked="0"/>
    </xf>
    <xf numFmtId="0" fontId="2" fillId="72" borderId="113" applyFont="0">
      <alignment horizontal="center" wrapText="1"/>
      <protection locked="0"/>
    </xf>
    <xf numFmtId="3" fontId="211" fillId="0" borderId="123">
      <alignment vertical="center"/>
    </xf>
    <xf numFmtId="0" fontId="2" fillId="0" borderId="0" applyNumberFormat="0" applyFont="0" applyFill="0" applyBorder="0" applyAlignment="0" applyProtection="0"/>
    <xf numFmtId="0" fontId="10" fillId="0" borderId="0"/>
    <xf numFmtId="0" fontId="2" fillId="72" borderId="113" applyFont="0">
      <alignment horizontal="center" wrapText="1"/>
      <protection locked="0"/>
    </xf>
    <xf numFmtId="0" fontId="2" fillId="72" borderId="113" applyFont="0">
      <alignment horizontal="center" wrapText="1"/>
      <protection locked="0"/>
    </xf>
    <xf numFmtId="0" fontId="2" fillId="72" borderId="113" applyFont="0">
      <alignment horizontal="center" wrapText="1"/>
      <protection locked="0"/>
    </xf>
    <xf numFmtId="0" fontId="2" fillId="72" borderId="113" applyFont="0">
      <alignment horizontal="center" wrapText="1"/>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49" fontId="2" fillId="72" borderId="113" applyFont="0" applyAlignment="0">
      <protection locked="0"/>
    </xf>
    <xf numFmtId="0" fontId="10" fillId="0" borderId="0"/>
    <xf numFmtId="0" fontId="10" fillId="0" borderId="0"/>
    <xf numFmtId="3" fontId="211" fillId="0" borderId="123">
      <alignment vertical="center"/>
    </xf>
    <xf numFmtId="0" fontId="10" fillId="0" borderId="0"/>
    <xf numFmtId="0" fontId="10" fillId="0" borderId="0"/>
    <xf numFmtId="49" fontId="2" fillId="72" borderId="113" applyFont="0" applyAlignment="0">
      <protection locked="0"/>
    </xf>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312"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8" fontId="262" fillId="0" borderId="0" applyNumberFormat="0" applyFill="0" applyBorder="0" applyAlignment="0" applyProtection="0"/>
    <xf numFmtId="0" fontId="2" fillId="0" borderId="0" applyNumberFormat="0" applyFont="0" applyFill="0" applyBorder="0" applyAlignment="0" applyProtection="0"/>
    <xf numFmtId="0" fontId="186" fillId="0" borderId="0"/>
    <xf numFmtId="313" fontId="2" fillId="0" borderId="0" applyFont="0" applyFill="0" applyBorder="0" applyAlignment="0" applyProtection="0"/>
    <xf numFmtId="31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13" fontId="2" fillId="40" borderId="0" applyFont="0" applyFill="0" applyBorder="0" applyAlignment="0" applyProtection="0">
      <alignment horizontal="center"/>
    </xf>
    <xf numFmtId="313"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109" borderId="0" applyNumberFormat="0" applyBorder="0" applyProtection="0">
      <alignment horizontal="center"/>
    </xf>
    <xf numFmtId="0" fontId="2" fillId="109"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13" fontId="2" fillId="74" borderId="0" applyFont="0" applyFill="0" applyBorder="0" applyAlignment="0" applyProtection="0">
      <alignment horizontal="center"/>
    </xf>
    <xf numFmtId="313"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85" fillId="54" borderId="0" applyNumberFormat="0" applyBorder="0" applyProtection="0">
      <alignment horizontal="center"/>
    </xf>
    <xf numFmtId="314" fontId="275"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15" fontId="2" fillId="0" borderId="0" applyFont="0" applyFill="0" applyBorder="0" applyAlignment="0" applyProtection="0"/>
    <xf numFmtId="316" fontId="275"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17" fontId="162" fillId="0" borderId="70"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17" fontId="230" fillId="96" borderId="151"/>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3" fontId="230" fillId="96" borderId="7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6" fillId="0" borderId="0" applyNumberFormat="0" applyFill="0" applyBorder="0">
      <alignment horizontal="right"/>
    </xf>
    <xf numFmtId="0" fontId="277" fillId="0" borderId="0">
      <protection locked="0"/>
    </xf>
    <xf numFmtId="0" fontId="10" fillId="0" borderId="0"/>
    <xf numFmtId="38" fontId="203" fillId="0" borderId="0">
      <alignment horizontal="right"/>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74" fillId="0" borderId="0" applyProtection="0">
      <alignment horizontal="center"/>
    </xf>
    <xf numFmtId="0" fontId="274"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4"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78"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78" fillId="0" borderId="152" applyNumberFormat="0" applyFill="0" applyAlignment="0" applyProtection="0"/>
    <xf numFmtId="0" fontId="78" fillId="0" borderId="152" applyNumberFormat="0" applyFill="0" applyAlignment="0" applyProtection="0"/>
    <xf numFmtId="0" fontId="78" fillId="0" borderId="152"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0" fontId="54" fillId="0" borderId="41" applyNumberFormat="0" applyFill="0" applyAlignment="0" applyProtection="0"/>
    <xf numFmtId="260" fontId="259" fillId="93" borderId="0" applyNumberFormat="0" applyBorder="0" applyAlignment="0" applyProtection="0"/>
    <xf numFmtId="246" fontId="2" fillId="0" borderId="0" applyFont="0" applyFill="0" applyBorder="0" applyAlignment="0" applyProtection="0"/>
    <xf numFmtId="246" fontId="2" fillId="0" borderId="0" applyFont="0" applyFill="0" applyBorder="0" applyAlignment="0" applyProtection="0"/>
    <xf numFmtId="0" fontId="2" fillId="0" borderId="0" applyNumberFormat="0" applyFont="0" applyFill="0" applyBorder="0" applyAlignment="0" applyProtection="0"/>
    <xf numFmtId="3" fontId="211" fillId="0" borderId="123">
      <alignment vertical="center"/>
    </xf>
    <xf numFmtId="43" fontId="37" fillId="69" borderId="0" applyNumberFormat="0" applyFont="0" applyBorder="0" applyAlignment="0"/>
    <xf numFmtId="0" fontId="2" fillId="69" borderId="0"/>
    <xf numFmtId="319" fontId="105"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19" fontId="105" fillId="0" borderId="0" applyFont="0" applyFill="0" applyBorder="0" applyAlignment="0">
      <alignment vertical="center"/>
    </xf>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62"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9" fillId="0" borderId="0" applyNumberFormat="0" applyFill="0" applyBorder="0" applyAlignment="0" applyProtection="0"/>
    <xf numFmtId="0" fontId="280" fillId="0" borderId="0" applyNumberFormat="0" applyFill="0" applyBorder="0" applyAlignment="0" applyProtection="0"/>
    <xf numFmtId="0" fontId="281" fillId="0" borderId="0" applyNumberFormat="0" applyFill="0" applyBorder="0" applyAlignment="0" applyProtection="0"/>
    <xf numFmtId="17" fontId="282" fillId="0" borderId="124" applyAlignment="0" applyProtection="0">
      <alignment horizontal="centerContinuous"/>
    </xf>
    <xf numFmtId="19" fontId="282" fillId="0" borderId="124" applyAlignment="0" applyProtection="0">
      <alignment horizontal="centerContinuous"/>
    </xf>
    <xf numFmtId="3" fontId="211" fillId="0" borderId="123">
      <alignment vertical="center"/>
    </xf>
    <xf numFmtId="0" fontId="10" fillId="0" borderId="0"/>
    <xf numFmtId="320"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242" fontId="81" fillId="0" borderId="0">
      <alignment horizontal="center"/>
    </xf>
    <xf numFmtId="0" fontId="2" fillId="0" borderId="0" applyNumberFormat="0" applyFont="0" applyFill="0" applyBorder="0" applyAlignment="0" applyProtection="0"/>
    <xf numFmtId="0" fontId="10" fillId="0" borderId="0"/>
    <xf numFmtId="41"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196" fontId="2" fillId="0" borderId="0" applyFont="0" applyFill="0" applyBorder="0" applyAlignment="0" applyProtection="0"/>
    <xf numFmtId="41" fontId="2" fillId="0" borderId="0" applyFont="0" applyFill="0" applyBorder="0" applyAlignment="0" applyProtection="0"/>
    <xf numFmtId="0" fontId="2" fillId="0" borderId="0" applyNumberFormat="0" applyFont="0" applyFill="0" applyBorder="0" applyAlignment="0" applyProtection="0"/>
    <xf numFmtId="43" fontId="65" fillId="0" borderId="0" applyFont="0" applyFill="0" applyBorder="0" applyAlignment="0" applyProtection="0"/>
    <xf numFmtId="193" fontId="10" fillId="0" borderId="0" applyFont="0" applyFill="0" applyBorder="0" applyAlignment="0" applyProtection="0"/>
    <xf numFmtId="193" fontId="10"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0" fontId="10" fillId="0" borderId="0"/>
    <xf numFmtId="0" fontId="10" fillId="0" borderId="0"/>
    <xf numFmtId="0" fontId="10" fillId="0" borderId="0"/>
    <xf numFmtId="196" fontId="1" fillId="0" borderId="0" applyFont="0" applyFill="0" applyBorder="0" applyAlignment="0" applyProtection="0"/>
    <xf numFmtId="199" fontId="2"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3" fontId="211" fillId="0" borderId="123">
      <alignment vertical="center"/>
    </xf>
    <xf numFmtId="19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166" fontId="1" fillId="0" borderId="0" applyFont="0" applyFill="0" applyBorder="0" applyAlignment="0" applyProtection="0"/>
    <xf numFmtId="0" fontId="10" fillId="0" borderId="0"/>
    <xf numFmtId="166" fontId="1" fillId="0" borderId="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20" fillId="115" borderId="0">
      <alignment horizontal="left"/>
    </xf>
    <xf numFmtId="10" fontId="9" fillId="130" borderId="96" applyBorder="0">
      <alignment horizontal="center"/>
      <protection locked="0"/>
    </xf>
    <xf numFmtId="10" fontId="9" fillId="130" borderId="96" applyBorder="0">
      <alignment horizontal="center"/>
      <protection locked="0"/>
    </xf>
    <xf numFmtId="10" fontId="9" fillId="130" borderId="96" applyBorder="0">
      <alignment horizontal="center"/>
      <protection locked="0"/>
    </xf>
    <xf numFmtId="10" fontId="9" fillId="130" borderId="96" applyBorder="0">
      <alignment horizontal="center"/>
      <protection locked="0"/>
    </xf>
    <xf numFmtId="10" fontId="9" fillId="130" borderId="96" applyBorder="0">
      <alignment horizontal="center"/>
      <protection locked="0"/>
    </xf>
    <xf numFmtId="0" fontId="10" fillId="0" borderId="0"/>
    <xf numFmtId="2" fontId="235" fillId="107" borderId="113"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42" fontId="29" fillId="0" borderId="0" applyFont="0" applyFill="0" applyBorder="0" applyAlignment="0" applyProtection="0"/>
    <xf numFmtId="44" fontId="29" fillId="0" borderId="0" applyFont="0" applyFill="0" applyBorder="0" applyAlignment="0" applyProtection="0"/>
    <xf numFmtId="0" fontId="10" fillId="0" borderId="0"/>
    <xf numFmtId="0" fontId="10" fillId="0" borderId="0"/>
    <xf numFmtId="0" fontId="10" fillId="0" borderId="0"/>
    <xf numFmtId="321" fontId="162" fillId="0" borderId="0" applyFont="0" applyFill="0" applyBorder="0" applyAlignment="0" applyProtection="0"/>
    <xf numFmtId="38" fontId="29" fillId="109" borderId="0"/>
    <xf numFmtId="322"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1" borderId="125" applyNumberFormat="0" applyFill="0" applyBorder="0" applyAlignment="0"/>
    <xf numFmtId="17" fontId="45" fillId="131" borderId="125" applyNumberFormat="0" applyFill="0" applyBorder="0" applyAlignment="0"/>
    <xf numFmtId="3" fontId="211" fillId="0" borderId="123">
      <alignment vertical="center"/>
    </xf>
    <xf numFmtId="3" fontId="211" fillId="0" borderId="123">
      <alignment vertical="center"/>
    </xf>
    <xf numFmtId="0" fontId="227" fillId="0" borderId="0" applyNumberFormat="0" applyFont="0" applyBorder="0" applyAlignment="0"/>
    <xf numFmtId="0" fontId="227" fillId="0" borderId="0" applyNumberFormat="0" applyFont="0" applyBorder="0" applyAlignment="0"/>
    <xf numFmtId="323" fontId="2" fillId="0" borderId="0" applyFont="0" applyFill="0" applyBorder="0" applyAlignment="0" applyProtection="0"/>
    <xf numFmtId="32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24" fontId="213" fillId="0" borderId="0">
      <alignment horizontal="right" vertical="center" wrapText="1"/>
    </xf>
    <xf numFmtId="325" fontId="213"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6" fontId="213"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83" fillId="73" borderId="0" applyNumberFormat="0" applyBorder="0" applyAlignment="0" applyProtection="0"/>
    <xf numFmtId="0" fontId="283" fillId="73" borderId="0" applyNumberFormat="0" applyBorder="0" applyAlignment="0" applyProtection="0"/>
    <xf numFmtId="0" fontId="283"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37" fontId="284" fillId="0" borderId="0"/>
    <xf numFmtId="295" fontId="284"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239" fillId="70" borderId="113" applyNumberFormat="0" applyFont="0" applyBorder="0" applyAlignment="0">
      <alignment horizontal="centerContinuous"/>
    </xf>
    <xf numFmtId="0" fontId="45" fillId="109" borderId="0" applyNumberFormat="0" applyFont="0" applyFill="0" applyBorder="0" applyAlignment="0"/>
    <xf numFmtId="0" fontId="10" fillId="0" borderId="0"/>
    <xf numFmtId="0" fontId="10" fillId="0" borderId="0"/>
    <xf numFmtId="0" fontId="184" fillId="0" borderId="0"/>
    <xf numFmtId="10" fontId="29" fillId="109" borderId="0"/>
    <xf numFmtId="0" fontId="2" fillId="0" borderId="0"/>
    <xf numFmtId="327"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2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29"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62"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211" fillId="0" borderId="123">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xf numFmtId="0" fontId="2" fillId="0" borderId="0" applyNumberFormat="0" applyFont="0" applyFill="0" applyBorder="0" applyAlignment="0" applyProtection="0"/>
    <xf numFmtId="3" fontId="211" fillId="0" borderId="123">
      <alignment vertical="center"/>
    </xf>
    <xf numFmtId="0" fontId="2" fillId="0" borderId="0"/>
    <xf numFmtId="0" fontId="2" fillId="0" borderId="0" applyNumberFormat="0" applyFont="0" applyFill="0" applyBorder="0" applyAlignment="0" applyProtection="0"/>
    <xf numFmtId="3" fontId="211" fillId="0" borderId="123">
      <alignment vertical="center"/>
    </xf>
    <xf numFmtId="0" fontId="2" fillId="0" borderId="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6"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7" fontId="203"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285" fillId="104" borderId="116">
      <alignment horizontal="center" vertical="top" wrapText="1"/>
    </xf>
    <xf numFmtId="0" fontId="285" fillId="104" borderId="116">
      <alignment horizontal="center" vertical="top" wrapText="1"/>
    </xf>
    <xf numFmtId="0" fontId="285" fillId="104" borderId="116">
      <alignment horizontal="center" vertical="top" wrapText="1"/>
    </xf>
    <xf numFmtId="0" fontId="285" fillId="104" borderId="116">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5"/>
    <xf numFmtId="0" fontId="2" fillId="0" borderId="115"/>
    <xf numFmtId="0" fontId="2" fillId="0" borderId="115"/>
    <xf numFmtId="0" fontId="2" fillId="0" borderId="11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14"/>
    <xf numFmtId="0" fontId="45" fillId="71" borderId="114"/>
    <xf numFmtId="0" fontId="45" fillId="71" borderId="114"/>
    <xf numFmtId="0" fontId="45" fillId="71" borderId="11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96"/>
    <xf numFmtId="0" fontId="45" fillId="0" borderId="96"/>
    <xf numFmtId="0" fontId="45" fillId="0" borderId="9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5" fillId="132" borderId="116">
      <alignment horizontal="center" vertical="top"/>
    </xf>
    <xf numFmtId="0" fontId="285" fillId="132" borderId="116">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14"/>
    <xf numFmtId="0" fontId="45" fillId="0" borderId="114"/>
    <xf numFmtId="0" fontId="45" fillId="0" borderId="114"/>
    <xf numFmtId="0" fontId="45" fillId="0" borderId="11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6"/>
    <xf numFmtId="0" fontId="2" fillId="0" borderId="116"/>
    <xf numFmtId="0" fontId="2" fillId="0" borderId="116"/>
    <xf numFmtId="0" fontId="2" fillId="0" borderId="116"/>
    <xf numFmtId="0" fontId="2" fillId="0" borderId="11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71" borderId="117"/>
    <xf numFmtId="0" fontId="286" fillId="71" borderId="11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6">
      <alignment horizontal="center"/>
    </xf>
    <xf numFmtId="0" fontId="2" fillId="0" borderId="96">
      <alignment horizontal="center"/>
    </xf>
    <xf numFmtId="0" fontId="2" fillId="0" borderId="9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7">
      <alignment horizontal="center"/>
    </xf>
    <xf numFmtId="0" fontId="2" fillId="0" borderId="97">
      <alignment horizontal="center"/>
    </xf>
    <xf numFmtId="0" fontId="2" fillId="0" borderId="97">
      <alignment horizontal="center"/>
    </xf>
    <xf numFmtId="0" fontId="2" fillId="0" borderId="97">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8">
      <alignment horizontal="center"/>
    </xf>
    <xf numFmtId="0" fontId="2" fillId="0" borderId="98">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5" fillId="132" borderId="116">
      <alignment horizontal="center" vertical="top" wrapText="1"/>
    </xf>
    <xf numFmtId="0" fontId="285" fillId="132" borderId="116">
      <alignment horizontal="center" vertical="top" wrapText="1"/>
    </xf>
    <xf numFmtId="0" fontId="285" fillId="132" borderId="116">
      <alignment horizontal="center" vertical="top" wrapText="1"/>
    </xf>
    <xf numFmtId="0" fontId="285" fillId="132" borderId="116">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15"/>
    <xf numFmtId="3" fontId="2" fillId="0" borderId="115"/>
    <xf numFmtId="3" fontId="2" fillId="0" borderId="115"/>
    <xf numFmtId="3" fontId="2" fillId="0" borderId="11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14">
      <alignment horizontal="center"/>
    </xf>
    <xf numFmtId="0" fontId="45" fillId="71" borderId="114">
      <alignment horizontal="center"/>
    </xf>
    <xf numFmtId="0" fontId="45" fillId="71" borderId="114">
      <alignment horizontal="center"/>
    </xf>
    <xf numFmtId="0" fontId="45" fillId="71" borderId="11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15">
      <alignment horizontal="center"/>
    </xf>
    <xf numFmtId="0" fontId="45" fillId="71" borderId="115">
      <alignment horizontal="center"/>
    </xf>
    <xf numFmtId="0" fontId="2" fillId="0" borderId="0" applyNumberFormat="0" applyFont="0" applyFill="0" applyBorder="0" applyAlignment="0" applyProtection="0"/>
    <xf numFmtId="0" fontId="45" fillId="71" borderId="116">
      <alignment horizontal="center"/>
    </xf>
    <xf numFmtId="0" fontId="45" fillId="71" borderId="116">
      <alignment horizontal="center"/>
    </xf>
    <xf numFmtId="0" fontId="45" fillId="71" borderId="116">
      <alignment horizontal="center"/>
    </xf>
    <xf numFmtId="0" fontId="45" fillId="71" borderId="11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96">
      <alignment horizontal="left" vertical="top"/>
    </xf>
    <xf numFmtId="0" fontId="45" fillId="71" borderId="96">
      <alignment horizontal="left" vertical="top"/>
    </xf>
    <xf numFmtId="0" fontId="45" fillId="71" borderId="96">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5" fillId="132" borderId="115">
      <alignment horizontal="center" vertical="center"/>
    </xf>
    <xf numFmtId="0" fontId="285" fillId="132" borderId="115">
      <alignment horizontal="center" vertical="center"/>
    </xf>
    <xf numFmtId="0" fontId="2" fillId="0" borderId="0" applyNumberFormat="0" applyFont="0" applyFill="0" applyBorder="0" applyAlignment="0" applyProtection="0"/>
    <xf numFmtId="0" fontId="285" fillId="132" borderId="116">
      <alignment horizontal="center" vertical="center"/>
    </xf>
    <xf numFmtId="0" fontId="285" fillId="132" borderId="116">
      <alignment horizontal="center" vertical="center"/>
    </xf>
    <xf numFmtId="0" fontId="285" fillId="132" borderId="116">
      <alignment horizontal="center" vertical="center"/>
    </xf>
    <xf numFmtId="0" fontId="285" fillId="132" borderId="116">
      <alignment horizontal="center" vertical="center"/>
    </xf>
    <xf numFmtId="0" fontId="2" fillId="0" borderId="0" applyNumberFormat="0" applyFont="0" applyFill="0" applyBorder="0" applyAlignment="0" applyProtection="0"/>
    <xf numFmtId="0" fontId="285" fillId="104" borderId="114">
      <alignment horizontal="center" vertical="center"/>
    </xf>
    <xf numFmtId="0" fontId="285" fillId="104" borderId="114">
      <alignment horizontal="center" vertical="center"/>
    </xf>
    <xf numFmtId="0" fontId="285" fillId="104" borderId="114">
      <alignment horizontal="center" vertical="center"/>
    </xf>
    <xf numFmtId="0" fontId="285" fillId="104" borderId="114">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5" fillId="104" borderId="115">
      <alignment horizontal="center" vertical="center"/>
    </xf>
    <xf numFmtId="0" fontId="285" fillId="104" borderId="115">
      <alignment horizontal="center" vertical="center"/>
    </xf>
    <xf numFmtId="0" fontId="2" fillId="0" borderId="0" applyNumberFormat="0" applyFont="0" applyFill="0" applyBorder="0" applyAlignment="0" applyProtection="0"/>
    <xf numFmtId="0" fontId="285" fillId="104" borderId="116">
      <alignment horizontal="center" vertical="center"/>
    </xf>
    <xf numFmtId="0" fontId="285" fillId="104" borderId="116">
      <alignment horizontal="center" vertical="center"/>
    </xf>
    <xf numFmtId="0" fontId="285" fillId="104" borderId="116">
      <alignment horizontal="center" vertical="center"/>
    </xf>
    <xf numFmtId="0" fontId="285" fillId="104" borderId="116">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7"/>
    <xf numFmtId="0" fontId="2" fillId="0" borderId="97"/>
    <xf numFmtId="0" fontId="2" fillId="0" borderId="97"/>
    <xf numFmtId="0" fontId="2" fillId="0" borderId="9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8"/>
    <xf numFmtId="0" fontId="2" fillId="0" borderId="9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87"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71" fillId="74" borderId="140"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40" applyNumberFormat="0" applyFont="0" applyAlignment="0" applyProtection="0"/>
    <xf numFmtId="0" fontId="2" fillId="74" borderId="140" applyNumberFormat="0" applyFont="0" applyAlignment="0" applyProtection="0"/>
    <xf numFmtId="0" fontId="2" fillId="74" borderId="140"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40" applyNumberFormat="0" applyFont="0" applyAlignment="0" applyProtection="0"/>
    <xf numFmtId="0" fontId="71" fillId="74" borderId="140" applyNumberFormat="0" applyFont="0" applyAlignment="0" applyProtection="0"/>
    <xf numFmtId="0" fontId="2" fillId="0" borderId="0" applyNumberFormat="0" applyFont="0" applyFill="0" applyBorder="0" applyAlignment="0" applyProtection="0"/>
    <xf numFmtId="0" fontId="71" fillId="74" borderId="140"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40" applyNumberFormat="0" applyFont="0" applyAlignment="0" applyProtection="0"/>
    <xf numFmtId="0" fontId="71" fillId="74" borderId="140" applyNumberFormat="0" applyFont="0" applyAlignment="0" applyProtection="0"/>
    <xf numFmtId="0" fontId="71" fillId="74" borderId="140" applyNumberFormat="0" applyFont="0" applyAlignment="0" applyProtection="0"/>
    <xf numFmtId="0" fontId="2" fillId="0" borderId="0" applyNumberFormat="0" applyFont="0" applyFill="0" applyBorder="0" applyAlignment="0" applyProtection="0"/>
    <xf numFmtId="0" fontId="71" fillId="74" borderId="140"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40" applyNumberFormat="0" applyFont="0" applyAlignment="0" applyProtection="0"/>
    <xf numFmtId="0" fontId="71" fillId="74" borderId="140" applyNumberFormat="0" applyFont="0" applyAlignment="0" applyProtection="0"/>
    <xf numFmtId="0" fontId="71" fillId="74" borderId="140" applyNumberFormat="0" applyFont="0" applyAlignment="0" applyProtection="0"/>
    <xf numFmtId="0" fontId="71" fillId="74" borderId="140" applyNumberFormat="0" applyFont="0" applyAlignment="0" applyProtection="0"/>
    <xf numFmtId="0" fontId="2" fillId="0" borderId="0" applyNumberFormat="0" applyFont="0" applyFill="0" applyBorder="0" applyAlignment="0" applyProtection="0"/>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 fillId="74" borderId="140" applyNumberFormat="0" applyFont="0" applyAlignment="0" applyProtection="0"/>
    <xf numFmtId="0" fontId="2" fillId="74" borderId="140" applyNumberFormat="0" applyFont="0" applyAlignment="0" applyProtection="0"/>
    <xf numFmtId="3" fontId="211" fillId="0" borderId="123">
      <alignment vertical="center"/>
    </xf>
    <xf numFmtId="0" fontId="288" fillId="0" borderId="7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330" fontId="274" fillId="0" borderId="0" applyProtection="0">
      <alignment horizontal="center"/>
    </xf>
    <xf numFmtId="0" fontId="274"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4"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239" fillId="0" borderId="70" applyNumberFormat="0" applyBorder="0" applyAlignment="0" applyProtection="0">
      <alignment horizontal="right"/>
      <protection locked="0"/>
    </xf>
    <xf numFmtId="0" fontId="187" fillId="133" borderId="0" applyNumberFormat="0" applyFont="0" applyBorder="0" applyAlignment="0"/>
    <xf numFmtId="0" fontId="2" fillId="0" borderId="0" applyNumberFormat="0" applyFont="0" applyFill="0" applyBorder="0" applyAlignment="0" applyProtection="0"/>
    <xf numFmtId="3" fontId="2" fillId="75" borderId="113">
      <alignment horizontal="right"/>
      <protection locked="0"/>
    </xf>
    <xf numFmtId="0" fontId="10" fillId="0" borderId="0"/>
    <xf numFmtId="3" fontId="2" fillId="75" borderId="113">
      <alignment horizontal="right"/>
      <protection locked="0"/>
    </xf>
    <xf numFmtId="0" fontId="2" fillId="0" borderId="0" applyNumberFormat="0" applyFont="0" applyFill="0" applyBorder="0" applyAlignment="0" applyProtection="0"/>
    <xf numFmtId="3" fontId="2" fillId="75" borderId="113">
      <alignment horizontal="right"/>
      <protection locked="0"/>
    </xf>
    <xf numFmtId="3" fontId="2" fillId="75" borderId="113">
      <alignment horizontal="right"/>
      <protection locked="0"/>
    </xf>
    <xf numFmtId="3" fontId="2" fillId="75" borderId="113">
      <alignment horizontal="right"/>
      <protection locked="0"/>
    </xf>
    <xf numFmtId="3" fontId="2" fillId="75" borderId="113">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3" fontId="2" fillId="75" borderId="113">
      <alignment horizontal="right"/>
      <protection locked="0"/>
    </xf>
    <xf numFmtId="3" fontId="2" fillId="75" borderId="113">
      <alignment horizontal="right"/>
      <protection locked="0"/>
    </xf>
    <xf numFmtId="3" fontId="2" fillId="75" borderId="113">
      <alignment horizontal="right"/>
      <protection locked="0"/>
    </xf>
    <xf numFmtId="3" fontId="2" fillId="75" borderId="113">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60" fontId="2" fillId="75" borderId="113">
      <alignment horizontal="right"/>
      <protection locked="0"/>
    </xf>
    <xf numFmtId="0" fontId="10" fillId="0" borderId="0"/>
    <xf numFmtId="260" fontId="2" fillId="75" borderId="113">
      <alignment horizontal="right"/>
      <protection locked="0"/>
    </xf>
    <xf numFmtId="0" fontId="2" fillId="0" borderId="0" applyNumberFormat="0" applyFont="0" applyFill="0" applyBorder="0" applyAlignment="0" applyProtection="0"/>
    <xf numFmtId="260" fontId="2" fillId="75" borderId="113">
      <alignment horizontal="right"/>
      <protection locked="0"/>
    </xf>
    <xf numFmtId="260" fontId="2" fillId="75" borderId="113">
      <alignment horizontal="right"/>
      <protection locked="0"/>
    </xf>
    <xf numFmtId="260" fontId="2" fillId="75" borderId="113">
      <alignment horizontal="right"/>
      <protection locked="0"/>
    </xf>
    <xf numFmtId="260" fontId="2" fillId="75" borderId="113">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260" fontId="2" fillId="75" borderId="113">
      <alignment horizontal="right"/>
      <protection locked="0"/>
    </xf>
    <xf numFmtId="260" fontId="2" fillId="75" borderId="113">
      <alignment horizontal="right"/>
      <protection locked="0"/>
    </xf>
    <xf numFmtId="260" fontId="2" fillId="75" borderId="113">
      <alignment horizontal="right"/>
      <protection locked="0"/>
    </xf>
    <xf numFmtId="260" fontId="2" fillId="75" borderId="113">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 fillId="75" borderId="113" applyFont="0">
      <alignment horizontal="right"/>
      <protection locked="0"/>
    </xf>
    <xf numFmtId="0" fontId="10" fillId="0" borderId="0"/>
    <xf numFmtId="10" fontId="2" fillId="75" borderId="113" applyFont="0">
      <alignment horizontal="right"/>
      <protection locked="0"/>
    </xf>
    <xf numFmtId="0" fontId="2" fillId="0" borderId="0" applyNumberFormat="0" applyFont="0" applyFill="0" applyBorder="0" applyAlignment="0" applyProtection="0"/>
    <xf numFmtId="10" fontId="2" fillId="75" borderId="113" applyFont="0">
      <alignment horizontal="right"/>
      <protection locked="0"/>
    </xf>
    <xf numFmtId="10" fontId="2" fillId="75" borderId="113" applyFont="0">
      <alignment horizontal="right"/>
      <protection locked="0"/>
    </xf>
    <xf numFmtId="10" fontId="2" fillId="75" borderId="113" applyFont="0">
      <alignment horizontal="right"/>
      <protection locked="0"/>
    </xf>
    <xf numFmtId="10" fontId="2" fillId="75"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10" fontId="2" fillId="75" borderId="113" applyFont="0">
      <alignment horizontal="right"/>
      <protection locked="0"/>
    </xf>
    <xf numFmtId="10" fontId="2" fillId="75" borderId="113" applyFont="0">
      <alignment horizontal="right"/>
      <protection locked="0"/>
    </xf>
    <xf numFmtId="10" fontId="2" fillId="75" borderId="113" applyFont="0">
      <alignment horizontal="right"/>
      <protection locked="0"/>
    </xf>
    <xf numFmtId="10" fontId="2" fillId="75" borderId="113" applyFont="0">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75" borderId="113">
      <alignment horizontal="right"/>
      <protection locked="0"/>
    </xf>
    <xf numFmtId="0" fontId="10" fillId="0" borderId="0"/>
    <xf numFmtId="9" fontId="2" fillId="75" borderId="113">
      <alignment horizontal="right"/>
      <protection locked="0"/>
    </xf>
    <xf numFmtId="0" fontId="2" fillId="0" borderId="0" applyNumberFormat="0" applyFont="0" applyFill="0" applyBorder="0" applyAlignment="0" applyProtection="0"/>
    <xf numFmtId="9" fontId="2" fillId="75" borderId="113">
      <alignment horizontal="right"/>
      <protection locked="0"/>
    </xf>
    <xf numFmtId="9" fontId="2" fillId="75" borderId="113">
      <alignment horizontal="right"/>
      <protection locked="0"/>
    </xf>
    <xf numFmtId="9" fontId="2" fillId="75" borderId="113">
      <alignment horizontal="right"/>
      <protection locked="0"/>
    </xf>
    <xf numFmtId="9" fontId="2" fillId="75" borderId="113">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9" fontId="2" fillId="75" borderId="113">
      <alignment horizontal="right"/>
      <protection locked="0"/>
    </xf>
    <xf numFmtId="9" fontId="2" fillId="75" borderId="113">
      <alignment horizontal="right"/>
      <protection locked="0"/>
    </xf>
    <xf numFmtId="9" fontId="2" fillId="75" borderId="113">
      <alignment horizontal="right"/>
      <protection locked="0"/>
    </xf>
    <xf numFmtId="9" fontId="2" fillId="75" borderId="113">
      <alignment horizontal="right"/>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331" fontId="2" fillId="75" borderId="113" applyFont="0">
      <alignment horizontal="right" vertical="center"/>
      <protection locked="0"/>
    </xf>
    <xf numFmtId="331" fontId="2" fillId="75" borderId="113" applyFont="0">
      <alignment horizontal="right" vertical="center"/>
      <protection locked="0"/>
    </xf>
    <xf numFmtId="331" fontId="2" fillId="75" borderId="113" applyFont="0">
      <alignment horizontal="right" vertical="center"/>
      <protection locked="0"/>
    </xf>
    <xf numFmtId="331" fontId="2" fillId="75" borderId="113" applyFont="0">
      <alignment horizontal="right" vertical="center"/>
      <protection locked="0"/>
    </xf>
    <xf numFmtId="331" fontId="2" fillId="75" borderId="113"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75" borderId="113">
      <alignment horizontal="center" wrapText="1"/>
    </xf>
    <xf numFmtId="0" fontId="10" fillId="0" borderId="0"/>
    <xf numFmtId="0" fontId="2" fillId="75" borderId="113">
      <alignment horizontal="center" wrapText="1"/>
    </xf>
    <xf numFmtId="0" fontId="2" fillId="0" borderId="0" applyNumberFormat="0" applyFont="0" applyFill="0" applyBorder="0" applyAlignment="0" applyProtection="0"/>
    <xf numFmtId="0" fontId="2" fillId="75" borderId="113">
      <alignment horizontal="center" wrapText="1"/>
    </xf>
    <xf numFmtId="0" fontId="2" fillId="75" borderId="113">
      <alignment horizontal="center" wrapText="1"/>
    </xf>
    <xf numFmtId="0" fontId="2" fillId="75" borderId="113">
      <alignment horizontal="center" wrapText="1"/>
    </xf>
    <xf numFmtId="0" fontId="2" fillId="75" borderId="113">
      <alignment horizontal="center" wrapText="1"/>
    </xf>
    <xf numFmtId="3" fontId="211" fillId="0" borderId="123">
      <alignment vertical="center"/>
    </xf>
    <xf numFmtId="0" fontId="2" fillId="0" borderId="0" applyNumberFormat="0" applyFont="0" applyFill="0" applyBorder="0" applyAlignment="0" applyProtection="0"/>
    <xf numFmtId="0" fontId="10" fillId="0" borderId="0"/>
    <xf numFmtId="0" fontId="2" fillId="75" borderId="113">
      <alignment horizontal="center" wrapText="1"/>
    </xf>
    <xf numFmtId="0" fontId="2" fillId="75" borderId="113">
      <alignment horizontal="center" wrapText="1"/>
    </xf>
    <xf numFmtId="0" fontId="2" fillId="75" borderId="113">
      <alignment horizontal="center" wrapText="1"/>
    </xf>
    <xf numFmtId="0" fontId="2" fillId="75" borderId="113">
      <alignment horizontal="center" wrapText="1"/>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75" borderId="113" applyNumberFormat="0" applyFont="0">
      <alignment horizontal="center" wrapText="1"/>
      <protection locked="0"/>
    </xf>
    <xf numFmtId="0" fontId="10" fillId="0" borderId="0"/>
    <xf numFmtId="0" fontId="2" fillId="75" borderId="113" applyNumberFormat="0" applyFont="0">
      <alignment horizontal="center" wrapText="1"/>
      <protection locked="0"/>
    </xf>
    <xf numFmtId="0" fontId="2" fillId="0" borderId="0" applyNumberFormat="0" applyFont="0" applyFill="0" applyBorder="0" applyAlignment="0" applyProtection="0"/>
    <xf numFmtId="0" fontId="2" fillId="75" borderId="113" applyNumberFormat="0" applyFont="0">
      <alignment horizontal="center" wrapText="1"/>
      <protection locked="0"/>
    </xf>
    <xf numFmtId="0" fontId="2" fillId="75" borderId="113" applyNumberFormat="0" applyFont="0">
      <alignment horizontal="center" wrapText="1"/>
      <protection locked="0"/>
    </xf>
    <xf numFmtId="0" fontId="2" fillId="75" borderId="113" applyNumberFormat="0" applyFont="0">
      <alignment horizontal="center" wrapText="1"/>
      <protection locked="0"/>
    </xf>
    <xf numFmtId="0" fontId="2" fillId="75" borderId="113" applyNumberFormat="0" applyFont="0">
      <alignment horizontal="center" wrapText="1"/>
      <protection locked="0"/>
    </xf>
    <xf numFmtId="3" fontId="211" fillId="0" borderId="123">
      <alignment vertical="center"/>
    </xf>
    <xf numFmtId="0" fontId="2" fillId="0" borderId="0" applyNumberFormat="0" applyFont="0" applyFill="0" applyBorder="0" applyAlignment="0" applyProtection="0"/>
    <xf numFmtId="0" fontId="10" fillId="0" borderId="0"/>
    <xf numFmtId="0" fontId="2" fillId="75" borderId="113" applyNumberFormat="0" applyFont="0">
      <alignment horizontal="center" wrapText="1"/>
      <protection locked="0"/>
    </xf>
    <xf numFmtId="0" fontId="2" fillId="75" borderId="113" applyNumberFormat="0" applyFont="0">
      <alignment horizontal="center" wrapText="1"/>
      <protection locked="0"/>
    </xf>
    <xf numFmtId="0" fontId="2" fillId="75" borderId="113" applyNumberFormat="0" applyFont="0">
      <alignment horizontal="center" wrapText="1"/>
      <protection locked="0"/>
    </xf>
    <xf numFmtId="0" fontId="2" fillId="75" borderId="113" applyNumberFormat="0" applyFont="0">
      <alignment horizontal="center" wrapText="1"/>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66" fillId="64" borderId="153" applyNumberFormat="0" applyAlignment="0" applyProtection="0"/>
    <xf numFmtId="0" fontId="68" fillId="64" borderId="153" applyNumberFormat="0" applyAlignment="0" applyProtection="0"/>
    <xf numFmtId="0" fontId="68" fillId="64" borderId="153" applyNumberFormat="0" applyAlignment="0" applyProtection="0"/>
    <xf numFmtId="0" fontId="68" fillId="64" borderId="153" applyNumberFormat="0" applyAlignment="0" applyProtection="0"/>
    <xf numFmtId="0" fontId="68" fillId="64" borderId="153" applyNumberFormat="0" applyAlignment="0" applyProtection="0"/>
    <xf numFmtId="0" fontId="10" fillId="0" borderId="0"/>
    <xf numFmtId="0" fontId="10" fillId="0" borderId="0"/>
    <xf numFmtId="0" fontId="10" fillId="0" borderId="0"/>
    <xf numFmtId="0" fontId="10" fillId="0" borderId="0"/>
    <xf numFmtId="0" fontId="66" fillId="109" borderId="153"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53" applyNumberFormat="0" applyAlignment="0" applyProtection="0"/>
    <xf numFmtId="0" fontId="66" fillId="109" borderId="153" applyNumberFormat="0" applyAlignment="0" applyProtection="0"/>
    <xf numFmtId="0" fontId="2" fillId="0" borderId="0" applyNumberFormat="0" applyFont="0" applyFill="0" applyBorder="0" applyAlignment="0" applyProtection="0"/>
    <xf numFmtId="0" fontId="66" fillId="109" borderId="153"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53" applyNumberFormat="0" applyAlignment="0" applyProtection="0"/>
    <xf numFmtId="0" fontId="66" fillId="109" borderId="153" applyNumberFormat="0" applyAlignment="0" applyProtection="0"/>
    <xf numFmtId="0" fontId="2" fillId="0" borderId="0" applyNumberFormat="0" applyFont="0" applyFill="0" applyBorder="0" applyAlignment="0" applyProtection="0"/>
    <xf numFmtId="0" fontId="66" fillId="109" borderId="153"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53" applyNumberFormat="0" applyAlignment="0" applyProtection="0"/>
    <xf numFmtId="0" fontId="66" fillId="109" borderId="153" applyNumberFormat="0" applyAlignment="0" applyProtection="0"/>
    <xf numFmtId="0" fontId="2" fillId="0" borderId="0" applyNumberFormat="0" applyFont="0" applyFill="0" applyBorder="0" applyAlignment="0" applyProtection="0"/>
    <xf numFmtId="0" fontId="68" fillId="64" borderId="153" applyNumberFormat="0" applyAlignment="0" applyProtection="0"/>
    <xf numFmtId="0" fontId="68" fillId="64" borderId="153"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53"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53" applyNumberFormat="0" applyAlignment="0" applyProtection="0"/>
    <xf numFmtId="0" fontId="68" fillId="64" borderId="153" applyNumberFormat="0" applyAlignment="0" applyProtection="0"/>
    <xf numFmtId="173" fontId="235" fillId="134" borderId="70"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32" fontId="105"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2" fontId="105" fillId="0" borderId="0" applyFont="0" applyFill="0" applyBorder="0" applyAlignment="0">
      <alignment vertical="center"/>
    </xf>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89" fillId="58" borderId="113"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3" fontId="290" fillId="135" borderId="117"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291" fillId="0" borderId="0" applyFill="0" applyBorder="0" applyProtection="0">
      <alignment horizontal="left"/>
    </xf>
    <xf numFmtId="0" fontId="292" fillId="0" borderId="0" applyFill="0" applyBorder="0" applyProtection="0">
      <alignment horizontal="left"/>
    </xf>
    <xf numFmtId="1" fontId="293"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3" fontId="81" fillId="0" borderId="0">
      <alignment horizontal="center"/>
    </xf>
    <xf numFmtId="0" fontId="2" fillId="0" borderId="0" applyNumberFormat="0" applyFont="0" applyFill="0" applyBorder="0" applyAlignment="0" applyProtection="0"/>
    <xf numFmtId="0" fontId="10" fillId="0" borderId="0"/>
    <xf numFmtId="0" fontId="2" fillId="0" borderId="154"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2" fillId="75" borderId="0" applyNumberFormat="0" applyFont="0" applyBorder="0" applyAlignment="0" applyProtection="0"/>
    <xf numFmtId="0" fontId="19" fillId="131" borderId="70" applyNumberFormat="0" applyFont="0" applyBorder="0" applyAlignment="0" applyProtection="0">
      <alignment horizontal="center"/>
    </xf>
    <xf numFmtId="0" fontId="19" fillId="131" borderId="70"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9" fillId="96" borderId="70" applyNumberFormat="0" applyFont="0" applyBorder="0" applyAlignment="0" applyProtection="0">
      <alignment horizontal="center"/>
    </xf>
    <xf numFmtId="0" fontId="19" fillId="96" borderId="70"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62" fillId="0" borderId="155"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2" fillId="0" borderId="15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5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94" fillId="0" borderId="0" applyNumberFormat="0">
      <alignment horizontal="center" vertical="center"/>
    </xf>
    <xf numFmtId="0" fontId="10" fillId="0" borderId="0"/>
    <xf numFmtId="10" fontId="9" fillId="0" borderId="0" applyFont="0" applyFill="0" applyBorder="0" applyAlignment="0" applyProtection="0"/>
    <xf numFmtId="255"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1" fillId="0" borderId="123">
      <alignment vertical="center"/>
    </xf>
    <xf numFmtId="32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3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5" fontId="203"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211" fillId="0" borderId="123">
      <alignment vertical="center"/>
    </xf>
    <xf numFmtId="10" fontId="2" fillId="0" borderId="158"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55" fillId="0" borderId="0"/>
    <xf numFmtId="0" fontId="2" fillId="0" borderId="0" applyNumberFormat="0" applyFont="0" applyFill="0" applyBorder="0" applyAlignment="0" applyProtection="0"/>
    <xf numFmtId="0" fontId="10" fillId="0" borderId="0"/>
    <xf numFmtId="0" fontId="46" fillId="70" borderId="64">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95"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211" fillId="0" borderId="123">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6" fontId="256" fillId="0" borderId="0">
      <protection locked="0"/>
    </xf>
    <xf numFmtId="0" fontId="296"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37"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45" fillId="92" borderId="64"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7" fontId="297" fillId="0" borderId="0" applyNumberFormat="0" applyFill="0" applyBorder="0" applyAlignment="0" applyProtection="0"/>
    <xf numFmtId="295" fontId="297" fillId="0" borderId="0" applyNumberFormat="0" applyFill="0" applyBorder="0" applyAlignment="0" applyProtection="0"/>
    <xf numFmtId="3" fontId="211" fillId="0" borderId="123">
      <alignment vertical="center"/>
    </xf>
    <xf numFmtId="0" fontId="10" fillId="0" borderId="0"/>
    <xf numFmtId="0" fontId="179" fillId="111"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3" fontId="2" fillId="95" borderId="113" applyFont="0">
      <alignment horizontal="right" vertical="center"/>
      <protection locked="0"/>
    </xf>
    <xf numFmtId="3" fontId="2" fillId="95" borderId="113" applyFont="0">
      <alignment horizontal="right" vertical="center"/>
      <protection locked="0"/>
    </xf>
    <xf numFmtId="3" fontId="2" fillId="95" borderId="113" applyFont="0">
      <alignment horizontal="right" vertical="center"/>
      <protection locked="0"/>
    </xf>
    <xf numFmtId="3" fontId="2" fillId="95" borderId="113" applyFont="0">
      <alignment horizontal="right" vertical="center"/>
      <protection locked="0"/>
    </xf>
    <xf numFmtId="3" fontId="2" fillId="95" borderId="113" applyFont="0">
      <alignment horizontal="right" vertical="center"/>
      <protection locked="0"/>
    </xf>
    <xf numFmtId="338" fontId="64" fillId="0" borderId="0" applyNumberFormat="0" applyFill="0" applyBorder="0" applyAlignment="0" applyProtection="0">
      <alignment horizontal="left"/>
    </xf>
    <xf numFmtId="41"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9" fontId="201" fillId="0" borderId="0"/>
    <xf numFmtId="0" fontId="10" fillId="0" borderId="0"/>
    <xf numFmtId="38" fontId="298" fillId="0" borderId="0">
      <alignment horizontal="center"/>
    </xf>
    <xf numFmtId="0" fontId="10" fillId="0" borderId="0"/>
    <xf numFmtId="0" fontId="299" fillId="46" borderId="113"/>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165" fontId="300" fillId="0" borderId="0">
      <alignment horizontal="right"/>
    </xf>
    <xf numFmtId="0" fontId="10" fillId="0" borderId="0"/>
    <xf numFmtId="0" fontId="2" fillId="0" borderId="159">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8" borderId="153" applyNumberFormat="0" applyProtection="0">
      <alignment vertical="center"/>
    </xf>
    <xf numFmtId="4" fontId="29" fillId="88" borderId="153" applyNumberFormat="0" applyProtection="0">
      <alignment vertical="center"/>
    </xf>
    <xf numFmtId="4" fontId="29" fillId="88" borderId="153" applyNumberFormat="0" applyProtection="0">
      <alignment vertical="center"/>
    </xf>
    <xf numFmtId="4" fontId="29" fillId="88" borderId="153" applyNumberFormat="0" applyProtection="0">
      <alignment vertical="center"/>
    </xf>
    <xf numFmtId="4" fontId="29" fillId="88" borderId="153" applyNumberFormat="0" applyProtection="0">
      <alignment vertical="center"/>
    </xf>
    <xf numFmtId="4" fontId="301" fillId="88" borderId="153" applyNumberFormat="0" applyProtection="0">
      <alignment vertical="center"/>
    </xf>
    <xf numFmtId="4" fontId="301" fillId="88" borderId="153" applyNumberFormat="0" applyProtection="0">
      <alignment vertical="center"/>
    </xf>
    <xf numFmtId="4" fontId="301" fillId="88" borderId="153" applyNumberFormat="0" applyProtection="0">
      <alignment vertical="center"/>
    </xf>
    <xf numFmtId="4" fontId="301" fillId="88" borderId="153" applyNumberFormat="0" applyProtection="0">
      <alignment vertical="center"/>
    </xf>
    <xf numFmtId="4" fontId="301" fillId="88" borderId="153" applyNumberFormat="0" applyProtection="0">
      <alignment vertical="center"/>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4" fontId="29" fillId="88"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4" fontId="29" fillId="93" borderId="153" applyNumberFormat="0" applyProtection="0">
      <alignment horizontal="right" vertical="center"/>
    </xf>
    <xf numFmtId="4" fontId="29" fillId="93" borderId="153" applyNumberFormat="0" applyProtection="0">
      <alignment horizontal="right" vertical="center"/>
    </xf>
    <xf numFmtId="4" fontId="29" fillId="93" borderId="153" applyNumberFormat="0" applyProtection="0">
      <alignment horizontal="right" vertical="center"/>
    </xf>
    <xf numFmtId="4" fontId="29" fillId="93" borderId="153" applyNumberFormat="0" applyProtection="0">
      <alignment horizontal="right" vertical="center"/>
    </xf>
    <xf numFmtId="4" fontId="29" fillId="93" borderId="153" applyNumberFormat="0" applyProtection="0">
      <alignment horizontal="right" vertical="center"/>
    </xf>
    <xf numFmtId="4" fontId="29" fillId="97" borderId="153" applyNumberFormat="0" applyProtection="0">
      <alignment horizontal="right" vertical="center"/>
    </xf>
    <xf numFmtId="4" fontId="29" fillId="97" borderId="153" applyNumberFormat="0" applyProtection="0">
      <alignment horizontal="right" vertical="center"/>
    </xf>
    <xf numFmtId="4" fontId="29" fillId="97" borderId="153" applyNumberFormat="0" applyProtection="0">
      <alignment horizontal="right" vertical="center"/>
    </xf>
    <xf numFmtId="4" fontId="29" fillId="97" borderId="153" applyNumberFormat="0" applyProtection="0">
      <alignment horizontal="right" vertical="center"/>
    </xf>
    <xf numFmtId="4" fontId="29" fillId="97" borderId="153" applyNumberFormat="0" applyProtection="0">
      <alignment horizontal="right" vertical="center"/>
    </xf>
    <xf numFmtId="4" fontId="29" fillId="104" borderId="153" applyNumberFormat="0" applyProtection="0">
      <alignment horizontal="right" vertical="center"/>
    </xf>
    <xf numFmtId="4" fontId="29" fillId="104" borderId="153" applyNumberFormat="0" applyProtection="0">
      <alignment horizontal="right" vertical="center"/>
    </xf>
    <xf numFmtId="4" fontId="29" fillId="104" borderId="153" applyNumberFormat="0" applyProtection="0">
      <alignment horizontal="right" vertical="center"/>
    </xf>
    <xf numFmtId="4" fontId="29" fillId="104" borderId="153" applyNumberFormat="0" applyProtection="0">
      <alignment horizontal="right" vertical="center"/>
    </xf>
    <xf numFmtId="4" fontId="29" fillId="104" borderId="153" applyNumberFormat="0" applyProtection="0">
      <alignment horizontal="right" vertical="center"/>
    </xf>
    <xf numFmtId="4" fontId="29" fillId="99" borderId="153" applyNumberFormat="0" applyProtection="0">
      <alignment horizontal="right" vertical="center"/>
    </xf>
    <xf numFmtId="4" fontId="29" fillId="99" borderId="153" applyNumberFormat="0" applyProtection="0">
      <alignment horizontal="right" vertical="center"/>
    </xf>
    <xf numFmtId="4" fontId="29" fillId="99" borderId="153" applyNumberFormat="0" applyProtection="0">
      <alignment horizontal="right" vertical="center"/>
    </xf>
    <xf numFmtId="4" fontId="29" fillId="99" borderId="153" applyNumberFormat="0" applyProtection="0">
      <alignment horizontal="right" vertical="center"/>
    </xf>
    <xf numFmtId="4" fontId="29" fillId="99" borderId="153" applyNumberFormat="0" applyProtection="0">
      <alignment horizontal="right" vertical="center"/>
    </xf>
    <xf numFmtId="4" fontId="29" fillId="102" borderId="153" applyNumberFormat="0" applyProtection="0">
      <alignment horizontal="right" vertical="center"/>
    </xf>
    <xf numFmtId="4" fontId="29" fillId="102" borderId="153" applyNumberFormat="0" applyProtection="0">
      <alignment horizontal="right" vertical="center"/>
    </xf>
    <xf numFmtId="4" fontId="29" fillId="102" borderId="153" applyNumberFormat="0" applyProtection="0">
      <alignment horizontal="right" vertical="center"/>
    </xf>
    <xf numFmtId="4" fontId="29" fillId="102" borderId="153" applyNumberFormat="0" applyProtection="0">
      <alignment horizontal="right" vertical="center"/>
    </xf>
    <xf numFmtId="4" fontId="29" fillId="102" borderId="153" applyNumberFormat="0" applyProtection="0">
      <alignment horizontal="right" vertical="center"/>
    </xf>
    <xf numFmtId="4" fontId="29" fillId="106" borderId="153" applyNumberFormat="0" applyProtection="0">
      <alignment horizontal="right" vertical="center"/>
    </xf>
    <xf numFmtId="4" fontId="29" fillId="106" borderId="153" applyNumberFormat="0" applyProtection="0">
      <alignment horizontal="right" vertical="center"/>
    </xf>
    <xf numFmtId="4" fontId="29" fillId="106" borderId="153" applyNumberFormat="0" applyProtection="0">
      <alignment horizontal="right" vertical="center"/>
    </xf>
    <xf numFmtId="4" fontId="29" fillId="106" borderId="153" applyNumberFormat="0" applyProtection="0">
      <alignment horizontal="right" vertical="center"/>
    </xf>
    <xf numFmtId="4" fontId="29" fillId="106" borderId="153" applyNumberFormat="0" applyProtection="0">
      <alignment horizontal="right" vertical="center"/>
    </xf>
    <xf numFmtId="4" fontId="29" fillId="105" borderId="153" applyNumberFormat="0" applyProtection="0">
      <alignment horizontal="right" vertical="center"/>
    </xf>
    <xf numFmtId="4" fontId="29" fillId="105" borderId="153" applyNumberFormat="0" applyProtection="0">
      <alignment horizontal="right" vertical="center"/>
    </xf>
    <xf numFmtId="4" fontId="29" fillId="105" borderId="153" applyNumberFormat="0" applyProtection="0">
      <alignment horizontal="right" vertical="center"/>
    </xf>
    <xf numFmtId="4" fontId="29" fillId="105" borderId="153" applyNumberFormat="0" applyProtection="0">
      <alignment horizontal="right" vertical="center"/>
    </xf>
    <xf numFmtId="4" fontId="29" fillId="105" borderId="153" applyNumberFormat="0" applyProtection="0">
      <alignment horizontal="right" vertical="center"/>
    </xf>
    <xf numFmtId="4" fontId="29" fillId="136" borderId="153" applyNumberFormat="0" applyProtection="0">
      <alignment horizontal="right" vertical="center"/>
    </xf>
    <xf numFmtId="4" fontId="29" fillId="136" borderId="153" applyNumberFormat="0" applyProtection="0">
      <alignment horizontal="right" vertical="center"/>
    </xf>
    <xf numFmtId="4" fontId="29" fillId="136" borderId="153" applyNumberFormat="0" applyProtection="0">
      <alignment horizontal="right" vertical="center"/>
    </xf>
    <xf numFmtId="4" fontId="29" fillId="136" borderId="153" applyNumberFormat="0" applyProtection="0">
      <alignment horizontal="right" vertical="center"/>
    </xf>
    <xf numFmtId="4" fontId="29" fillId="136" borderId="153" applyNumberFormat="0" applyProtection="0">
      <alignment horizontal="right" vertical="center"/>
    </xf>
    <xf numFmtId="4" fontId="29" fillId="98" borderId="153" applyNumberFormat="0" applyProtection="0">
      <alignment horizontal="right" vertical="center"/>
    </xf>
    <xf numFmtId="4" fontId="29" fillId="98" borderId="153" applyNumberFormat="0" applyProtection="0">
      <alignment horizontal="right" vertical="center"/>
    </xf>
    <xf numFmtId="4" fontId="29" fillId="98" borderId="153" applyNumberFormat="0" applyProtection="0">
      <alignment horizontal="right" vertical="center"/>
    </xf>
    <xf numFmtId="4" fontId="29" fillId="98" borderId="153" applyNumberFormat="0" applyProtection="0">
      <alignment horizontal="right" vertical="center"/>
    </xf>
    <xf numFmtId="4" fontId="29" fillId="98" borderId="153" applyNumberFormat="0" applyProtection="0">
      <alignment horizontal="right" vertical="center"/>
    </xf>
    <xf numFmtId="4" fontId="190" fillId="137" borderId="153" applyNumberFormat="0" applyProtection="0">
      <alignment horizontal="left" vertical="center" indent="1"/>
    </xf>
    <xf numFmtId="4" fontId="190" fillId="137" borderId="153" applyNumberFormat="0" applyProtection="0">
      <alignment horizontal="left" vertical="center" indent="1"/>
    </xf>
    <xf numFmtId="4" fontId="190" fillId="137" borderId="153" applyNumberFormat="0" applyProtection="0">
      <alignment horizontal="left" vertical="center" indent="1"/>
    </xf>
    <xf numFmtId="4" fontId="190" fillId="137" borderId="153" applyNumberFormat="0" applyProtection="0">
      <alignment horizontal="left" vertical="center" indent="1"/>
    </xf>
    <xf numFmtId="4" fontId="190" fillId="137" borderId="153" applyNumberFormat="0" applyProtection="0">
      <alignment horizontal="left" vertical="center" indent="1"/>
    </xf>
    <xf numFmtId="4" fontId="29" fillId="138" borderId="160" applyNumberFormat="0" applyProtection="0">
      <alignment horizontal="left" vertical="center" indent="1"/>
    </xf>
    <xf numFmtId="4" fontId="29" fillId="138" borderId="160" applyNumberFormat="0" applyProtection="0">
      <alignment horizontal="left" vertical="center" indent="1"/>
    </xf>
    <xf numFmtId="4" fontId="29" fillId="138" borderId="160" applyNumberFormat="0" applyProtection="0">
      <alignment horizontal="left" vertical="center" indent="1"/>
    </xf>
    <xf numFmtId="4" fontId="29" fillId="138" borderId="160" applyNumberFormat="0" applyProtection="0">
      <alignment horizontal="left" vertical="center" indent="1"/>
    </xf>
    <xf numFmtId="4" fontId="29" fillId="138" borderId="160" applyNumberFormat="0" applyProtection="0">
      <alignment horizontal="left" vertical="center" indent="1"/>
    </xf>
    <xf numFmtId="4" fontId="302" fillId="139" borderId="0"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4" fontId="29" fillId="138" borderId="153" applyNumberFormat="0" applyProtection="0">
      <alignment horizontal="left" vertical="center" indent="1"/>
    </xf>
    <xf numFmtId="4" fontId="29" fillId="138" borderId="153" applyNumberFormat="0" applyProtection="0">
      <alignment horizontal="left" vertical="center" indent="1"/>
    </xf>
    <xf numFmtId="4" fontId="29" fillId="138" borderId="153" applyNumberFormat="0" applyProtection="0">
      <alignment horizontal="left" vertical="center" indent="1"/>
    </xf>
    <xf numFmtId="4" fontId="29" fillId="138" borderId="153" applyNumberFormat="0" applyProtection="0">
      <alignment horizontal="left" vertical="center" indent="1"/>
    </xf>
    <xf numFmtId="4" fontId="29" fillId="138" borderId="153" applyNumberFormat="0" applyProtection="0">
      <alignment horizontal="left" vertical="center" indent="1"/>
    </xf>
    <xf numFmtId="4" fontId="29" fillId="140" borderId="153" applyNumberFormat="0" applyProtection="0">
      <alignment horizontal="left" vertical="center" indent="1"/>
    </xf>
    <xf numFmtId="4" fontId="29" fillId="140" borderId="153" applyNumberFormat="0" applyProtection="0">
      <alignment horizontal="left" vertical="center" indent="1"/>
    </xf>
    <xf numFmtId="4" fontId="29" fillId="140" borderId="153" applyNumberFormat="0" applyProtection="0">
      <alignment horizontal="left" vertical="center" indent="1"/>
    </xf>
    <xf numFmtId="4" fontId="29" fillId="140" borderId="153" applyNumberFormat="0" applyProtection="0">
      <alignment horizontal="left" vertical="center" indent="1"/>
    </xf>
    <xf numFmtId="4" fontId="29"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2" fillId="140" borderId="153" applyNumberFormat="0" applyProtection="0">
      <alignment horizontal="left" vertical="center" indent="1"/>
    </xf>
    <xf numFmtId="0" fontId="45" fillId="133" borderId="161"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3" borderId="161" applyNumberFormat="0" applyProtection="0">
      <alignment horizontal="left" vertical="center" indent="1"/>
    </xf>
    <xf numFmtId="0" fontId="45" fillId="133" borderId="161" applyNumberFormat="0" applyProtection="0">
      <alignment horizontal="left" vertical="center" indent="1"/>
    </xf>
    <xf numFmtId="0" fontId="2" fillId="0" borderId="0" applyNumberFormat="0" applyFont="0" applyFill="0" applyBorder="0" applyAlignment="0" applyProtection="0"/>
    <xf numFmtId="0" fontId="2" fillId="113" borderId="153" applyNumberFormat="0" applyProtection="0">
      <alignment horizontal="left" vertical="center" indent="1"/>
    </xf>
    <xf numFmtId="0" fontId="2" fillId="113" borderId="153" applyNumberFormat="0" applyProtection="0">
      <alignment horizontal="left" vertical="center" indent="1"/>
    </xf>
    <xf numFmtId="0" fontId="2" fillId="113" borderId="153" applyNumberFormat="0" applyProtection="0">
      <alignment horizontal="left" vertical="center" indent="1"/>
    </xf>
    <xf numFmtId="0" fontId="2" fillId="113" borderId="153" applyNumberFormat="0" applyProtection="0">
      <alignment horizontal="left" vertical="center" indent="1"/>
    </xf>
    <xf numFmtId="0" fontId="2" fillId="113"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69"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4" fontId="29" fillId="107" borderId="153" applyNumberFormat="0" applyProtection="0">
      <alignment vertical="center"/>
    </xf>
    <xf numFmtId="4" fontId="29" fillId="107" borderId="153" applyNumberFormat="0" applyProtection="0">
      <alignment vertical="center"/>
    </xf>
    <xf numFmtId="4" fontId="29" fillId="107" borderId="153" applyNumberFormat="0" applyProtection="0">
      <alignment vertical="center"/>
    </xf>
    <xf numFmtId="4" fontId="29" fillId="107" borderId="153" applyNumberFormat="0" applyProtection="0">
      <alignment vertical="center"/>
    </xf>
    <xf numFmtId="4" fontId="29" fillId="107" borderId="153" applyNumberFormat="0" applyProtection="0">
      <alignment vertical="center"/>
    </xf>
    <xf numFmtId="4" fontId="301" fillId="107" borderId="153" applyNumberFormat="0" applyProtection="0">
      <alignment vertical="center"/>
    </xf>
    <xf numFmtId="4" fontId="301" fillId="107" borderId="153" applyNumberFormat="0" applyProtection="0">
      <alignment vertical="center"/>
    </xf>
    <xf numFmtId="4" fontId="301" fillId="107" borderId="153" applyNumberFormat="0" applyProtection="0">
      <alignment vertical="center"/>
    </xf>
    <xf numFmtId="4" fontId="301" fillId="107" borderId="153" applyNumberFormat="0" applyProtection="0">
      <alignment vertical="center"/>
    </xf>
    <xf numFmtId="4" fontId="301" fillId="107" borderId="153" applyNumberFormat="0" applyProtection="0">
      <alignment vertical="center"/>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4" fontId="29" fillId="107" borderId="153" applyNumberFormat="0" applyProtection="0">
      <alignment horizontal="left" vertical="center" indent="1"/>
    </xf>
    <xf numFmtId="340" fontId="29" fillId="131" borderId="161" applyProtection="0">
      <alignment horizontal="right" vertical="center"/>
    </xf>
    <xf numFmtId="340" fontId="29" fillId="131" borderId="161"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0" fontId="29" fillId="131" borderId="161" applyProtection="0">
      <alignment horizontal="right" vertical="center"/>
    </xf>
    <xf numFmtId="340" fontId="29" fillId="131" borderId="161" applyProtection="0">
      <alignment horizontal="right" vertical="center"/>
    </xf>
    <xf numFmtId="340" fontId="29" fillId="131" borderId="161"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4" fontId="301" fillId="138" borderId="153" applyNumberFormat="0" applyProtection="0">
      <alignment horizontal="right" vertical="center"/>
    </xf>
    <xf numFmtId="4" fontId="301" fillId="138" borderId="153" applyNumberFormat="0" applyProtection="0">
      <alignment horizontal="right" vertical="center"/>
    </xf>
    <xf numFmtId="4" fontId="301" fillId="138" borderId="153" applyNumberFormat="0" applyProtection="0">
      <alignment horizontal="right" vertical="center"/>
    </xf>
    <xf numFmtId="4" fontId="301" fillId="138" borderId="153" applyNumberFormat="0" applyProtection="0">
      <alignment horizontal="right" vertical="center"/>
    </xf>
    <xf numFmtId="4" fontId="301" fillId="138" borderId="153" applyNumberFormat="0" applyProtection="0">
      <alignment horizontal="right" vertical="center"/>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2" fillId="92" borderId="153" applyNumberFormat="0" applyProtection="0">
      <alignment horizontal="left" vertical="center" indent="1"/>
    </xf>
    <xf numFmtId="0" fontId="303" fillId="0" borderId="0"/>
    <xf numFmtId="4" fontId="208" fillId="138" borderId="153" applyNumberFormat="0" applyProtection="0">
      <alignment horizontal="right" vertical="center"/>
    </xf>
    <xf numFmtId="4" fontId="208" fillId="138" borderId="153" applyNumberFormat="0" applyProtection="0">
      <alignment horizontal="right" vertical="center"/>
    </xf>
    <xf numFmtId="4" fontId="208" fillId="138" borderId="153" applyNumberFormat="0" applyProtection="0">
      <alignment horizontal="right" vertical="center"/>
    </xf>
    <xf numFmtId="4" fontId="208" fillId="138" borderId="153" applyNumberFormat="0" applyProtection="0">
      <alignment horizontal="right" vertical="center"/>
    </xf>
    <xf numFmtId="4" fontId="208" fillId="138" borderId="153"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304" fillId="0" borderId="0"/>
    <xf numFmtId="341" fontId="162" fillId="0" borderId="0"/>
    <xf numFmtId="342" fontId="162" fillId="0" borderId="0"/>
    <xf numFmtId="0" fontId="212" fillId="0" borderId="24"/>
    <xf numFmtId="0" fontId="305" fillId="72" borderId="101"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06" fillId="141" borderId="0"/>
    <xf numFmtId="0" fontId="307" fillId="141" borderId="0"/>
    <xf numFmtId="0" fontId="308" fillId="141" borderId="162">
      <alignment horizontal="right"/>
    </xf>
    <xf numFmtId="0" fontId="308" fillId="141" borderId="0"/>
    <xf numFmtId="0" fontId="306" fillId="70" borderId="162">
      <protection locked="0"/>
    </xf>
    <xf numFmtId="0" fontId="306" fillId="141" borderId="0"/>
    <xf numFmtId="0" fontId="309" fillId="72" borderId="0"/>
    <xf numFmtId="0" fontId="309" fillId="98" borderId="0"/>
    <xf numFmtId="0" fontId="309" fillId="99" borderId="0"/>
    <xf numFmtId="38" fontId="9" fillId="0" borderId="0" applyFont="0" applyFill="0" applyBorder="0" applyAlignment="0" applyProtection="0"/>
    <xf numFmtId="343" fontId="2" fillId="0" borderId="0" applyFont="0" applyFill="0" applyBorder="0" applyAlignment="0" applyProtection="0"/>
    <xf numFmtId="40" fontId="9" fillId="0" borderId="0" applyFont="0" applyFill="0" applyBorder="0" applyAlignment="0" applyProtection="0"/>
    <xf numFmtId="344" fontId="274"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5" fontId="300" fillId="0" borderId="0">
      <alignment horizontal="right"/>
    </xf>
    <xf numFmtId="0" fontId="233" fillId="0" borderId="0"/>
    <xf numFmtId="164" fontId="203" fillId="142" borderId="0" applyNumberFormat="0" applyFont="0"/>
    <xf numFmtId="0" fontId="162" fillId="143" borderId="0" applyNumberFormat="0" applyFont="0" applyBorder="0" applyAlignment="0" applyProtection="0"/>
    <xf numFmtId="346" fontId="310" fillId="0" borderId="0" applyFont="0" applyFill="0" applyBorder="0" applyAlignment="0" applyProtection="0"/>
    <xf numFmtId="1" fontId="2" fillId="0" borderId="0"/>
    <xf numFmtId="347" fontId="2" fillId="70" borderId="113">
      <alignment horizontal="center"/>
    </xf>
    <xf numFmtId="0" fontId="10" fillId="0" borderId="0"/>
    <xf numFmtId="347" fontId="2" fillId="70" borderId="113">
      <alignment horizontal="center"/>
    </xf>
    <xf numFmtId="0" fontId="2" fillId="0" borderId="0" applyNumberFormat="0" applyFont="0" applyFill="0" applyBorder="0" applyAlignment="0" applyProtection="0"/>
    <xf numFmtId="347" fontId="2" fillId="70" borderId="113">
      <alignment horizontal="center"/>
    </xf>
    <xf numFmtId="347" fontId="2" fillId="70" borderId="113">
      <alignment horizontal="center"/>
    </xf>
    <xf numFmtId="347" fontId="2" fillId="70" borderId="113">
      <alignment horizontal="center"/>
    </xf>
    <xf numFmtId="347" fontId="2" fillId="70" borderId="113">
      <alignment horizontal="center"/>
    </xf>
    <xf numFmtId="3" fontId="211" fillId="0" borderId="123">
      <alignment vertical="center"/>
    </xf>
    <xf numFmtId="0" fontId="2" fillId="0" borderId="0" applyNumberFormat="0" applyFont="0" applyFill="0" applyBorder="0" applyAlignment="0" applyProtection="0"/>
    <xf numFmtId="0" fontId="10" fillId="0" borderId="0"/>
    <xf numFmtId="347" fontId="2" fillId="70" borderId="113">
      <alignment horizontal="center"/>
    </xf>
    <xf numFmtId="347" fontId="2" fillId="70" borderId="113">
      <alignment horizontal="center"/>
    </xf>
    <xf numFmtId="347" fontId="2" fillId="70" borderId="113">
      <alignment horizontal="center"/>
    </xf>
    <xf numFmtId="347" fontId="2" fillId="70" borderId="113">
      <alignment horizontal="center"/>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 fontId="2" fillId="70" borderId="113" applyFont="0">
      <alignment horizontal="right"/>
    </xf>
    <xf numFmtId="0" fontId="10" fillId="0" borderId="0"/>
    <xf numFmtId="3" fontId="2" fillId="70" borderId="113"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13" applyFont="0">
      <alignment horizontal="right" vertical="center"/>
    </xf>
    <xf numFmtId="3" fontId="2" fillId="70" borderId="113" applyFont="0">
      <alignment horizontal="right" vertical="center"/>
    </xf>
    <xf numFmtId="3" fontId="2" fillId="70" borderId="113" applyFont="0">
      <alignment horizontal="right" vertical="center"/>
    </xf>
    <xf numFmtId="3" fontId="2" fillId="70" borderId="113" applyFont="0">
      <alignment horizontal="right" vertical="center"/>
    </xf>
    <xf numFmtId="3" fontId="2" fillId="70" borderId="113" applyFont="0">
      <alignment horizontal="right"/>
    </xf>
    <xf numFmtId="3" fontId="2" fillId="70" borderId="113" applyFont="0">
      <alignment horizontal="right"/>
    </xf>
    <xf numFmtId="3" fontId="2" fillId="70" borderId="113" applyFont="0">
      <alignment horizontal="right"/>
    </xf>
    <xf numFmtId="3" fontId="2" fillId="70" borderId="113" applyFont="0">
      <alignment horizontal="right"/>
    </xf>
    <xf numFmtId="3"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3" fontId="2" fillId="70" borderId="113" applyFont="0">
      <alignment horizontal="right"/>
    </xf>
    <xf numFmtId="3" fontId="2" fillId="70" borderId="113" applyFont="0">
      <alignment horizontal="right"/>
    </xf>
    <xf numFmtId="3" fontId="2" fillId="70" borderId="113" applyFont="0">
      <alignment horizontal="right"/>
    </xf>
    <xf numFmtId="3"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87" fontId="2" fillId="70" borderId="113" applyFont="0">
      <alignment horizontal="right"/>
    </xf>
    <xf numFmtId="0" fontId="10" fillId="0" borderId="0"/>
    <xf numFmtId="187" fontId="2" fillId="70" borderId="113" applyFont="0">
      <alignment horizontal="right"/>
    </xf>
    <xf numFmtId="0" fontId="2" fillId="0" borderId="0" applyNumberFormat="0" applyFont="0" applyFill="0" applyBorder="0" applyAlignment="0" applyProtection="0"/>
    <xf numFmtId="187" fontId="2" fillId="70" borderId="113" applyFont="0">
      <alignment horizontal="right"/>
    </xf>
    <xf numFmtId="187" fontId="2" fillId="70" borderId="113" applyFont="0">
      <alignment horizontal="right"/>
    </xf>
    <xf numFmtId="187" fontId="2" fillId="70" borderId="113" applyFont="0">
      <alignment horizontal="right"/>
    </xf>
    <xf numFmtId="187"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87" fontId="2" fillId="70" borderId="113" applyFont="0">
      <alignment horizontal="right"/>
    </xf>
    <xf numFmtId="187" fontId="2" fillId="70" borderId="113" applyFont="0">
      <alignment horizontal="right"/>
    </xf>
    <xf numFmtId="187" fontId="2" fillId="70" borderId="113" applyFont="0">
      <alignment horizontal="right"/>
    </xf>
    <xf numFmtId="187"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60" fontId="2" fillId="70" borderId="113" applyFont="0">
      <alignment horizontal="right"/>
    </xf>
    <xf numFmtId="0" fontId="10" fillId="0" borderId="0"/>
    <xf numFmtId="260" fontId="2" fillId="70" borderId="113" applyFont="0">
      <alignment horizontal="right"/>
    </xf>
    <xf numFmtId="0" fontId="2" fillId="0" borderId="0" applyNumberFormat="0" applyFont="0" applyFill="0" applyBorder="0" applyAlignment="0" applyProtection="0"/>
    <xf numFmtId="260" fontId="2" fillId="70" borderId="113" applyFont="0">
      <alignment horizontal="right"/>
    </xf>
    <xf numFmtId="260" fontId="2" fillId="70" borderId="113" applyFont="0">
      <alignment horizontal="right"/>
    </xf>
    <xf numFmtId="260" fontId="2" fillId="70" borderId="113" applyFont="0">
      <alignment horizontal="right"/>
    </xf>
    <xf numFmtId="260"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260" fontId="2" fillId="70" borderId="113" applyFont="0">
      <alignment horizontal="right"/>
    </xf>
    <xf numFmtId="260" fontId="2" fillId="70" borderId="113" applyFont="0">
      <alignment horizontal="right"/>
    </xf>
    <xf numFmtId="260" fontId="2" fillId="70" borderId="113" applyFont="0">
      <alignment horizontal="right"/>
    </xf>
    <xf numFmtId="260"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 fillId="70" borderId="113" applyFont="0">
      <alignment horizontal="right"/>
    </xf>
    <xf numFmtId="0" fontId="10" fillId="0" borderId="0"/>
    <xf numFmtId="10" fontId="2" fillId="70" borderId="113" applyFont="0">
      <alignment horizontal="right"/>
    </xf>
    <xf numFmtId="0" fontId="2" fillId="0" borderId="0" applyNumberFormat="0" applyFont="0" applyFill="0" applyBorder="0" applyAlignment="0" applyProtection="0"/>
    <xf numFmtId="10" fontId="2" fillId="70" borderId="113" applyFont="0">
      <alignment horizontal="right"/>
    </xf>
    <xf numFmtId="10" fontId="2" fillId="70" borderId="113" applyFont="0">
      <alignment horizontal="right"/>
    </xf>
    <xf numFmtId="10" fontId="2" fillId="70" borderId="113" applyFont="0">
      <alignment horizontal="right"/>
    </xf>
    <xf numFmtId="10"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0" fontId="2" fillId="70" borderId="113" applyFont="0">
      <alignment horizontal="right"/>
    </xf>
    <xf numFmtId="10" fontId="2" fillId="70" borderId="113" applyFont="0">
      <alignment horizontal="right"/>
    </xf>
    <xf numFmtId="10" fontId="2" fillId="70" borderId="113" applyFont="0">
      <alignment horizontal="right"/>
    </xf>
    <xf numFmtId="10"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70" borderId="113" applyFont="0">
      <alignment horizontal="right"/>
    </xf>
    <xf numFmtId="0" fontId="10" fillId="0" borderId="0"/>
    <xf numFmtId="9" fontId="2" fillId="70" borderId="113" applyFont="0">
      <alignment horizontal="right"/>
    </xf>
    <xf numFmtId="0" fontId="2" fillId="0" borderId="0" applyNumberFormat="0" applyFont="0" applyFill="0" applyBorder="0" applyAlignment="0" applyProtection="0"/>
    <xf numFmtId="9" fontId="2" fillId="70" borderId="113" applyFont="0">
      <alignment horizontal="right"/>
    </xf>
    <xf numFmtId="9" fontId="2" fillId="70" borderId="113" applyFont="0">
      <alignment horizontal="right"/>
    </xf>
    <xf numFmtId="9" fontId="2" fillId="70" borderId="113" applyFont="0">
      <alignment horizontal="right"/>
    </xf>
    <xf numFmtId="9"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9" fontId="2" fillId="70" borderId="113" applyFont="0">
      <alignment horizontal="right"/>
    </xf>
    <xf numFmtId="9" fontId="2" fillId="70" borderId="113" applyFont="0">
      <alignment horizontal="right"/>
    </xf>
    <xf numFmtId="9" fontId="2" fillId="70" borderId="113" applyFont="0">
      <alignment horizontal="right"/>
    </xf>
    <xf numFmtId="9" fontId="2" fillId="70"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48" fontId="2" fillId="70" borderId="113" applyFont="0">
      <alignment horizontal="center" wrapText="1"/>
    </xf>
    <xf numFmtId="0" fontId="10" fillId="0" borderId="0"/>
    <xf numFmtId="348" fontId="2" fillId="70" borderId="113" applyFont="0">
      <alignment horizontal="center" wrapText="1"/>
    </xf>
    <xf numFmtId="0" fontId="2" fillId="0" borderId="0" applyNumberFormat="0" applyFont="0" applyFill="0" applyBorder="0" applyAlignment="0" applyProtection="0"/>
    <xf numFmtId="348" fontId="2" fillId="70" borderId="113" applyFont="0">
      <alignment horizontal="center" wrapText="1"/>
    </xf>
    <xf numFmtId="348" fontId="2" fillId="70" borderId="113" applyFont="0">
      <alignment horizontal="center" wrapText="1"/>
    </xf>
    <xf numFmtId="348" fontId="2" fillId="70" borderId="113" applyFont="0">
      <alignment horizontal="center" wrapText="1"/>
    </xf>
    <xf numFmtId="348" fontId="2" fillId="70" borderId="113" applyFont="0">
      <alignment horizontal="center" wrapText="1"/>
    </xf>
    <xf numFmtId="3" fontId="211" fillId="0" borderId="123">
      <alignment vertical="center"/>
    </xf>
    <xf numFmtId="0" fontId="2" fillId="0" borderId="0" applyNumberFormat="0" applyFont="0" applyFill="0" applyBorder="0" applyAlignment="0" applyProtection="0"/>
    <xf numFmtId="0" fontId="10" fillId="0" borderId="0"/>
    <xf numFmtId="348" fontId="2" fillId="70" borderId="113" applyFont="0">
      <alignment horizontal="center" wrapText="1"/>
    </xf>
    <xf numFmtId="348" fontId="2" fillId="70" borderId="113" applyFont="0">
      <alignment horizontal="center" wrapText="1"/>
    </xf>
    <xf numFmtId="348" fontId="2" fillId="70" borderId="113" applyFont="0">
      <alignment horizontal="center" wrapText="1"/>
    </xf>
    <xf numFmtId="348" fontId="2" fillId="70" borderId="113" applyFont="0">
      <alignment horizontal="center" wrapText="1"/>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65" fontId="311" fillId="0" borderId="0">
      <alignment horizontal="right"/>
    </xf>
    <xf numFmtId="0" fontId="2" fillId="0" borderId="0" applyNumberFormat="0" applyFont="0" applyFill="0" applyBorder="0" applyAlignment="0" applyProtection="0"/>
    <xf numFmtId="0" fontId="10" fillId="0" borderId="0"/>
    <xf numFmtId="0" fontId="10" fillId="0" borderId="0"/>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312" fillId="105" borderId="163" applyNumberFormat="0" applyBorder="0">
      <alignment horizontal="centerContinuous"/>
    </xf>
    <xf numFmtId="0" fontId="312" fillId="105" borderId="163" applyNumberFormat="0" applyBorder="0">
      <alignment horizontal="centerContinuous"/>
    </xf>
    <xf numFmtId="0" fontId="312" fillId="105" borderId="163" applyNumberFormat="0" applyBorder="0">
      <alignment horizontal="centerContinuous"/>
    </xf>
    <xf numFmtId="0" fontId="312" fillId="105" borderId="163" applyNumberFormat="0" applyBorder="0">
      <alignment horizontal="centerContinuous"/>
    </xf>
    <xf numFmtId="38" fontId="175" fillId="0" borderId="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00" fontId="2" fillId="0" borderId="0" applyFont="0" applyFill="0" applyBorder="0" applyAlignment="0" applyProtection="0"/>
    <xf numFmtId="300" fontId="2" fillId="0" borderId="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7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53" applyNumberFormat="0" applyAlignment="0" applyProtection="0"/>
    <xf numFmtId="0" fontId="66" fillId="64" borderId="153" applyNumberFormat="0" applyAlignment="0" applyProtection="0"/>
    <xf numFmtId="0" fontId="66" fillId="64" borderId="153" applyNumberFormat="0" applyAlignment="0" applyProtection="0"/>
    <xf numFmtId="0" fontId="66" fillId="64" borderId="153" applyNumberFormat="0" applyAlignment="0" applyProtection="0"/>
    <xf numFmtId="0" fontId="66" fillId="64" borderId="153" applyNumberFormat="0" applyAlignment="0" applyProtection="0"/>
    <xf numFmtId="0" fontId="66" fillId="64" borderId="153"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45" fillId="0" borderId="0" applyNumberFormat="0"/>
    <xf numFmtId="0" fontId="10" fillId="0" borderId="0"/>
    <xf numFmtId="165" fontId="313"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15" applyBorder="0"/>
    <xf numFmtId="3" fontId="2" fillId="69" borderId="115" applyBorder="0"/>
    <xf numFmtId="3" fontId="2" fillId="69" borderId="115" applyBorder="0"/>
    <xf numFmtId="3" fontId="2" fillId="69" borderId="115" applyBorder="0"/>
    <xf numFmtId="3" fontId="2" fillId="69" borderId="115" applyBorder="0"/>
    <xf numFmtId="0" fontId="10" fillId="0" borderId="0"/>
    <xf numFmtId="221" fontId="162" fillId="109"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5" fontId="8" fillId="0" borderId="0" applyFont="0" applyFill="0" applyBorder="0" applyAlignment="0" applyProtection="0"/>
    <xf numFmtId="0" fontId="10" fillId="0" borderId="0"/>
    <xf numFmtId="0" fontId="314" fillId="0" borderId="0"/>
    <xf numFmtId="344" fontId="274"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315" fillId="0" borderId="70"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333" fontId="313" fillId="69" borderId="0">
      <alignment horizontal="center"/>
    </xf>
    <xf numFmtId="0" fontId="2" fillId="0" borderId="0" applyNumberFormat="0" applyFont="0" applyFill="0" applyBorder="0" applyAlignment="0" applyProtection="0"/>
    <xf numFmtId="0" fontId="10" fillId="0" borderId="0"/>
    <xf numFmtId="236" fontId="313"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92" fillId="0" borderId="0"/>
    <xf numFmtId="40" fontId="316" fillId="0" borderId="0" applyBorder="0">
      <alignment horizontal="right"/>
    </xf>
    <xf numFmtId="0" fontId="317" fillId="0" borderId="0" applyNumberFormat="0" applyFont="0" applyBorder="0" applyAlignment="0">
      <alignment horizontal="left"/>
    </xf>
    <xf numFmtId="0" fontId="162" fillId="0" borderId="113" applyNumberFormat="0" applyFont="0" applyFill="0" applyBorder="0" applyAlignment="0">
      <protection hidden="1"/>
    </xf>
    <xf numFmtId="0" fontId="10" fillId="0" borderId="0"/>
    <xf numFmtId="0" fontId="162" fillId="0" borderId="113" applyNumberFormat="0" applyFont="0" applyFill="0" applyBorder="0" applyAlignment="0">
      <protection hidden="1"/>
    </xf>
    <xf numFmtId="0" fontId="10" fillId="0" borderId="0"/>
    <xf numFmtId="0" fontId="162" fillId="0" borderId="113" applyNumberFormat="0" applyFont="0" applyFill="0" applyBorder="0" applyAlignment="0">
      <protection hidden="1"/>
    </xf>
    <xf numFmtId="0" fontId="162" fillId="0" borderId="113" applyNumberFormat="0" applyFont="0" applyFill="0" applyBorder="0" applyAlignment="0">
      <protection hidden="1"/>
    </xf>
    <xf numFmtId="0" fontId="162" fillId="0" borderId="113" applyNumberFormat="0" applyFont="0" applyFill="0" applyBorder="0" applyAlignment="0">
      <protection hidden="1"/>
    </xf>
    <xf numFmtId="0" fontId="162" fillId="0" borderId="113" applyNumberFormat="0" applyFont="0" applyFill="0" applyBorder="0" applyAlignment="0">
      <protection hidden="1"/>
    </xf>
    <xf numFmtId="3" fontId="211" fillId="0" borderId="123">
      <alignment vertical="center"/>
    </xf>
    <xf numFmtId="0" fontId="2" fillId="0" borderId="0" applyNumberFormat="0" applyFont="0" applyFill="0" applyBorder="0" applyAlignment="0" applyProtection="0"/>
    <xf numFmtId="0" fontId="10" fillId="0" borderId="0"/>
    <xf numFmtId="0" fontId="162" fillId="0" borderId="113" applyNumberFormat="0" applyFont="0" applyFill="0" applyBorder="0" applyAlignment="0">
      <protection hidden="1"/>
    </xf>
    <xf numFmtId="0" fontId="162" fillId="0" borderId="113" applyNumberFormat="0" applyFont="0" applyFill="0" applyBorder="0" applyAlignment="0">
      <protection hidden="1"/>
    </xf>
    <xf numFmtId="0" fontId="162" fillId="0" borderId="113" applyNumberFormat="0" applyFont="0" applyFill="0" applyBorder="0" applyAlignment="0">
      <protection hidden="1"/>
    </xf>
    <xf numFmtId="0" fontId="162" fillId="0" borderId="113" applyNumberFormat="0" applyFont="0" applyFill="0" applyBorder="0" applyAlignment="0">
      <protection hidden="1"/>
    </xf>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 fontId="2" fillId="144" borderId="113" applyFont="0">
      <alignment horizontal="right"/>
    </xf>
    <xf numFmtId="0" fontId="10" fillId="0" borderId="0"/>
    <xf numFmtId="1" fontId="2" fillId="144" borderId="113" applyFont="0">
      <alignment horizontal="right"/>
    </xf>
    <xf numFmtId="0" fontId="2" fillId="0" borderId="0" applyNumberFormat="0" applyFont="0" applyFill="0" applyBorder="0" applyAlignment="0" applyProtection="0"/>
    <xf numFmtId="1" fontId="2" fillId="144" borderId="113" applyFont="0">
      <alignment horizontal="right"/>
    </xf>
    <xf numFmtId="1" fontId="2" fillId="144" borderId="113" applyFont="0">
      <alignment horizontal="right"/>
    </xf>
    <xf numFmtId="1" fontId="2" fillId="144" borderId="113" applyFont="0">
      <alignment horizontal="right"/>
    </xf>
    <xf numFmtId="1"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 fontId="2" fillId="144" borderId="113" applyFont="0">
      <alignment horizontal="right"/>
    </xf>
    <xf numFmtId="1" fontId="2" fillId="144" borderId="113" applyFont="0">
      <alignment horizontal="right"/>
    </xf>
    <xf numFmtId="1" fontId="2" fillId="144" borderId="113" applyFont="0">
      <alignment horizontal="right"/>
    </xf>
    <xf numFmtId="1"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04" fontId="2" fillId="144" borderId="113" applyFont="0"/>
    <xf numFmtId="0" fontId="10" fillId="0" borderId="0"/>
    <xf numFmtId="304" fontId="2" fillId="144" borderId="113" applyFont="0"/>
    <xf numFmtId="0" fontId="2" fillId="0" borderId="0" applyNumberFormat="0" applyFont="0" applyFill="0" applyBorder="0" applyAlignment="0" applyProtection="0"/>
    <xf numFmtId="304" fontId="2" fillId="144" borderId="113" applyFont="0"/>
    <xf numFmtId="304" fontId="2" fillId="144" borderId="113" applyFont="0"/>
    <xf numFmtId="304" fontId="2" fillId="144" borderId="113" applyFont="0"/>
    <xf numFmtId="304" fontId="2" fillId="144" borderId="113" applyFont="0"/>
    <xf numFmtId="3" fontId="211" fillId="0" borderId="123">
      <alignment vertical="center"/>
    </xf>
    <xf numFmtId="0" fontId="2" fillId="0" borderId="0" applyNumberFormat="0" applyFont="0" applyFill="0" applyBorder="0" applyAlignment="0" applyProtection="0"/>
    <xf numFmtId="0" fontId="10" fillId="0" borderId="0"/>
    <xf numFmtId="304" fontId="2" fillId="144" borderId="113" applyFont="0"/>
    <xf numFmtId="304" fontId="2" fillId="144" borderId="113" applyFont="0"/>
    <xf numFmtId="304" fontId="2" fillId="144" borderId="113" applyFont="0"/>
    <xf numFmtId="304" fontId="2" fillId="144" borderId="113" applyFont="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144" borderId="113" applyFont="0">
      <alignment horizontal="right"/>
    </xf>
    <xf numFmtId="0" fontId="10" fillId="0" borderId="0"/>
    <xf numFmtId="9" fontId="2" fillId="144" borderId="113" applyFont="0">
      <alignment horizontal="right"/>
    </xf>
    <xf numFmtId="0" fontId="2" fillId="0" borderId="0" applyNumberFormat="0" applyFont="0" applyFill="0" applyBorder="0" applyAlignment="0" applyProtection="0"/>
    <xf numFmtId="9" fontId="2" fillId="144" borderId="113" applyFont="0">
      <alignment horizontal="right"/>
    </xf>
    <xf numFmtId="9" fontId="2" fillId="144" borderId="113" applyFont="0">
      <alignment horizontal="right"/>
    </xf>
    <xf numFmtId="9" fontId="2" fillId="144" borderId="113" applyFont="0">
      <alignment horizontal="right"/>
    </xf>
    <xf numFmtId="9"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9" fontId="2" fillId="144" borderId="113" applyFont="0">
      <alignment horizontal="right"/>
    </xf>
    <xf numFmtId="9" fontId="2" fillId="144" borderId="113" applyFont="0">
      <alignment horizontal="right"/>
    </xf>
    <xf numFmtId="9" fontId="2" fillId="144" borderId="113" applyFont="0">
      <alignment horizontal="right"/>
    </xf>
    <xf numFmtId="9"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31" fontId="2" fillId="144" borderId="113" applyFont="0">
      <alignment horizontal="right"/>
    </xf>
    <xf numFmtId="0" fontId="10" fillId="0" borderId="0"/>
    <xf numFmtId="331" fontId="2" fillId="144" borderId="113" applyFont="0">
      <alignment horizontal="right"/>
    </xf>
    <xf numFmtId="0" fontId="2" fillId="0" borderId="0" applyNumberFormat="0" applyFont="0" applyFill="0" applyBorder="0" applyAlignment="0" applyProtection="0"/>
    <xf numFmtId="331" fontId="2" fillId="144" borderId="113" applyFont="0">
      <alignment horizontal="right"/>
    </xf>
    <xf numFmtId="331" fontId="2" fillId="144" borderId="113" applyFont="0">
      <alignment horizontal="right"/>
    </xf>
    <xf numFmtId="331" fontId="2" fillId="144" borderId="113" applyFont="0">
      <alignment horizontal="right"/>
    </xf>
    <xf numFmtId="331"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331" fontId="2" fillId="144" borderId="113" applyFont="0">
      <alignment horizontal="right"/>
    </xf>
    <xf numFmtId="331" fontId="2" fillId="144" borderId="113" applyFont="0">
      <alignment horizontal="right"/>
    </xf>
    <xf numFmtId="331" fontId="2" fillId="144" borderId="113" applyFont="0">
      <alignment horizontal="right"/>
    </xf>
    <xf numFmtId="331"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 fillId="144" borderId="113" applyFont="0">
      <alignment horizontal="right"/>
    </xf>
    <xf numFmtId="0" fontId="10" fillId="0" borderId="0"/>
    <xf numFmtId="10" fontId="2" fillId="144" borderId="113" applyFont="0">
      <alignment horizontal="right"/>
    </xf>
    <xf numFmtId="0" fontId="2" fillId="0" borderId="0" applyNumberFormat="0" applyFont="0" applyFill="0" applyBorder="0" applyAlignment="0" applyProtection="0"/>
    <xf numFmtId="10" fontId="2" fillId="144" borderId="113" applyFont="0">
      <alignment horizontal="right"/>
    </xf>
    <xf numFmtId="10" fontId="2" fillId="144" borderId="113" applyFont="0">
      <alignment horizontal="right"/>
    </xf>
    <xf numFmtId="10" fontId="2" fillId="144" borderId="113" applyFont="0">
      <alignment horizontal="right"/>
    </xf>
    <xf numFmtId="10"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0" fontId="2" fillId="144" borderId="113" applyFont="0">
      <alignment horizontal="right"/>
    </xf>
    <xf numFmtId="10" fontId="2" fillId="144" borderId="113" applyFont="0">
      <alignment horizontal="right"/>
    </xf>
    <xf numFmtId="10" fontId="2" fillId="144" borderId="113" applyFont="0">
      <alignment horizontal="right"/>
    </xf>
    <xf numFmtId="10" fontId="2" fillId="144"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144" borderId="113" applyFont="0">
      <alignment horizontal="center" wrapText="1"/>
    </xf>
    <xf numFmtId="0" fontId="10" fillId="0" borderId="0"/>
    <xf numFmtId="0" fontId="2" fillId="144" borderId="113" applyFont="0">
      <alignment horizontal="center" wrapText="1"/>
    </xf>
    <xf numFmtId="0" fontId="2" fillId="0" borderId="0" applyNumberFormat="0" applyFont="0" applyFill="0" applyBorder="0" applyAlignment="0" applyProtection="0"/>
    <xf numFmtId="0" fontId="2" fillId="144" borderId="113" applyFont="0">
      <alignment horizontal="center" wrapText="1"/>
    </xf>
    <xf numFmtId="0" fontId="2" fillId="144" borderId="113" applyFont="0">
      <alignment horizontal="center" wrapText="1"/>
    </xf>
    <xf numFmtId="0" fontId="2" fillId="144" borderId="113" applyFont="0">
      <alignment horizontal="center" wrapText="1"/>
    </xf>
    <xf numFmtId="0" fontId="2" fillId="144" borderId="113" applyFont="0">
      <alignment horizontal="center" wrapText="1"/>
    </xf>
    <xf numFmtId="3" fontId="211" fillId="0" borderId="123">
      <alignment vertical="center"/>
    </xf>
    <xf numFmtId="0" fontId="2" fillId="0" borderId="0" applyNumberFormat="0" applyFont="0" applyFill="0" applyBorder="0" applyAlignment="0" applyProtection="0"/>
    <xf numFmtId="0" fontId="10" fillId="0" borderId="0"/>
    <xf numFmtId="0" fontId="2" fillId="144" borderId="113" applyFont="0">
      <alignment horizontal="center" wrapText="1"/>
    </xf>
    <xf numFmtId="0" fontId="2" fillId="144" borderId="113" applyFont="0">
      <alignment horizontal="center" wrapText="1"/>
    </xf>
    <xf numFmtId="0" fontId="2" fillId="144" borderId="113" applyFont="0">
      <alignment horizontal="center" wrapText="1"/>
    </xf>
    <xf numFmtId="0" fontId="2" fillId="144" borderId="113" applyFont="0">
      <alignment horizontal="center" wrapText="1"/>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49" fontId="2" fillId="144" borderId="113" applyFont="0"/>
    <xf numFmtId="0" fontId="10" fillId="0" borderId="0"/>
    <xf numFmtId="0" fontId="10" fillId="0" borderId="0"/>
    <xf numFmtId="3" fontId="211" fillId="0" borderId="123">
      <alignment vertical="center"/>
    </xf>
    <xf numFmtId="0" fontId="10" fillId="0" borderId="0"/>
    <xf numFmtId="0" fontId="10" fillId="0" borderId="0"/>
    <xf numFmtId="49" fontId="2" fillId="144" borderId="113" applyFont="0"/>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304" fontId="2" fillId="145" borderId="113" applyFont="0"/>
    <xf numFmtId="0" fontId="10" fillId="0" borderId="0"/>
    <xf numFmtId="304" fontId="2" fillId="145" borderId="113" applyFont="0"/>
    <xf numFmtId="0" fontId="2" fillId="0" borderId="0" applyNumberFormat="0" applyFont="0" applyFill="0" applyBorder="0" applyAlignment="0" applyProtection="0"/>
    <xf numFmtId="304" fontId="2" fillId="145" borderId="113" applyFont="0"/>
    <xf numFmtId="304" fontId="2" fillId="145" borderId="113" applyFont="0"/>
    <xf numFmtId="304" fontId="2" fillId="145" borderId="113" applyFont="0"/>
    <xf numFmtId="304" fontId="2" fillId="145" borderId="113" applyFont="0"/>
    <xf numFmtId="3" fontId="211" fillId="0" borderId="123">
      <alignment vertical="center"/>
    </xf>
    <xf numFmtId="0" fontId="2" fillId="0" borderId="0" applyNumberFormat="0" applyFont="0" applyFill="0" applyBorder="0" applyAlignment="0" applyProtection="0"/>
    <xf numFmtId="0" fontId="10" fillId="0" borderId="0"/>
    <xf numFmtId="304" fontId="2" fillId="145" borderId="113" applyFont="0"/>
    <xf numFmtId="304" fontId="2" fillId="145" borderId="113" applyFont="0"/>
    <xf numFmtId="304" fontId="2" fillId="145" borderId="113" applyFont="0"/>
    <xf numFmtId="304" fontId="2" fillId="145" borderId="113" applyFont="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145" borderId="113" applyFont="0">
      <alignment horizontal="right"/>
    </xf>
    <xf numFmtId="0" fontId="10" fillId="0" borderId="0"/>
    <xf numFmtId="9" fontId="2" fillId="145" borderId="113" applyFont="0">
      <alignment horizontal="right"/>
    </xf>
    <xf numFmtId="0" fontId="2" fillId="0" borderId="0" applyNumberFormat="0" applyFont="0" applyFill="0" applyBorder="0" applyAlignment="0" applyProtection="0"/>
    <xf numFmtId="9" fontId="2" fillId="145" borderId="113" applyFont="0">
      <alignment horizontal="right"/>
    </xf>
    <xf numFmtId="9" fontId="2" fillId="145" borderId="113" applyFont="0">
      <alignment horizontal="right"/>
    </xf>
    <xf numFmtId="9" fontId="2" fillId="145" borderId="113" applyFont="0">
      <alignment horizontal="right"/>
    </xf>
    <xf numFmtId="9" fontId="2" fillId="145"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9" fontId="2" fillId="145" borderId="113" applyFont="0">
      <alignment horizontal="right"/>
    </xf>
    <xf numFmtId="9" fontId="2" fillId="145" borderId="113" applyFont="0">
      <alignment horizontal="right"/>
    </xf>
    <xf numFmtId="9" fontId="2" fillId="145" borderId="113" applyFont="0">
      <alignment horizontal="right"/>
    </xf>
    <xf numFmtId="9" fontId="2" fillId="145"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311" fontId="2" fillId="146" borderId="113">
      <alignment vertical="center"/>
    </xf>
    <xf numFmtId="311" fontId="2" fillId="146" borderId="113">
      <alignment vertical="center"/>
    </xf>
    <xf numFmtId="311" fontId="2" fillId="146" borderId="113">
      <alignment vertical="center"/>
    </xf>
    <xf numFmtId="311" fontId="2" fillId="146" borderId="113">
      <alignment vertical="center"/>
    </xf>
    <xf numFmtId="311" fontId="2" fillId="146" borderId="113">
      <alignment vertical="center"/>
    </xf>
    <xf numFmtId="304" fontId="2" fillId="93" borderId="113" applyFont="0">
      <alignment horizontal="right"/>
    </xf>
    <xf numFmtId="0" fontId="10" fillId="0" borderId="0"/>
    <xf numFmtId="304" fontId="2" fillId="93" borderId="113" applyFont="0">
      <alignment horizontal="right"/>
    </xf>
    <xf numFmtId="0" fontId="2" fillId="0" borderId="0" applyNumberFormat="0" applyFont="0" applyFill="0" applyBorder="0" applyAlignment="0" applyProtection="0"/>
    <xf numFmtId="304" fontId="2" fillId="93" borderId="113" applyFont="0">
      <alignment horizontal="right"/>
    </xf>
    <xf numFmtId="304" fontId="2" fillId="93" borderId="113" applyFont="0">
      <alignment horizontal="right"/>
    </xf>
    <xf numFmtId="304" fontId="2" fillId="93" borderId="113" applyFont="0">
      <alignment horizontal="right"/>
    </xf>
    <xf numFmtId="304"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304" fontId="2" fillId="93" borderId="113" applyFont="0">
      <alignment horizontal="right"/>
    </xf>
    <xf numFmtId="304" fontId="2" fillId="93" borderId="113" applyFont="0">
      <alignment horizontal="right"/>
    </xf>
    <xf numFmtId="304" fontId="2" fillId="93" borderId="113" applyFont="0">
      <alignment horizontal="right"/>
    </xf>
    <xf numFmtId="304"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 fontId="2" fillId="93" borderId="113" applyFont="0">
      <alignment horizontal="right"/>
    </xf>
    <xf numFmtId="0" fontId="10" fillId="0" borderId="0"/>
    <xf numFmtId="1" fontId="2" fillId="93" borderId="113" applyFont="0">
      <alignment horizontal="right"/>
    </xf>
    <xf numFmtId="0" fontId="2" fillId="0" borderId="0" applyNumberFormat="0" applyFont="0" applyFill="0" applyBorder="0" applyAlignment="0" applyProtection="0"/>
    <xf numFmtId="1" fontId="2" fillId="93" borderId="113" applyFont="0">
      <alignment horizontal="right"/>
    </xf>
    <xf numFmtId="1" fontId="2" fillId="93" borderId="113" applyFont="0">
      <alignment horizontal="right"/>
    </xf>
    <xf numFmtId="1" fontId="2" fillId="93" borderId="113" applyFont="0">
      <alignment horizontal="right"/>
    </xf>
    <xf numFmtId="1"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 fontId="2" fillId="93" borderId="113" applyFont="0">
      <alignment horizontal="right"/>
    </xf>
    <xf numFmtId="1" fontId="2" fillId="93" borderId="113" applyFont="0">
      <alignment horizontal="right"/>
    </xf>
    <xf numFmtId="1" fontId="2" fillId="93" borderId="113" applyFont="0">
      <alignment horizontal="right"/>
    </xf>
    <xf numFmtId="1"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04" fontId="2" fillId="93" borderId="113" applyFont="0"/>
    <xf numFmtId="0" fontId="10" fillId="0" borderId="0"/>
    <xf numFmtId="304" fontId="2" fillId="93" borderId="113" applyFont="0"/>
    <xf numFmtId="0" fontId="2" fillId="0" borderId="0" applyNumberFormat="0" applyFont="0" applyFill="0" applyBorder="0" applyAlignment="0" applyProtection="0"/>
    <xf numFmtId="304" fontId="2" fillId="93" borderId="113" applyFont="0"/>
    <xf numFmtId="304" fontId="2" fillId="93" borderId="113" applyFont="0"/>
    <xf numFmtId="304" fontId="2" fillId="93" borderId="113" applyFont="0"/>
    <xf numFmtId="304" fontId="2" fillId="93" borderId="113" applyFont="0"/>
    <xf numFmtId="3" fontId="211" fillId="0" borderId="123">
      <alignment vertical="center"/>
    </xf>
    <xf numFmtId="0" fontId="2" fillId="0" borderId="0" applyNumberFormat="0" applyFont="0" applyFill="0" applyBorder="0" applyAlignment="0" applyProtection="0"/>
    <xf numFmtId="0" fontId="10" fillId="0" borderId="0"/>
    <xf numFmtId="304" fontId="2" fillId="93" borderId="113" applyFont="0"/>
    <xf numFmtId="304" fontId="2" fillId="93" borderId="113" applyFont="0"/>
    <xf numFmtId="304" fontId="2" fillId="93" borderId="113" applyFont="0"/>
    <xf numFmtId="304" fontId="2" fillId="93" borderId="113" applyFont="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260" fontId="2" fillId="93" borderId="113" applyFont="0"/>
    <xf numFmtId="0" fontId="10" fillId="0" borderId="0"/>
    <xf numFmtId="260" fontId="2" fillId="93" borderId="113" applyFont="0"/>
    <xf numFmtId="0" fontId="2" fillId="0" borderId="0" applyNumberFormat="0" applyFont="0" applyFill="0" applyBorder="0" applyAlignment="0" applyProtection="0"/>
    <xf numFmtId="260" fontId="2" fillId="93" borderId="113" applyFont="0"/>
    <xf numFmtId="260" fontId="2" fillId="93" borderId="113" applyFont="0"/>
    <xf numFmtId="260" fontId="2" fillId="93" borderId="113" applyFont="0"/>
    <xf numFmtId="260" fontId="2" fillId="93" borderId="113" applyFont="0"/>
    <xf numFmtId="3" fontId="211" fillId="0" borderId="123">
      <alignment vertical="center"/>
    </xf>
    <xf numFmtId="0" fontId="2" fillId="0" borderId="0" applyNumberFormat="0" applyFont="0" applyFill="0" applyBorder="0" applyAlignment="0" applyProtection="0"/>
    <xf numFmtId="0" fontId="10" fillId="0" borderId="0"/>
    <xf numFmtId="260" fontId="2" fillId="93" borderId="113" applyFont="0"/>
    <xf numFmtId="260" fontId="2" fillId="93" borderId="113" applyFont="0"/>
    <xf numFmtId="260" fontId="2" fillId="93" borderId="113" applyFont="0"/>
    <xf numFmtId="260" fontId="2" fillId="93" borderId="113" applyFont="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 fillId="93" borderId="113" applyFont="0">
      <alignment horizontal="right"/>
    </xf>
    <xf numFmtId="0" fontId="10" fillId="0" borderId="0"/>
    <xf numFmtId="10" fontId="2" fillId="93" borderId="113" applyFont="0">
      <alignment horizontal="right"/>
    </xf>
    <xf numFmtId="0" fontId="2" fillId="0" borderId="0" applyNumberFormat="0" applyFont="0" applyFill="0" applyBorder="0" applyAlignment="0" applyProtection="0"/>
    <xf numFmtId="10" fontId="2" fillId="93" borderId="113" applyFont="0">
      <alignment horizontal="right"/>
    </xf>
    <xf numFmtId="10" fontId="2" fillId="93" borderId="113" applyFont="0">
      <alignment horizontal="right"/>
    </xf>
    <xf numFmtId="10" fontId="2" fillId="93" borderId="113" applyFont="0">
      <alignment horizontal="right"/>
    </xf>
    <xf numFmtId="10"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0" fontId="2" fillId="93" borderId="113" applyFont="0">
      <alignment horizontal="right"/>
    </xf>
    <xf numFmtId="10" fontId="2" fillId="93" borderId="113" applyFont="0">
      <alignment horizontal="right"/>
    </xf>
    <xf numFmtId="10" fontId="2" fillId="93" borderId="113" applyFont="0">
      <alignment horizontal="right"/>
    </xf>
    <xf numFmtId="10"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9" fontId="2" fillId="93" borderId="113" applyFont="0">
      <alignment horizontal="right"/>
    </xf>
    <xf numFmtId="0" fontId="10" fillId="0" borderId="0"/>
    <xf numFmtId="9" fontId="2" fillId="93" borderId="113" applyFont="0">
      <alignment horizontal="right"/>
    </xf>
    <xf numFmtId="0" fontId="2" fillId="0" borderId="0" applyNumberFormat="0" applyFont="0" applyFill="0" applyBorder="0" applyAlignment="0" applyProtection="0"/>
    <xf numFmtId="9" fontId="2" fillId="93" borderId="113" applyFont="0">
      <alignment horizontal="right"/>
    </xf>
    <xf numFmtId="9" fontId="2" fillId="93" borderId="113" applyFont="0">
      <alignment horizontal="right"/>
    </xf>
    <xf numFmtId="9" fontId="2" fillId="93" borderId="113" applyFont="0">
      <alignment horizontal="right"/>
    </xf>
    <xf numFmtId="9"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9" fontId="2" fillId="93" borderId="113" applyFont="0">
      <alignment horizontal="right"/>
    </xf>
    <xf numFmtId="9" fontId="2" fillId="93" borderId="113" applyFont="0">
      <alignment horizontal="right"/>
    </xf>
    <xf numFmtId="9" fontId="2" fillId="93" borderId="113" applyFont="0">
      <alignment horizontal="right"/>
    </xf>
    <xf numFmtId="9"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31" fontId="2" fillId="93" borderId="113" applyFont="0">
      <alignment horizontal="right"/>
    </xf>
    <xf numFmtId="0" fontId="10" fillId="0" borderId="0"/>
    <xf numFmtId="331" fontId="2" fillId="93" borderId="113" applyFont="0">
      <alignment horizontal="right"/>
    </xf>
    <xf numFmtId="0" fontId="2" fillId="0" borderId="0" applyNumberFormat="0" applyFont="0" applyFill="0" applyBorder="0" applyAlignment="0" applyProtection="0"/>
    <xf numFmtId="331" fontId="2" fillId="93" borderId="113" applyFont="0">
      <alignment horizontal="right"/>
    </xf>
    <xf numFmtId="331" fontId="2" fillId="93" borderId="113" applyFont="0">
      <alignment horizontal="right"/>
    </xf>
    <xf numFmtId="331" fontId="2" fillId="93" borderId="113" applyFont="0">
      <alignment horizontal="right"/>
    </xf>
    <xf numFmtId="331"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331" fontId="2" fillId="93" borderId="113" applyFont="0">
      <alignment horizontal="right"/>
    </xf>
    <xf numFmtId="331" fontId="2" fillId="93" borderId="113" applyFont="0">
      <alignment horizontal="right"/>
    </xf>
    <xf numFmtId="331" fontId="2" fillId="93" borderId="113" applyFont="0">
      <alignment horizontal="right"/>
    </xf>
    <xf numFmtId="331" fontId="2" fillId="93" borderId="113"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10" fontId="2" fillId="93" borderId="116"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3" borderId="116" applyFont="0">
      <alignment horizontal="right"/>
    </xf>
    <xf numFmtId="0" fontId="2" fillId="0" borderId="0" applyNumberFormat="0" applyFont="0" applyFill="0" applyBorder="0" applyAlignment="0" applyProtection="0"/>
    <xf numFmtId="10" fontId="2" fillId="93" borderId="116" applyFont="0">
      <alignment horizontal="right"/>
    </xf>
    <xf numFmtId="10" fontId="2" fillId="93" borderId="116" applyFont="0">
      <alignment horizontal="right"/>
    </xf>
    <xf numFmtId="10" fontId="2" fillId="93" borderId="116" applyFont="0">
      <alignment horizontal="right"/>
    </xf>
    <xf numFmtId="10" fontId="2" fillId="93" borderId="116"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10" fontId="2" fillId="93" borderId="116" applyFont="0">
      <alignment horizontal="right"/>
    </xf>
    <xf numFmtId="10" fontId="2" fillId="93" borderId="116" applyFont="0">
      <alignment horizontal="right"/>
    </xf>
    <xf numFmtId="10" fontId="2" fillId="93" borderId="116" applyFont="0">
      <alignment horizontal="right"/>
    </xf>
    <xf numFmtId="10" fontId="2" fillId="93" borderId="116" applyFont="0">
      <alignment horizontal="right"/>
    </xf>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93" borderId="113" applyFont="0">
      <alignment horizontal="center" wrapText="1"/>
      <protection locked="0"/>
    </xf>
    <xf numFmtId="0" fontId="10" fillId="0" borderId="0"/>
    <xf numFmtId="0" fontId="2" fillId="93" borderId="113" applyFont="0">
      <alignment horizontal="center" wrapText="1"/>
      <protection locked="0"/>
    </xf>
    <xf numFmtId="0" fontId="2" fillId="0" borderId="0" applyNumberFormat="0" applyFont="0" applyFill="0" applyBorder="0" applyAlignment="0" applyProtection="0"/>
    <xf numFmtId="0" fontId="2" fillId="93" borderId="113" applyFont="0">
      <alignment horizontal="center" wrapText="1"/>
      <protection locked="0"/>
    </xf>
    <xf numFmtId="0" fontId="2" fillId="93" borderId="113" applyFont="0">
      <alignment horizontal="center" wrapText="1"/>
      <protection locked="0"/>
    </xf>
    <xf numFmtId="0" fontId="2" fillId="93" borderId="113" applyFont="0">
      <alignment horizontal="center" wrapText="1"/>
      <protection locked="0"/>
    </xf>
    <xf numFmtId="0" fontId="2" fillId="93" borderId="113" applyFont="0">
      <alignment horizontal="center" wrapText="1"/>
      <protection locked="0"/>
    </xf>
    <xf numFmtId="3" fontId="211" fillId="0" borderId="123">
      <alignment vertical="center"/>
    </xf>
    <xf numFmtId="0" fontId="2" fillId="0" borderId="0" applyNumberFormat="0" applyFont="0" applyFill="0" applyBorder="0" applyAlignment="0" applyProtection="0"/>
    <xf numFmtId="0" fontId="10" fillId="0" borderId="0"/>
    <xf numFmtId="0" fontId="2" fillId="93" borderId="113" applyFont="0">
      <alignment horizontal="center" wrapText="1"/>
      <protection locked="0"/>
    </xf>
    <xf numFmtId="0" fontId="2" fillId="93" borderId="113" applyFont="0">
      <alignment horizontal="center" wrapText="1"/>
      <protection locked="0"/>
    </xf>
    <xf numFmtId="0" fontId="2" fillId="93" borderId="113" applyFont="0">
      <alignment horizontal="center" wrapText="1"/>
      <protection locked="0"/>
    </xf>
    <xf numFmtId="0" fontId="2" fillId="93" borderId="113" applyFont="0">
      <alignment horizontal="center" wrapText="1"/>
      <protection locked="0"/>
    </xf>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49" fontId="2" fillId="93" borderId="113" applyFont="0"/>
    <xf numFmtId="0" fontId="10" fillId="0" borderId="0"/>
    <xf numFmtId="0" fontId="10" fillId="0" borderId="0"/>
    <xf numFmtId="3" fontId="211" fillId="0" borderId="123">
      <alignment vertical="center"/>
    </xf>
    <xf numFmtId="0" fontId="10" fillId="0" borderId="0"/>
    <xf numFmtId="0" fontId="10" fillId="0" borderId="0"/>
    <xf numFmtId="49" fontId="2" fillId="93" borderId="113" applyFont="0"/>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 fontId="211" fillId="0" borderId="123">
      <alignment vertical="center"/>
    </xf>
    <xf numFmtId="0" fontId="318" fillId="0" borderId="164" applyNumberFormat="0" applyAlignment="0" applyProtection="0"/>
    <xf numFmtId="0" fontId="319" fillId="0" borderId="164"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Alignment="0" applyProtection="0"/>
    <xf numFmtId="0" fontId="320" fillId="0" borderId="0" applyNumberFormat="0" applyFill="0" applyBorder="0" applyProtection="0"/>
    <xf numFmtId="0" fontId="321" fillId="0" borderId="0" applyNumberFormat="0" applyFill="0" applyBorder="0" applyProtection="0">
      <alignment vertical="top"/>
    </xf>
    <xf numFmtId="0" fontId="322" fillId="0" borderId="115"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2" fillId="0" borderId="115" applyNumberFormat="0" applyProtection="0">
      <alignment horizontal="left" vertical="top"/>
    </xf>
    <xf numFmtId="0" fontId="322" fillId="0" borderId="115" applyNumberFormat="0" applyProtection="0">
      <alignment horizontal="left" vertical="top"/>
    </xf>
    <xf numFmtId="0" fontId="2" fillId="0" borderId="0" applyNumberFormat="0" applyFont="0" applyFill="0" applyBorder="0" applyAlignment="0" applyProtection="0"/>
    <xf numFmtId="0" fontId="322" fillId="0" borderId="115" applyNumberFormat="0" applyProtection="0">
      <alignment horizontal="right" vertical="top"/>
    </xf>
    <xf numFmtId="0" fontId="322" fillId="0" borderId="115" applyNumberFormat="0" applyProtection="0">
      <alignment horizontal="right" vertical="top"/>
    </xf>
    <xf numFmtId="0" fontId="322" fillId="0" borderId="115" applyNumberFormat="0" applyProtection="0">
      <alignment horizontal="right" vertical="top"/>
    </xf>
    <xf numFmtId="0" fontId="322" fillId="0" borderId="115" applyNumberFormat="0" applyProtection="0">
      <alignment horizontal="right" vertical="top"/>
    </xf>
    <xf numFmtId="0" fontId="322" fillId="0" borderId="115" applyNumberFormat="0" applyProtection="0">
      <alignment horizontal="right" vertical="top"/>
    </xf>
    <xf numFmtId="0" fontId="319" fillId="0" borderId="0" applyNumberFormat="0" applyProtection="0">
      <alignment horizontal="left" vertical="top"/>
    </xf>
    <xf numFmtId="0" fontId="319" fillId="0" borderId="0" applyNumberFormat="0" applyProtection="0">
      <alignment horizontal="right" vertical="top"/>
    </xf>
    <xf numFmtId="0" fontId="318" fillId="0" borderId="0" applyNumberFormat="0" applyProtection="0">
      <alignment horizontal="left" vertical="top"/>
    </xf>
    <xf numFmtId="0" fontId="318" fillId="0" borderId="0" applyNumberFormat="0" applyProtection="0">
      <alignment horizontal="right" vertical="top"/>
    </xf>
    <xf numFmtId="0" fontId="2" fillId="0" borderId="165" applyNumberFormat="0" applyFont="0" applyAlignment="0" applyProtection="0"/>
    <xf numFmtId="0" fontId="2" fillId="0" borderId="166" applyNumberFormat="0" applyFont="0" applyAlignment="0" applyProtection="0"/>
    <xf numFmtId="0" fontId="2" fillId="0" borderId="167" applyNumberFormat="0" applyFont="0" applyAlignment="0" applyProtection="0"/>
    <xf numFmtId="10" fontId="323" fillId="0" borderId="0" applyNumberFormat="0" applyFill="0" applyBorder="0" applyProtection="0">
      <alignment horizontal="right" vertical="top"/>
    </xf>
    <xf numFmtId="0" fontId="319" fillId="0" borderId="115" applyNumberFormat="0" applyFill="0" applyAlignment="0" applyProtection="0"/>
    <xf numFmtId="0" fontId="319" fillId="0" borderId="115" applyNumberFormat="0" applyFill="0" applyAlignment="0" applyProtection="0"/>
    <xf numFmtId="0" fontId="319" fillId="0" borderId="115" applyNumberFormat="0" applyFill="0" applyAlignment="0" applyProtection="0"/>
    <xf numFmtId="0" fontId="319" fillId="0" borderId="115" applyNumberFormat="0" applyFill="0" applyAlignment="0" applyProtection="0"/>
    <xf numFmtId="0" fontId="319" fillId="0" borderId="115" applyNumberFormat="0" applyFill="0" applyAlignment="0" applyProtection="0"/>
    <xf numFmtId="0" fontId="318" fillId="0" borderId="97" applyNumberFormat="0" applyFont="0" applyFill="0" applyAlignment="0" applyProtection="0">
      <alignment horizontal="left" vertical="top"/>
    </xf>
    <xf numFmtId="0" fontId="318" fillId="0" borderId="97" applyNumberFormat="0" applyFont="0" applyFill="0" applyAlignment="0" applyProtection="0">
      <alignment horizontal="left" vertical="top"/>
    </xf>
    <xf numFmtId="0" fontId="318" fillId="0" borderId="97" applyNumberFormat="0" applyFont="0" applyFill="0" applyAlignment="0" applyProtection="0">
      <alignment horizontal="left" vertical="top"/>
    </xf>
    <xf numFmtId="0" fontId="318" fillId="0" borderId="97" applyNumberFormat="0" applyFont="0" applyFill="0" applyAlignment="0" applyProtection="0">
      <alignment horizontal="left" vertical="top"/>
    </xf>
    <xf numFmtId="0" fontId="318" fillId="0" borderId="97" applyNumberFormat="0" applyFont="0" applyFill="0" applyAlignment="0" applyProtection="0">
      <alignment horizontal="left" vertical="top"/>
    </xf>
    <xf numFmtId="0" fontId="319" fillId="0" borderId="101" applyNumberFormat="0" applyFill="0" applyAlignment="0" applyProtection="0">
      <alignment vertical="top"/>
    </xf>
    <xf numFmtId="0" fontId="319" fillId="0" borderId="101" applyNumberFormat="0" applyFill="0" applyAlignment="0" applyProtection="0">
      <alignment vertical="top"/>
    </xf>
    <xf numFmtId="349" fontId="274"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3">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3">
      <alignment vertical="center" wrapText="1"/>
    </xf>
    <xf numFmtId="0" fontId="2" fillId="0" borderId="113">
      <alignment vertical="center" wrapText="1"/>
    </xf>
    <xf numFmtId="0" fontId="2" fillId="0" borderId="113">
      <alignment vertical="center" wrapText="1"/>
    </xf>
    <xf numFmtId="0" fontId="2" fillId="0" borderId="113">
      <alignment vertical="center" wrapText="1"/>
    </xf>
    <xf numFmtId="0" fontId="2" fillId="0" borderId="0" applyNumberFormat="0" applyFont="0" applyFill="0" applyBorder="0" applyAlignment="0" applyProtection="0"/>
    <xf numFmtId="0" fontId="2" fillId="0" borderId="113">
      <alignment vertical="center" wrapText="1"/>
    </xf>
    <xf numFmtId="0" fontId="2" fillId="0" borderId="113">
      <alignment vertical="center" wrapText="1"/>
    </xf>
    <xf numFmtId="0" fontId="2" fillId="0" borderId="113">
      <alignment vertical="center" wrapText="1"/>
    </xf>
    <xf numFmtId="0" fontId="2" fillId="0" borderId="113">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13">
      <alignment vertical="center" wrapText="1"/>
    </xf>
    <xf numFmtId="0" fontId="2" fillId="0" borderId="113">
      <alignment vertical="center" wrapText="1"/>
    </xf>
    <xf numFmtId="0" fontId="2" fillId="0" borderId="113">
      <alignment vertical="center" wrapText="1"/>
    </xf>
    <xf numFmtId="0" fontId="2" fillId="0" borderId="113">
      <alignment vertical="center" wrapText="1"/>
    </xf>
    <xf numFmtId="0" fontId="2" fillId="0" borderId="0" applyNumberFormat="0" applyFont="0" applyFill="0" applyBorder="0" applyAlignment="0" applyProtection="0"/>
    <xf numFmtId="0" fontId="2" fillId="0" borderId="113">
      <alignment vertical="center" wrapText="1"/>
    </xf>
    <xf numFmtId="0" fontId="2" fillId="0" borderId="113">
      <alignment vertical="center" wrapText="1"/>
    </xf>
    <xf numFmtId="0" fontId="2" fillId="0" borderId="113">
      <alignment vertical="center" wrapText="1"/>
    </xf>
    <xf numFmtId="0" fontId="2" fillId="0" borderId="113">
      <alignment vertical="center" wrapText="1"/>
    </xf>
    <xf numFmtId="0" fontId="2" fillId="0" borderId="0" applyNumberFormat="0" applyFont="0" applyFill="0" applyBorder="0" applyAlignment="0" applyProtection="0"/>
    <xf numFmtId="0" fontId="104" fillId="0" borderId="0" applyFill="0" applyBorder="0" applyProtection="0">
      <alignment horizontal="center" vertical="center"/>
    </xf>
    <xf numFmtId="0" fontId="324" fillId="0" borderId="0" applyBorder="0" applyProtection="0">
      <alignment vertical="center"/>
    </xf>
    <xf numFmtId="277" fontId="324" fillId="0" borderId="101"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325" fillId="147"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25" fillId="111" borderId="101"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63" fillId="0" borderId="0" applyBorder="0" applyProtection="0">
      <alignment horizontal="left"/>
    </xf>
    <xf numFmtId="0" fontId="104"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6"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57" fillId="0" borderId="64"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 fillId="0" borderId="0">
      <alignment horizontal="centerContinuous"/>
    </xf>
    <xf numFmtId="0" fontId="10" fillId="0" borderId="0"/>
    <xf numFmtId="0" fontId="10" fillId="0" borderId="0"/>
    <xf numFmtId="3" fontId="211" fillId="0" borderId="123">
      <alignment vertical="center"/>
    </xf>
    <xf numFmtId="0" fontId="327"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7" fillId="131" borderId="168" applyNumberFormat="0" applyFont="0">
      <alignment horizontal="center" vertical="center"/>
    </xf>
    <xf numFmtId="0" fontId="29" fillId="109"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5" fontId="29" fillId="0" borderId="0" applyFill="0" applyBorder="0" applyAlignment="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3" fontId="211" fillId="0" borderId="123">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1" fillId="0" borderId="123">
      <alignment vertical="center"/>
    </xf>
    <xf numFmtId="254" fontId="29" fillId="0" borderId="0" applyFill="0" applyBorder="0" applyAlignment="0"/>
    <xf numFmtId="254"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0" fontId="45" fillId="69" borderId="117"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328"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2"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29" fillId="148" borderId="0" applyNumberFormat="0">
      <alignment horizontal="left"/>
    </xf>
    <xf numFmtId="0" fontId="329" fillId="148" borderId="0" applyNumberFormat="0">
      <alignment horizontal="left"/>
    </xf>
    <xf numFmtId="0" fontId="329" fillId="148"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30"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351" fontId="330" fillId="0" borderId="0">
      <protection locked="0"/>
    </xf>
    <xf numFmtId="351" fontId="330" fillId="0" borderId="0">
      <protection locked="0"/>
    </xf>
    <xf numFmtId="0" fontId="10" fillId="0" borderId="0"/>
    <xf numFmtId="0" fontId="76" fillId="0" borderId="0" applyNumberForma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38" fillId="0" borderId="38" applyNumberFormat="0" applyFill="0" applyAlignment="0" applyProtection="0"/>
    <xf numFmtId="0" fontId="10" fillId="0" borderId="0"/>
    <xf numFmtId="0" fontId="10" fillId="0" borderId="0"/>
    <xf numFmtId="0" fontId="10" fillId="0" borderId="0"/>
    <xf numFmtId="0" fontId="39" fillId="0" borderId="39" applyNumberFormat="0" applyFill="0" applyAlignment="0" applyProtection="0"/>
    <xf numFmtId="0" fontId="10" fillId="0" borderId="0"/>
    <xf numFmtId="0" fontId="10" fillId="0" borderId="0"/>
    <xf numFmtId="0" fontId="10" fillId="0" borderId="0"/>
    <xf numFmtId="0" fontId="40" fillId="0" borderId="40"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31" fillId="149" borderId="0">
      <alignment horizontal="centerContinuous"/>
    </xf>
    <xf numFmtId="0" fontId="332" fillId="64" borderId="0" applyNumberFormat="0" applyBorder="0" applyAlignment="0">
      <alignment horizontal="center"/>
    </xf>
    <xf numFmtId="0" fontId="333" fillId="0" borderId="96"/>
    <xf numFmtId="0" fontId="10" fillId="0" borderId="0"/>
    <xf numFmtId="0" fontId="333" fillId="0" borderId="96"/>
    <xf numFmtId="0" fontId="10" fillId="0" borderId="0"/>
    <xf numFmtId="0" fontId="333" fillId="0" borderId="96"/>
    <xf numFmtId="0" fontId="10" fillId="0" borderId="0"/>
    <xf numFmtId="0" fontId="333" fillId="0" borderId="96"/>
    <xf numFmtId="0" fontId="333" fillId="0" borderId="96"/>
    <xf numFmtId="246" fontId="255" fillId="0" borderId="0"/>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96">
      <alignment horizontal="left"/>
    </xf>
    <xf numFmtId="253" fontId="2" fillId="0" borderId="96">
      <alignment horizontal="left"/>
    </xf>
    <xf numFmtId="253" fontId="2" fillId="0" borderId="96">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69" applyNumberFormat="0" applyFill="0" applyAlignment="0" applyProtection="0"/>
    <xf numFmtId="0" fontId="77" fillId="0" borderId="169" applyNumberFormat="0" applyFill="0" applyAlignment="0" applyProtection="0"/>
    <xf numFmtId="0" fontId="77" fillId="0" borderId="169" applyNumberFormat="0" applyFill="0" applyAlignment="0" applyProtection="0"/>
    <xf numFmtId="0" fontId="77" fillId="0" borderId="169" applyNumberFormat="0" applyFill="0" applyAlignment="0" applyProtection="0"/>
    <xf numFmtId="0" fontId="30" fillId="0" borderId="169" applyNumberFormat="0" applyFill="0" applyAlignment="0" applyProtection="0"/>
    <xf numFmtId="0" fontId="30" fillId="0" borderId="169"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69" applyNumberFormat="0" applyFill="0" applyAlignment="0" applyProtection="0"/>
    <xf numFmtId="0" fontId="30" fillId="0" borderId="169" applyNumberFormat="0" applyFill="0" applyAlignment="0" applyProtection="0"/>
    <xf numFmtId="3" fontId="211" fillId="0" borderId="123">
      <alignment vertical="center"/>
    </xf>
    <xf numFmtId="0" fontId="30" fillId="0" borderId="169"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69" applyNumberFormat="0" applyFill="0" applyAlignment="0" applyProtection="0"/>
    <xf numFmtId="0" fontId="30" fillId="0" borderId="169" applyNumberFormat="0" applyFill="0" applyAlignment="0" applyProtection="0"/>
    <xf numFmtId="0" fontId="2" fillId="0" borderId="0" applyNumberFormat="0" applyFont="0" applyFill="0" applyBorder="0" applyAlignment="0" applyProtection="0"/>
    <xf numFmtId="0" fontId="30" fillId="0" borderId="169"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69" applyNumberFormat="0" applyFill="0" applyAlignment="0" applyProtection="0"/>
    <xf numFmtId="0" fontId="30" fillId="0" borderId="169" applyNumberFormat="0" applyFill="0" applyAlignment="0" applyProtection="0"/>
    <xf numFmtId="0" fontId="2" fillId="0" borderId="0" applyNumberFormat="0" applyFont="0" applyFill="0" applyBorder="0" applyAlignment="0" applyProtection="0"/>
    <xf numFmtId="0" fontId="77" fillId="0" borderId="169"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69"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69" applyNumberFormat="0" applyFill="0" applyAlignment="0" applyProtection="0"/>
    <xf numFmtId="0" fontId="77" fillId="0" borderId="169" applyNumberFormat="0" applyFill="0" applyAlignment="0" applyProtection="0"/>
    <xf numFmtId="0" fontId="77" fillId="0" borderId="169" applyNumberFormat="0" applyFill="0" applyAlignment="0" applyProtection="0"/>
    <xf numFmtId="0" fontId="2" fillId="0" borderId="0" applyNumberFormat="0" applyFont="0" applyFill="0" applyBorder="0" applyAlignment="0" applyProtection="0"/>
    <xf numFmtId="0" fontId="30" fillId="0" borderId="169" applyNumberFormat="0" applyFill="0" applyAlignment="0" applyProtection="0"/>
    <xf numFmtId="0" fontId="30" fillId="0" borderId="169" applyNumberFormat="0" applyFill="0" applyAlignment="0" applyProtection="0"/>
    <xf numFmtId="0" fontId="30" fillId="0" borderId="169" applyNumberFormat="0" applyFill="0" applyAlignment="0" applyProtection="0"/>
    <xf numFmtId="0" fontId="30" fillId="0" borderId="169" applyNumberFormat="0" applyFill="0" applyAlignment="0" applyProtection="0"/>
    <xf numFmtId="38" fontId="203" fillId="0" borderId="170">
      <alignment horizontal="right"/>
    </xf>
    <xf numFmtId="0" fontId="274" fillId="0" borderId="171"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74" fillId="0" borderId="171" applyProtection="0">
      <alignment horizontal="center"/>
    </xf>
    <xf numFmtId="0" fontId="274" fillId="0" borderId="171" applyProtection="0">
      <alignment horizontal="center"/>
    </xf>
    <xf numFmtId="0" fontId="274" fillId="0" borderId="171" applyProtection="0">
      <alignment horizontal="center"/>
    </xf>
    <xf numFmtId="0" fontId="274" fillId="0" borderId="171" applyProtection="0">
      <alignment horizontal="center"/>
    </xf>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05" fillId="70" borderId="0">
      <alignment horizontal="center"/>
    </xf>
    <xf numFmtId="0" fontId="105" fillId="70" borderId="0">
      <alignment horizontal="center"/>
    </xf>
    <xf numFmtId="3" fontId="211" fillId="0" borderId="123">
      <alignment vertical="center"/>
    </xf>
    <xf numFmtId="0" fontId="334" fillId="104" borderId="0" applyNumberFormat="0" applyBorder="0"/>
    <xf numFmtId="0" fontId="187" fillId="0" borderId="172" applyNumberFormat="0" applyFont="0" applyFill="0" applyAlignment="0"/>
    <xf numFmtId="0" fontId="335" fillId="0" borderId="117"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181" fillId="0" borderId="57" applyNumberFormat="0" applyBorder="0">
      <protection locked="0"/>
    </xf>
    <xf numFmtId="37" fontId="336" fillId="111" borderId="0"/>
    <xf numFmtId="37" fontId="162" fillId="150" borderId="113" applyNumberFormat="0" applyAlignment="0" applyProtection="0"/>
    <xf numFmtId="0" fontId="2" fillId="0" borderId="0" applyNumberFormat="0" applyFont="0" applyFill="0" applyBorder="0" applyAlignment="0" applyProtection="0"/>
    <xf numFmtId="37" fontId="162" fillId="150" borderId="113" applyNumberFormat="0" applyAlignment="0" applyProtection="0"/>
    <xf numFmtId="37" fontId="162" fillId="150" borderId="113" applyNumberFormat="0" applyAlignment="0" applyProtection="0"/>
    <xf numFmtId="37" fontId="162" fillId="150" borderId="113" applyNumberFormat="0" applyAlignment="0" applyProtection="0"/>
    <xf numFmtId="37" fontId="162" fillId="150" borderId="113" applyNumberFormat="0" applyAlignment="0" applyProtection="0"/>
    <xf numFmtId="3" fontId="211" fillId="0" borderId="123">
      <alignment vertical="center"/>
    </xf>
    <xf numFmtId="0" fontId="2" fillId="0" borderId="0" applyNumberFormat="0" applyFont="0" applyFill="0" applyBorder="0" applyAlignment="0" applyProtection="0"/>
    <xf numFmtId="0" fontId="150" fillId="0" borderId="0" applyNumberFormat="0" applyFill="0" applyBorder="0" applyAlignment="0" applyProtection="0"/>
    <xf numFmtId="0" fontId="10" fillId="0" borderId="0"/>
    <xf numFmtId="0" fontId="10" fillId="0" borderId="0"/>
    <xf numFmtId="221" fontId="337"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38" fillId="0" borderId="101">
      <alignment horizontal="center"/>
    </xf>
    <xf numFmtId="43" fontId="2" fillId="0" borderId="0" applyNumberFormat="0" applyFont="0" applyBorder="0" applyAlignment="0">
      <protection locked="0"/>
    </xf>
    <xf numFmtId="2" fontId="336" fillId="111" borderId="0" applyNumberFormat="0" applyFill="0" applyBorder="0" applyAlignment="0" applyProtection="0"/>
    <xf numFmtId="352" fontId="339" fillId="111" borderId="0" applyNumberFormat="0" applyFill="0" applyBorder="0" applyAlignment="0" applyProtection="0"/>
    <xf numFmtId="37" fontId="340" fillId="110" borderId="0" applyNumberFormat="0" applyFill="0" applyBorder="0" applyAlignment="0"/>
    <xf numFmtId="0" fontId="152" fillId="111" borderId="0" applyNumberFormat="0" applyBorder="0" applyAlignment="0"/>
    <xf numFmtId="0" fontId="2" fillId="0" borderId="97"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97"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97" applyNumberFormat="0" applyFont="0" applyFill="0" applyAlignment="0" applyProtection="0"/>
    <xf numFmtId="0" fontId="2" fillId="0" borderId="97" applyNumberFormat="0" applyFont="0" applyFill="0" applyAlignment="0" applyProtection="0"/>
    <xf numFmtId="0" fontId="2" fillId="0" borderId="97" applyNumberFormat="0" applyFont="0" applyFill="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338" fontId="2" fillId="0" borderId="0"/>
    <xf numFmtId="2" fontId="235" fillId="70" borderId="113"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0" fontId="10" fillId="0" borderId="0"/>
    <xf numFmtId="3" fontId="211" fillId="0" borderId="123">
      <alignment vertical="center"/>
    </xf>
    <xf numFmtId="0" fontId="10" fillId="0" borderId="0"/>
    <xf numFmtId="165" fontId="341" fillId="70" borderId="64">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353"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211" fillId="0" borderId="123">
      <alignment vertical="center"/>
    </xf>
    <xf numFmtId="354" fontId="2" fillId="0" borderId="0" applyFont="0" applyFill="0" applyBorder="0" applyAlignment="0" applyProtection="0"/>
    <xf numFmtId="355" fontId="256" fillId="0" borderId="0">
      <protection locked="0"/>
    </xf>
    <xf numFmtId="0" fontId="10" fillId="0" borderId="0"/>
    <xf numFmtId="0" fontId="10" fillId="0" borderId="0"/>
    <xf numFmtId="0" fontId="10" fillId="0" borderId="0"/>
    <xf numFmtId="0" fontId="24" fillId="65" borderId="36" applyNumberFormat="0" applyAlignment="0" applyProtection="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0" fontId="10" fillId="0" borderId="0"/>
    <xf numFmtId="3" fontId="211" fillId="0" borderId="123">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6"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42" fillId="109"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0" fillId="96" borderId="0">
      <alignment horizontal="right"/>
    </xf>
    <xf numFmtId="0" fontId="343" fillId="75" borderId="101"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98" fillId="0" borderId="0">
      <alignment horizontal="center"/>
    </xf>
    <xf numFmtId="0" fontId="10" fillId="0" borderId="0"/>
    <xf numFmtId="3" fontId="211" fillId="0" borderId="123">
      <alignment vertical="center"/>
    </xf>
    <xf numFmtId="0" fontId="311" fillId="0" borderId="0" applyProtection="0">
      <alignment horizontal="center"/>
    </xf>
    <xf numFmtId="0" fontId="10" fillId="0" borderId="0"/>
    <xf numFmtId="3" fontId="211" fillId="0" borderId="123">
      <alignment vertical="center"/>
    </xf>
    <xf numFmtId="0" fontId="2" fillId="0" borderId="0" applyNumberFormat="0" applyFont="0" applyFill="0" applyBorder="0" applyAlignment="0" applyProtection="0"/>
    <xf numFmtId="0" fontId="344" fillId="0" borderId="0" applyProtection="0">
      <alignment horizontal="center"/>
    </xf>
    <xf numFmtId="0" fontId="10" fillId="0" borderId="0"/>
    <xf numFmtId="3" fontId="211" fillId="0" borderId="123">
      <alignment vertical="center"/>
    </xf>
    <xf numFmtId="0" fontId="45" fillId="0" borderId="0" applyNumberFormat="0" applyFill="0" applyBorder="0" applyProtection="0">
      <alignment horizontal="left"/>
    </xf>
    <xf numFmtId="331" fontId="162" fillId="0" borderId="0" applyNumberFormat="0" applyFont="0" applyFill="0" applyBorder="0" applyProtection="0">
      <alignment vertical="top" wrapText="1"/>
    </xf>
    <xf numFmtId="0" fontId="208" fillId="0" borderId="0" applyNumberFormat="0" applyFill="0" applyBorder="0" applyProtection="0">
      <alignment horizontal="right"/>
    </xf>
    <xf numFmtId="0" fontId="181" fillId="0" borderId="0" applyNumberFormat="0" applyFill="0" applyBorder="0" applyProtection="0">
      <alignment horizontal="center"/>
    </xf>
    <xf numFmtId="15" fontId="181" fillId="0" borderId="0" applyFill="0" applyBorder="0" applyProtection="0">
      <alignment horizontal="center"/>
    </xf>
    <xf numFmtId="357" fontId="105" fillId="0" borderId="0"/>
    <xf numFmtId="357" fontId="105" fillId="0" borderId="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10" fillId="0" borderId="0"/>
    <xf numFmtId="3" fontId="211" fillId="0" borderId="123">
      <alignment vertical="center"/>
    </xf>
    <xf numFmtId="0" fontId="45" fillId="0" borderId="173" applyNumberFormat="0"/>
    <xf numFmtId="14" fontId="162" fillId="0" borderId="0" applyFont="0" applyFill="0" applyBorder="0" applyProtection="0"/>
    <xf numFmtId="16" fontId="162" fillId="0" borderId="0" applyFont="0" applyFill="0" applyBorder="0" applyProtection="0"/>
    <xf numFmtId="3" fontId="211" fillId="0" borderId="123">
      <alignment vertical="center"/>
    </xf>
    <xf numFmtId="358" fontId="345" fillId="0" borderId="101"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2" fillId="0" borderId="0" applyNumberFormat="0" applyFont="0" applyFill="0" applyBorder="0" applyAlignment="0" applyProtection="0"/>
    <xf numFmtId="0" fontId="10" fillId="0" borderId="0"/>
    <xf numFmtId="3" fontId="211" fillId="0" borderId="123">
      <alignment vertical="center"/>
    </xf>
    <xf numFmtId="0" fontId="10" fillId="0" borderId="0"/>
    <xf numFmtId="0" fontId="10" fillId="0" borderId="0"/>
    <xf numFmtId="0" fontId="10" fillId="0" borderId="0"/>
    <xf numFmtId="0" fontId="10" fillId="0" borderId="0"/>
    <xf numFmtId="3" fontId="211" fillId="0" borderId="123">
      <alignment vertical="center"/>
    </xf>
    <xf numFmtId="0" fontId="22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46" fillId="0" borderId="0" applyNumberFormat="0" applyFont="0" applyBorder="0" applyAlignment="0"/>
    <xf numFmtId="0" fontId="347" fillId="0" borderId="0"/>
    <xf numFmtId="0" fontId="6" fillId="0" borderId="0" applyNumberFormat="0" applyFill="0" applyBorder="0" applyAlignment="0" applyProtection="0">
      <alignment vertical="top"/>
      <protection locked="0"/>
    </xf>
    <xf numFmtId="208" fontId="347" fillId="0" borderId="0" applyFont="0" applyFill="0" applyBorder="0" applyAlignment="0" applyProtection="0"/>
    <xf numFmtId="209" fontId="347" fillId="0" borderId="0" applyFont="0" applyFill="0" applyBorder="0" applyAlignment="0" applyProtection="0"/>
    <xf numFmtId="207" fontId="347" fillId="0" borderId="0" applyFont="0" applyFill="0" applyBorder="0" applyAlignment="0" applyProtection="0"/>
    <xf numFmtId="210" fontId="347"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194" fontId="9" fillId="0" borderId="0" applyFont="0" applyFill="0" applyBorder="0" applyAlignment="0" applyProtection="0"/>
    <xf numFmtId="193" fontId="9" fillId="0" borderId="0" applyFont="0" applyFill="0" applyBorder="0" applyAlignment="0" applyProtection="0"/>
    <xf numFmtId="0" fontId="348" fillId="0" borderId="0" applyNumberFormat="0" applyFill="0" applyBorder="0" applyAlignment="0" applyProtection="0"/>
    <xf numFmtId="3" fontId="2" fillId="75" borderId="179" applyFont="0">
      <alignment horizontal="right" vertical="center"/>
      <protection locked="0"/>
    </xf>
    <xf numFmtId="0" fontId="45" fillId="70" borderId="175" applyFont="0" applyBorder="0">
      <alignment horizontal="center" wrapText="1"/>
    </xf>
    <xf numFmtId="0" fontId="149" fillId="70" borderId="178" applyNumberFormat="0" applyFill="0" applyBorder="0" applyAlignment="0" applyProtection="0">
      <alignment horizontal="left"/>
    </xf>
    <xf numFmtId="0" fontId="1" fillId="0" borderId="0"/>
    <xf numFmtId="0" fontId="176" fillId="0" borderId="183"/>
    <xf numFmtId="244" fontId="178" fillId="0" borderId="184"/>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0" fontId="19" fillId="0" borderId="176" applyFont="0" applyFill="0" applyBorder="0" applyAlignment="0"/>
    <xf numFmtId="3" fontId="183" fillId="88" borderId="179" applyNumberFormat="0" applyFont="0" applyAlignment="0"/>
    <xf numFmtId="3" fontId="183" fillId="88" borderId="179" applyNumberFormat="0" applyFont="0" applyAlignment="0"/>
    <xf numFmtId="3" fontId="183" fillId="88" borderId="179" applyNumberFormat="0" applyFont="0" applyAlignment="0"/>
    <xf numFmtId="3" fontId="183" fillId="88" borderId="179" applyNumberFormat="0" applyFont="0" applyAlignment="0"/>
    <xf numFmtId="3" fontId="183" fillId="88" borderId="179" applyNumberFormat="0" applyFont="0" applyAlignment="0"/>
    <xf numFmtId="247"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247" fontId="181" fillId="107" borderId="179" applyNumberFormat="0" applyFill="0" applyBorder="0" applyAlignment="0" applyProtection="0"/>
    <xf numFmtId="0"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0"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247" fontId="181" fillId="107" borderId="179" applyNumberFormat="0" applyFill="0" applyBorder="0" applyAlignment="0" applyProtection="0"/>
    <xf numFmtId="0" fontId="181" fillId="107" borderId="179" applyNumberFormat="0" applyFill="0" applyBorder="0" applyAlignment="0" applyProtection="0"/>
    <xf numFmtId="0" fontId="185" fillId="108" borderId="185" applyNumberFormat="0" applyAlignment="0" applyProtection="0"/>
    <xf numFmtId="0" fontId="185" fillId="108" borderId="185" applyNumberFormat="0" applyAlignment="0" applyProtection="0"/>
    <xf numFmtId="252" fontId="105" fillId="0" borderId="185" applyNumberFormat="0" applyFont="0" applyFill="0" applyAlignment="0">
      <alignment vertical="center"/>
    </xf>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252" fontId="105" fillId="0" borderId="185" applyNumberFormat="0" applyFont="0" applyFill="0" applyAlignment="0">
      <alignment vertical="center"/>
    </xf>
    <xf numFmtId="0" fontId="105" fillId="0" borderId="185" applyNumberFormat="0" applyFont="0" applyFill="0"/>
    <xf numFmtId="252" fontId="105" fillId="0" borderId="185" applyNumberFormat="0" applyFont="0" applyFill="0" applyAlignment="0">
      <alignment vertical="center"/>
    </xf>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105" fillId="0" borderId="185" applyNumberFormat="0" applyFont="0" applyFill="0"/>
    <xf numFmtId="0" fontId="203" fillId="0" borderId="174" applyNumberFormat="0" applyFont="0" applyFill="0" applyAlignment="0" applyProtection="0"/>
    <xf numFmtId="0" fontId="151" fillId="0" borderId="178" applyNumberFormat="0" applyFont="0" applyFill="0" applyAlignment="0" applyProtection="0"/>
    <xf numFmtId="0" fontId="151" fillId="0" borderId="178" applyNumberFormat="0" applyFont="0" applyFill="0" applyAlignment="0" applyProtection="0"/>
    <xf numFmtId="0" fontId="151" fillId="0" borderId="178" applyNumberFormat="0" applyFont="0" applyFill="0" applyAlignment="0" applyProtection="0"/>
    <xf numFmtId="0" fontId="151" fillId="0" borderId="183" applyNumberFormat="0" applyFont="0" applyFill="0" applyAlignment="0" applyProtection="0"/>
    <xf numFmtId="0" fontId="151" fillId="0" borderId="183" applyNumberFormat="0" applyFont="0" applyFill="0" applyAlignment="0" applyProtection="0"/>
    <xf numFmtId="0" fontId="151" fillId="0" borderId="177" applyNumberFormat="0" applyFont="0" applyFill="0" applyAlignment="0" applyProtection="0"/>
    <xf numFmtId="0" fontId="151" fillId="0" borderId="177" applyNumberFormat="0" applyFont="0" applyFill="0" applyAlignment="0" applyProtection="0"/>
    <xf numFmtId="0" fontId="151" fillId="0" borderId="177" applyNumberFormat="0" applyFont="0" applyFill="0" applyAlignment="0" applyProtection="0"/>
    <xf numFmtId="0" fontId="151" fillId="0" borderId="177" applyNumberFormat="0" applyFont="0" applyFill="0" applyAlignment="0" applyProtection="0"/>
    <xf numFmtId="0" fontId="151" fillId="0" borderId="177" applyNumberFormat="0" applyFont="0" applyFill="0" applyAlignment="0" applyProtection="0"/>
    <xf numFmtId="0" fontId="151" fillId="0" borderId="177" applyNumberFormat="0" applyFont="0" applyFill="0" applyAlignment="0" applyProtection="0"/>
    <xf numFmtId="253" fontId="2" fillId="0" borderId="184">
      <alignment horizontal="left"/>
    </xf>
    <xf numFmtId="253" fontId="2" fillId="0" borderId="184">
      <alignment horizontal="left"/>
    </xf>
    <xf numFmtId="253" fontId="2" fillId="0" borderId="184">
      <alignment horizontal="left"/>
    </xf>
    <xf numFmtId="253" fontId="2" fillId="0" borderId="184">
      <alignment horizontal="left"/>
    </xf>
    <xf numFmtId="253" fontId="2" fillId="0" borderId="184">
      <alignment horizontal="left"/>
    </xf>
    <xf numFmtId="253" fontId="2" fillId="0" borderId="184">
      <alignment horizontal="left"/>
    </xf>
    <xf numFmtId="253" fontId="2" fillId="0" borderId="184">
      <alignment horizontal="left"/>
    </xf>
    <xf numFmtId="253" fontId="2" fillId="0" borderId="184">
      <alignment horizontal="left"/>
    </xf>
    <xf numFmtId="3" fontId="45" fillId="42" borderId="178">
      <protection hidden="1"/>
    </xf>
    <xf numFmtId="0" fontId="206" fillId="0" borderId="178" applyBorder="0"/>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vertical="center"/>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3" fontId="208" fillId="70" borderId="179" applyFont="0" applyFill="0" applyProtection="0">
      <alignment horizontal="right"/>
    </xf>
    <xf numFmtId="201" fontId="211"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0" fontId="222" fillId="0" borderId="186" applyNumberFormat="0" applyFill="0" applyBorder="0" applyAlignment="0" applyProtection="0">
      <alignment horizontal="center"/>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2" fillId="0" borderId="186" applyNumberFormat="0" applyFill="0" applyBorder="0" applyAlignment="0" applyProtection="0">
      <alignment horizontal="center"/>
      <protection locked="0"/>
    </xf>
    <xf numFmtId="0" fontId="222" fillId="0" borderId="186" applyNumberFormat="0" applyFill="0" applyBorder="0" applyAlignment="0" applyProtection="0">
      <alignment horizontal="center"/>
      <protection locked="0"/>
    </xf>
    <xf numFmtId="0" fontId="222" fillId="0" borderId="186" applyNumberFormat="0" applyFill="0" applyBorder="0" applyAlignment="0" applyProtection="0">
      <alignment horizontal="center"/>
      <protection locked="0"/>
    </xf>
    <xf numFmtId="0" fontId="222" fillId="0" borderId="186" applyNumberFormat="0" applyFill="0" applyBorder="0" applyAlignment="0" applyProtection="0">
      <alignment horizontal="center"/>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23" fillId="0" borderId="186" applyNumberFormat="0" applyFill="0" applyBorder="0">
      <protection locked="0"/>
    </xf>
    <xf numFmtId="0" fontId="2" fillId="0" borderId="0" applyFont="0" applyFill="0" applyBorder="0" applyAlignment="0" applyProtection="0"/>
    <xf numFmtId="42" fontId="2" fillId="0" borderId="0" applyFont="0" applyFill="0" applyBorder="0" applyAlignment="0" applyProtection="0"/>
    <xf numFmtId="267" fontId="164" fillId="0" borderId="0" applyFont="0" applyFill="0" applyBorder="0" applyAlignment="0" applyProtection="0">
      <alignment horizontal="righ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29" fillId="119" borderId="176" applyNumberFormat="0" applyBorder="0">
      <alignment horizontal="left"/>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0"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275" fontId="2" fillId="0" borderId="178" applyFill="0" applyProtection="0">
      <alignment horizontal="centerContinuous"/>
    </xf>
    <xf numFmtId="0" fontId="234" fillId="120" borderId="179" applyNumberFormat="0" applyBorder="0" applyAlignment="0">
      <alignment horizontal="center"/>
      <protection locked="0"/>
    </xf>
    <xf numFmtId="0" fontId="234" fillId="120" borderId="179" applyNumberFormat="0" applyBorder="0" applyAlignment="0">
      <alignment horizontal="center"/>
      <protection locked="0"/>
    </xf>
    <xf numFmtId="3" fontId="235" fillId="121" borderId="186" applyNumberFormat="0" applyBorder="0" applyAlignment="0" applyProtection="0">
      <protection hidden="1"/>
    </xf>
    <xf numFmtId="281" fontId="2" fillId="0" borderId="0" applyFont="0" applyFill="0" applyBorder="0" applyAlignment="0" applyProtection="0"/>
    <xf numFmtId="0" fontId="2" fillId="72" borderId="177" applyNumberFormat="0" applyFont="0" applyAlignment="0" applyProtection="0"/>
    <xf numFmtId="0" fontId="2" fillId="72" borderId="177" applyNumberFormat="0" applyFont="0" applyAlignment="0" applyProtection="0"/>
    <xf numFmtId="0" fontId="2" fillId="72" borderId="177" applyNumberFormat="0" applyFont="0" applyAlignment="0" applyProtection="0"/>
    <xf numFmtId="0" fontId="2" fillId="72" borderId="177" applyNumberFormat="0" applyFont="0" applyAlignment="0" applyProtection="0"/>
    <xf numFmtId="0" fontId="2" fillId="72" borderId="177" applyNumberFormat="0" applyFont="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45" fillId="113" borderId="181" applyAlignment="0" applyProtection="0"/>
    <xf numFmtId="0" fontId="45" fillId="113" borderId="181" applyAlignment="0" applyProtection="0"/>
    <xf numFmtId="0" fontId="45" fillId="113" borderId="181" applyAlignment="0" applyProtection="0"/>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Protection="0">
      <alignment horizontal="center" vertical="center"/>
    </xf>
    <xf numFmtId="0" fontId="2" fillId="69" borderId="179" applyNumberFormat="0" applyFont="0" applyBorder="0" applyProtection="0">
      <alignment horizontal="center" vertical="center"/>
    </xf>
    <xf numFmtId="0" fontId="2" fillId="69" borderId="179" applyNumberFormat="0" applyFont="0" applyBorder="0" applyProtection="0">
      <alignment horizontal="center" vertical="center"/>
    </xf>
    <xf numFmtId="0" fontId="2" fillId="69" borderId="179" applyNumberFormat="0" applyFont="0" applyBorder="0" applyProtection="0">
      <alignment horizontal="center" vertic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69" borderId="179" applyNumberFormat="0" applyFont="0" applyBorder="0" applyAlignment="0" applyProtection="0">
      <alignment horizontal="center"/>
    </xf>
    <xf numFmtId="0" fontId="2" fillId="125" borderId="176" applyNumberFormat="0" applyFont="0" applyBorder="0" applyAlignment="0"/>
    <xf numFmtId="0" fontId="2" fillId="125" borderId="176" applyNumberFormat="0" applyFont="0" applyBorder="0" applyAlignment="0"/>
    <xf numFmtId="0" fontId="2" fillId="125" borderId="176" applyNumberFormat="0" applyFont="0" applyBorder="0" applyAlignment="0"/>
    <xf numFmtId="0" fontId="2" fillId="125" borderId="176" applyNumberFormat="0" applyFont="0" applyBorder="0" applyAlignment="0"/>
    <xf numFmtId="0" fontId="2" fillId="125" borderId="176" applyNumberFormat="0" applyFont="0" applyBorder="0" applyAlignment="0"/>
    <xf numFmtId="0" fontId="41" fillId="126" borderId="175" applyNumberFormat="0" applyFont="0" applyBorder="0" applyAlignment="0">
      <alignment horizontal="centerContinuous"/>
    </xf>
    <xf numFmtId="0" fontId="41" fillId="126" borderId="175" applyNumberFormat="0" applyFont="0" applyBorder="0" applyAlignment="0">
      <alignment horizontal="centerContinuous"/>
    </xf>
    <xf numFmtId="0" fontId="41" fillId="126" borderId="175" applyNumberFormat="0" applyFont="0" applyBorder="0" applyAlignment="0">
      <alignment horizontal="centerContinuous"/>
    </xf>
    <xf numFmtId="0" fontId="41" fillId="126" borderId="175" applyNumberFormat="0" applyFont="0" applyBorder="0" applyAlignment="0">
      <alignment horizontal="centerContinuous"/>
    </xf>
    <xf numFmtId="0" fontId="41" fillId="126" borderId="175" applyNumberFormat="0" applyFont="0" applyBorder="0" applyAlignment="0">
      <alignment horizontal="centerContinuous"/>
    </xf>
    <xf numFmtId="0" fontId="37" fillId="0" borderId="181">
      <alignment horizontal="left" vertical="center"/>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3"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10"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9" fontId="2" fillId="71" borderId="179" applyFont="0" applyProtection="0">
      <alignment horizontal="righ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71" borderId="175" applyNumberFormat="0" applyFont="0" applyBorder="0" applyAlignment="0" applyProtection="0">
      <alignment horizontal="left"/>
    </xf>
    <xf numFmtId="0" fontId="2" fillId="0" borderId="0" applyNumberFormat="0" applyFont="0" applyFill="0" applyBorder="0" applyAlignment="0" applyProtection="0"/>
    <xf numFmtId="10" fontId="19" fillId="107" borderId="179" applyNumberFormat="0" applyBorder="0" applyAlignment="0" applyProtection="0"/>
    <xf numFmtId="10" fontId="19" fillId="107" borderId="179" applyNumberFormat="0" applyBorder="0" applyAlignment="0" applyProtection="0"/>
    <xf numFmtId="10" fontId="19" fillId="107" borderId="179" applyNumberFormat="0" applyBorder="0" applyAlignment="0" applyProtection="0"/>
    <xf numFmtId="10" fontId="19" fillId="107" borderId="179" applyNumberFormat="0" applyBorder="0" applyAlignment="0" applyProtection="0"/>
    <xf numFmtId="10" fontId="19" fillId="107" borderId="179" applyNumberFormat="0" applyBorder="0" applyAlignment="0" applyProtection="0"/>
    <xf numFmtId="10" fontId="19" fillId="107" borderId="179" applyNumberFormat="0" applyBorder="0" applyAlignment="0" applyProtection="0"/>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0" fontId="273" fillId="0" borderId="184">
      <protection locked="0"/>
    </xf>
    <xf numFmtId="2" fontId="235" fillId="129" borderId="184" applyNumberFormat="0" applyBorder="0" applyAlignment="0" applyProtection="0">
      <alignment horizontal="center"/>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11" fontId="2" fillId="72" borderId="179" applyFont="0" applyAlignment="0">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vertical="center"/>
      <protection locked="0"/>
    </xf>
    <xf numFmtId="3" fontId="2" fillId="72" borderId="179" applyFont="0">
      <alignment horizontal="right" vertical="center"/>
      <protection locked="0"/>
    </xf>
    <xf numFmtId="3" fontId="2" fillId="72" borderId="179" applyFont="0">
      <alignment horizontal="right" vertical="center"/>
      <protection locked="0"/>
    </xf>
    <xf numFmtId="3" fontId="2" fillId="72" borderId="179" applyFont="0">
      <alignment horizontal="right" vertical="center"/>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3"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26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10" fontId="2" fillId="72" borderId="179" applyFont="0">
      <alignment horizontal="right"/>
      <protection locked="0"/>
    </xf>
    <xf numFmtId="9" fontId="2" fillId="72" borderId="186" applyFont="0">
      <alignment horizontal="right"/>
      <protection locked="0"/>
    </xf>
    <xf numFmtId="9" fontId="2" fillId="72" borderId="186" applyFont="0">
      <alignment horizontal="right"/>
      <protection locked="0"/>
    </xf>
    <xf numFmtId="9" fontId="2" fillId="72" borderId="186" applyFont="0">
      <alignment horizontal="right"/>
      <protection locked="0"/>
    </xf>
    <xf numFmtId="9" fontId="2" fillId="72" borderId="186" applyFont="0">
      <alignment horizontal="right"/>
      <protection locked="0"/>
    </xf>
    <xf numFmtId="9" fontId="2" fillId="72" borderId="186" applyFont="0">
      <alignment horizontal="right"/>
      <protection locked="0"/>
    </xf>
    <xf numFmtId="9" fontId="2" fillId="72" borderId="186" applyFont="0">
      <alignment horizontal="right"/>
      <protection locked="0"/>
    </xf>
    <xf numFmtId="9" fontId="2" fillId="72" borderId="186" applyFont="0">
      <alignment horizontal="right"/>
      <protection locked="0"/>
    </xf>
    <xf numFmtId="9" fontId="2" fillId="72" borderId="186" applyFont="0">
      <alignment horizontal="right"/>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0" fontId="2" fillId="72" borderId="179" applyFont="0">
      <alignment horizontal="center" wrapText="1"/>
      <protection locked="0"/>
    </xf>
    <xf numFmtId="49" fontId="2" fillId="72" borderId="179" applyFont="0" applyAlignment="0">
      <protection locked="0"/>
    </xf>
    <xf numFmtId="49" fontId="2" fillId="72" borderId="179" applyFont="0" applyAlignment="0">
      <protection locked="0"/>
    </xf>
    <xf numFmtId="317" fontId="162" fillId="0" borderId="184" applyBorder="0"/>
    <xf numFmtId="253" fontId="230" fillId="96" borderId="184" applyBorder="0"/>
    <xf numFmtId="10" fontId="9" fillId="130" borderId="176" applyBorder="0">
      <alignment horizontal="center"/>
      <protection locked="0"/>
    </xf>
    <xf numFmtId="10" fontId="9" fillId="130" borderId="176" applyBorder="0">
      <alignment horizontal="center"/>
      <protection locked="0"/>
    </xf>
    <xf numFmtId="10" fontId="9" fillId="130" borderId="176" applyBorder="0">
      <alignment horizontal="center"/>
      <protection locked="0"/>
    </xf>
    <xf numFmtId="10" fontId="9" fillId="130" borderId="176" applyBorder="0">
      <alignment horizontal="center"/>
      <protection locked="0"/>
    </xf>
    <xf numFmtId="10" fontId="9" fillId="130" borderId="176" applyBorder="0">
      <alignment horizontal="center"/>
      <protection locked="0"/>
    </xf>
    <xf numFmtId="2" fontId="235" fillId="107" borderId="179" applyNumberFormat="0" applyBorder="0" applyAlignment="0">
      <protection locked="0"/>
    </xf>
    <xf numFmtId="3" fontId="211" fillId="0" borderId="123">
      <alignment vertical="center"/>
    </xf>
    <xf numFmtId="37" fontId="203" fillId="0" borderId="0" applyNumberFormat="0" applyFill="0" applyAlignment="0"/>
    <xf numFmtId="0" fontId="285" fillId="104" borderId="180">
      <alignment horizontal="center" vertical="top" wrapText="1"/>
    </xf>
    <xf numFmtId="0" fontId="285" fillId="104" borderId="180">
      <alignment horizontal="center" vertical="top" wrapText="1"/>
    </xf>
    <xf numFmtId="0" fontId="285" fillId="104" borderId="180">
      <alignment horizontal="center" vertical="top" wrapText="1"/>
    </xf>
    <xf numFmtId="0" fontId="285" fillId="104" borderId="180">
      <alignment horizontal="center" vertical="top" wrapText="1"/>
    </xf>
    <xf numFmtId="0" fontId="2" fillId="0" borderId="181"/>
    <xf numFmtId="0" fontId="2" fillId="0" borderId="181"/>
    <xf numFmtId="0" fontId="2" fillId="0" borderId="181"/>
    <xf numFmtId="0" fontId="2" fillId="0" borderId="181"/>
    <xf numFmtId="0" fontId="45" fillId="71" borderId="175"/>
    <xf numFmtId="0" fontId="45" fillId="71" borderId="175"/>
    <xf numFmtId="0" fontId="45" fillId="71" borderId="175"/>
    <xf numFmtId="0" fontId="45" fillId="71" borderId="175"/>
    <xf numFmtId="0" fontId="45" fillId="0" borderId="176"/>
    <xf numFmtId="0" fontId="45" fillId="0" borderId="176"/>
    <xf numFmtId="0" fontId="45" fillId="0" borderId="176"/>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0" fontId="285" fillId="132" borderId="180">
      <alignment horizontal="center" vertical="top"/>
    </xf>
    <xf numFmtId="0" fontId="285" fillId="132" borderId="180">
      <alignment horizontal="center" vertical="top"/>
    </xf>
    <xf numFmtId="0" fontId="45" fillId="0" borderId="175"/>
    <xf numFmtId="0" fontId="45" fillId="0" borderId="175"/>
    <xf numFmtId="0" fontId="45" fillId="0" borderId="175"/>
    <xf numFmtId="0" fontId="45" fillId="0" borderId="175"/>
    <xf numFmtId="0" fontId="2" fillId="0" borderId="180"/>
    <xf numFmtId="0" fontId="2" fillId="0" borderId="180"/>
    <xf numFmtId="0" fontId="2" fillId="0" borderId="180"/>
    <xf numFmtId="0" fontId="2" fillId="0" borderId="180"/>
    <xf numFmtId="0" fontId="2" fillId="0" borderId="180"/>
    <xf numFmtId="0" fontId="286" fillId="71" borderId="186"/>
    <xf numFmtId="0" fontId="286" fillId="71" borderId="186"/>
    <xf numFmtId="0" fontId="2" fillId="0" borderId="176">
      <alignment horizontal="center"/>
    </xf>
    <xf numFmtId="0" fontId="2" fillId="0" borderId="176">
      <alignment horizontal="center"/>
    </xf>
    <xf numFmtId="0" fontId="2" fillId="0" borderId="176">
      <alignment horizontal="center"/>
    </xf>
    <xf numFmtId="0" fontId="2" fillId="0" borderId="177">
      <alignment horizontal="center"/>
    </xf>
    <xf numFmtId="0" fontId="2" fillId="0" borderId="177">
      <alignment horizontal="center"/>
    </xf>
    <xf numFmtId="0" fontId="2" fillId="0" borderId="177">
      <alignment horizontal="center"/>
    </xf>
    <xf numFmtId="0" fontId="2" fillId="0" borderId="177">
      <alignment horizontal="center"/>
    </xf>
    <xf numFmtId="0" fontId="2" fillId="0" borderId="182">
      <alignment horizontal="center"/>
    </xf>
    <xf numFmtId="0" fontId="2" fillId="0" borderId="182">
      <alignment horizontal="center"/>
    </xf>
    <xf numFmtId="0" fontId="285" fillId="132" borderId="180">
      <alignment horizontal="center" vertical="top" wrapText="1"/>
    </xf>
    <xf numFmtId="0" fontId="285" fillId="132" borderId="180">
      <alignment horizontal="center" vertical="top" wrapText="1"/>
    </xf>
    <xf numFmtId="0" fontId="285" fillId="132" borderId="180">
      <alignment horizontal="center" vertical="top" wrapText="1"/>
    </xf>
    <xf numFmtId="0" fontId="285" fillId="132" borderId="180">
      <alignment horizontal="center" vertical="top" wrapText="1"/>
    </xf>
    <xf numFmtId="3" fontId="2" fillId="0" borderId="181"/>
    <xf numFmtId="3" fontId="2" fillId="0" borderId="181"/>
    <xf numFmtId="3" fontId="2" fillId="0" borderId="181"/>
    <xf numFmtId="3" fontId="2" fillId="0" borderId="181"/>
    <xf numFmtId="0" fontId="45" fillId="71" borderId="175">
      <alignment horizontal="center"/>
    </xf>
    <xf numFmtId="0" fontId="45" fillId="71" borderId="175">
      <alignment horizontal="center"/>
    </xf>
    <xf numFmtId="0" fontId="45" fillId="71" borderId="175">
      <alignment horizontal="center"/>
    </xf>
    <xf numFmtId="0" fontId="45" fillId="71" borderId="175">
      <alignment horizontal="center"/>
    </xf>
    <xf numFmtId="0" fontId="45" fillId="71" borderId="181">
      <alignment horizontal="center"/>
    </xf>
    <xf numFmtId="0" fontId="45" fillId="71" borderId="181">
      <alignment horizontal="center"/>
    </xf>
    <xf numFmtId="0" fontId="45" fillId="71" borderId="180">
      <alignment horizontal="center"/>
    </xf>
    <xf numFmtId="0" fontId="45" fillId="71" borderId="180">
      <alignment horizontal="center"/>
    </xf>
    <xf numFmtId="0" fontId="45" fillId="71" borderId="180">
      <alignment horizontal="center"/>
    </xf>
    <xf numFmtId="0" fontId="45" fillId="71" borderId="180">
      <alignment horizontal="center"/>
    </xf>
    <xf numFmtId="0" fontId="45" fillId="71" borderId="176">
      <alignment horizontal="left" vertical="top"/>
    </xf>
    <xf numFmtId="0" fontId="45" fillId="71" borderId="176">
      <alignment horizontal="left" vertical="top"/>
    </xf>
    <xf numFmtId="0" fontId="45" fillId="71" borderId="176">
      <alignment horizontal="left" vertical="top"/>
    </xf>
    <xf numFmtId="0" fontId="285" fillId="132" borderId="181">
      <alignment horizontal="center" vertical="center"/>
    </xf>
    <xf numFmtId="0" fontId="285" fillId="132" borderId="181">
      <alignment horizontal="center" vertical="center"/>
    </xf>
    <xf numFmtId="0" fontId="285" fillId="132" borderId="180">
      <alignment horizontal="center" vertical="center"/>
    </xf>
    <xf numFmtId="0" fontId="285" fillId="132" borderId="180">
      <alignment horizontal="center" vertical="center"/>
    </xf>
    <xf numFmtId="0" fontId="285" fillId="132" borderId="180">
      <alignment horizontal="center" vertical="center"/>
    </xf>
    <xf numFmtId="0" fontId="285" fillId="132" borderId="180">
      <alignment horizontal="center" vertical="center"/>
    </xf>
    <xf numFmtId="0" fontId="285" fillId="104" borderId="175">
      <alignment horizontal="center" vertical="center"/>
    </xf>
    <xf numFmtId="0" fontId="285" fillId="104" borderId="175">
      <alignment horizontal="center" vertical="center"/>
    </xf>
    <xf numFmtId="0" fontId="285" fillId="104" borderId="175">
      <alignment horizontal="center" vertical="center"/>
    </xf>
    <xf numFmtId="0" fontId="285" fillId="104" borderId="175">
      <alignment horizontal="center" vertical="center"/>
    </xf>
    <xf numFmtId="0" fontId="285" fillId="104" borderId="181">
      <alignment horizontal="center" vertical="center"/>
    </xf>
    <xf numFmtId="0" fontId="285" fillId="104" borderId="181">
      <alignment horizontal="center" vertical="center"/>
    </xf>
    <xf numFmtId="0" fontId="285" fillId="104" borderId="180">
      <alignment horizontal="center" vertical="center"/>
    </xf>
    <xf numFmtId="0" fontId="285" fillId="104" borderId="180">
      <alignment horizontal="center" vertical="center"/>
    </xf>
    <xf numFmtId="0" fontId="285" fillId="104" borderId="180">
      <alignment horizontal="center" vertical="center"/>
    </xf>
    <xf numFmtId="0" fontId="285" fillId="104" borderId="180">
      <alignment horizontal="center" vertical="center"/>
    </xf>
    <xf numFmtId="0" fontId="2" fillId="0" borderId="177"/>
    <xf numFmtId="0" fontId="2" fillId="0" borderId="177"/>
    <xf numFmtId="0" fontId="2" fillId="0" borderId="177"/>
    <xf numFmtId="0" fontId="2" fillId="0" borderId="177"/>
    <xf numFmtId="0" fontId="2" fillId="0" borderId="182"/>
    <xf numFmtId="0" fontId="2" fillId="0" borderId="182"/>
    <xf numFmtId="0" fontId="2" fillId="0" borderId="0" applyNumberFormat="0" applyFont="0" applyFill="0" applyBorder="0" applyAlignment="0" applyProtection="0"/>
    <xf numFmtId="0" fontId="288" fillId="0" borderId="184"/>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3"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260" fontId="2" fillId="75" borderId="179">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10" fontId="2" fillId="75" borderId="179" applyFont="0">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9" fontId="2" fillId="75" borderId="179">
      <alignment horizontal="right"/>
      <protection locked="0"/>
    </xf>
    <xf numFmtId="331" fontId="2" fillId="75" borderId="179" applyFont="0">
      <alignment horizontal="right" vertical="center"/>
      <protection locked="0"/>
    </xf>
    <xf numFmtId="331" fontId="2" fillId="75" borderId="179" applyFont="0">
      <alignment horizontal="right" vertical="center"/>
      <protection locked="0"/>
    </xf>
    <xf numFmtId="331" fontId="2" fillId="75" borderId="179" applyFont="0">
      <alignment horizontal="right" vertical="center"/>
      <protection locked="0"/>
    </xf>
    <xf numFmtId="331" fontId="2" fillId="75" borderId="179" applyFont="0">
      <alignment horizontal="right" vertical="center"/>
      <protection locked="0"/>
    </xf>
    <xf numFmtId="331" fontId="2" fillId="75" borderId="179" applyFont="0">
      <alignment horizontal="right" vertical="center"/>
      <protection locked="0"/>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lignment horizontal="center" wrapText="1"/>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0" fontId="2" fillId="75" borderId="179" applyNumberFormat="0" applyFont="0">
      <alignment horizontal="center" wrapText="1"/>
      <protection locked="0"/>
    </xf>
    <xf numFmtId="173" fontId="235" fillId="134" borderId="184" applyNumberFormat="0" applyBorder="0" applyAlignment="0" applyProtection="0">
      <alignment horizontal="center"/>
      <protection hidden="1"/>
    </xf>
    <xf numFmtId="3" fontId="289" fillId="58" borderId="179" applyNumberFormat="0" applyBorder="0" applyAlignment="0" applyProtection="0">
      <protection hidden="1"/>
    </xf>
    <xf numFmtId="3" fontId="290" fillId="135" borderId="186" applyNumberFormat="0" applyBorder="0" applyAlignment="0" applyProtection="0">
      <protection hidden="1"/>
    </xf>
    <xf numFmtId="0" fontId="19" fillId="131" borderId="184" applyNumberFormat="0" applyFont="0" applyBorder="0" applyAlignment="0" applyProtection="0">
      <alignment horizontal="center"/>
    </xf>
    <xf numFmtId="0" fontId="19" fillId="131" borderId="184" applyNumberFormat="0" applyFont="0" applyBorder="0" applyAlignment="0" applyProtection="0">
      <alignment horizontal="center"/>
    </xf>
    <xf numFmtId="0" fontId="19" fillId="96" borderId="184" applyNumberFormat="0" applyFont="0" applyBorder="0" applyAlignment="0" applyProtection="0">
      <alignment horizontal="center"/>
    </xf>
    <xf numFmtId="0" fontId="19" fillId="96" borderId="184" applyNumberFormat="0" applyFont="0" applyBorder="0" applyAlignment="0" applyProtection="0">
      <alignment horizontal="center"/>
    </xf>
    <xf numFmtId="0" fontId="162" fillId="0" borderId="187" applyNumberFormat="0" applyAlignment="0" applyProtection="0"/>
    <xf numFmtId="0" fontId="10" fillId="0" borderId="0"/>
    <xf numFmtId="0" fontId="46" fillId="70" borderId="178">
      <alignment horizontal="center"/>
    </xf>
    <xf numFmtId="0" fontId="41" fillId="0" borderId="174">
      <alignment horizontal="center"/>
    </xf>
    <xf numFmtId="0" fontId="45" fillId="92" borderId="178" applyNumberFormat="0" applyBorder="0" applyAlignment="0"/>
    <xf numFmtId="3" fontId="2" fillId="95" borderId="179" applyFont="0">
      <alignment horizontal="right" vertical="center"/>
      <protection locked="0"/>
    </xf>
    <xf numFmtId="3" fontId="2" fillId="95" borderId="179" applyFont="0">
      <alignment horizontal="right" vertical="center"/>
      <protection locked="0"/>
    </xf>
    <xf numFmtId="3" fontId="2" fillId="95" borderId="179" applyFont="0">
      <alignment horizontal="right" vertical="center"/>
      <protection locked="0"/>
    </xf>
    <xf numFmtId="3" fontId="2" fillId="95" borderId="179" applyFont="0">
      <alignment horizontal="right" vertical="center"/>
      <protection locked="0"/>
    </xf>
    <xf numFmtId="3" fontId="2" fillId="95" borderId="179" applyFont="0">
      <alignment horizontal="right" vertical="center"/>
      <protection locked="0"/>
    </xf>
    <xf numFmtId="0" fontId="299" fillId="46" borderId="179"/>
    <xf numFmtId="0" fontId="2" fillId="0" borderId="188">
      <alignment vertical="center"/>
    </xf>
    <xf numFmtId="4" fontId="29" fillId="138" borderId="189" applyNumberFormat="0" applyProtection="0">
      <alignment horizontal="left" vertical="center" indent="1"/>
    </xf>
    <xf numFmtId="4" fontId="29" fillId="138" borderId="189" applyNumberFormat="0" applyProtection="0">
      <alignment horizontal="left" vertical="center" indent="1"/>
    </xf>
    <xf numFmtId="4" fontId="29" fillId="138" borderId="189" applyNumberFormat="0" applyProtection="0">
      <alignment horizontal="left" vertical="center" indent="1"/>
    </xf>
    <xf numFmtId="4" fontId="29" fillId="138" borderId="189" applyNumberFormat="0" applyProtection="0">
      <alignment horizontal="left" vertical="center" indent="1"/>
    </xf>
    <xf numFmtId="4" fontId="29" fillId="138" borderId="189" applyNumberFormat="0" applyProtection="0">
      <alignment horizontal="left" vertical="center" indent="1"/>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47" fontId="2" fillId="70" borderId="179">
      <alignment horizontal="center"/>
    </xf>
    <xf numFmtId="3" fontId="2" fillId="70" borderId="179" applyFont="0">
      <alignment horizontal="right"/>
    </xf>
    <xf numFmtId="3" fontId="2" fillId="70" borderId="179" applyFont="0">
      <alignment horizontal="right"/>
    </xf>
    <xf numFmtId="3" fontId="2" fillId="70" borderId="179" applyFont="0">
      <alignment horizontal="right" vertical="center"/>
    </xf>
    <xf numFmtId="3" fontId="2" fillId="70" borderId="179" applyFont="0">
      <alignment horizontal="right" vertical="center"/>
    </xf>
    <xf numFmtId="3" fontId="2" fillId="70" borderId="179" applyFont="0">
      <alignment horizontal="right" vertical="center"/>
    </xf>
    <xf numFmtId="3" fontId="2" fillId="70" borderId="179" applyFont="0">
      <alignment horizontal="right" vertical="center"/>
    </xf>
    <xf numFmtId="3" fontId="2" fillId="70" borderId="179" applyFont="0">
      <alignment horizontal="right"/>
    </xf>
    <xf numFmtId="3" fontId="2" fillId="70" borderId="179" applyFont="0">
      <alignment horizontal="right"/>
    </xf>
    <xf numFmtId="3" fontId="2" fillId="70" borderId="179" applyFont="0">
      <alignment horizontal="right"/>
    </xf>
    <xf numFmtId="3" fontId="2" fillId="70" borderId="179" applyFont="0">
      <alignment horizontal="right"/>
    </xf>
    <xf numFmtId="3" fontId="2" fillId="70" borderId="179" applyFont="0">
      <alignment horizontal="right"/>
    </xf>
    <xf numFmtId="3" fontId="2" fillId="70" borderId="179" applyFont="0">
      <alignment horizontal="right"/>
    </xf>
    <xf numFmtId="3" fontId="2" fillId="70" borderId="179" applyFont="0">
      <alignment horizontal="right"/>
    </xf>
    <xf numFmtId="3" fontId="2" fillId="70" borderId="179" applyFont="0">
      <alignment horizontal="right"/>
    </xf>
    <xf numFmtId="3"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187"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26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10"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9" fontId="2" fillId="70" borderId="179" applyFont="0">
      <alignment horizontal="right"/>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48" fontId="2" fillId="70" borderId="179" applyFont="0">
      <alignment horizontal="center" wrapText="1"/>
    </xf>
    <xf numFmtId="3" fontId="2" fillId="69" borderId="181" applyBorder="0"/>
    <xf numFmtId="3" fontId="2" fillId="69" borderId="181" applyBorder="0"/>
    <xf numFmtId="3" fontId="2" fillId="69" borderId="181" applyBorder="0"/>
    <xf numFmtId="3" fontId="2" fillId="69" borderId="181" applyBorder="0"/>
    <xf numFmtId="3" fontId="2" fillId="69" borderId="181" applyBorder="0"/>
    <xf numFmtId="2" fontId="315" fillId="0" borderId="184" applyNumberFormat="0" applyFill="0" applyBorder="0" applyAlignment="0" applyProtection="0">
      <alignment horizontal="center"/>
      <protection locked="0"/>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0" fontId="162" fillId="0" borderId="179" applyNumberFormat="0" applyFont="0" applyFill="0" applyBorder="0" applyAlignment="0">
      <protection hidden="1"/>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1" fontId="2" fillId="144" borderId="179" applyFont="0">
      <alignment horizontal="right"/>
    </xf>
    <xf numFmtId="304" fontId="2" fillId="144" borderId="179" applyFont="0"/>
    <xf numFmtId="304" fontId="2" fillId="144" borderId="179" applyFont="0"/>
    <xf numFmtId="304" fontId="2" fillId="144" borderId="179" applyFont="0"/>
    <xf numFmtId="304" fontId="2" fillId="144" borderId="179" applyFont="0"/>
    <xf numFmtId="304" fontId="2" fillId="144" borderId="179" applyFont="0"/>
    <xf numFmtId="304" fontId="2" fillId="144" borderId="179" applyFont="0"/>
    <xf numFmtId="304" fontId="2" fillId="144" borderId="179" applyFont="0"/>
    <xf numFmtId="304" fontId="2" fillId="144" borderId="179" applyFont="0"/>
    <xf numFmtId="304" fontId="2" fillId="144" borderId="179" applyFont="0"/>
    <xf numFmtId="304" fontId="2" fillId="144" borderId="179" applyFont="0"/>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9"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331"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10" fontId="2" fillId="144" borderId="179" applyFont="0">
      <alignment horizontal="right"/>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0" fontId="2" fillId="144" borderId="179" applyFont="0">
      <alignment horizontal="center" wrapText="1"/>
    </xf>
    <xf numFmtId="49" fontId="2" fillId="144" borderId="179" applyFont="0"/>
    <xf numFmtId="49" fontId="2" fillId="144" borderId="179" applyFont="0"/>
    <xf numFmtId="304" fontId="2" fillId="145" borderId="179" applyFont="0"/>
    <xf numFmtId="304" fontId="2" fillId="145" borderId="179" applyFont="0"/>
    <xf numFmtId="304" fontId="2" fillId="145" borderId="179" applyFont="0"/>
    <xf numFmtId="304" fontId="2" fillId="145" borderId="179" applyFont="0"/>
    <xf numFmtId="304" fontId="2" fillId="145" borderId="179" applyFont="0"/>
    <xf numFmtId="304" fontId="2" fillId="145" borderId="179" applyFont="0"/>
    <xf numFmtId="304" fontId="2" fillId="145" borderId="179" applyFont="0"/>
    <xf numFmtId="304" fontId="2" fillId="145" borderId="179" applyFont="0"/>
    <xf numFmtId="304" fontId="2" fillId="145" borderId="179" applyFont="0"/>
    <xf numFmtId="304" fontId="2" fillId="145" borderId="179" applyFont="0"/>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9" fontId="2" fillId="145" borderId="179" applyFont="0">
      <alignment horizontal="right"/>
    </xf>
    <xf numFmtId="311" fontId="2" fillId="146" borderId="179">
      <alignment vertical="center"/>
    </xf>
    <xf numFmtId="311" fontId="2" fillId="146" borderId="179">
      <alignment vertical="center"/>
    </xf>
    <xf numFmtId="311" fontId="2" fillId="146" borderId="179">
      <alignment vertical="center"/>
    </xf>
    <xf numFmtId="311" fontId="2" fillId="146" borderId="179">
      <alignment vertical="center"/>
    </xf>
    <xf numFmtId="311" fontId="2" fillId="146" borderId="179">
      <alignment vertical="center"/>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304"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1" fontId="2" fillId="93" borderId="179" applyFont="0">
      <alignment horizontal="right"/>
    </xf>
    <xf numFmtId="304" fontId="2" fillId="93" borderId="179" applyFont="0"/>
    <xf numFmtId="304" fontId="2" fillId="93" borderId="179" applyFont="0"/>
    <xf numFmtId="304" fontId="2" fillId="93" borderId="179" applyFont="0"/>
    <xf numFmtId="304" fontId="2" fillId="93" borderId="179" applyFont="0"/>
    <xf numFmtId="304" fontId="2" fillId="93" borderId="179" applyFont="0"/>
    <xf numFmtId="304" fontId="2" fillId="93" borderId="179" applyFont="0"/>
    <xf numFmtId="304" fontId="2" fillId="93" borderId="179" applyFont="0"/>
    <xf numFmtId="304" fontId="2" fillId="93" borderId="179" applyFont="0"/>
    <xf numFmtId="304" fontId="2" fillId="93" borderId="179" applyFont="0"/>
    <xf numFmtId="304" fontId="2" fillId="93" borderId="179" applyFont="0"/>
    <xf numFmtId="260" fontId="2" fillId="93" borderId="179" applyFont="0"/>
    <xf numFmtId="260" fontId="2" fillId="93" borderId="179" applyFont="0"/>
    <xf numFmtId="260" fontId="2" fillId="93" borderId="179" applyFont="0"/>
    <xf numFmtId="260" fontId="2" fillId="93" borderId="179" applyFont="0"/>
    <xf numFmtId="260" fontId="2" fillId="93" borderId="179" applyFont="0"/>
    <xf numFmtId="260" fontId="2" fillId="93" borderId="179" applyFont="0"/>
    <xf numFmtId="260" fontId="2" fillId="93" borderId="179" applyFont="0"/>
    <xf numFmtId="260" fontId="2" fillId="93" borderId="179" applyFont="0"/>
    <xf numFmtId="260" fontId="2" fillId="93" borderId="179" applyFont="0"/>
    <xf numFmtId="260" fontId="2" fillId="93" borderId="179" applyFont="0"/>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10"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9"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331" fontId="2" fillId="93" borderId="179"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10" fontId="2" fillId="93" borderId="180" applyFont="0">
      <alignment horizontal="right"/>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0" fontId="2" fillId="93" borderId="179" applyFont="0">
      <alignment horizontal="center" wrapText="1"/>
      <protection locked="0"/>
    </xf>
    <xf numFmtId="49" fontId="2" fillId="93" borderId="179" applyFont="0"/>
    <xf numFmtId="49" fontId="2" fillId="93" borderId="179" applyFont="0"/>
    <xf numFmtId="0" fontId="322" fillId="0" borderId="181" applyNumberFormat="0" applyProtection="0">
      <alignment horizontal="left" vertical="top"/>
    </xf>
    <xf numFmtId="0" fontId="322" fillId="0" borderId="181" applyNumberFormat="0" applyProtection="0">
      <alignment horizontal="left" vertical="top"/>
    </xf>
    <xf numFmtId="0" fontId="322" fillId="0" borderId="181" applyNumberFormat="0" applyProtection="0">
      <alignment horizontal="left" vertical="top"/>
    </xf>
    <xf numFmtId="0" fontId="322" fillId="0" borderId="181" applyNumberFormat="0" applyProtection="0">
      <alignment horizontal="right" vertical="top"/>
    </xf>
    <xf numFmtId="0" fontId="322" fillId="0" borderId="181" applyNumberFormat="0" applyProtection="0">
      <alignment horizontal="right" vertical="top"/>
    </xf>
    <xf numFmtId="0" fontId="322" fillId="0" borderId="181" applyNumberFormat="0" applyProtection="0">
      <alignment horizontal="right" vertical="top"/>
    </xf>
    <xf numFmtId="0" fontId="322" fillId="0" borderId="181" applyNumberFormat="0" applyProtection="0">
      <alignment horizontal="right" vertical="top"/>
    </xf>
    <xf numFmtId="0" fontId="322" fillId="0" borderId="181" applyNumberFormat="0" applyProtection="0">
      <alignment horizontal="right" vertical="top"/>
    </xf>
    <xf numFmtId="0" fontId="319" fillId="0" borderId="181" applyNumberFormat="0" applyFill="0" applyAlignment="0" applyProtection="0"/>
    <xf numFmtId="0" fontId="319" fillId="0" borderId="181" applyNumberFormat="0" applyFill="0" applyAlignment="0" applyProtection="0"/>
    <xf numFmtId="0" fontId="319" fillId="0" borderId="181" applyNumberFormat="0" applyFill="0" applyAlignment="0" applyProtection="0"/>
    <xf numFmtId="0" fontId="319" fillId="0" borderId="181" applyNumberFormat="0" applyFill="0" applyAlignment="0" applyProtection="0"/>
    <xf numFmtId="0" fontId="319" fillId="0" borderId="181" applyNumberFormat="0" applyFill="0" applyAlignment="0" applyProtection="0"/>
    <xf numFmtId="0" fontId="318" fillId="0" borderId="177" applyNumberFormat="0" applyFont="0" applyFill="0" applyAlignment="0" applyProtection="0">
      <alignment horizontal="left" vertical="top"/>
    </xf>
    <xf numFmtId="0" fontId="318" fillId="0" borderId="177" applyNumberFormat="0" applyFont="0" applyFill="0" applyAlignment="0" applyProtection="0">
      <alignment horizontal="left" vertical="top"/>
    </xf>
    <xf numFmtId="0" fontId="318" fillId="0" borderId="177" applyNumberFormat="0" applyFont="0" applyFill="0" applyAlignment="0" applyProtection="0">
      <alignment horizontal="left" vertical="top"/>
    </xf>
    <xf numFmtId="0" fontId="318" fillId="0" borderId="177" applyNumberFormat="0" applyFont="0" applyFill="0" applyAlignment="0" applyProtection="0">
      <alignment horizontal="left" vertical="top"/>
    </xf>
    <xf numFmtId="0" fontId="318" fillId="0" borderId="177" applyNumberFormat="0" applyFont="0" applyFill="0" applyAlignment="0" applyProtection="0">
      <alignment horizontal="left" vertical="top"/>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 fillId="0" borderId="179">
      <alignment vertical="center" wrapText="1"/>
    </xf>
    <xf numFmtId="0" fontId="257" fillId="0" borderId="178" applyFill="0" applyBorder="0" applyProtection="0">
      <alignment horizontal="left" vertical="top"/>
    </xf>
    <xf numFmtId="0" fontId="187" fillId="131" borderId="190" applyNumberFormat="0" applyFont="0">
      <alignment horizontal="center" vertical="center"/>
    </xf>
    <xf numFmtId="350" fontId="45" fillId="69" borderId="186" applyNumberFormat="0" applyBorder="0" applyAlignment="0">
      <alignment horizontal="right"/>
    </xf>
    <xf numFmtId="0" fontId="333" fillId="0" borderId="176"/>
    <xf numFmtId="0" fontId="333" fillId="0" borderId="176"/>
    <xf numFmtId="0" fontId="333" fillId="0" borderId="176"/>
    <xf numFmtId="0" fontId="333" fillId="0" borderId="176"/>
    <xf numFmtId="0" fontId="333" fillId="0" borderId="176"/>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253" fontId="2" fillId="0" borderId="176">
      <alignment horizontal="left"/>
    </xf>
    <xf numFmtId="0" fontId="274" fillId="0" borderId="191" applyProtection="0">
      <alignment horizontal="center"/>
    </xf>
    <xf numFmtId="0" fontId="274" fillId="0" borderId="191" applyProtection="0">
      <alignment horizontal="center"/>
    </xf>
    <xf numFmtId="0" fontId="274" fillId="0" borderId="191" applyProtection="0">
      <alignment horizontal="center"/>
    </xf>
    <xf numFmtId="0" fontId="274" fillId="0" borderId="191" applyProtection="0">
      <alignment horizontal="center"/>
    </xf>
    <xf numFmtId="0" fontId="274" fillId="0" borderId="191" applyProtection="0">
      <alignment horizontal="center"/>
    </xf>
    <xf numFmtId="0" fontId="335" fillId="0" borderId="186" applyNumberFormat="0" applyFill="0" applyBorder="0" applyAlignment="0" applyProtection="0">
      <alignment horizontal="center"/>
      <protection locked="0"/>
    </xf>
    <xf numFmtId="37" fontId="162" fillId="150" borderId="179" applyNumberFormat="0" applyAlignment="0" applyProtection="0"/>
    <xf numFmtId="37" fontId="162" fillId="150" borderId="179" applyNumberFormat="0" applyAlignment="0" applyProtection="0"/>
    <xf numFmtId="37" fontId="162" fillId="150" borderId="179" applyNumberFormat="0" applyAlignment="0" applyProtection="0"/>
    <xf numFmtId="37" fontId="162" fillId="150" borderId="179" applyNumberFormat="0" applyAlignment="0" applyProtection="0"/>
    <xf numFmtId="37" fontId="162" fillId="150" borderId="179" applyNumberFormat="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2" fillId="0" borderId="177" applyNumberFormat="0" applyFont="0" applyFill="0" applyAlignment="0" applyProtection="0"/>
    <xf numFmtId="0" fontId="2" fillId="0" borderId="177" applyNumberFormat="0" applyFont="0" applyFill="0" applyAlignment="0" applyProtection="0"/>
    <xf numFmtId="2" fontId="235" fillId="70" borderId="179" applyBorder="0" applyAlignment="0"/>
    <xf numFmtId="165" fontId="341" fillId="70" borderId="178">
      <alignment horizontal="center"/>
    </xf>
    <xf numFmtId="0" fontId="348" fillId="0" borderId="0" applyNumberFormat="0" applyFill="0" applyBorder="0" applyAlignment="0" applyProtection="0"/>
  </cellStyleXfs>
  <cellXfs count="898">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85" fillId="0" borderId="0" xfId="0" applyFont="1" applyFill="1"/>
    <xf numFmtId="0" fontId="2" fillId="0" borderId="0" xfId="0" applyFont="1" applyAlignment="1">
      <alignment horizontal="right"/>
    </xf>
    <xf numFmtId="0" fontId="88"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8" fillId="0" borderId="0" xfId="0" applyFont="1" applyBorder="1"/>
    <xf numFmtId="0" fontId="46" fillId="0" borderId="0" xfId="0" applyFont="1" applyFill="1" applyAlignment="1">
      <alignment horizontal="center"/>
    </xf>
    <xf numFmtId="0" fontId="84" fillId="0" borderId="15" xfId="0" applyFont="1" applyBorder="1" applyAlignment="1">
      <alignment horizontal="center" vertical="center" wrapText="1"/>
    </xf>
    <xf numFmtId="0" fontId="84" fillId="0" borderId="3" xfId="0" applyFont="1" applyFill="1" applyBorder="1" applyAlignment="1">
      <alignment vertical="center" wrapText="1"/>
    </xf>
    <xf numFmtId="0" fontId="84" fillId="0" borderId="18" xfId="0" applyFont="1" applyBorder="1" applyAlignment="1">
      <alignment horizontal="center" vertical="center" wrapText="1"/>
    </xf>
    <xf numFmtId="0" fontId="86" fillId="0" borderId="19"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2" xfId="0" applyFont="1" applyBorder="1"/>
    <xf numFmtId="0" fontId="2" fillId="0" borderId="15" xfId="0" applyFont="1" applyBorder="1" applyAlignment="1">
      <alignment vertical="center"/>
    </xf>
    <xf numFmtId="0" fontId="2" fillId="0" borderId="6" xfId="0" applyFont="1" applyBorder="1" applyAlignment="1">
      <alignment wrapText="1"/>
    </xf>
    <xf numFmtId="0" fontId="84" fillId="0" borderId="17" xfId="0" applyFont="1" applyBorder="1" applyAlignment="1"/>
    <xf numFmtId="0" fontId="2" fillId="0" borderId="17" xfId="0" applyFont="1" applyBorder="1" applyAlignment="1"/>
    <xf numFmtId="0" fontId="2" fillId="0" borderId="17" xfId="0" applyFont="1" applyBorder="1" applyAlignment="1">
      <alignment wrapText="1"/>
    </xf>
    <xf numFmtId="0" fontId="2" fillId="0" borderId="18" xfId="0" applyFont="1" applyBorder="1"/>
    <xf numFmtId="0" fontId="2" fillId="0" borderId="21" xfId="0" applyFont="1" applyBorder="1" applyAlignment="1">
      <alignment wrapText="1"/>
    </xf>
    <xf numFmtId="0" fontId="84" fillId="0" borderId="34" xfId="0" applyFont="1" applyBorder="1" applyAlignment="1"/>
    <xf numFmtId="0" fontId="2" fillId="0" borderId="0" xfId="11" applyFont="1" applyFill="1" applyBorder="1" applyAlignment="1" applyProtection="1"/>
    <xf numFmtId="0" fontId="46" fillId="0" borderId="0" xfId="11" applyFont="1" applyFill="1" applyBorder="1" applyAlignment="1" applyProtection="1">
      <alignment horizontal="right"/>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5" xfId="0" applyFont="1" applyBorder="1" applyAlignment="1">
      <alignment horizontal="center" vertical="center"/>
    </xf>
    <xf numFmtId="0" fontId="85" fillId="0" borderId="0" xfId="0" applyFont="1" applyAlignment="1"/>
    <xf numFmtId="0" fontId="84" fillId="0" borderId="9"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2" xfId="9" applyFont="1" applyFill="1" applyBorder="1" applyAlignment="1" applyProtection="1">
      <alignment horizontal="center" vertical="center"/>
      <protection locked="0"/>
    </xf>
    <xf numFmtId="0" fontId="45" fillId="3" borderId="4" xfId="9" applyFont="1" applyFill="1" applyBorder="1" applyAlignment="1" applyProtection="1">
      <alignment horizontal="center" vertical="center" wrapText="1"/>
      <protection locked="0"/>
    </xf>
    <xf numFmtId="164" fontId="2" fillId="3" borderId="14" xfId="2" applyNumberFormat="1" applyFont="1" applyFill="1" applyBorder="1" applyAlignment="1" applyProtection="1">
      <alignment horizontal="center" vertical="center"/>
      <protection locked="0"/>
    </xf>
    <xf numFmtId="0" fontId="2" fillId="0" borderId="15"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191" fontId="2" fillId="36" borderId="16" xfId="2" applyNumberFormat="1" applyFont="1" applyFill="1" applyBorder="1" applyAlignment="1" applyProtection="1">
      <alignment vertical="top"/>
    </xf>
    <xf numFmtId="0" fontId="2" fillId="3" borderId="5" xfId="13" applyFont="1" applyFill="1" applyBorder="1" applyAlignment="1" applyProtection="1">
      <alignment vertical="center" wrapText="1"/>
      <protection locked="0"/>
    </xf>
    <xf numFmtId="191" fontId="2" fillId="3" borderId="16"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1" fontId="2" fillId="36" borderId="16" xfId="2" applyNumberFormat="1" applyFont="1" applyFill="1" applyBorder="1" applyAlignment="1" applyProtection="1">
      <alignment vertical="top" wrapText="1"/>
    </xf>
    <xf numFmtId="0" fontId="2" fillId="3" borderId="5" xfId="13" applyFont="1" applyFill="1" applyBorder="1" applyAlignment="1" applyProtection="1">
      <alignment horizontal="left" vertical="center" wrapText="1"/>
      <protection locked="0"/>
    </xf>
    <xf numFmtId="191" fontId="2" fillId="3" borderId="16"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5"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1" fontId="2" fillId="36" borderId="16"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19" xfId="13" applyFont="1" applyFill="1" applyBorder="1" applyAlignment="1" applyProtection="1">
      <alignment vertical="center" wrapText="1"/>
      <protection locked="0"/>
    </xf>
    <xf numFmtId="191" fontId="2" fillId="36" borderId="20" xfId="2" applyNumberFormat="1" applyFont="1" applyFill="1" applyBorder="1" applyAlignment="1" applyProtection="1">
      <alignment vertical="top" wrapText="1"/>
    </xf>
    <xf numFmtId="0" fontId="45" fillId="0" borderId="0" xfId="11" applyFont="1" applyFill="1" applyBorder="1" applyAlignment="1" applyProtection="1"/>
    <xf numFmtId="167" fontId="85" fillId="0" borderId="0" xfId="0" applyNumberFormat="1" applyFont="1" applyBorder="1" applyAlignment="1">
      <alignment horizontal="center"/>
    </xf>
    <xf numFmtId="167" fontId="84" fillId="0" borderId="53" xfId="0" applyNumberFormat="1" applyFont="1" applyBorder="1" applyAlignment="1">
      <alignment horizontal="center"/>
    </xf>
    <xf numFmtId="167" fontId="91" fillId="0" borderId="0" xfId="0" applyNumberFormat="1" applyFont="1" applyBorder="1" applyAlignment="1">
      <alignment horizontal="center"/>
    </xf>
    <xf numFmtId="167" fontId="84" fillId="0" borderId="55" xfId="0" applyNumberFormat="1" applyFont="1" applyBorder="1" applyAlignment="1">
      <alignment horizontal="center"/>
    </xf>
    <xf numFmtId="167" fontId="89" fillId="0" borderId="0" xfId="0" applyNumberFormat="1" applyFont="1" applyFill="1" applyBorder="1" applyAlignment="1">
      <alignment horizontal="center"/>
    </xf>
    <xf numFmtId="191" fontId="87" fillId="0" borderId="10" xfId="0" applyNumberFormat="1" applyFont="1" applyBorder="1" applyAlignment="1">
      <alignment vertical="center"/>
    </xf>
    <xf numFmtId="167" fontId="84" fillId="0" borderId="56" xfId="0" applyNumberFormat="1" applyFont="1" applyBorder="1" applyAlignment="1">
      <alignment horizontal="center"/>
    </xf>
    <xf numFmtId="191" fontId="84" fillId="0" borderId="3" xfId="0" applyNumberFormat="1" applyFont="1" applyBorder="1" applyAlignment="1"/>
    <xf numFmtId="0" fontId="88" fillId="0" borderId="0" xfId="0" applyFont="1" applyAlignment="1"/>
    <xf numFmtId="0" fontId="2" fillId="3" borderId="18" xfId="9" applyFont="1" applyFill="1" applyBorder="1" applyAlignment="1" applyProtection="1">
      <alignment horizontal="left" vertical="center"/>
      <protection locked="0"/>
    </xf>
    <xf numFmtId="191" fontId="84" fillId="36" borderId="19" xfId="0" applyNumberFormat="1" applyFont="1" applyFill="1" applyBorder="1"/>
    <xf numFmtId="0" fontId="86" fillId="0" borderId="0" xfId="0" applyFont="1" applyAlignment="1">
      <alignment horizontal="center"/>
    </xf>
    <xf numFmtId="0" fontId="84" fillId="0" borderId="12" xfId="0" applyFont="1" applyBorder="1"/>
    <xf numFmtId="0" fontId="84" fillId="0" borderId="14" xfId="0" applyFont="1" applyBorder="1"/>
    <xf numFmtId="0" fontId="84" fillId="0" borderId="16" xfId="0" applyFont="1" applyBorder="1" applyAlignment="1">
      <alignment horizontal="center" vertical="center"/>
    </xf>
    <xf numFmtId="164" fontId="2" fillId="3" borderId="15"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6" xfId="1" applyNumberFormat="1" applyFont="1" applyFill="1" applyBorder="1" applyAlignment="1" applyProtection="1">
      <alignment horizontal="center" vertical="center" wrapText="1"/>
      <protection locked="0"/>
    </xf>
    <xf numFmtId="0" fontId="2" fillId="3" borderId="15" xfId="5" applyFont="1" applyFill="1" applyBorder="1" applyAlignment="1" applyProtection="1">
      <alignment horizontal="right" vertical="center"/>
      <protection locked="0"/>
    </xf>
    <xf numFmtId="191" fontId="84" fillId="0" borderId="15" xfId="0" applyNumberFormat="1" applyFont="1" applyBorder="1" applyAlignment="1"/>
    <xf numFmtId="191" fontId="84" fillId="0" borderId="16" xfId="0" applyNumberFormat="1" applyFont="1" applyBorder="1" applyAlignment="1"/>
    <xf numFmtId="191" fontId="84" fillId="36" borderId="48" xfId="0" applyNumberFormat="1" applyFont="1" applyFill="1" applyBorder="1" applyAlignment="1"/>
    <xf numFmtId="0" fontId="45" fillId="3" borderId="20" xfId="16" applyFont="1" applyFill="1" applyBorder="1" applyAlignment="1" applyProtection="1">
      <protection locked="0"/>
    </xf>
    <xf numFmtId="191" fontId="84" fillId="36" borderId="18" xfId="0" applyNumberFormat="1" applyFont="1" applyFill="1" applyBorder="1"/>
    <xf numFmtId="191" fontId="84" fillId="36" borderId="20" xfId="0" applyNumberFormat="1" applyFont="1" applyFill="1" applyBorder="1"/>
    <xf numFmtId="191" fontId="84" fillId="36" borderId="49" xfId="0" applyNumberFormat="1" applyFont="1" applyFill="1" applyBorder="1"/>
    <xf numFmtId="0" fontId="84" fillId="0" borderId="0" xfId="0" applyFont="1" applyBorder="1" applyAlignment="1">
      <alignment vertical="center"/>
    </xf>
    <xf numFmtId="0" fontId="84" fillId="0" borderId="13" xfId="0" applyFont="1" applyBorder="1"/>
    <xf numFmtId="0" fontId="88" fillId="0" borderId="0" xfId="0" applyFont="1" applyAlignment="1">
      <alignment wrapText="1"/>
    </xf>
    <xf numFmtId="0" fontId="84" fillId="0" borderId="15" xfId="0" applyFont="1" applyBorder="1"/>
    <xf numFmtId="0" fontId="84" fillId="0" borderId="3" xfId="0" applyFont="1" applyBorder="1"/>
    <xf numFmtId="0" fontId="84" fillId="0" borderId="57" xfId="0" applyFont="1" applyBorder="1" applyAlignment="1">
      <alignment wrapText="1"/>
    </xf>
    <xf numFmtId="0" fontId="84" fillId="0" borderId="18" xfId="0" applyFont="1" applyBorder="1"/>
    <xf numFmtId="0" fontId="86" fillId="0" borderId="19" xfId="0" applyFont="1" applyBorder="1"/>
    <xf numFmtId="0" fontId="88" fillId="0" borderId="0" xfId="0" applyFont="1" applyAlignment="1">
      <alignment horizontal="center"/>
    </xf>
    <xf numFmtId="0" fontId="2" fillId="0" borderId="3" xfId="13" applyFont="1" applyFill="1" applyBorder="1" applyAlignment="1" applyProtection="1">
      <alignment horizontal="center" vertical="center" wrapText="1"/>
      <protection locked="0"/>
    </xf>
    <xf numFmtId="191" fontId="84" fillId="0" borderId="0" xfId="0" applyNumberFormat="1" applyFont="1"/>
    <xf numFmtId="0" fontId="90" fillId="0" borderId="3" xfId="20949" applyFont="1" applyFill="1" applyBorder="1" applyAlignment="1" applyProtection="1">
      <alignment horizontal="center" vertical="center"/>
    </xf>
    <xf numFmtId="0" fontId="2" fillId="3" borderId="3" xfId="20949" applyFont="1" applyFill="1" applyBorder="1" applyAlignment="1" applyProtection="1">
      <alignment horizontal="right" indent="1"/>
    </xf>
    <xf numFmtId="0" fontId="2" fillId="3" borderId="2" xfId="20949" applyFont="1" applyFill="1" applyBorder="1" applyAlignment="1" applyProtection="1">
      <alignment horizontal="right" indent="1"/>
    </xf>
    <xf numFmtId="0" fontId="93" fillId="0" borderId="0" xfId="0" applyFont="1" applyBorder="1" applyAlignment="1">
      <alignment wrapText="1"/>
    </xf>
    <xf numFmtId="0" fontId="2" fillId="3" borderId="3" xfId="20949" applyFont="1" applyFill="1" applyBorder="1" applyAlignment="1" applyProtection="1"/>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19" xfId="0" applyFont="1" applyFill="1" applyBorder="1" applyAlignment="1">
      <alignment wrapText="1"/>
    </xf>
    <xf numFmtId="0" fontId="84" fillId="0" borderId="12" xfId="0" applyFont="1" applyBorder="1" applyAlignment="1">
      <alignment horizontal="center" vertical="center"/>
    </xf>
    <xf numFmtId="191" fontId="84" fillId="36" borderId="14" xfId="0" applyNumberFormat="1" applyFont="1" applyFill="1" applyBorder="1" applyAlignment="1">
      <alignment horizontal="center" vertical="center"/>
    </xf>
    <xf numFmtId="0" fontId="84" fillId="0" borderId="0" xfId="0" applyFont="1" applyAlignment="1"/>
    <xf numFmtId="191" fontId="84" fillId="0" borderId="16" xfId="0" applyNumberFormat="1" applyFont="1" applyBorder="1" applyAlignment="1">
      <alignment wrapText="1"/>
    </xf>
    <xf numFmtId="191" fontId="84" fillId="36" borderId="16" xfId="0" applyNumberFormat="1" applyFont="1" applyFill="1" applyBorder="1" applyAlignment="1">
      <alignment horizontal="center" vertical="center" wrapText="1"/>
    </xf>
    <xf numFmtId="191" fontId="84" fillId="36" borderId="20" xfId="0" applyNumberFormat="1" applyFont="1" applyFill="1" applyBorder="1" applyAlignment="1">
      <alignment horizontal="center" vertical="center" wrapText="1"/>
    </xf>
    <xf numFmtId="0" fontId="45" fillId="0" borderId="0" xfId="11" applyFont="1" applyFill="1" applyBorder="1" applyAlignment="1" applyProtection="1">
      <alignment horizontal="center"/>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2" xfId="0" applyFont="1" applyBorder="1" applyAlignment="1">
      <alignment horizontal="center" vertical="center" wrapText="1"/>
    </xf>
    <xf numFmtId="0" fontId="84" fillId="0" borderId="13" xfId="0" applyFont="1" applyFill="1" applyBorder="1" applyAlignment="1">
      <alignment horizontal="left" vertical="center" wrapText="1" indent="2"/>
    </xf>
    <xf numFmtId="0" fontId="94" fillId="0" borderId="0" xfId="11" applyFont="1" applyFill="1" applyBorder="1" applyAlignment="1" applyProtection="1"/>
    <xf numFmtId="0" fontId="95"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2" fillId="0" borderId="16" xfId="1" applyNumberFormat="1" applyFont="1" applyFill="1" applyBorder="1" applyAlignment="1" applyProtection="1">
      <alignment horizontal="center" vertical="center" wrapText="1"/>
      <protection locked="0"/>
    </xf>
    <xf numFmtId="0" fontId="97" fillId="0" borderId="0" xfId="0" applyFont="1"/>
    <xf numFmtId="0" fontId="3" fillId="0" borderId="57" xfId="0" applyFont="1" applyBorder="1"/>
    <xf numFmtId="191" fontId="84" fillId="0" borderId="17" xfId="0" applyNumberFormat="1" applyFont="1" applyBorder="1" applyAlignment="1"/>
    <xf numFmtId="0" fontId="3" fillId="0" borderId="0" xfId="0" applyFont="1"/>
    <xf numFmtId="0" fontId="3" fillId="0" borderId="13" xfId="0" applyFont="1" applyBorder="1" applyAlignment="1">
      <alignment wrapText="1"/>
    </xf>
    <xf numFmtId="0" fontId="3" fillId="0" borderId="23" xfId="0" applyFont="1" applyBorder="1" applyAlignment="1">
      <alignment wrapText="1"/>
    </xf>
    <xf numFmtId="0" fontId="3" fillId="0" borderId="14" xfId="0" applyFont="1" applyBorder="1" applyAlignment="1">
      <alignment wrapText="1"/>
    </xf>
    <xf numFmtId="0" fontId="3" fillId="0" borderId="3" xfId="0" applyFont="1" applyFill="1" applyBorder="1" applyAlignment="1">
      <alignment horizontal="center" vertical="center" wrapText="1"/>
    </xf>
    <xf numFmtId="191" fontId="3" fillId="0" borderId="3" xfId="0" applyNumberFormat="1" applyFont="1" applyBorder="1"/>
    <xf numFmtId="191" fontId="3" fillId="0" borderId="3" xfId="0" applyNumberFormat="1" applyFont="1" applyFill="1" applyBorder="1"/>
    <xf numFmtId="191" fontId="3" fillId="0" borderId="6" xfId="0" applyNumberFormat="1" applyFont="1" applyBorder="1"/>
    <xf numFmtId="191" fontId="3" fillId="36" borderId="19" xfId="0" applyNumberFormat="1" applyFont="1" applyFill="1" applyBorder="1"/>
    <xf numFmtId="9" fontId="3" fillId="36" borderId="20" xfId="20951" applyFont="1" applyFill="1" applyBorder="1"/>
    <xf numFmtId="0" fontId="86" fillId="0" borderId="0" xfId="0" applyFont="1" applyFill="1" applyBorder="1" applyAlignment="1">
      <alignment horizontal="center" wrapText="1"/>
    </xf>
    <xf numFmtId="0" fontId="84" fillId="0" borderId="0" xfId="0" applyFont="1" applyFill="1" applyBorder="1" applyAlignment="1">
      <alignment vertical="center" wrapText="1"/>
    </xf>
    <xf numFmtId="0" fontId="84" fillId="0" borderId="62" xfId="0" applyFont="1" applyFill="1" applyBorder="1" applyAlignment="1">
      <alignment vertical="center" wrapText="1"/>
    </xf>
    <xf numFmtId="0" fontId="86" fillId="0" borderId="1" xfId="0" applyFont="1" applyBorder="1" applyAlignment="1">
      <alignment horizontal="left"/>
    </xf>
    <xf numFmtId="0" fontId="86" fillId="36" borderId="70"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3" fillId="0" borderId="0" xfId="0" applyFont="1" applyFill="1"/>
    <xf numFmtId="0" fontId="99" fillId="3" borderId="72" xfId="0" applyFont="1" applyFill="1" applyBorder="1" applyAlignment="1">
      <alignment horizontal="left"/>
    </xf>
    <xf numFmtId="0" fontId="99" fillId="3" borderId="73" xfId="0" applyFont="1" applyFill="1" applyBorder="1" applyAlignment="1">
      <alignment horizontal="left"/>
    </xf>
    <xf numFmtId="0" fontId="4" fillId="3" borderId="76" xfId="0" applyFont="1" applyFill="1" applyBorder="1" applyAlignment="1">
      <alignment vertical="center"/>
    </xf>
    <xf numFmtId="0" fontId="3" fillId="3" borderId="77" xfId="0" applyFont="1" applyFill="1" applyBorder="1" applyAlignment="1">
      <alignment vertical="center"/>
    </xf>
    <xf numFmtId="0" fontId="3" fillId="3" borderId="78" xfId="0" applyFont="1" applyFill="1" applyBorder="1" applyAlignment="1">
      <alignment vertical="center"/>
    </xf>
    <xf numFmtId="0" fontId="3" fillId="0" borderId="61" xfId="0" applyFont="1" applyFill="1" applyBorder="1" applyAlignment="1">
      <alignment horizontal="center" vertical="center"/>
    </xf>
    <xf numFmtId="0" fontId="3" fillId="0" borderId="5" xfId="0" applyFont="1" applyFill="1" applyBorder="1" applyAlignment="1">
      <alignment vertical="center"/>
    </xf>
    <xf numFmtId="169" fontId="9" fillId="37" borderId="0" xfId="20" applyBorder="1"/>
    <xf numFmtId="0" fontId="3" fillId="0" borderId="15" xfId="0" applyFont="1" applyFill="1" applyBorder="1" applyAlignment="1">
      <alignment horizontal="center" vertical="center"/>
    </xf>
    <xf numFmtId="0" fontId="3" fillId="0" borderId="74" xfId="0" applyFont="1" applyFill="1" applyBorder="1" applyAlignment="1">
      <alignment vertical="center"/>
    </xf>
    <xf numFmtId="0" fontId="4" fillId="0" borderId="74" xfId="0" applyFont="1" applyFill="1" applyBorder="1" applyAlignment="1">
      <alignment vertical="center"/>
    </xf>
    <xf numFmtId="0" fontId="3" fillId="0" borderId="18" xfId="0" applyFont="1" applyFill="1" applyBorder="1" applyAlignment="1">
      <alignment horizontal="center" vertical="center"/>
    </xf>
    <xf numFmtId="0" fontId="4" fillId="0" borderId="19" xfId="0" applyFont="1" applyFill="1" applyBorder="1" applyAlignment="1">
      <alignment vertical="center"/>
    </xf>
    <xf numFmtId="0" fontId="3" fillId="3" borderId="57" xfId="0" applyFont="1" applyFill="1" applyBorder="1" applyAlignment="1">
      <alignment horizontal="center" vertical="center"/>
    </xf>
    <xf numFmtId="0" fontId="3" fillId="3" borderId="0" xfId="0" applyFont="1" applyFill="1" applyBorder="1" applyAlignment="1">
      <alignment vertical="center"/>
    </xf>
    <xf numFmtId="0" fontId="3" fillId="0" borderId="12" xfId="0" applyFont="1" applyFill="1" applyBorder="1" applyAlignment="1">
      <alignment horizontal="center" vertical="center"/>
    </xf>
    <xf numFmtId="0" fontId="3" fillId="0" borderId="13" xfId="0" applyFont="1" applyFill="1" applyBorder="1" applyAlignment="1">
      <alignment vertical="center"/>
    </xf>
    <xf numFmtId="169" fontId="9" fillId="37" borderId="51" xfId="20" applyBorder="1"/>
    <xf numFmtId="0" fontId="3" fillId="0" borderId="80" xfId="0" applyFont="1" applyFill="1" applyBorder="1" applyAlignment="1">
      <alignment horizontal="center" vertical="center"/>
    </xf>
    <xf numFmtId="0" fontId="3" fillId="0" borderId="81" xfId="0" applyFont="1" applyFill="1" applyBorder="1" applyAlignment="1">
      <alignment vertical="center"/>
    </xf>
    <xf numFmtId="169" fontId="9" fillId="37" borderId="21" xfId="20" applyBorder="1"/>
    <xf numFmtId="169" fontId="9" fillId="37" borderId="82" xfId="20" applyBorder="1"/>
    <xf numFmtId="169" fontId="9" fillId="37" borderId="22" xfId="20" applyBorder="1"/>
    <xf numFmtId="0" fontId="3" fillId="0" borderId="84" xfId="0" applyFont="1" applyFill="1" applyBorder="1" applyAlignment="1">
      <alignment horizontal="center" vertical="center"/>
    </xf>
    <xf numFmtId="0" fontId="3" fillId="0" borderId="85" xfId="0" applyFont="1" applyFill="1" applyBorder="1" applyAlignment="1">
      <alignment vertical="center"/>
    </xf>
    <xf numFmtId="169" fontId="9" fillId="37" borderId="27" xfId="20" applyBorder="1"/>
    <xf numFmtId="0" fontId="4" fillId="0" borderId="0" xfId="0" applyFont="1" applyFill="1" applyAlignment="1">
      <alignment horizontal="center"/>
    </xf>
    <xf numFmtId="0" fontId="94" fillId="0" borderId="0" xfId="11" applyFont="1" applyFill="1" applyBorder="1" applyProtection="1"/>
    <xf numFmtId="0" fontId="4" fillId="36" borderId="13" xfId="0" applyFont="1" applyFill="1" applyBorder="1" applyAlignment="1">
      <alignment horizontal="center" vertical="center" wrapText="1"/>
    </xf>
    <xf numFmtId="0" fontId="4" fillId="36" borderId="14" xfId="0" applyFont="1" applyFill="1" applyBorder="1" applyAlignment="1">
      <alignment horizontal="center" vertical="center" wrapText="1"/>
    </xf>
    <xf numFmtId="0" fontId="4" fillId="36" borderId="15" xfId="0" applyFont="1" applyFill="1" applyBorder="1" applyAlignment="1">
      <alignment horizontal="left" vertical="center" wrapText="1"/>
    </xf>
    <xf numFmtId="0" fontId="4" fillId="36" borderId="75" xfId="0" applyFont="1" applyFill="1" applyBorder="1" applyAlignment="1">
      <alignment horizontal="left" vertical="center" wrapText="1"/>
    </xf>
    <xf numFmtId="0" fontId="3" fillId="0" borderId="15" xfId="0" applyFont="1" applyFill="1" applyBorder="1" applyAlignment="1">
      <alignment horizontal="right" vertical="center" wrapText="1"/>
    </xf>
    <xf numFmtId="0" fontId="100" fillId="0" borderId="15" xfId="0" applyFont="1" applyFill="1" applyBorder="1" applyAlignment="1">
      <alignment horizontal="right" vertical="center" wrapText="1"/>
    </xf>
    <xf numFmtId="0" fontId="4" fillId="0" borderId="15" xfId="0" applyFont="1" applyFill="1" applyBorder="1" applyAlignment="1">
      <alignment horizontal="left" vertical="center" wrapText="1"/>
    </xf>
    <xf numFmtId="0" fontId="4" fillId="0" borderId="0" xfId="20952"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0" fillId="0" borderId="0" xfId="0" applyFont="1" applyFill="1" applyAlignment="1">
      <alignment horizontal="left" vertical="center"/>
    </xf>
    <xf numFmtId="49" fontId="101" fillId="0" borderId="18" xfId="5" applyNumberFormat="1" applyFont="1" applyFill="1" applyBorder="1" applyAlignment="1" applyProtection="1">
      <alignment horizontal="left" vertical="center"/>
      <protection locked="0"/>
    </xf>
    <xf numFmtId="0" fontId="102" fillId="0" borderId="19" xfId="9" applyFont="1" applyFill="1" applyBorder="1" applyAlignment="1" applyProtection="1">
      <alignment horizontal="left" vertical="center" wrapText="1"/>
      <protection locked="0"/>
    </xf>
    <xf numFmtId="0" fontId="84" fillId="0" borderId="74" xfId="0" applyFont="1" applyBorder="1" applyAlignment="1">
      <alignment vertical="center" wrapText="1"/>
    </xf>
    <xf numFmtId="14" fontId="2" fillId="3" borderId="74" xfId="8" quotePrefix="1" applyNumberFormat="1" applyFont="1" applyFill="1" applyBorder="1" applyAlignment="1" applyProtection="1">
      <alignment horizontal="left"/>
      <protection locked="0"/>
    </xf>
    <xf numFmtId="3" fontId="103" fillId="36" borderId="75" xfId="0" applyNumberFormat="1" applyFont="1" applyFill="1" applyBorder="1" applyAlignment="1">
      <alignment vertical="center" wrapText="1"/>
    </xf>
    <xf numFmtId="3" fontId="103" fillId="36" borderId="19" xfId="0" applyNumberFormat="1" applyFont="1" applyFill="1" applyBorder="1" applyAlignment="1">
      <alignment vertical="center" wrapText="1"/>
    </xf>
    <xf numFmtId="3" fontId="103" fillId="36" borderId="20" xfId="0" applyNumberFormat="1" applyFont="1" applyFill="1" applyBorder="1" applyAlignment="1">
      <alignment vertical="center" wrapText="1"/>
    </xf>
    <xf numFmtId="0" fontId="2" fillId="3" borderId="3" xfId="20949" applyFont="1" applyFill="1" applyBorder="1" applyAlignment="1" applyProtection="1">
      <alignment horizontal="left" wrapText="1"/>
    </xf>
    <xf numFmtId="0" fontId="84" fillId="0" borderId="3" xfId="20949" applyFont="1" applyFill="1" applyBorder="1" applyAlignment="1" applyProtection="1">
      <alignment horizontal="left" wrapText="1"/>
    </xf>
    <xf numFmtId="0" fontId="2" fillId="0" borderId="3" xfId="20949" applyFont="1" applyFill="1" applyBorder="1" applyAlignment="1" applyProtection="1">
      <alignment horizontal="left" wrapText="1"/>
    </xf>
    <xf numFmtId="0" fontId="2" fillId="0" borderId="2" xfId="20949" applyFont="1" applyFill="1" applyBorder="1" applyAlignment="1" applyProtection="1">
      <alignment horizontal="left" wrapText="1"/>
    </xf>
    <xf numFmtId="0" fontId="0" fillId="0" borderId="0" xfId="0" applyAlignment="1">
      <alignment wrapText="1"/>
    </xf>
    <xf numFmtId="0" fontId="45" fillId="76" borderId="90" xfId="20953" applyFont="1" applyFill="1" applyBorder="1" applyAlignment="1">
      <alignment vertical="center"/>
    </xf>
    <xf numFmtId="0" fontId="45" fillId="76" borderId="91" xfId="20953" applyFont="1" applyFill="1" applyBorder="1" applyAlignment="1">
      <alignment vertical="center"/>
    </xf>
    <xf numFmtId="0" fontId="45" fillId="76" borderId="88" xfId="20953" applyFont="1" applyFill="1" applyBorder="1" applyAlignment="1">
      <alignment vertical="center"/>
    </xf>
    <xf numFmtId="0" fontId="105" fillId="70" borderId="87" xfId="20953" applyFont="1" applyFill="1" applyBorder="1" applyAlignment="1">
      <alignment horizontal="center" vertical="center"/>
    </xf>
    <xf numFmtId="0" fontId="105" fillId="70" borderId="88" xfId="20953" applyFont="1" applyFill="1" applyBorder="1" applyAlignment="1">
      <alignment horizontal="left" vertical="center" wrapText="1"/>
    </xf>
    <xf numFmtId="164" fontId="105" fillId="0" borderId="89" xfId="7" applyNumberFormat="1" applyFont="1" applyFill="1" applyBorder="1" applyAlignment="1" applyProtection="1">
      <alignment horizontal="right" vertical="center"/>
      <protection locked="0"/>
    </xf>
    <xf numFmtId="0" fontId="104" fillId="77" borderId="89" xfId="20953" applyFont="1" applyFill="1" applyBorder="1" applyAlignment="1">
      <alignment horizontal="center" vertical="center"/>
    </xf>
    <xf numFmtId="0" fontId="104" fillId="77" borderId="91" xfId="20953" applyFont="1" applyFill="1" applyBorder="1" applyAlignment="1">
      <alignment vertical="top" wrapText="1"/>
    </xf>
    <xf numFmtId="164" fontId="45" fillId="76" borderId="88" xfId="7" applyNumberFormat="1" applyFont="1" applyFill="1" applyBorder="1" applyAlignment="1">
      <alignment horizontal="right" vertical="center"/>
    </xf>
    <xf numFmtId="0" fontId="106" fillId="70" borderId="87" xfId="20953" applyFont="1" applyFill="1" applyBorder="1" applyAlignment="1">
      <alignment horizontal="center" vertical="center"/>
    </xf>
    <xf numFmtId="0" fontId="105" fillId="70" borderId="91" xfId="20953" applyFont="1" applyFill="1" applyBorder="1" applyAlignment="1">
      <alignment vertical="center" wrapText="1"/>
    </xf>
    <xf numFmtId="0" fontId="105" fillId="70" borderId="88" xfId="20953" applyFont="1" applyFill="1" applyBorder="1" applyAlignment="1">
      <alignment horizontal="left" vertical="center"/>
    </xf>
    <xf numFmtId="0" fontId="106" fillId="3" borderId="87" xfId="20953" applyFont="1" applyFill="1" applyBorder="1" applyAlignment="1">
      <alignment horizontal="center" vertical="center"/>
    </xf>
    <xf numFmtId="0" fontId="105" fillId="3" borderId="88" xfId="20953" applyFont="1" applyFill="1" applyBorder="1" applyAlignment="1">
      <alignment horizontal="left" vertical="center"/>
    </xf>
    <xf numFmtId="0" fontId="106" fillId="0" borderId="87" xfId="20953" applyFont="1" applyFill="1" applyBorder="1" applyAlignment="1">
      <alignment horizontal="center" vertical="center"/>
    </xf>
    <xf numFmtId="0" fontId="105" fillId="0" borderId="88" xfId="20953" applyFont="1" applyFill="1" applyBorder="1" applyAlignment="1">
      <alignment horizontal="left" vertical="center"/>
    </xf>
    <xf numFmtId="0" fontId="107" fillId="77" borderId="89" xfId="20953" applyFont="1" applyFill="1" applyBorder="1" applyAlignment="1">
      <alignment horizontal="center" vertical="center"/>
    </xf>
    <xf numFmtId="0" fontId="104" fillId="77" borderId="91" xfId="20953" applyFont="1" applyFill="1" applyBorder="1" applyAlignment="1">
      <alignment vertical="center"/>
    </xf>
    <xf numFmtId="164" fontId="105" fillId="77" borderId="89" xfId="7" applyNumberFormat="1" applyFont="1" applyFill="1" applyBorder="1" applyAlignment="1" applyProtection="1">
      <alignment horizontal="right" vertical="center"/>
      <protection locked="0"/>
    </xf>
    <xf numFmtId="0" fontId="104" fillId="76" borderId="90" xfId="20953" applyFont="1" applyFill="1" applyBorder="1" applyAlignment="1">
      <alignment vertical="center"/>
    </xf>
    <xf numFmtId="0" fontId="104" fillId="76" borderId="91" xfId="20953" applyFont="1" applyFill="1" applyBorder="1" applyAlignment="1">
      <alignment vertical="center"/>
    </xf>
    <xf numFmtId="164" fontId="104" fillId="76" borderId="88" xfId="7" applyNumberFormat="1" applyFont="1" applyFill="1" applyBorder="1" applyAlignment="1">
      <alignment horizontal="right" vertical="center"/>
    </xf>
    <xf numFmtId="0" fontId="109" fillId="3" borderId="87" xfId="20953" applyFont="1" applyFill="1" applyBorder="1" applyAlignment="1">
      <alignment horizontal="center" vertical="center"/>
    </xf>
    <xf numFmtId="0" fontId="110" fillId="77" borderId="89" xfId="20953" applyFont="1" applyFill="1" applyBorder="1" applyAlignment="1">
      <alignment horizontal="center" vertical="center"/>
    </xf>
    <xf numFmtId="0" fontId="45" fillId="77" borderId="91" xfId="20953" applyFont="1" applyFill="1" applyBorder="1" applyAlignment="1">
      <alignment vertical="center"/>
    </xf>
    <xf numFmtId="0" fontId="109" fillId="70" borderId="87" xfId="20953" applyFont="1" applyFill="1" applyBorder="1" applyAlignment="1">
      <alignment horizontal="center" vertical="center"/>
    </xf>
    <xf numFmtId="164" fontId="105" fillId="3" borderId="89" xfId="7" applyNumberFormat="1" applyFont="1" applyFill="1" applyBorder="1" applyAlignment="1" applyProtection="1">
      <alignment horizontal="right" vertical="center"/>
      <protection locked="0"/>
    </xf>
    <xf numFmtId="0" fontId="110" fillId="3" borderId="89" xfId="20953" applyFont="1" applyFill="1" applyBorder="1" applyAlignment="1">
      <alignment horizontal="center" vertical="center"/>
    </xf>
    <xf numFmtId="0" fontId="45" fillId="3" borderId="91" xfId="20953" applyFont="1" applyFill="1" applyBorder="1" applyAlignment="1">
      <alignment vertical="center"/>
    </xf>
    <xf numFmtId="0" fontId="106" fillId="70" borderId="89" xfId="20953" applyFont="1" applyFill="1" applyBorder="1" applyAlignment="1">
      <alignment horizontal="center" vertical="center"/>
    </xf>
    <xf numFmtId="0" fontId="19" fillId="70" borderId="89" xfId="20953" applyFont="1" applyFill="1" applyBorder="1" applyAlignment="1">
      <alignment horizontal="center" vertical="center"/>
    </xf>
    <xf numFmtId="0" fontId="100" fillId="0" borderId="89" xfId="0" applyFont="1" applyFill="1" applyBorder="1" applyAlignment="1">
      <alignment horizontal="left" vertical="center" wrapText="1"/>
    </xf>
    <xf numFmtId="10" fontId="96" fillId="0" borderId="89" xfId="20951" applyNumberFormat="1" applyFont="1" applyFill="1" applyBorder="1" applyAlignment="1">
      <alignment horizontal="left" vertical="center" wrapText="1"/>
    </xf>
    <xf numFmtId="10" fontId="3" fillId="0" borderId="89" xfId="20951" applyNumberFormat="1" applyFont="1" applyFill="1" applyBorder="1" applyAlignment="1">
      <alignment horizontal="left" vertical="center" wrapText="1"/>
    </xf>
    <xf numFmtId="10" fontId="4" fillId="36" borderId="89" xfId="0" applyNumberFormat="1" applyFont="1" applyFill="1" applyBorder="1" applyAlignment="1">
      <alignment horizontal="left" vertical="center" wrapText="1"/>
    </xf>
    <xf numFmtId="10" fontId="100" fillId="0" borderId="89" xfId="20951" applyNumberFormat="1" applyFont="1" applyFill="1" applyBorder="1" applyAlignment="1">
      <alignment horizontal="left" vertical="center" wrapText="1"/>
    </xf>
    <xf numFmtId="10" fontId="4" fillId="36" borderId="89" xfId="20951" applyNumberFormat="1" applyFont="1" applyFill="1" applyBorder="1" applyAlignment="1">
      <alignment horizontal="left" vertical="center" wrapText="1"/>
    </xf>
    <xf numFmtId="10" fontId="4" fillId="36" borderId="89" xfId="0" applyNumberFormat="1" applyFont="1" applyFill="1" applyBorder="1" applyAlignment="1">
      <alignment horizontal="center" vertical="center" wrapText="1"/>
    </xf>
    <xf numFmtId="10" fontId="102" fillId="0" borderId="19" xfId="20951" applyNumberFormat="1" applyFont="1" applyFill="1" applyBorder="1" applyAlignment="1" applyProtection="1">
      <alignment horizontal="left" vertical="center"/>
    </xf>
    <xf numFmtId="0" fontId="4" fillId="36" borderId="89" xfId="0" applyFont="1" applyFill="1" applyBorder="1" applyAlignment="1">
      <alignment horizontal="left" vertical="center" wrapText="1"/>
    </xf>
    <xf numFmtId="0" fontId="3" fillId="0" borderId="89" xfId="0" applyFont="1" applyFill="1" applyBorder="1" applyAlignment="1">
      <alignment horizontal="left" vertical="center" wrapText="1"/>
    </xf>
    <xf numFmtId="10" fontId="4" fillId="36" borderId="75" xfId="0" applyNumberFormat="1" applyFont="1" applyFill="1" applyBorder="1" applyAlignment="1">
      <alignment horizontal="left" vertical="center" wrapText="1"/>
    </xf>
    <xf numFmtId="0" fontId="4" fillId="36" borderId="76" xfId="0" applyFont="1" applyFill="1" applyBorder="1" applyAlignment="1">
      <alignment vertical="center" wrapText="1"/>
    </xf>
    <xf numFmtId="0" fontId="4" fillId="36" borderId="88" xfId="0" applyFont="1" applyFill="1" applyBorder="1" applyAlignment="1">
      <alignment vertical="center" wrapText="1"/>
    </xf>
    <xf numFmtId="0" fontId="4" fillId="36" borderId="63" xfId="0" applyFont="1" applyFill="1" applyBorder="1" applyAlignment="1">
      <alignment vertical="center" wrapText="1"/>
    </xf>
    <xf numFmtId="0" fontId="4" fillId="36" borderId="26" xfId="0" applyFont="1" applyFill="1" applyBorder="1" applyAlignment="1">
      <alignment vertical="center" wrapText="1"/>
    </xf>
    <xf numFmtId="0" fontId="84" fillId="0" borderId="89" xfId="0" applyFont="1" applyBorder="1"/>
    <xf numFmtId="0" fontId="6" fillId="0" borderId="89" xfId="17" applyFill="1" applyBorder="1" applyAlignment="1" applyProtection="1">
      <alignment horizontal="left" vertical="center"/>
    </xf>
    <xf numFmtId="0" fontId="6" fillId="0" borderId="89" xfId="17" applyBorder="1" applyAlignment="1" applyProtection="1"/>
    <xf numFmtId="0" fontId="84" fillId="0" borderId="89" xfId="0" applyFont="1" applyFill="1" applyBorder="1"/>
    <xf numFmtId="0" fontId="6" fillId="0" borderId="89" xfId="17" applyFill="1" applyBorder="1" applyAlignment="1" applyProtection="1">
      <alignment horizontal="left" vertical="center" wrapText="1"/>
    </xf>
    <xf numFmtId="0" fontId="6" fillId="0" borderId="89" xfId="17" applyFill="1" applyBorder="1" applyAlignment="1" applyProtection="1"/>
    <xf numFmtId="0" fontId="45" fillId="0" borderId="13" xfId="0" applyFont="1" applyBorder="1" applyAlignment="1">
      <alignment horizontal="center" vertical="center" wrapText="1"/>
    </xf>
    <xf numFmtId="0" fontId="45" fillId="0" borderId="14" xfId="0" applyFont="1" applyBorder="1" applyAlignment="1">
      <alignment horizontal="center" vertical="center" wrapText="1"/>
    </xf>
    <xf numFmtId="0" fontId="2" fillId="0" borderId="3" xfId="0" applyFont="1" applyBorder="1" applyAlignment="1">
      <alignment wrapText="1"/>
    </xf>
    <xf numFmtId="0" fontId="84" fillId="0" borderId="16" xfId="0" applyFont="1" applyBorder="1" applyAlignment="1"/>
    <xf numFmtId="0" fontId="45" fillId="0" borderId="3" xfId="0" applyFont="1" applyBorder="1" applyAlignment="1">
      <alignment horizontal="center" vertical="center" wrapText="1"/>
    </xf>
    <xf numFmtId="0" fontId="45" fillId="0" borderId="16" xfId="0" applyFont="1" applyBorder="1" applyAlignment="1">
      <alignment horizontal="center" vertical="center" wrapText="1"/>
    </xf>
    <xf numFmtId="3" fontId="103" fillId="36" borderId="89" xfId="0" applyNumberFormat="1" applyFont="1" applyFill="1" applyBorder="1" applyAlignment="1">
      <alignment vertical="center" wrapText="1"/>
    </xf>
    <xf numFmtId="3" fontId="103" fillId="0" borderId="89" xfId="0" applyNumberFormat="1" applyFont="1" applyBorder="1" applyAlignment="1">
      <alignment vertical="center" wrapText="1"/>
    </xf>
    <xf numFmtId="3" fontId="103" fillId="0" borderId="89" xfId="0" applyNumberFormat="1" applyFont="1" applyFill="1" applyBorder="1" applyAlignment="1">
      <alignment vertical="center" wrapText="1"/>
    </xf>
    <xf numFmtId="3" fontId="103" fillId="36" borderId="90" xfId="0" applyNumberFormat="1" applyFont="1" applyFill="1" applyBorder="1" applyAlignment="1">
      <alignment vertical="center" wrapText="1"/>
    </xf>
    <xf numFmtId="3" fontId="103" fillId="0" borderId="90" xfId="0" applyNumberFormat="1" applyFont="1" applyBorder="1" applyAlignment="1">
      <alignment vertical="center" wrapText="1"/>
    </xf>
    <xf numFmtId="3" fontId="103" fillId="36" borderId="21" xfId="0" applyNumberFormat="1" applyFont="1" applyFill="1" applyBorder="1" applyAlignment="1">
      <alignment vertical="center" wrapText="1"/>
    </xf>
    <xf numFmtId="3" fontId="103" fillId="36" borderId="78" xfId="0" applyNumberFormat="1" applyFont="1" applyFill="1" applyBorder="1" applyAlignment="1">
      <alignment vertical="center" wrapText="1"/>
    </xf>
    <xf numFmtId="3" fontId="103" fillId="0" borderId="78" xfId="0" applyNumberFormat="1" applyFont="1" applyBorder="1" applyAlignment="1">
      <alignment vertical="center" wrapText="1"/>
    </xf>
    <xf numFmtId="3" fontId="103" fillId="0" borderId="78" xfId="0" applyNumberFormat="1" applyFont="1" applyFill="1" applyBorder="1" applyAlignment="1">
      <alignment vertical="center" wrapText="1"/>
    </xf>
    <xf numFmtId="3" fontId="103" fillId="36" borderId="34" xfId="0" applyNumberFormat="1" applyFont="1" applyFill="1" applyBorder="1" applyAlignment="1">
      <alignment vertical="center" wrapText="1"/>
    </xf>
    <xf numFmtId="0" fontId="2" fillId="0" borderId="13" xfId="0" applyNumberFormat="1" applyFont="1" applyFill="1" applyBorder="1" applyAlignment="1">
      <alignment horizontal="left" vertical="center" wrapText="1" indent="1"/>
    </xf>
    <xf numFmtId="0" fontId="2" fillId="0" borderId="14" xfId="0" applyNumberFormat="1" applyFont="1" applyFill="1" applyBorder="1" applyAlignment="1">
      <alignment horizontal="left" vertical="center" wrapText="1" indent="1"/>
    </xf>
    <xf numFmtId="14" fontId="2" fillId="0" borderId="0" xfId="0" applyNumberFormat="1" applyFont="1"/>
    <xf numFmtId="0" fontId="3" fillId="0" borderId="0" xfId="0" applyFont="1" applyAlignment="1">
      <alignment wrapText="1"/>
    </xf>
    <xf numFmtId="0" fontId="4" fillId="0" borderId="0" xfId="0" applyFont="1" applyAlignment="1">
      <alignment horizontal="center" wrapText="1"/>
    </xf>
    <xf numFmtId="0" fontId="3" fillId="3" borderId="50" xfId="0" applyFont="1" applyFill="1" applyBorder="1"/>
    <xf numFmtId="0" fontId="3" fillId="3" borderId="92" xfId="0" applyFont="1" applyFill="1" applyBorder="1" applyAlignment="1">
      <alignment wrapText="1"/>
    </xf>
    <xf numFmtId="0" fontId="3" fillId="3" borderId="93" xfId="0" applyFont="1" applyFill="1" applyBorder="1"/>
    <xf numFmtId="0" fontId="4" fillId="3" borderId="69" xfId="0" applyFont="1" applyFill="1" applyBorder="1" applyAlignment="1">
      <alignment horizontal="center" wrapText="1"/>
    </xf>
    <xf numFmtId="0" fontId="3" fillId="0" borderId="89" xfId="0" applyFont="1" applyFill="1" applyBorder="1" applyAlignment="1">
      <alignment horizontal="center"/>
    </xf>
    <xf numFmtId="0" fontId="3" fillId="0" borderId="89" xfId="0" applyFont="1" applyBorder="1" applyAlignment="1">
      <alignment horizontal="center"/>
    </xf>
    <xf numFmtId="0" fontId="3" fillId="3" borderId="57"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86" xfId="0" applyFont="1" applyFill="1" applyBorder="1" applyAlignment="1">
      <alignment horizontal="center" vertical="center" wrapText="1"/>
    </xf>
    <xf numFmtId="0" fontId="3" fillId="0" borderId="15" xfId="0" applyFont="1" applyBorder="1"/>
    <xf numFmtId="0" fontId="3" fillId="0" borderId="89" xfId="0" applyFont="1" applyBorder="1" applyAlignment="1">
      <alignment wrapText="1"/>
    </xf>
    <xf numFmtId="0" fontId="99" fillId="0" borderId="89" xfId="0" applyFont="1" applyBorder="1" applyAlignment="1">
      <alignment horizontal="left" wrapText="1" indent="2"/>
    </xf>
    <xf numFmtId="0" fontId="4" fillId="0" borderId="15" xfId="0" applyFont="1" applyBorder="1"/>
    <xf numFmtId="0" fontId="4" fillId="0" borderId="89" xfId="0" applyFont="1" applyBorder="1" applyAlignment="1">
      <alignment wrapText="1"/>
    </xf>
    <xf numFmtId="0" fontId="111" fillId="3" borderId="57" xfId="0" applyFont="1" applyFill="1" applyBorder="1" applyAlignment="1">
      <alignment horizontal="left"/>
    </xf>
    <xf numFmtId="0" fontId="111"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86" xfId="7" applyNumberFormat="1" applyFont="1" applyFill="1" applyBorder="1"/>
    <xf numFmtId="0" fontId="99" fillId="0" borderId="89"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86" xfId="0" applyFont="1" applyFill="1" applyBorder="1"/>
    <xf numFmtId="0" fontId="4" fillId="0" borderId="18" xfId="0" applyFont="1" applyBorder="1"/>
    <xf numFmtId="0" fontId="4" fillId="0" borderId="19" xfId="0" applyFont="1" applyBorder="1" applyAlignment="1">
      <alignment wrapText="1"/>
    </xf>
    <xf numFmtId="0" fontId="2" fillId="2" borderId="80" xfId="0" applyFont="1" applyFill="1" applyBorder="1" applyAlignment="1">
      <alignment horizontal="right" vertical="center"/>
    </xf>
    <xf numFmtId="0" fontId="112" fillId="0" borderId="0" xfId="11" applyFont="1" applyFill="1" applyBorder="1" applyProtection="1"/>
    <xf numFmtId="0" fontId="112" fillId="0" borderId="0" xfId="11" applyFont="1" applyFill="1" applyBorder="1" applyAlignment="1" applyProtection="1"/>
    <xf numFmtId="0" fontId="114" fillId="0" borderId="0" xfId="11" applyFont="1" applyFill="1" applyBorder="1" applyAlignment="1" applyProtection="1"/>
    <xf numFmtId="0" fontId="113" fillId="0" borderId="0" xfId="0" applyFont="1" applyFill="1"/>
    <xf numFmtId="0" fontId="115" fillId="0" borderId="62" xfId="0" applyNumberFormat="1" applyFont="1" applyFill="1" applyBorder="1" applyAlignment="1">
      <alignment horizontal="left" vertical="center" wrapText="1"/>
    </xf>
    <xf numFmtId="0" fontId="6" fillId="0" borderId="104" xfId="17" applyBorder="1" applyAlignment="1" applyProtection="1"/>
    <xf numFmtId="0" fontId="113" fillId="0" borderId="0" xfId="0" applyFont="1" applyFill="1" applyAlignment="1">
      <alignment horizontal="left" vertical="top" wrapText="1"/>
    </xf>
    <xf numFmtId="191" fontId="2" fillId="3" borderId="75" xfId="2" applyNumberFormat="1" applyFont="1" applyFill="1" applyBorder="1" applyAlignment="1" applyProtection="1">
      <alignment vertical="top" wrapText="1"/>
      <protection locked="0"/>
    </xf>
    <xf numFmtId="0" fontId="126" fillId="3" borderId="110" xfId="0" applyFont="1" applyFill="1" applyBorder="1" applyAlignment="1">
      <alignment horizontal="left" vertical="center" wrapText="1"/>
    </xf>
    <xf numFmtId="0" fontId="124" fillId="0" borderId="110" xfId="0" applyFont="1" applyFill="1" applyBorder="1" applyAlignment="1">
      <alignment horizontal="left" vertical="center" wrapText="1"/>
    </xf>
    <xf numFmtId="0" fontId="126" fillId="0" borderId="110" xfId="0" applyFont="1" applyFill="1" applyBorder="1" applyAlignment="1">
      <alignment horizontal="left" vertical="center" wrapText="1"/>
    </xf>
    <xf numFmtId="0" fontId="126" fillId="0" borderId="110" xfId="0" applyFont="1" applyFill="1" applyBorder="1" applyAlignment="1">
      <alignment vertical="center" wrapText="1"/>
    </xf>
    <xf numFmtId="0" fontId="127" fillId="0" borderId="110" xfId="0" applyFont="1" applyFill="1" applyBorder="1" applyAlignment="1">
      <alignment horizontal="left" vertical="center" wrapText="1" indent="1"/>
    </xf>
    <xf numFmtId="0" fontId="127" fillId="3" borderId="110" xfId="0" applyFont="1" applyFill="1" applyBorder="1" applyAlignment="1">
      <alignment horizontal="left" vertical="center" wrapText="1" indent="1"/>
    </xf>
    <xf numFmtId="0" fontId="126" fillId="3" borderId="111" xfId="0" applyFont="1" applyFill="1" applyBorder="1" applyAlignment="1">
      <alignment horizontal="left" vertical="center" wrapText="1"/>
    </xf>
    <xf numFmtId="0" fontId="126" fillId="3" borderId="112" xfId="0" applyFont="1" applyFill="1" applyBorder="1" applyAlignment="1">
      <alignment horizontal="left" vertical="center" wrapText="1"/>
    </xf>
    <xf numFmtId="0" fontId="125" fillId="3" borderId="110" xfId="0" applyFont="1" applyFill="1" applyBorder="1" applyAlignment="1">
      <alignment horizontal="left" vertical="center" wrapText="1" indent="1"/>
    </xf>
    <xf numFmtId="0" fontId="126" fillId="0" borderId="118" xfId="0" applyFont="1" applyFill="1" applyBorder="1" applyAlignment="1">
      <alignment horizontal="justify" vertical="center" wrapText="1"/>
    </xf>
    <xf numFmtId="0" fontId="125" fillId="0" borderId="110" xfId="0" applyFont="1" applyFill="1" applyBorder="1" applyAlignment="1">
      <alignment horizontal="left" vertical="center" wrapText="1" indent="1"/>
    </xf>
    <xf numFmtId="0" fontId="125" fillId="0" borderId="111" xfId="0" applyFont="1" applyFill="1" applyBorder="1" applyAlignment="1">
      <alignment horizontal="left" vertical="center" wrapText="1" indent="1"/>
    </xf>
    <xf numFmtId="0" fontId="126" fillId="0" borderId="110" xfId="0" applyFont="1" applyFill="1" applyBorder="1" applyAlignment="1">
      <alignment horizontal="justify" vertical="center" wrapText="1"/>
    </xf>
    <xf numFmtId="0" fontId="124" fillId="0" borderId="110" xfId="0" applyFont="1" applyFill="1" applyBorder="1" applyAlignment="1">
      <alignment horizontal="justify" vertical="center" wrapText="1"/>
    </xf>
    <xf numFmtId="0" fontId="126" fillId="3" borderId="110" xfId="0" applyFont="1" applyFill="1" applyBorder="1" applyAlignment="1">
      <alignment horizontal="justify" vertical="center" wrapText="1"/>
    </xf>
    <xf numFmtId="0" fontId="126" fillId="0" borderId="111" xfId="0" applyFont="1" applyFill="1" applyBorder="1" applyAlignment="1">
      <alignment horizontal="justify" vertical="center" wrapText="1"/>
    </xf>
    <xf numFmtId="0" fontId="126" fillId="0" borderId="112" xfId="0" applyFont="1" applyFill="1" applyBorder="1" applyAlignment="1">
      <alignment horizontal="justify" vertical="center" wrapText="1"/>
    </xf>
    <xf numFmtId="0" fontId="124" fillId="0" borderId="110" xfId="0" applyFont="1" applyFill="1" applyBorder="1" applyAlignment="1">
      <alignment vertical="center" wrapText="1"/>
    </xf>
    <xf numFmtId="0" fontId="125" fillId="0" borderId="110" xfId="0" applyFont="1" applyFill="1" applyBorder="1" applyAlignment="1">
      <alignment horizontal="left" vertical="center" wrapText="1"/>
    </xf>
    <xf numFmtId="191" fontId="94" fillId="0" borderId="0" xfId="0" applyNumberFormat="1" applyFont="1" applyFill="1" applyBorder="1" applyAlignment="1" applyProtection="1">
      <alignment horizontal="right"/>
    </xf>
    <xf numFmtId="0" fontId="125" fillId="3" borderId="111" xfId="0" applyFont="1" applyFill="1" applyBorder="1" applyAlignment="1">
      <alignment horizontal="left" vertical="center" wrapText="1" indent="1"/>
    </xf>
    <xf numFmtId="167" fontId="84" fillId="0" borderId="53" xfId="0" applyNumberFormat="1" applyFont="1" applyFill="1" applyBorder="1" applyAlignment="1">
      <alignment horizontal="center"/>
    </xf>
    <xf numFmtId="167" fontId="87" fillId="0" borderId="53" xfId="0" applyNumberFormat="1" applyFont="1" applyFill="1" applyBorder="1" applyAlignment="1">
      <alignment horizontal="center"/>
    </xf>
    <xf numFmtId="167" fontId="46" fillId="0" borderId="53" xfId="0" applyNumberFormat="1" applyFont="1" applyFill="1" applyBorder="1" applyAlignment="1">
      <alignment horizontal="center"/>
    </xf>
    <xf numFmtId="167" fontId="84" fillId="0" borderId="55" xfId="0" applyNumberFormat="1" applyFont="1" applyFill="1" applyBorder="1" applyAlignment="1">
      <alignment horizontal="center"/>
    </xf>
    <xf numFmtId="191" fontId="84" fillId="0" borderId="9" xfId="0" applyNumberFormat="1" applyFont="1" applyBorder="1" applyAlignment="1">
      <alignment horizontal="center" vertical="center"/>
    </xf>
    <xf numFmtId="191" fontId="84" fillId="0" borderId="9" xfId="0" applyNumberFormat="1" applyFont="1" applyFill="1" applyBorder="1" applyAlignment="1">
      <alignment horizontal="center" vertical="center"/>
    </xf>
    <xf numFmtId="191" fontId="87" fillId="0" borderId="9" xfId="0" applyNumberFormat="1" applyFont="1" applyFill="1" applyBorder="1" applyAlignment="1">
      <alignment horizontal="center" vertical="center"/>
    </xf>
    <xf numFmtId="191" fontId="84" fillId="0" borderId="10" xfId="0" applyNumberFormat="1" applyFont="1" applyFill="1" applyBorder="1" applyAlignment="1">
      <alignment horizontal="center" vertical="center"/>
    </xf>
    <xf numFmtId="191" fontId="84" fillId="0" borderId="10" xfId="0" applyNumberFormat="1" applyFont="1" applyBorder="1" applyAlignment="1">
      <alignment horizontal="center" vertical="center"/>
    </xf>
    <xf numFmtId="0" fontId="113" fillId="0" borderId="0" xfId="0" applyFont="1"/>
    <xf numFmtId="0" fontId="116" fillId="0" borderId="113" xfId="0" applyFont="1" applyBorder="1"/>
    <xf numFmtId="49" fontId="118" fillId="0" borderId="113" xfId="5" applyNumberFormat="1" applyFont="1" applyFill="1" applyBorder="1" applyAlignment="1" applyProtection="1">
      <alignment horizontal="right" vertical="center"/>
      <protection locked="0"/>
    </xf>
    <xf numFmtId="0" fontId="117" fillId="3" borderId="113" xfId="13" applyFont="1" applyFill="1" applyBorder="1" applyAlignment="1" applyProtection="1">
      <alignment horizontal="left" vertical="center" wrapText="1"/>
      <protection locked="0"/>
    </xf>
    <xf numFmtId="49" fontId="117" fillId="3" borderId="113" xfId="5" applyNumberFormat="1" applyFont="1" applyFill="1" applyBorder="1" applyAlignment="1" applyProtection="1">
      <alignment horizontal="right" vertical="center"/>
      <protection locked="0"/>
    </xf>
    <xf numFmtId="0" fontId="117" fillId="0" borderId="113" xfId="13" applyFont="1" applyFill="1" applyBorder="1" applyAlignment="1" applyProtection="1">
      <alignment horizontal="left" vertical="center" wrapText="1"/>
      <protection locked="0"/>
    </xf>
    <xf numFmtId="49" fontId="117" fillId="0" borderId="113" xfId="5" applyNumberFormat="1" applyFont="1" applyFill="1" applyBorder="1" applyAlignment="1" applyProtection="1">
      <alignment horizontal="right" vertical="center"/>
      <protection locked="0"/>
    </xf>
    <xf numFmtId="0" fontId="119" fillId="0" borderId="113" xfId="13" applyFont="1" applyFill="1" applyBorder="1" applyAlignment="1" applyProtection="1">
      <alignment horizontal="left" vertical="center" wrapText="1"/>
      <protection locked="0"/>
    </xf>
    <xf numFmtId="0" fontId="116" fillId="0" borderId="113" xfId="0" applyFont="1" applyFill="1" applyBorder="1" applyAlignment="1">
      <alignment horizontal="center" vertical="center" wrapText="1"/>
    </xf>
    <xf numFmtId="43" fontId="96" fillId="0" borderId="0" xfId="7" applyFont="1"/>
    <xf numFmtId="0" fontId="113" fillId="0" borderId="0" xfId="0" applyFont="1" applyAlignment="1">
      <alignment wrapText="1"/>
    </xf>
    <xf numFmtId="166" fontId="112" fillId="36" borderId="113" xfId="20954" applyFont="1" applyFill="1" applyBorder="1"/>
    <xf numFmtId="0" fontId="112" fillId="0" borderId="113" xfId="0" applyFont="1" applyBorder="1"/>
    <xf numFmtId="0" fontId="112" fillId="0" borderId="113" xfId="0" applyFont="1" applyFill="1" applyBorder="1"/>
    <xf numFmtId="0" fontId="112" fillId="0" borderId="113" xfId="0" applyFont="1" applyBorder="1" applyAlignment="1">
      <alignment horizontal="left" indent="8"/>
    </xf>
    <xf numFmtId="0" fontId="112" fillId="0" borderId="113" xfId="0" applyFont="1" applyBorder="1" applyAlignment="1">
      <alignment wrapText="1"/>
    </xf>
    <xf numFmtId="0" fontId="116" fillId="0" borderId="0" xfId="0" applyFont="1"/>
    <xf numFmtId="0" fontId="115" fillId="0" borderId="113" xfId="0" applyFont="1" applyBorder="1"/>
    <xf numFmtId="49" fontId="118" fillId="0" borderId="113" xfId="5" applyNumberFormat="1" applyFont="1" applyFill="1" applyBorder="1" applyAlignment="1" applyProtection="1">
      <alignment horizontal="right" vertical="center" wrapText="1"/>
      <protection locked="0"/>
    </xf>
    <xf numFmtId="49" fontId="117" fillId="3" borderId="113" xfId="5" applyNumberFormat="1" applyFont="1" applyFill="1" applyBorder="1" applyAlignment="1" applyProtection="1">
      <alignment horizontal="right" vertical="center" wrapText="1"/>
      <protection locked="0"/>
    </xf>
    <xf numFmtId="49" fontId="117" fillId="0" borderId="113" xfId="5" applyNumberFormat="1" applyFont="1" applyFill="1" applyBorder="1" applyAlignment="1" applyProtection="1">
      <alignment horizontal="right" vertical="center" wrapText="1"/>
      <protection locked="0"/>
    </xf>
    <xf numFmtId="0" fontId="112" fillId="0" borderId="113" xfId="0" applyFont="1" applyBorder="1" applyAlignment="1">
      <alignment horizontal="center" vertical="center" wrapText="1"/>
    </xf>
    <xf numFmtId="0" fontId="112" fillId="0" borderId="117" xfId="0" applyFont="1" applyFill="1" applyBorder="1" applyAlignment="1">
      <alignment horizontal="center" vertical="center" wrapText="1"/>
    </xf>
    <xf numFmtId="0" fontId="112" fillId="0" borderId="113"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Border="1"/>
    <xf numFmtId="0" fontId="113" fillId="0" borderId="0" xfId="0" applyFont="1" applyBorder="1" applyAlignment="1">
      <alignment horizontal="left"/>
    </xf>
    <xf numFmtId="0" fontId="115" fillId="0" borderId="113" xfId="0" applyFont="1" applyFill="1" applyBorder="1"/>
    <xf numFmtId="0" fontId="112" fillId="0" borderId="113" xfId="0" applyNumberFormat="1" applyFont="1" applyFill="1" applyBorder="1" applyAlignment="1">
      <alignment horizontal="left" vertical="center" wrapText="1"/>
    </xf>
    <xf numFmtId="0" fontId="115" fillId="0" borderId="113" xfId="0" applyFont="1" applyFill="1" applyBorder="1" applyAlignment="1">
      <alignment horizontal="left" wrapText="1" indent="1"/>
    </xf>
    <xf numFmtId="0" fontId="115" fillId="0" borderId="113" xfId="0" applyFont="1" applyFill="1" applyBorder="1" applyAlignment="1">
      <alignment horizontal="left" vertical="center" indent="1"/>
    </xf>
    <xf numFmtId="0" fontId="112" fillId="0" borderId="113" xfId="0" applyFont="1" applyFill="1" applyBorder="1" applyAlignment="1">
      <alignment horizontal="left" wrapText="1" indent="1"/>
    </xf>
    <xf numFmtId="0" fontId="112" fillId="0" borderId="113" xfId="0" applyFont="1" applyFill="1" applyBorder="1" applyAlignment="1">
      <alignment horizontal="left" indent="1"/>
    </xf>
    <xf numFmtId="0" fontId="112" fillId="0" borderId="113" xfId="0" applyFont="1" applyFill="1" applyBorder="1" applyAlignment="1">
      <alignment horizontal="left" wrapText="1" indent="4"/>
    </xf>
    <xf numFmtId="0" fontId="112" fillId="0" borderId="113" xfId="0" applyNumberFormat="1" applyFont="1" applyFill="1" applyBorder="1" applyAlignment="1">
      <alignment horizontal="left" indent="3"/>
    </xf>
    <xf numFmtId="0" fontId="115" fillId="0" borderId="113" xfId="0" applyFont="1" applyFill="1" applyBorder="1" applyAlignment="1">
      <alignment horizontal="left" indent="1"/>
    </xf>
    <xf numFmtId="0" fontId="113" fillId="78" borderId="113" xfId="0" applyFont="1" applyFill="1" applyBorder="1"/>
    <xf numFmtId="0" fontId="116" fillId="0" borderId="5" xfId="0" applyFont="1" applyBorder="1"/>
    <xf numFmtId="0" fontId="116" fillId="0" borderId="113" xfId="0" applyFont="1" applyFill="1" applyBorder="1"/>
    <xf numFmtId="0" fontId="113" fillId="0" borderId="113" xfId="0" applyFont="1" applyFill="1" applyBorder="1" applyAlignment="1">
      <alignment horizontal="left" wrapText="1" indent="2"/>
    </xf>
    <xf numFmtId="0" fontId="113" fillId="0" borderId="113" xfId="0" applyFont="1" applyFill="1" applyBorder="1"/>
    <xf numFmtId="0" fontId="113" fillId="0" borderId="113" xfId="0" applyFont="1" applyFill="1" applyBorder="1" applyAlignment="1">
      <alignment horizontal="left" wrapText="1"/>
    </xf>
    <xf numFmtId="0" fontId="112" fillId="0" borderId="0" xfId="0" applyFont="1" applyBorder="1"/>
    <xf numFmtId="0" fontId="112" fillId="0" borderId="113" xfId="0" applyFont="1" applyBorder="1" applyAlignment="1">
      <alignment horizontal="left" indent="1"/>
    </xf>
    <xf numFmtId="0" fontId="112" fillId="0" borderId="113" xfId="0" applyFont="1" applyBorder="1" applyAlignment="1">
      <alignment horizontal="center"/>
    </xf>
    <xf numFmtId="0" fontId="112" fillId="0" borderId="0" xfId="0" applyFont="1" applyBorder="1" applyAlignment="1">
      <alignment horizontal="center" vertical="center"/>
    </xf>
    <xf numFmtId="0" fontId="112" fillId="0" borderId="113" xfId="0" applyFont="1" applyFill="1" applyBorder="1" applyAlignment="1">
      <alignment horizontal="center" vertical="center" wrapText="1"/>
    </xf>
    <xf numFmtId="0" fontId="112" fillId="0" borderId="5" xfId="0" applyFont="1" applyBorder="1" applyAlignment="1">
      <alignment horizontal="center" vertical="center" wrapText="1"/>
    </xf>
    <xf numFmtId="0" fontId="112" fillId="0" borderId="5" xfId="0" applyFont="1" applyBorder="1" applyAlignment="1">
      <alignment wrapText="1"/>
    </xf>
    <xf numFmtId="0" fontId="112" fillId="0" borderId="0" xfId="0" applyFont="1" applyBorder="1" applyAlignment="1">
      <alignment horizontal="center" vertical="center" wrapText="1"/>
    </xf>
    <xf numFmtId="0" fontId="112" fillId="0" borderId="96" xfId="0" applyFont="1" applyFill="1" applyBorder="1" applyAlignment="1">
      <alignment horizontal="center" vertical="center" wrapText="1"/>
    </xf>
    <xf numFmtId="0" fontId="112" fillId="0" borderId="0" xfId="0" applyFont="1" applyFill="1" applyBorder="1" applyAlignment="1">
      <alignment horizontal="center" vertical="center" wrapText="1"/>
    </xf>
    <xf numFmtId="0" fontId="112" fillId="0" borderId="116" xfId="0" applyFont="1" applyFill="1" applyBorder="1" applyAlignment="1">
      <alignment horizontal="center" vertical="center" wrapText="1"/>
    </xf>
    <xf numFmtId="0" fontId="112" fillId="0" borderId="97" xfId="0" applyFont="1" applyFill="1" applyBorder="1" applyAlignment="1">
      <alignment horizontal="center" vertical="center" wrapText="1"/>
    </xf>
    <xf numFmtId="0" fontId="112" fillId="0" borderId="0" xfId="0" applyFont="1" applyFill="1"/>
    <xf numFmtId="49" fontId="112" fillId="0" borderId="20" xfId="0" applyNumberFormat="1" applyFont="1" applyFill="1" applyBorder="1" applyAlignment="1">
      <alignment horizontal="left" wrapText="1" indent="1"/>
    </xf>
    <xf numFmtId="0" fontId="112" fillId="0" borderId="18" xfId="0" applyNumberFormat="1" applyFont="1" applyFill="1" applyBorder="1" applyAlignment="1">
      <alignment horizontal="left" wrapText="1" indent="1"/>
    </xf>
    <xf numFmtId="49" fontId="112" fillId="0" borderId="75" xfId="0" applyNumberFormat="1" applyFont="1" applyFill="1" applyBorder="1" applyAlignment="1">
      <alignment horizontal="left" wrapText="1" indent="1"/>
    </xf>
    <xf numFmtId="0" fontId="112" fillId="0" borderId="15" xfId="0" applyNumberFormat="1" applyFont="1" applyFill="1" applyBorder="1" applyAlignment="1">
      <alignment horizontal="left" wrapText="1" indent="1"/>
    </xf>
    <xf numFmtId="49" fontId="112" fillId="0" borderId="15" xfId="0" applyNumberFormat="1" applyFont="1" applyFill="1" applyBorder="1" applyAlignment="1">
      <alignment horizontal="left" wrapText="1" indent="3"/>
    </xf>
    <xf numFmtId="49" fontId="112" fillId="0" borderId="75" xfId="0" applyNumberFormat="1" applyFont="1" applyFill="1" applyBorder="1" applyAlignment="1">
      <alignment horizontal="left" wrapText="1" indent="3"/>
    </xf>
    <xf numFmtId="49" fontId="112" fillId="0" borderId="75" xfId="0" applyNumberFormat="1" applyFont="1" applyFill="1" applyBorder="1" applyAlignment="1">
      <alignment horizontal="left" wrapText="1" indent="2"/>
    </xf>
    <xf numFmtId="49" fontId="112" fillId="0" borderId="15" xfId="0" applyNumberFormat="1" applyFont="1" applyBorder="1" applyAlignment="1">
      <alignment horizontal="left" wrapText="1" indent="2"/>
    </xf>
    <xf numFmtId="49" fontId="112" fillId="0" borderId="75" xfId="0" applyNumberFormat="1" applyFont="1" applyFill="1" applyBorder="1" applyAlignment="1">
      <alignment horizontal="left" vertical="top" wrapText="1" indent="2"/>
    </xf>
    <xf numFmtId="49" fontId="112" fillId="0" borderId="75" xfId="0" applyNumberFormat="1" applyFont="1" applyFill="1" applyBorder="1" applyAlignment="1">
      <alignment horizontal="left" indent="1"/>
    </xf>
    <xf numFmtId="0" fontId="112" fillId="0" borderId="15" xfId="0" applyNumberFormat="1" applyFont="1" applyBorder="1" applyAlignment="1">
      <alignment horizontal="left" indent="1"/>
    </xf>
    <xf numFmtId="49" fontId="112" fillId="0" borderId="15" xfId="0" applyNumberFormat="1" applyFont="1" applyBorder="1" applyAlignment="1">
      <alignment horizontal="left" indent="1"/>
    </xf>
    <xf numFmtId="49" fontId="112" fillId="0" borderId="75" xfId="0" applyNumberFormat="1" applyFont="1" applyFill="1" applyBorder="1" applyAlignment="1">
      <alignment horizontal="left" indent="3"/>
    </xf>
    <xf numFmtId="49" fontId="112" fillId="0" borderId="15" xfId="0" applyNumberFormat="1" applyFont="1" applyBorder="1" applyAlignment="1">
      <alignment horizontal="left" indent="3"/>
    </xf>
    <xf numFmtId="0" fontId="112" fillId="0" borderId="15" xfId="0" applyFont="1" applyBorder="1" applyAlignment="1">
      <alignment horizontal="left" indent="2"/>
    </xf>
    <xf numFmtId="0" fontId="112" fillId="0" borderId="75" xfId="0" applyFont="1" applyBorder="1" applyAlignment="1">
      <alignment horizontal="left" indent="2"/>
    </xf>
    <xf numFmtId="0" fontId="112" fillId="0" borderId="15" xfId="0" applyFont="1" applyBorder="1" applyAlignment="1">
      <alignment horizontal="left" indent="1"/>
    </xf>
    <xf numFmtId="0" fontId="112" fillId="0" borderId="75" xfId="0" applyFont="1" applyBorder="1" applyAlignment="1">
      <alignment horizontal="left" indent="1"/>
    </xf>
    <xf numFmtId="0" fontId="115" fillId="0" borderId="58" xfId="0" applyFont="1" applyBorder="1"/>
    <xf numFmtId="0" fontId="112" fillId="0" borderId="61" xfId="0" applyFont="1" applyBorder="1"/>
    <xf numFmtId="0" fontId="112" fillId="0" borderId="69" xfId="0" applyFont="1" applyBorder="1" applyAlignment="1">
      <alignment horizontal="center" vertical="center" wrapText="1"/>
    </xf>
    <xf numFmtId="0" fontId="112" fillId="0" borderId="75" xfId="0" applyFont="1" applyFill="1" applyBorder="1" applyAlignment="1">
      <alignment horizontal="center" vertical="center" wrapText="1"/>
    </xf>
    <xf numFmtId="0" fontId="112" fillId="0" borderId="0" xfId="0" applyFont="1" applyBorder="1" applyAlignment="1">
      <alignment wrapText="1"/>
    </xf>
    <xf numFmtId="14" fontId="112" fillId="0" borderId="0" xfId="0" applyNumberFormat="1" applyFont="1" applyBorder="1"/>
    <xf numFmtId="0" fontId="112" fillId="0" borderId="0" xfId="0" applyFont="1" applyAlignment="1">
      <alignment horizontal="center" vertical="center"/>
    </xf>
    <xf numFmtId="0" fontId="112" fillId="0" borderId="0" xfId="0" applyFont="1" applyBorder="1" applyAlignment="1">
      <alignment horizontal="left"/>
    </xf>
    <xf numFmtId="0" fontId="112" fillId="0" borderId="5" xfId="0" applyFont="1" applyFill="1" applyBorder="1" applyAlignment="1">
      <alignment horizontal="center" vertical="center" wrapText="1"/>
    </xf>
    <xf numFmtId="0" fontId="117" fillId="0" borderId="0" xfId="0" applyFont="1"/>
    <xf numFmtId="0" fontId="94" fillId="0" borderId="0" xfId="0" applyFont="1" applyFill="1" applyBorder="1" applyAlignment="1">
      <alignment wrapText="1"/>
    </xf>
    <xf numFmtId="0" fontId="115" fillId="0" borderId="113"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08" xfId="0" applyNumberFormat="1" applyFont="1" applyFill="1" applyBorder="1" applyAlignment="1">
      <alignment horizontal="left" vertical="center" wrapText="1" indent="1" readingOrder="1"/>
    </xf>
    <xf numFmtId="0" fontId="133" fillId="0" borderId="113" xfId="0" applyFont="1" applyBorder="1" applyAlignment="1">
      <alignment horizontal="left" indent="3"/>
    </xf>
    <xf numFmtId="0" fontId="115" fillId="0" borderId="113" xfId="0" applyNumberFormat="1" applyFont="1" applyFill="1" applyBorder="1" applyAlignment="1">
      <alignment vertical="center" wrapText="1" readingOrder="1"/>
    </xf>
    <xf numFmtId="0" fontId="133" fillId="0" borderId="113" xfId="0" applyFont="1" applyFill="1" applyBorder="1" applyAlignment="1">
      <alignment horizontal="left" indent="2"/>
    </xf>
    <xf numFmtId="0" fontId="112" fillId="0" borderId="109" xfId="0" applyNumberFormat="1" applyFont="1" applyFill="1" applyBorder="1" applyAlignment="1">
      <alignment vertical="center" wrapText="1" readingOrder="1"/>
    </xf>
    <xf numFmtId="0" fontId="133" fillId="0" borderId="117" xfId="0" applyFont="1" applyBorder="1" applyAlignment="1">
      <alignment horizontal="left" indent="2"/>
    </xf>
    <xf numFmtId="0" fontId="112" fillId="0" borderId="108" xfId="0" applyNumberFormat="1" applyFont="1" applyFill="1" applyBorder="1" applyAlignment="1">
      <alignment vertical="center" wrapText="1" readingOrder="1"/>
    </xf>
    <xf numFmtId="0" fontId="133" fillId="0" borderId="113" xfId="0" applyFont="1" applyBorder="1" applyAlignment="1">
      <alignment horizontal="left" indent="2"/>
    </xf>
    <xf numFmtId="0" fontId="112" fillId="0" borderId="107" xfId="0" applyNumberFormat="1" applyFont="1" applyFill="1" applyBorder="1" applyAlignment="1">
      <alignment vertical="center" wrapText="1" readingOrder="1"/>
    </xf>
    <xf numFmtId="0" fontId="133" fillId="0" borderId="5" xfId="0" applyFont="1" applyBorder="1"/>
    <xf numFmtId="167" fontId="134" fillId="79" borderId="52" xfId="0" applyNumberFormat="1" applyFont="1" applyFill="1" applyBorder="1" applyAlignment="1">
      <alignment horizontal="center"/>
    </xf>
    <xf numFmtId="0" fontId="96" fillId="0" borderId="0" xfId="11" applyFont="1" applyFill="1" applyBorder="1" applyProtection="1"/>
    <xf numFmtId="0" fontId="96" fillId="0" borderId="0" xfId="0" applyFont="1"/>
    <xf numFmtId="0" fontId="135" fillId="0" borderId="0" xfId="11" applyFont="1" applyFill="1" applyBorder="1" applyAlignment="1" applyProtection="1"/>
    <xf numFmtId="0" fontId="136" fillId="0" borderId="0" xfId="0" applyFont="1"/>
    <xf numFmtId="0" fontId="137" fillId="80" borderId="13" xfId="0" applyFont="1" applyFill="1" applyBorder="1" applyAlignment="1">
      <alignment horizontal="center" vertical="center"/>
    </xf>
    <xf numFmtId="0" fontId="137" fillId="80" borderId="14" xfId="0" applyFont="1" applyFill="1" applyBorder="1" applyAlignment="1">
      <alignment horizontal="center" vertical="center"/>
    </xf>
    <xf numFmtId="0" fontId="137" fillId="81" borderId="113" xfId="0" applyFont="1" applyFill="1" applyBorder="1" applyAlignment="1">
      <alignment horizontal="left" vertical="center"/>
    </xf>
    <xf numFmtId="192" fontId="137" fillId="81" borderId="75" xfId="7" applyNumberFormat="1" applyFont="1" applyFill="1" applyBorder="1" applyAlignment="1">
      <alignment horizontal="left" vertical="center"/>
    </xf>
    <xf numFmtId="49" fontId="139" fillId="0" borderId="113" xfId="0" applyNumberFormat="1" applyFont="1" applyFill="1" applyBorder="1" applyAlignment="1">
      <alignment horizontal="left" vertical="center"/>
    </xf>
    <xf numFmtId="192" fontId="139" fillId="0" borderId="75" xfId="7" applyNumberFormat="1" applyFont="1" applyFill="1" applyBorder="1" applyAlignment="1">
      <alignment horizontal="left" vertical="center"/>
    </xf>
    <xf numFmtId="0" fontId="139" fillId="0" borderId="113" xfId="0" applyFont="1" applyFill="1" applyBorder="1" applyAlignment="1">
      <alignment horizontal="left" vertical="center"/>
    </xf>
    <xf numFmtId="0" fontId="137" fillId="0" borderId="113" xfId="0" applyFont="1" applyFill="1" applyBorder="1" applyAlignment="1">
      <alignment horizontal="left" vertical="center"/>
    </xf>
    <xf numFmtId="10" fontId="96" fillId="0" borderId="75" xfId="0" applyNumberFormat="1" applyFont="1" applyFill="1" applyBorder="1" applyAlignment="1">
      <alignment horizontal="right" vertical="center" wrapText="1"/>
    </xf>
    <xf numFmtId="0" fontId="141" fillId="82" borderId="19" xfId="0" applyFont="1" applyFill="1" applyBorder="1" applyAlignment="1">
      <alignment horizontal="left" vertical="center"/>
    </xf>
    <xf numFmtId="10" fontId="135" fillId="83" borderId="20" xfId="0" applyNumberFormat="1" applyFont="1" applyFill="1" applyBorder="1" applyAlignment="1">
      <alignment horizontal="right" vertical="center" wrapText="1"/>
    </xf>
    <xf numFmtId="0" fontId="142" fillId="0" borderId="0" xfId="0" applyFont="1" applyFill="1" applyAlignment="1">
      <alignment vertical="top" wrapText="1"/>
    </xf>
    <xf numFmtId="0" fontId="144" fillId="0" borderId="0" xfId="0" applyFont="1" applyFill="1" applyAlignment="1">
      <alignment vertical="top"/>
    </xf>
    <xf numFmtId="0" fontId="144" fillId="0" borderId="0" xfId="0" applyFont="1" applyFill="1" applyAlignment="1">
      <alignment vertical="top" wrapText="1"/>
    </xf>
    <xf numFmtId="0" fontId="0" fillId="0" borderId="1" xfId="0" applyBorder="1"/>
    <xf numFmtId="0" fontId="3" fillId="84" borderId="113" xfId="0" applyFont="1" applyFill="1" applyBorder="1" applyAlignment="1" applyProtection="1">
      <alignment horizontal="center" vertical="center" wrapText="1"/>
    </xf>
    <xf numFmtId="0" fontId="4" fillId="83" borderId="113" xfId="0" applyFont="1" applyFill="1" applyBorder="1" applyAlignment="1" applyProtection="1">
      <alignment vertical="center" wrapText="1"/>
    </xf>
    <xf numFmtId="0" fontId="139" fillId="81" borderId="113" xfId="0" applyFont="1" applyFill="1" applyBorder="1" applyAlignment="1">
      <alignment horizontal="left" vertical="center" wrapText="1" indent="3"/>
    </xf>
    <xf numFmtId="0" fontId="145" fillId="81" borderId="113" xfId="0" applyFont="1" applyFill="1" applyBorder="1" applyAlignment="1">
      <alignment horizontal="left" vertical="center" wrapText="1" indent="5"/>
    </xf>
    <xf numFmtId="0" fontId="146" fillId="80" borderId="113" xfId="0" applyFont="1" applyFill="1" applyBorder="1" applyAlignment="1" applyProtection="1">
      <alignment horizontal="left" vertical="center" wrapText="1" indent="1"/>
    </xf>
    <xf numFmtId="0" fontId="350" fillId="0" borderId="0" xfId="0" applyFont="1"/>
    <xf numFmtId="169" fontId="9" fillId="37" borderId="86" xfId="20" applyBorder="1"/>
    <xf numFmtId="0" fontId="349" fillId="0" borderId="0" xfId="0" applyFont="1"/>
    <xf numFmtId="0" fontId="0" fillId="0" borderId="0" xfId="0"/>
    <xf numFmtId="0" fontId="94" fillId="0" borderId="0" xfId="0" applyFont="1"/>
    <xf numFmtId="0" fontId="351" fillId="0" borderId="0" xfId="0" applyFont="1"/>
    <xf numFmtId="0" fontId="94" fillId="0" borderId="0" xfId="0" applyFont="1" applyBorder="1"/>
    <xf numFmtId="0" fontId="351" fillId="0" borderId="0" xfId="0" applyFont="1" applyBorder="1"/>
    <xf numFmtId="0" fontId="353" fillId="3" borderId="110" xfId="0" applyFont="1" applyFill="1" applyBorder="1" applyAlignment="1">
      <alignment horizontal="left" vertical="center" wrapText="1"/>
    </xf>
    <xf numFmtId="0" fontId="122" fillId="0" borderId="110" xfId="0" applyFont="1" applyFill="1" applyBorder="1" applyAlignment="1">
      <alignment horizontal="left" vertical="center" wrapText="1"/>
    </xf>
    <xf numFmtId="0" fontId="353" fillId="0" borderId="110" xfId="0" applyFont="1" applyFill="1" applyBorder="1" applyAlignment="1">
      <alignment horizontal="left" vertical="center" wrapText="1"/>
    </xf>
    <xf numFmtId="0" fontId="353" fillId="0" borderId="110" xfId="0" applyFont="1" applyFill="1" applyBorder="1" applyAlignment="1">
      <alignment vertical="center" wrapText="1"/>
    </xf>
    <xf numFmtId="0" fontId="354" fillId="0" borderId="110" xfId="0" applyFont="1" applyFill="1" applyBorder="1" applyAlignment="1">
      <alignment horizontal="left" vertical="center" wrapText="1" indent="1"/>
    </xf>
    <xf numFmtId="0" fontId="354" fillId="3" borderId="110" xfId="0" applyFont="1" applyFill="1" applyBorder="1" applyAlignment="1">
      <alignment horizontal="left" vertical="center" wrapText="1" indent="1"/>
    </xf>
    <xf numFmtId="0" fontId="353" fillId="3" borderId="111" xfId="0" applyFont="1" applyFill="1" applyBorder="1" applyAlignment="1">
      <alignment horizontal="left" vertical="center" wrapText="1"/>
    </xf>
    <xf numFmtId="0" fontId="353" fillId="3" borderId="112" xfId="0" applyFont="1" applyFill="1" applyBorder="1" applyAlignment="1">
      <alignment horizontal="left" vertical="center" wrapText="1"/>
    </xf>
    <xf numFmtId="0" fontId="94" fillId="3" borderId="110" xfId="0" applyFont="1" applyFill="1" applyBorder="1" applyAlignment="1">
      <alignment horizontal="left" vertical="center" wrapText="1" indent="1"/>
    </xf>
    <xf numFmtId="0" fontId="353" fillId="0" borderId="110" xfId="0" applyFont="1" applyBorder="1" applyAlignment="1">
      <alignment horizontal="left" vertical="center" wrapText="1"/>
    </xf>
    <xf numFmtId="0" fontId="94" fillId="0" borderId="110" xfId="0" applyFont="1" applyBorder="1" applyAlignment="1">
      <alignment horizontal="left" vertical="center" wrapText="1" indent="1"/>
    </xf>
    <xf numFmtId="0" fontId="94" fillId="0" borderId="111" xfId="0" applyFont="1" applyBorder="1" applyAlignment="1">
      <alignment horizontal="left" vertical="center" wrapText="1" indent="1"/>
    </xf>
    <xf numFmtId="0" fontId="94" fillId="0" borderId="110" xfId="0" applyFont="1" applyFill="1" applyBorder="1" applyAlignment="1">
      <alignment horizontal="left" vertical="center" wrapText="1" indent="1"/>
    </xf>
    <xf numFmtId="0" fontId="351" fillId="0" borderId="0" xfId="0" applyFont="1" applyAlignment="1">
      <alignment horizontal="center"/>
    </xf>
    <xf numFmtId="0" fontId="351" fillId="0" borderId="0" xfId="0" applyFont="1" applyAlignment="1">
      <alignment horizontal="left" vertical="center"/>
    </xf>
    <xf numFmtId="0" fontId="2" fillId="0" borderId="0" xfId="13" applyFont="1" applyFill="1" applyBorder="1" applyAlignment="1" applyProtection="1">
      <alignment wrapText="1"/>
      <protection locked="0"/>
    </xf>
    <xf numFmtId="0" fontId="356" fillId="0" borderId="179" xfId="0" applyFont="1" applyBorder="1"/>
    <xf numFmtId="0" fontId="356" fillId="0" borderId="179" xfId="0" applyFont="1" applyFill="1" applyBorder="1"/>
    <xf numFmtId="0" fontId="357" fillId="0" borderId="179" xfId="17" applyFont="1" applyBorder="1" applyAlignment="1" applyProtection="1"/>
    <xf numFmtId="14" fontId="2" fillId="0" borderId="0" xfId="0" applyNumberFormat="1" applyFont="1" applyAlignment="1">
      <alignment horizontal="left"/>
    </xf>
    <xf numFmtId="14" fontId="94" fillId="0" borderId="0" xfId="0" applyNumberFormat="1" applyFont="1" applyAlignment="1">
      <alignment horizontal="left"/>
    </xf>
    <xf numFmtId="0" fontId="2" fillId="0" borderId="192" xfId="0" applyFont="1" applyBorder="1" applyAlignment="1">
      <alignment wrapText="1"/>
    </xf>
    <xf numFmtId="0" fontId="84" fillId="0" borderId="193" xfId="0" applyFont="1" applyBorder="1" applyAlignment="1"/>
    <xf numFmtId="0" fontId="2" fillId="0" borderId="176" xfId="0" applyFont="1" applyBorder="1" applyAlignment="1">
      <alignment wrapText="1"/>
    </xf>
    <xf numFmtId="0" fontId="84" fillId="0" borderId="194" xfId="0" applyFont="1" applyBorder="1" applyAlignment="1"/>
    <xf numFmtId="14" fontId="3" fillId="0" borderId="0" xfId="0" applyNumberFormat="1" applyFont="1" applyAlignment="1">
      <alignment horizontal="left"/>
    </xf>
    <xf numFmtId="14" fontId="113" fillId="0" borderId="0" xfId="0" applyNumberFormat="1" applyFont="1" applyAlignment="1">
      <alignment horizontal="left"/>
    </xf>
    <xf numFmtId="164" fontId="3" fillId="0" borderId="75" xfId="7" applyNumberFormat="1" applyFont="1" applyFill="1" applyBorder="1" applyAlignment="1">
      <alignment horizontal="right" vertical="center" wrapText="1"/>
    </xf>
    <xf numFmtId="164" fontId="4" fillId="36" borderId="75" xfId="7" applyNumberFormat="1" applyFont="1" applyFill="1" applyBorder="1" applyAlignment="1">
      <alignment horizontal="left" vertical="center" wrapText="1"/>
    </xf>
    <xf numFmtId="164" fontId="4" fillId="36" borderId="75" xfId="7" applyNumberFormat="1" applyFont="1" applyFill="1" applyBorder="1" applyAlignment="1">
      <alignment horizontal="center" vertical="center" wrapText="1"/>
    </xf>
    <xf numFmtId="164" fontId="3" fillId="0" borderId="20" xfId="7" applyNumberFormat="1" applyFont="1" applyFill="1" applyBorder="1" applyAlignment="1">
      <alignment horizontal="right" vertical="center" wrapText="1"/>
    </xf>
    <xf numFmtId="191" fontId="86" fillId="0" borderId="9" xfId="0" applyNumberFormat="1" applyFont="1" applyFill="1" applyBorder="1" applyAlignment="1">
      <alignment horizontal="center" vertical="center"/>
    </xf>
    <xf numFmtId="191" fontId="93" fillId="0" borderId="9" xfId="0" applyNumberFormat="1" applyFont="1" applyFill="1" applyBorder="1" applyAlignment="1">
      <alignment horizontal="center" vertical="center"/>
    </xf>
    <xf numFmtId="191" fontId="86" fillId="0" borderId="11" xfId="0" applyNumberFormat="1" applyFont="1" applyBorder="1" applyAlignment="1">
      <alignment horizontal="center" vertical="center"/>
    </xf>
    <xf numFmtId="191" fontId="86" fillId="0" borderId="9" xfId="0" applyNumberFormat="1" applyFont="1" applyBorder="1" applyAlignment="1">
      <alignment horizontal="center" vertical="center"/>
    </xf>
    <xf numFmtId="191" fontId="86" fillId="0" borderId="10" xfId="0" applyNumberFormat="1" applyFont="1" applyBorder="1" applyAlignment="1">
      <alignment horizontal="center" vertical="center"/>
    </xf>
    <xf numFmtId="9" fontId="3" fillId="0" borderId="195" xfId="20951" applyFont="1" applyBorder="1"/>
    <xf numFmtId="165" fontId="105" fillId="0" borderId="89" xfId="20951" applyNumberFormat="1" applyFont="1" applyFill="1" applyBorder="1" applyAlignment="1" applyProtection="1">
      <alignment horizontal="right" vertical="center"/>
      <protection locked="0"/>
    </xf>
    <xf numFmtId="164" fontId="116" fillId="0" borderId="179" xfId="7" applyNumberFormat="1" applyFont="1" applyBorder="1"/>
    <xf numFmtId="164" fontId="112" fillId="0" borderId="179" xfId="7" applyNumberFormat="1" applyFont="1" applyBorder="1"/>
    <xf numFmtId="164" fontId="112" fillId="0" borderId="179" xfId="7" applyNumberFormat="1" applyFont="1" applyFill="1" applyBorder="1"/>
    <xf numFmtId="164" fontId="115" fillId="0" borderId="179" xfId="7" applyNumberFormat="1" applyFont="1" applyBorder="1"/>
    <xf numFmtId="164" fontId="115" fillId="0" borderId="179" xfId="7" applyNumberFormat="1" applyFont="1" applyFill="1" applyBorder="1"/>
    <xf numFmtId="191" fontId="96" fillId="0" borderId="196" xfId="0" applyNumberFormat="1" applyFont="1" applyFill="1" applyBorder="1" applyAlignment="1" applyProtection="1">
      <alignment vertical="center" wrapText="1"/>
      <protection locked="0"/>
    </xf>
    <xf numFmtId="191" fontId="3" fillId="0" borderId="196" xfId="0" applyNumberFormat="1" applyFont="1" applyFill="1" applyBorder="1" applyAlignment="1" applyProtection="1">
      <alignment vertical="center" wrapText="1"/>
      <protection locked="0"/>
    </xf>
    <xf numFmtId="191" fontId="3" fillId="0" borderId="195" xfId="0" applyNumberFormat="1" applyFont="1" applyFill="1" applyBorder="1" applyAlignment="1" applyProtection="1">
      <alignment vertical="center" wrapText="1"/>
      <protection locked="0"/>
    </xf>
    <xf numFmtId="191" fontId="96" fillId="0" borderId="196" xfId="0" applyNumberFormat="1" applyFont="1" applyFill="1" applyBorder="1" applyAlignment="1" applyProtection="1">
      <alignment horizontal="right" vertical="center" wrapText="1"/>
      <protection locked="0"/>
    </xf>
    <xf numFmtId="10" fontId="3" fillId="0" borderId="196" xfId="20951" applyNumberFormat="1" applyFont="1" applyFill="1" applyBorder="1" applyAlignment="1" applyProtection="1">
      <alignment horizontal="right" vertical="center" wrapText="1"/>
      <protection locked="0"/>
    </xf>
    <xf numFmtId="10" fontId="3" fillId="0" borderId="196" xfId="20951" applyNumberFormat="1" applyFont="1" applyBorder="1" applyAlignment="1" applyProtection="1">
      <alignment vertical="center" wrapText="1"/>
      <protection locked="0"/>
    </xf>
    <xf numFmtId="10" fontId="3" fillId="0" borderId="195" xfId="20951" applyNumberFormat="1" applyFont="1" applyBorder="1" applyAlignment="1" applyProtection="1">
      <alignment vertical="center" wrapText="1"/>
      <protection locked="0"/>
    </xf>
    <xf numFmtId="0" fontId="94" fillId="0" borderId="196" xfId="0" applyFont="1" applyFill="1" applyBorder="1" applyAlignment="1" applyProtection="1">
      <alignment horizontal="center" vertical="center" wrapText="1"/>
    </xf>
    <xf numFmtId="0" fontId="94" fillId="0" borderId="195" xfId="0" applyFont="1" applyFill="1" applyBorder="1" applyAlignment="1" applyProtection="1">
      <alignment horizontal="center" vertical="center" wrapText="1"/>
    </xf>
    <xf numFmtId="0" fontId="352" fillId="0" borderId="196" xfId="0" applyFont="1" applyBorder="1" applyAlignment="1">
      <alignment horizontal="center" vertical="center"/>
    </xf>
    <xf numFmtId="0" fontId="351" fillId="0" borderId="204" xfId="0" applyFont="1" applyBorder="1" applyAlignment="1">
      <alignment horizontal="center"/>
    </xf>
    <xf numFmtId="0" fontId="122" fillId="3" borderId="196" xfId="20955" applyFont="1" applyFill="1" applyBorder="1" applyAlignment="1">
      <alignment horizontal="left" vertical="center" wrapText="1"/>
    </xf>
    <xf numFmtId="0" fontId="94" fillId="0" borderId="196" xfId="20955" applyFont="1" applyFill="1" applyBorder="1" applyAlignment="1">
      <alignment horizontal="left" vertical="center" wrapText="1" indent="1"/>
    </xf>
    <xf numFmtId="0" fontId="94" fillId="3" borderId="196" xfId="20955" applyFont="1" applyFill="1" applyBorder="1" applyAlignment="1">
      <alignment horizontal="left" vertical="center" wrapText="1" indent="1"/>
    </xf>
    <xf numFmtId="0" fontId="354" fillId="0" borderId="196" xfId="20955" applyFont="1" applyFill="1" applyBorder="1" applyAlignment="1">
      <alignment horizontal="left" vertical="center" wrapText="1" indent="1"/>
    </xf>
    <xf numFmtId="0" fontId="353" fillId="0" borderId="196" xfId="0" applyFont="1" applyFill="1" applyBorder="1" applyAlignment="1">
      <alignment horizontal="left" vertical="center" wrapText="1"/>
    </xf>
    <xf numFmtId="0" fontId="353" fillId="0" borderId="196" xfId="20955" applyFont="1" applyFill="1" applyBorder="1" applyAlignment="1">
      <alignment horizontal="center" vertical="center" wrapText="1"/>
    </xf>
    <xf numFmtId="0" fontId="353" fillId="0" borderId="196" xfId="20955" applyFont="1" applyFill="1" applyBorder="1" applyAlignment="1">
      <alignment horizontal="left" vertical="center" wrapText="1"/>
    </xf>
    <xf numFmtId="0" fontId="353" fillId="0" borderId="196" xfId="0" applyFont="1" applyFill="1" applyBorder="1" applyAlignment="1">
      <alignment vertical="center" wrapText="1"/>
    </xf>
    <xf numFmtId="0" fontId="353" fillId="3" borderId="196" xfId="20955" applyFont="1" applyFill="1" applyBorder="1" applyAlignment="1">
      <alignment horizontal="left" vertical="center" wrapText="1"/>
    </xf>
    <xf numFmtId="0" fontId="355" fillId="0" borderId="0" xfId="0" applyFont="1" applyBorder="1" applyAlignment="1">
      <alignment horizontal="justify"/>
    </xf>
    <xf numFmtId="0" fontId="351" fillId="0" borderId="205" xfId="0" applyFont="1" applyBorder="1" applyAlignment="1">
      <alignment horizontal="center"/>
    </xf>
    <xf numFmtId="0" fontId="353" fillId="0" borderId="197" xfId="0" applyFont="1" applyFill="1" applyBorder="1" applyAlignment="1">
      <alignment horizontal="left" vertical="center" wrapText="1"/>
    </xf>
    <xf numFmtId="0" fontId="2" fillId="0" borderId="200" xfId="0" applyFont="1" applyBorder="1" applyAlignment="1">
      <alignment horizontal="right" vertical="center" wrapText="1"/>
    </xf>
    <xf numFmtId="0" fontId="2" fillId="0" borderId="202" xfId="0" applyFont="1" applyBorder="1" applyAlignment="1">
      <alignment vertical="center" wrapText="1"/>
    </xf>
    <xf numFmtId="0" fontId="2" fillId="0" borderId="202" xfId="0" applyNumberFormat="1" applyFont="1" applyFill="1" applyBorder="1" applyAlignment="1">
      <alignment horizontal="left" vertical="center" wrapText="1" indent="1"/>
    </xf>
    <xf numFmtId="0" fontId="2" fillId="0" borderId="203" xfId="0" applyNumberFormat="1" applyFont="1" applyFill="1" applyBorder="1" applyAlignment="1">
      <alignment horizontal="left" vertical="center" wrapText="1" indent="1"/>
    </xf>
    <xf numFmtId="0" fontId="2" fillId="0" borderId="57" xfId="0" applyFont="1" applyBorder="1"/>
    <xf numFmtId="0" fontId="45" fillId="0" borderId="196" xfId="0" applyFont="1" applyFill="1" applyBorder="1" applyAlignment="1">
      <alignment horizontal="center" vertical="center" wrapText="1"/>
    </xf>
    <xf numFmtId="0" fontId="2" fillId="0" borderId="204" xfId="0" applyFont="1" applyFill="1" applyBorder="1" applyAlignment="1">
      <alignment horizontal="center" vertical="center" wrapText="1"/>
    </xf>
    <xf numFmtId="0" fontId="65" fillId="0" borderId="196" xfId="0" applyFont="1" applyFill="1" applyBorder="1" applyAlignment="1">
      <alignment horizontal="left" vertical="center" wrapText="1"/>
    </xf>
    <xf numFmtId="0" fontId="2" fillId="0" borderId="204" xfId="0" applyFont="1" applyFill="1" applyBorder="1" applyAlignment="1">
      <alignment horizontal="right" vertical="center" wrapText="1"/>
    </xf>
    <xf numFmtId="0" fontId="2" fillId="0" borderId="196" xfId="0" applyFont="1" applyBorder="1" applyAlignment="1">
      <alignment vertical="center" wrapText="1"/>
    </xf>
    <xf numFmtId="0" fontId="2" fillId="0" borderId="204" xfId="0" applyFont="1" applyBorder="1" applyAlignment="1">
      <alignment horizontal="right" vertical="center" wrapText="1"/>
    </xf>
    <xf numFmtId="0" fontId="94" fillId="0" borderId="204" xfId="0" applyFont="1" applyFill="1" applyBorder="1" applyAlignment="1">
      <alignment horizontal="center" vertical="center" wrapText="1"/>
    </xf>
    <xf numFmtId="0" fontId="2" fillId="2" borderId="204" xfId="0" applyFont="1" applyFill="1" applyBorder="1" applyAlignment="1">
      <alignment horizontal="right" vertical="center"/>
    </xf>
    <xf numFmtId="0" fontId="45" fillId="0" borderId="204" xfId="0" applyFont="1" applyFill="1" applyBorder="1" applyAlignment="1">
      <alignment horizontal="center" vertical="center" wrapText="1"/>
    </xf>
    <xf numFmtId="0" fontId="2" fillId="0" borderId="186" xfId="0" applyFont="1" applyBorder="1" applyAlignment="1">
      <alignment vertical="center" wrapText="1"/>
    </xf>
    <xf numFmtId="0" fontId="2" fillId="2" borderId="205" xfId="0" applyFont="1" applyFill="1" applyBorder="1" applyAlignment="1">
      <alignment horizontal="right" vertical="center"/>
    </xf>
    <xf numFmtId="0" fontId="2" fillId="0" borderId="197" xfId="0" applyFont="1" applyBorder="1" applyAlignment="1">
      <alignment vertical="center" wrapText="1"/>
    </xf>
    <xf numFmtId="0" fontId="2" fillId="0" borderId="196" xfId="0" applyFont="1" applyFill="1" applyBorder="1" applyAlignment="1" applyProtection="1">
      <alignment horizontal="center" vertical="center" wrapText="1"/>
    </xf>
    <xf numFmtId="0" fontId="2" fillId="0" borderId="195" xfId="0" applyFont="1" applyFill="1" applyBorder="1" applyAlignment="1" applyProtection="1">
      <alignment horizontal="center" vertical="center" wrapText="1"/>
    </xf>
    <xf numFmtId="0" fontId="0" fillId="0" borderId="204" xfId="0" applyBorder="1" applyAlignment="1">
      <alignment horizontal="center" vertical="center"/>
    </xf>
    <xf numFmtId="0" fontId="0" fillId="0" borderId="196" xfId="0" applyBorder="1"/>
    <xf numFmtId="0" fontId="126" fillId="0" borderId="208" xfId="0" applyFont="1" applyFill="1" applyBorder="1" applyAlignment="1">
      <alignment vertical="center" wrapText="1"/>
    </xf>
    <xf numFmtId="0" fontId="0" fillId="0" borderId="205" xfId="0" applyBorder="1" applyAlignment="1">
      <alignment horizontal="center" vertical="center"/>
    </xf>
    <xf numFmtId="0" fontId="126" fillId="3" borderId="209" xfId="0" applyFont="1" applyFill="1" applyBorder="1" applyAlignment="1">
      <alignment vertical="center" wrapText="1"/>
    </xf>
    <xf numFmtId="0" fontId="0" fillId="0" borderId="0" xfId="0" applyFill="1"/>
    <xf numFmtId="0" fontId="84" fillId="0" borderId="192" xfId="0" applyFont="1" applyBorder="1" applyAlignment="1">
      <alignment horizontal="center"/>
    </xf>
    <xf numFmtId="0" fontId="45" fillId="0" borderId="204" xfId="0" applyNumberFormat="1" applyFont="1" applyFill="1" applyBorder="1" applyAlignment="1">
      <alignment vertical="center" wrapText="1"/>
    </xf>
    <xf numFmtId="0" fontId="2" fillId="0" borderId="204" xfId="0" applyNumberFormat="1" applyFont="1" applyFill="1" applyBorder="1" applyAlignment="1">
      <alignment horizontal="left" vertical="center" wrapText="1" indent="4"/>
    </xf>
    <xf numFmtId="0" fontId="2" fillId="0" borderId="204" xfId="0" applyFont="1" applyFill="1" applyBorder="1" applyAlignment="1" applyProtection="1">
      <alignment horizontal="left" vertical="center" indent="11"/>
      <protection locked="0"/>
    </xf>
    <xf numFmtId="0" fontId="46" fillId="0" borderId="204" xfId="0" applyFont="1" applyFill="1" applyBorder="1" applyAlignment="1" applyProtection="1">
      <alignment horizontal="left" vertical="center" indent="17"/>
      <protection locked="0"/>
    </xf>
    <xf numFmtId="0" fontId="86" fillId="0" borderId="204" xfId="0" applyFont="1" applyBorder="1" applyAlignment="1">
      <alignment vertical="center"/>
    </xf>
    <xf numFmtId="0" fontId="2" fillId="0" borderId="204" xfId="0" applyNumberFormat="1" applyFont="1" applyFill="1" applyBorder="1" applyAlignment="1">
      <alignment horizontal="left" vertical="center" wrapText="1"/>
    </xf>
    <xf numFmtId="191" fontId="94" fillId="0" borderId="196" xfId="0" applyNumberFormat="1" applyFont="1" applyFill="1" applyBorder="1" applyAlignment="1" applyProtection="1">
      <alignment horizontal="right"/>
    </xf>
    <xf numFmtId="191" fontId="94" fillId="36" borderId="196" xfId="0" applyNumberFormat="1" applyFont="1" applyFill="1" applyBorder="1" applyAlignment="1" applyProtection="1">
      <alignment horizontal="right"/>
    </xf>
    <xf numFmtId="0" fontId="45" fillId="0" borderId="205" xfId="0" applyNumberFormat="1" applyFont="1" applyFill="1" applyBorder="1" applyAlignment="1">
      <alignment vertical="center" wrapText="1"/>
    </xf>
    <xf numFmtId="191" fontId="94" fillId="36" borderId="195" xfId="0" applyNumberFormat="1" applyFont="1" applyFill="1" applyBorder="1" applyAlignment="1" applyProtection="1">
      <alignment horizontal="right"/>
    </xf>
    <xf numFmtId="191" fontId="94" fillId="0" borderId="197" xfId="0" applyNumberFormat="1" applyFont="1" applyFill="1" applyBorder="1" applyAlignment="1" applyProtection="1">
      <alignment horizontal="right"/>
    </xf>
    <xf numFmtId="191" fontId="94" fillId="36" borderId="206" xfId="0" applyNumberFormat="1" applyFont="1" applyFill="1" applyBorder="1" applyAlignment="1" applyProtection="1">
      <alignment horizontal="right"/>
    </xf>
    <xf numFmtId="0" fontId="2" fillId="0" borderId="204" xfId="0" applyFont="1" applyBorder="1" applyAlignment="1">
      <alignment vertical="center"/>
    </xf>
    <xf numFmtId="0" fontId="5" fillId="0" borderId="196" xfId="0" applyFont="1" applyFill="1" applyBorder="1" applyAlignment="1">
      <alignment wrapText="1"/>
    </xf>
    <xf numFmtId="0" fontId="358" fillId="0" borderId="193" xfId="0" applyFont="1" applyFill="1" applyBorder="1" applyAlignment="1"/>
    <xf numFmtId="0" fontId="105" fillId="0" borderId="193" xfId="0" applyFont="1" applyFill="1" applyBorder="1" applyAlignment="1"/>
    <xf numFmtId="0" fontId="2" fillId="0" borderId="196" xfId="0" applyFont="1" applyBorder="1" applyAlignment="1">
      <alignment wrapText="1"/>
    </xf>
    <xf numFmtId="0" fontId="105" fillId="0" borderId="193" xfId="0" applyFont="1" applyBorder="1" applyAlignment="1"/>
    <xf numFmtId="0" fontId="2" fillId="0" borderId="196" xfId="0" applyFont="1" applyFill="1" applyBorder="1" applyAlignment="1">
      <alignment wrapText="1"/>
    </xf>
    <xf numFmtId="0" fontId="2" fillId="0" borderId="204" xfId="0" applyFont="1" applyFill="1" applyBorder="1" applyAlignment="1">
      <alignment vertical="center"/>
    </xf>
    <xf numFmtId="10" fontId="358" fillId="0" borderId="193" xfId="20951" applyNumberFormat="1" applyFont="1" applyFill="1" applyBorder="1"/>
    <xf numFmtId="10" fontId="358" fillId="0" borderId="210" xfId="20951" applyNumberFormat="1" applyFont="1" applyFill="1" applyBorder="1"/>
    <xf numFmtId="0" fontId="5" fillId="0" borderId="196" xfId="0" applyFont="1" applyBorder="1" applyAlignment="1">
      <alignment wrapText="1"/>
    </xf>
    <xf numFmtId="0" fontId="2" fillId="0" borderId="80" xfId="0" applyFont="1" applyBorder="1" applyAlignment="1">
      <alignment vertical="center"/>
    </xf>
    <xf numFmtId="0" fontId="5" fillId="0" borderId="186" xfId="0" applyFont="1" applyBorder="1" applyAlignment="1">
      <alignment wrapText="1"/>
    </xf>
    <xf numFmtId="0" fontId="84" fillId="0" borderId="207" xfId="0" applyFont="1" applyFill="1" applyBorder="1" applyAlignment="1">
      <alignment horizontal="center" vertical="center" wrapText="1"/>
    </xf>
    <xf numFmtId="0" fontId="86" fillId="0" borderId="201" xfId="0" applyFont="1" applyFill="1" applyBorder="1" applyAlignment="1">
      <alignment horizontal="center" vertical="center" wrapText="1"/>
    </xf>
    <xf numFmtId="0" fontId="84" fillId="0" borderId="211" xfId="0" applyFont="1" applyFill="1" applyBorder="1" applyAlignment="1">
      <alignment horizontal="center" vertical="center" wrapText="1"/>
    </xf>
    <xf numFmtId="0" fontId="84" fillId="0" borderId="212" xfId="0" applyFont="1" applyFill="1" applyBorder="1" applyAlignment="1">
      <alignment horizontal="center" vertical="center" wrapText="1"/>
    </xf>
    <xf numFmtId="0" fontId="0" fillId="0" borderId="204" xfId="0" applyBorder="1" applyAlignment="1">
      <alignment horizontal="center"/>
    </xf>
    <xf numFmtId="0" fontId="124" fillId="3" borderId="196" xfId="20955" applyFont="1" applyFill="1" applyBorder="1" applyAlignment="1">
      <alignment horizontal="left" vertical="center" wrapText="1"/>
    </xf>
    <xf numFmtId="191" fontId="86" fillId="0" borderId="213" xfId="0" applyNumberFormat="1" applyFont="1" applyBorder="1" applyAlignment="1">
      <alignment horizontal="center" vertical="center"/>
    </xf>
    <xf numFmtId="167" fontId="84" fillId="0" borderId="214" xfId="0" applyNumberFormat="1" applyFont="1" applyBorder="1" applyAlignment="1">
      <alignment horizontal="center"/>
    </xf>
    <xf numFmtId="0" fontId="125" fillId="0" borderId="196" xfId="20955" applyFont="1" applyFill="1" applyBorder="1" applyAlignment="1">
      <alignment horizontal="left" vertical="center" wrapText="1" indent="1"/>
    </xf>
    <xf numFmtId="0" fontId="125" fillId="3" borderId="196" xfId="20955" applyFont="1" applyFill="1" applyBorder="1" applyAlignment="1">
      <alignment horizontal="left" vertical="center" wrapText="1" indent="1"/>
    </xf>
    <xf numFmtId="191" fontId="84" fillId="0" borderId="215" xfId="0" applyNumberFormat="1" applyFont="1" applyFill="1" applyBorder="1" applyAlignment="1">
      <alignment horizontal="center" vertical="center"/>
    </xf>
    <xf numFmtId="167" fontId="86" fillId="0" borderId="216" xfId="0" applyNumberFormat="1" applyFont="1" applyFill="1" applyBorder="1" applyAlignment="1">
      <alignment horizontal="center"/>
    </xf>
    <xf numFmtId="0" fontId="127" fillId="0" borderId="196" xfId="20955" applyFont="1" applyFill="1" applyBorder="1" applyAlignment="1">
      <alignment horizontal="left" vertical="center" wrapText="1" indent="1"/>
    </xf>
    <xf numFmtId="0" fontId="126" fillId="0" borderId="196" xfId="0" applyFont="1" applyFill="1" applyBorder="1" applyAlignment="1">
      <alignment horizontal="left" vertical="center" wrapText="1"/>
    </xf>
    <xf numFmtId="0" fontId="128" fillId="0" borderId="196" xfId="20955" applyFont="1" applyFill="1" applyBorder="1" applyAlignment="1">
      <alignment horizontal="center" vertical="center" wrapText="1"/>
    </xf>
    <xf numFmtId="191" fontId="86" fillId="0" borderId="215" xfId="0" applyNumberFormat="1" applyFont="1" applyFill="1" applyBorder="1" applyAlignment="1">
      <alignment horizontal="center" vertical="center"/>
    </xf>
    <xf numFmtId="0" fontId="125" fillId="3" borderId="196" xfId="0" applyFont="1" applyFill="1" applyBorder="1" applyAlignment="1">
      <alignment horizontal="left" vertical="center" wrapText="1" indent="1"/>
    </xf>
    <xf numFmtId="191" fontId="84" fillId="0" borderId="196" xfId="0" applyNumberFormat="1" applyFont="1" applyBorder="1" applyAlignment="1">
      <alignment horizontal="center" vertical="center"/>
    </xf>
    <xf numFmtId="167" fontId="84" fillId="0" borderId="195" xfId="0" applyNumberFormat="1" applyFont="1" applyBorder="1" applyAlignment="1">
      <alignment horizontal="center"/>
    </xf>
    <xf numFmtId="0" fontId="126" fillId="0" borderId="196" xfId="0" applyFont="1" applyBorder="1" applyAlignment="1">
      <alignment horizontal="left" vertical="center" wrapText="1"/>
    </xf>
    <xf numFmtId="191" fontId="86" fillId="0" borderId="196" xfId="0" applyNumberFormat="1" applyFont="1" applyFill="1" applyBorder="1" applyAlignment="1">
      <alignment horizontal="center" vertical="center"/>
    </xf>
    <xf numFmtId="167" fontId="86" fillId="0" borderId="195" xfId="0" applyNumberFormat="1" applyFont="1" applyFill="1" applyBorder="1" applyAlignment="1">
      <alignment horizontal="center"/>
    </xf>
    <xf numFmtId="191" fontId="352" fillId="0" borderId="196" xfId="0" applyNumberFormat="1" applyFont="1" applyFill="1" applyBorder="1" applyAlignment="1">
      <alignment horizontal="center" vertical="center"/>
    </xf>
    <xf numFmtId="0" fontId="84" fillId="0" borderId="195" xfId="0" applyFont="1" applyBorder="1"/>
    <xf numFmtId="0" fontId="125" fillId="0" borderId="196" xfId="0" applyFont="1" applyBorder="1" applyAlignment="1">
      <alignment horizontal="left" vertical="center" wrapText="1" indent="1"/>
    </xf>
    <xf numFmtId="191" fontId="351" fillId="0" borderId="196" xfId="0" applyNumberFormat="1" applyFont="1" applyFill="1" applyBorder="1" applyAlignment="1">
      <alignment horizontal="center" vertical="center"/>
    </xf>
    <xf numFmtId="0" fontId="126" fillId="0" borderId="196" xfId="20955" applyFont="1" applyFill="1" applyBorder="1" applyAlignment="1">
      <alignment horizontal="left" vertical="center" wrapText="1"/>
    </xf>
    <xf numFmtId="0" fontId="126" fillId="3" borderId="196" xfId="0" applyFont="1" applyFill="1" applyBorder="1" applyAlignment="1">
      <alignment horizontal="left" vertical="center" wrapText="1"/>
    </xf>
    <xf numFmtId="0" fontId="126" fillId="0" borderId="196" xfId="0" applyFont="1" applyFill="1" applyBorder="1" applyAlignment="1">
      <alignment vertical="center" wrapText="1"/>
    </xf>
    <xf numFmtId="0" fontId="84" fillId="0" borderId="196" xfId="0" applyFont="1" applyBorder="1"/>
    <xf numFmtId="0" fontId="84" fillId="0" borderId="196" xfId="0" applyFont="1" applyBorder="1" applyAlignment="1">
      <alignment horizontal="center"/>
    </xf>
    <xf numFmtId="0" fontId="126" fillId="3" borderId="196" xfId="20955" applyFont="1" applyFill="1" applyBorder="1" applyAlignment="1">
      <alignment horizontal="left" vertical="center" wrapText="1"/>
    </xf>
    <xf numFmtId="0" fontId="127" fillId="3" borderId="196" xfId="0" applyFont="1" applyFill="1" applyBorder="1" applyAlignment="1">
      <alignment horizontal="left" vertical="center" wrapText="1" indent="1"/>
    </xf>
    <xf numFmtId="0" fontId="125" fillId="0" borderId="196" xfId="0" applyFont="1" applyFill="1" applyBorder="1" applyAlignment="1">
      <alignment horizontal="left" vertical="center" wrapText="1" indent="1"/>
    </xf>
    <xf numFmtId="0" fontId="129" fillId="0" borderId="196" xfId="0" applyFont="1" applyBorder="1" applyAlignment="1">
      <alignment horizontal="justify"/>
    </xf>
    <xf numFmtId="0" fontId="0" fillId="0" borderId="205" xfId="0" applyBorder="1" applyAlignment="1">
      <alignment horizontal="center"/>
    </xf>
    <xf numFmtId="0" fontId="126" fillId="0" borderId="197" xfId="0" applyFont="1" applyFill="1" applyBorder="1" applyAlignment="1">
      <alignment horizontal="left" vertical="center" wrapText="1"/>
    </xf>
    <xf numFmtId="191" fontId="352" fillId="0" borderId="197" xfId="0" applyNumberFormat="1" applyFont="1" applyFill="1" applyBorder="1" applyAlignment="1">
      <alignment horizontal="center" vertical="center"/>
    </xf>
    <xf numFmtId="0" fontId="84" fillId="0" borderId="206" xfId="0" applyFont="1" applyBorder="1"/>
    <xf numFmtId="0" fontId="3" fillId="0" borderId="217" xfId="0" applyFont="1" applyBorder="1"/>
    <xf numFmtId="0" fontId="3" fillId="0" borderId="218" xfId="0" applyFont="1" applyBorder="1"/>
    <xf numFmtId="0" fontId="3" fillId="0" borderId="202" xfId="0" applyFont="1" applyBorder="1" applyAlignment="1">
      <alignment horizontal="center" vertical="center"/>
    </xf>
    <xf numFmtId="0" fontId="3" fillId="0" borderId="219" xfId="0" applyFont="1" applyBorder="1" applyAlignment="1">
      <alignment horizontal="center" vertical="center"/>
    </xf>
    <xf numFmtId="0" fontId="3" fillId="0" borderId="203" xfId="0" applyFont="1" applyBorder="1" applyAlignment="1">
      <alignment horizontal="center" vertical="center"/>
    </xf>
    <xf numFmtId="0" fontId="84" fillId="0" borderId="196" xfId="0" applyFont="1" applyBorder="1" applyAlignment="1">
      <alignment horizontal="center" vertical="center" wrapText="1"/>
    </xf>
    <xf numFmtId="0" fontId="84" fillId="0" borderId="204" xfId="0" applyFont="1" applyBorder="1" applyAlignment="1">
      <alignment vertical="center"/>
    </xf>
    <xf numFmtId="0" fontId="2" fillId="3" borderId="196" xfId="11" applyFont="1" applyFill="1" applyBorder="1" applyAlignment="1">
      <alignment horizontal="left" vertical="center" wrapText="1"/>
    </xf>
    <xf numFmtId="191" fontId="84" fillId="0" borderId="196" xfId="0" applyNumberFormat="1" applyFont="1" applyBorder="1" applyAlignment="1"/>
    <xf numFmtId="167" fontId="84" fillId="0" borderId="195" xfId="0" applyNumberFormat="1" applyFont="1" applyBorder="1" applyAlignment="1"/>
    <xf numFmtId="0" fontId="2" fillId="3" borderId="205" xfId="9" applyFont="1" applyFill="1" applyBorder="1" applyAlignment="1" applyProtection="1">
      <alignment horizontal="left" vertical="center"/>
      <protection locked="0"/>
    </xf>
    <xf numFmtId="0" fontId="45" fillId="3" borderId="197" xfId="16" applyFont="1" applyFill="1" applyBorder="1" applyAlignment="1" applyProtection="1">
      <protection locked="0"/>
    </xf>
    <xf numFmtId="191" fontId="84" fillId="36" borderId="197" xfId="0" applyNumberFormat="1" applyFont="1" applyFill="1" applyBorder="1"/>
    <xf numFmtId="167" fontId="84" fillId="36" borderId="206" xfId="0" applyNumberFormat="1" applyFont="1" applyFill="1" applyBorder="1"/>
    <xf numFmtId="3" fontId="9" fillId="37" borderId="0" xfId="20" applyNumberFormat="1" applyBorder="1"/>
    <xf numFmtId="3" fontId="3" fillId="0" borderId="79" xfId="0" applyNumberFormat="1" applyFont="1" applyFill="1" applyBorder="1" applyAlignment="1">
      <alignment vertical="center"/>
    </xf>
    <xf numFmtId="3" fontId="3" fillId="0" borderId="58" xfId="0" applyNumberFormat="1" applyFont="1" applyFill="1" applyBorder="1" applyAlignment="1">
      <alignment vertical="center"/>
    </xf>
    <xf numFmtId="3" fontId="3" fillId="3" borderId="181" xfId="0" applyNumberFormat="1" applyFont="1" applyFill="1" applyBorder="1" applyAlignment="1">
      <alignment vertical="center"/>
    </xf>
    <xf numFmtId="3" fontId="3" fillId="3" borderId="193" xfId="0" applyNumberFormat="1" applyFont="1" applyFill="1" applyBorder="1" applyAlignment="1">
      <alignment vertical="center"/>
    </xf>
    <xf numFmtId="3" fontId="3" fillId="0" borderId="196" xfId="0" applyNumberFormat="1" applyFont="1" applyFill="1" applyBorder="1" applyAlignment="1">
      <alignment vertical="center"/>
    </xf>
    <xf numFmtId="3" fontId="3" fillId="0" borderId="192" xfId="0" applyNumberFormat="1" applyFont="1" applyFill="1" applyBorder="1" applyAlignment="1">
      <alignment vertical="center"/>
    </xf>
    <xf numFmtId="3" fontId="3" fillId="0" borderId="195" xfId="0" applyNumberFormat="1" applyFont="1" applyFill="1" applyBorder="1" applyAlignment="1">
      <alignment vertical="center"/>
    </xf>
    <xf numFmtId="3" fontId="3" fillId="0" borderId="181" xfId="0" applyNumberFormat="1" applyFont="1" applyFill="1" applyBorder="1" applyAlignment="1">
      <alignment vertical="center"/>
    </xf>
    <xf numFmtId="3" fontId="3" fillId="0" borderId="197" xfId="0" applyNumberFormat="1" applyFont="1" applyFill="1" applyBorder="1" applyAlignment="1">
      <alignment vertical="center"/>
    </xf>
    <xf numFmtId="3" fontId="3" fillId="0" borderId="220" xfId="0" applyNumberFormat="1" applyFont="1" applyFill="1" applyBorder="1" applyAlignment="1">
      <alignment vertical="center"/>
    </xf>
    <xf numFmtId="3" fontId="3" fillId="0" borderId="206" xfId="0" applyNumberFormat="1" applyFont="1" applyFill="1" applyBorder="1" applyAlignment="1">
      <alignment vertical="center"/>
    </xf>
    <xf numFmtId="3" fontId="3" fillId="0" borderId="219" xfId="0" applyNumberFormat="1" applyFont="1" applyFill="1" applyBorder="1" applyAlignment="1">
      <alignment vertical="center"/>
    </xf>
    <xf numFmtId="3" fontId="3" fillId="0" borderId="203" xfId="0" applyNumberFormat="1" applyFont="1" applyFill="1" applyBorder="1" applyAlignment="1">
      <alignment vertical="center"/>
    </xf>
    <xf numFmtId="3" fontId="3" fillId="0" borderId="176" xfId="0" applyNumberFormat="1" applyFont="1" applyFill="1" applyBorder="1" applyAlignment="1">
      <alignment vertical="center"/>
    </xf>
    <xf numFmtId="3" fontId="3" fillId="0" borderId="83" xfId="0" applyNumberFormat="1" applyFont="1" applyFill="1" applyBorder="1" applyAlignment="1">
      <alignment vertical="center"/>
    </xf>
    <xf numFmtId="10" fontId="3" fillId="0" borderId="221" xfId="20632" applyNumberFormat="1" applyFont="1" applyFill="1" applyBorder="1" applyAlignment="1">
      <alignment vertical="center"/>
    </xf>
    <xf numFmtId="10" fontId="3" fillId="0" borderId="222" xfId="20632" applyNumberFormat="1" applyFont="1" applyFill="1" applyBorder="1" applyAlignment="1">
      <alignment vertical="center"/>
    </xf>
    <xf numFmtId="191" fontId="94" fillId="36" borderId="197" xfId="0" applyNumberFormat="1" applyFont="1" applyFill="1" applyBorder="1" applyAlignment="1" applyProtection="1">
      <alignment horizontal="right"/>
    </xf>
    <xf numFmtId="0" fontId="112" fillId="0" borderId="196" xfId="0" applyNumberFormat="1" applyFont="1" applyFill="1" applyBorder="1" applyAlignment="1">
      <alignment horizontal="left" vertical="center" wrapText="1"/>
    </xf>
    <xf numFmtId="0" fontId="115" fillId="0" borderId="196" xfId="0" applyNumberFormat="1" applyFont="1" applyFill="1" applyBorder="1" applyAlignment="1">
      <alignment horizontal="left" vertical="center" wrapText="1"/>
    </xf>
    <xf numFmtId="10" fontId="117" fillId="0" borderId="196" xfId="0" applyNumberFormat="1" applyFont="1" applyBorder="1"/>
    <xf numFmtId="10" fontId="117" fillId="0" borderId="186" xfId="0" applyNumberFormat="1" applyFont="1" applyBorder="1"/>
    <xf numFmtId="2" fontId="133" fillId="0" borderId="0" xfId="0" applyNumberFormat="1" applyFont="1"/>
    <xf numFmtId="2" fontId="117" fillId="0" borderId="196" xfId="0" applyNumberFormat="1" applyFont="1" applyBorder="1"/>
    <xf numFmtId="2" fontId="117" fillId="0" borderId="186" xfId="0" applyNumberFormat="1" applyFont="1" applyBorder="1"/>
    <xf numFmtId="10" fontId="3" fillId="0" borderId="195" xfId="20951" applyNumberFormat="1" applyFont="1" applyFill="1" applyBorder="1" applyAlignment="1" applyProtection="1">
      <alignment vertical="center" wrapText="1"/>
      <protection locked="0"/>
    </xf>
    <xf numFmtId="359" fontId="0" fillId="0" borderId="196" xfId="7" applyNumberFormat="1" applyFont="1" applyBorder="1"/>
    <xf numFmtId="10" fontId="3" fillId="0" borderId="196" xfId="20951" applyNumberFormat="1" applyFont="1" applyFill="1" applyBorder="1" applyAlignment="1" applyProtection="1">
      <alignment vertical="center" wrapText="1"/>
      <protection locked="0"/>
    </xf>
    <xf numFmtId="169" fontId="96" fillId="37" borderId="0" xfId="20" applyFont="1" applyBorder="1"/>
    <xf numFmtId="169" fontId="96" fillId="37" borderId="86" xfId="20" applyFont="1" applyBorder="1"/>
    <xf numFmtId="10" fontId="96" fillId="2" borderId="196" xfId="0" applyNumberFormat="1" applyFont="1" applyFill="1" applyBorder="1" applyAlignment="1" applyProtection="1">
      <alignment vertical="center"/>
      <protection locked="0"/>
    </xf>
    <xf numFmtId="10" fontId="96" fillId="2" borderId="180" xfId="20951" applyNumberFormat="1" applyFont="1" applyFill="1" applyBorder="1" applyAlignment="1" applyProtection="1">
      <alignment vertical="center"/>
      <protection locked="0"/>
    </xf>
    <xf numFmtId="10" fontId="96" fillId="2" borderId="193" xfId="20951" applyNumberFormat="1" applyFont="1" applyFill="1" applyBorder="1" applyAlignment="1" applyProtection="1">
      <alignment vertical="center"/>
      <protection locked="0"/>
    </xf>
    <xf numFmtId="10" fontId="96" fillId="37" borderId="0" xfId="20" applyNumberFormat="1" applyFont="1" applyBorder="1"/>
    <xf numFmtId="10" fontId="96" fillId="0" borderId="180" xfId="20951" applyNumberFormat="1" applyFont="1" applyFill="1" applyBorder="1" applyAlignment="1" applyProtection="1">
      <alignment vertical="center"/>
      <protection locked="0"/>
    </xf>
    <xf numFmtId="10" fontId="96" fillId="0" borderId="193" xfId="20951" applyNumberFormat="1" applyFont="1" applyFill="1" applyBorder="1" applyAlignment="1" applyProtection="1">
      <alignment vertical="center"/>
      <protection locked="0"/>
    </xf>
    <xf numFmtId="10" fontId="96" fillId="2" borderId="196" xfId="20951" applyNumberFormat="1" applyFont="1" applyFill="1" applyBorder="1" applyAlignment="1" applyProtection="1">
      <alignment vertical="center"/>
      <protection locked="0"/>
    </xf>
    <xf numFmtId="191" fontId="96" fillId="2" borderId="180" xfId="0" applyNumberFormat="1" applyFont="1" applyFill="1" applyBorder="1" applyAlignment="1" applyProtection="1">
      <alignment vertical="center"/>
      <protection locked="0"/>
    </xf>
    <xf numFmtId="191" fontId="96" fillId="2" borderId="193" xfId="0" applyNumberFormat="1" applyFont="1" applyFill="1" applyBorder="1" applyAlignment="1" applyProtection="1">
      <alignment vertical="center"/>
      <protection locked="0"/>
    </xf>
    <xf numFmtId="191" fontId="96" fillId="0" borderId="186" xfId="0" applyNumberFormat="1" applyFont="1" applyFill="1" applyBorder="1" applyAlignment="1" applyProtection="1">
      <alignment vertical="center"/>
      <protection locked="0"/>
    </xf>
    <xf numFmtId="191" fontId="96" fillId="0" borderId="182" xfId="0" applyNumberFormat="1" applyFont="1" applyFill="1" applyBorder="1" applyAlignment="1" applyProtection="1">
      <alignment vertical="center"/>
      <protection locked="0"/>
    </xf>
    <xf numFmtId="191" fontId="96" fillId="0" borderId="194" xfId="0" applyNumberFormat="1" applyFont="1" applyFill="1" applyBorder="1" applyAlignment="1" applyProtection="1">
      <alignment vertical="center"/>
      <protection locked="0"/>
    </xf>
    <xf numFmtId="10" fontId="96" fillId="0" borderId="197" xfId="20951" applyNumberFormat="1" applyFont="1" applyFill="1" applyBorder="1" applyAlignment="1" applyProtection="1">
      <alignment vertical="center"/>
      <protection locked="0"/>
    </xf>
    <xf numFmtId="10" fontId="96" fillId="2" borderId="198" xfId="20951" applyNumberFormat="1" applyFont="1" applyFill="1" applyBorder="1" applyAlignment="1" applyProtection="1">
      <alignment vertical="center"/>
      <protection locked="0"/>
    </xf>
    <xf numFmtId="10" fontId="96" fillId="2" borderId="199" xfId="20951" applyNumberFormat="1" applyFont="1" applyFill="1" applyBorder="1" applyAlignment="1" applyProtection="1">
      <alignment vertical="center"/>
      <protection locked="0"/>
    </xf>
    <xf numFmtId="164" fontId="3" fillId="0" borderId="196" xfId="7" applyNumberFormat="1" applyFont="1" applyBorder="1"/>
    <xf numFmtId="164" fontId="3" fillId="0" borderId="195" xfId="7" applyNumberFormat="1" applyFont="1" applyBorder="1"/>
    <xf numFmtId="169" fontId="9" fillId="37" borderId="196" xfId="20" applyBorder="1"/>
    <xf numFmtId="164" fontId="3" fillId="0" borderId="196" xfId="7" applyNumberFormat="1" applyFont="1" applyBorder="1" applyAlignment="1">
      <alignment vertical="center"/>
    </xf>
    <xf numFmtId="164" fontId="4" fillId="0" borderId="195" xfId="7" applyNumberFormat="1" applyFont="1" applyBorder="1"/>
    <xf numFmtId="164" fontId="3" fillId="0" borderId="196" xfId="7" applyNumberFormat="1" applyFont="1" applyFill="1" applyBorder="1"/>
    <xf numFmtId="164" fontId="3" fillId="0" borderId="196" xfId="7" applyNumberFormat="1" applyFont="1" applyFill="1" applyBorder="1" applyAlignment="1">
      <alignment vertical="center"/>
    </xf>
    <xf numFmtId="169" fontId="9" fillId="37" borderId="220" xfId="20" applyBorder="1"/>
    <xf numFmtId="169" fontId="9" fillId="37" borderId="223" xfId="20" applyBorder="1"/>
    <xf numFmtId="169" fontId="9" fillId="37" borderId="198" xfId="20" applyBorder="1"/>
    <xf numFmtId="10" fontId="4" fillId="0" borderId="206" xfId="20951" applyNumberFormat="1" applyFont="1" applyBorder="1"/>
    <xf numFmtId="0" fontId="84" fillId="0" borderId="3" xfId="0" applyFont="1" applyBorder="1" applyAlignment="1">
      <alignment horizontal="right"/>
    </xf>
    <xf numFmtId="0" fontId="93" fillId="0" borderId="60" xfId="0" applyFont="1" applyBorder="1" applyAlignment="1">
      <alignment horizontal="left" wrapText="1"/>
    </xf>
    <xf numFmtId="0" fontId="93" fillId="0" borderId="59" xfId="0" applyFont="1" applyBorder="1" applyAlignment="1">
      <alignment horizontal="left" wrapText="1"/>
    </xf>
    <xf numFmtId="0" fontId="93" fillId="0" borderId="120" xfId="0" applyFont="1" applyBorder="1" applyAlignment="1">
      <alignment horizontal="center" vertical="center"/>
    </xf>
    <xf numFmtId="0" fontId="93" fillId="0" borderId="27" xfId="0" applyFont="1" applyBorder="1" applyAlignment="1">
      <alignment horizontal="center" vertical="center"/>
    </xf>
    <xf numFmtId="0" fontId="93" fillId="0" borderId="121" xfId="0" applyFont="1" applyBorder="1" applyAlignment="1">
      <alignment horizontal="center" vertical="center"/>
    </xf>
    <xf numFmtId="0" fontId="351" fillId="0" borderId="200" xfId="0" applyFont="1" applyBorder="1" applyAlignment="1">
      <alignment horizontal="center" vertical="center"/>
    </xf>
    <xf numFmtId="0" fontId="351" fillId="0" borderId="204" xfId="0" applyFont="1" applyBorder="1" applyAlignment="1">
      <alignment horizontal="center" vertical="center"/>
    </xf>
    <xf numFmtId="0" fontId="352" fillId="0" borderId="201" xfId="0" applyFont="1" applyBorder="1" applyAlignment="1">
      <alignment horizontal="center" vertical="center"/>
    </xf>
    <xf numFmtId="0" fontId="352" fillId="0" borderId="5" xfId="0" applyFont="1" applyBorder="1" applyAlignment="1">
      <alignment horizontal="center" vertical="center"/>
    </xf>
    <xf numFmtId="0" fontId="122" fillId="0" borderId="202" xfId="0" applyFont="1" applyFill="1" applyBorder="1" applyAlignment="1" applyProtection="1">
      <alignment horizontal="center" vertical="center"/>
    </xf>
    <xf numFmtId="0" fontId="122" fillId="0" borderId="203" xfId="0" applyFont="1" applyFill="1" applyBorder="1" applyAlignment="1" applyProtection="1">
      <alignment horizontal="center" vertical="center"/>
    </xf>
    <xf numFmtId="0" fontId="351" fillId="0" borderId="192" xfId="0" applyFont="1" applyBorder="1" applyAlignment="1">
      <alignment horizontal="center"/>
    </xf>
    <xf numFmtId="0" fontId="351" fillId="0" borderId="181" xfId="0" applyFont="1" applyBorder="1" applyAlignment="1">
      <alignment horizontal="center"/>
    </xf>
    <xf numFmtId="0" fontId="351" fillId="0" borderId="193" xfId="0" applyFont="1" applyBorder="1" applyAlignment="1">
      <alignment horizontal="center"/>
    </xf>
    <xf numFmtId="0" fontId="0" fillId="0" borderId="207" xfId="0" applyBorder="1" applyAlignment="1">
      <alignment horizontal="center" vertical="center"/>
    </xf>
    <xf numFmtId="0" fontId="0" fillId="0" borderId="61" xfId="0" applyBorder="1" applyAlignment="1">
      <alignment horizontal="center" vertical="center"/>
    </xf>
    <xf numFmtId="0" fontId="121" fillId="0" borderId="201" xfId="0" applyFont="1" applyBorder="1" applyAlignment="1">
      <alignment horizontal="center" vertical="center" wrapText="1"/>
    </xf>
    <xf numFmtId="0" fontId="121" fillId="0" borderId="5" xfId="0" applyFont="1" applyBorder="1" applyAlignment="1">
      <alignment horizontal="center" vertical="center" wrapText="1"/>
    </xf>
    <xf numFmtId="0" fontId="84" fillId="0" borderId="192" xfId="0" applyFont="1" applyBorder="1" applyAlignment="1">
      <alignment horizontal="center" vertical="center"/>
    </xf>
    <xf numFmtId="0" fontId="84" fillId="0" borderId="200" xfId="0" applyFont="1" applyBorder="1" applyAlignment="1">
      <alignment horizontal="center" vertical="center" wrapText="1"/>
    </xf>
    <xf numFmtId="0" fontId="84" fillId="0" borderId="204" xfId="0" applyFont="1" applyBorder="1" applyAlignment="1">
      <alignment horizontal="center" vertical="center" wrapText="1"/>
    </xf>
    <xf numFmtId="0" fontId="45" fillId="0" borderId="202" xfId="0" applyFont="1" applyFill="1" applyBorder="1" applyAlignment="1" applyProtection="1">
      <alignment horizontal="center" vertical="center"/>
    </xf>
    <xf numFmtId="0" fontId="45" fillId="0" borderId="203" xfId="0" applyFont="1" applyFill="1" applyBorder="1" applyAlignment="1" applyProtection="1">
      <alignment horizontal="center" vertical="center"/>
    </xf>
    <xf numFmtId="0" fontId="45" fillId="0" borderId="3" xfId="0" applyFont="1" applyBorder="1" applyAlignment="1">
      <alignment horizontal="center" vertical="center" wrapText="1"/>
    </xf>
    <xf numFmtId="0" fontId="45" fillId="0" borderId="16" xfId="0" applyFont="1" applyBorder="1" applyAlignment="1">
      <alignment horizontal="center" vertical="center" wrapText="1"/>
    </xf>
    <xf numFmtId="0" fontId="45" fillId="0" borderId="64"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0" fontId="4" fillId="83" borderId="58" xfId="0" applyFont="1" applyFill="1" applyBorder="1" applyAlignment="1" applyProtection="1">
      <alignment horizontal="center" vertical="center" wrapText="1"/>
    </xf>
    <xf numFmtId="0" fontId="4" fillId="83" borderId="75" xfId="0" applyFont="1" applyFill="1" applyBorder="1" applyAlignment="1" applyProtection="1">
      <alignment horizontal="center" vertical="center" wrapText="1"/>
    </xf>
    <xf numFmtId="0" fontId="3" fillId="84" borderId="5" xfId="0" applyFont="1" applyFill="1" applyBorder="1" applyAlignment="1" applyProtection="1">
      <alignment horizontal="center" vertical="center" wrapText="1"/>
    </xf>
    <xf numFmtId="0" fontId="3" fillId="84" borderId="113" xfId="0" applyFont="1" applyFill="1" applyBorder="1" applyAlignment="1" applyProtection="1">
      <alignment horizontal="center" vertical="center" wrapText="1"/>
    </xf>
    <xf numFmtId="0" fontId="3" fillId="84" borderId="5" xfId="11" applyFont="1" applyFill="1" applyBorder="1" applyAlignment="1">
      <alignment horizontal="center" vertical="top"/>
    </xf>
    <xf numFmtId="9" fontId="3" fillId="0" borderId="192" xfId="0" applyNumberFormat="1" applyFont="1" applyBorder="1" applyAlignment="1">
      <alignment horizontal="center" vertical="center"/>
    </xf>
    <xf numFmtId="9" fontId="3" fillId="0" borderId="180" xfId="0" applyNumberFormat="1" applyFont="1" applyBorder="1" applyAlignment="1">
      <alignment horizontal="center" vertical="center"/>
    </xf>
    <xf numFmtId="0" fontId="98" fillId="3" borderId="83" xfId="13" applyFont="1" applyFill="1" applyBorder="1" applyAlignment="1" applyProtection="1">
      <alignment horizontal="center" vertical="center" wrapText="1"/>
      <protection locked="0"/>
    </xf>
    <xf numFmtId="0" fontId="98" fillId="3" borderId="58" xfId="13" applyFont="1" applyFill="1" applyBorder="1" applyAlignment="1" applyProtection="1">
      <alignment horizontal="center" vertical="center" wrapText="1"/>
      <protection locked="0"/>
    </xf>
    <xf numFmtId="0" fontId="3" fillId="0" borderId="186" xfId="0" applyFont="1" applyBorder="1" applyAlignment="1">
      <alignment horizontal="center" vertical="center" wrapText="1"/>
    </xf>
    <xf numFmtId="0" fontId="3" fillId="0" borderId="5" xfId="0" applyFont="1" applyBorder="1" applyAlignment="1">
      <alignment horizontal="center" vertical="center" wrapText="1"/>
    </xf>
    <xf numFmtId="164" fontId="45" fillId="3" borderId="63" xfId="1" applyNumberFormat="1" applyFont="1" applyFill="1" applyBorder="1" applyAlignment="1" applyProtection="1">
      <alignment horizontal="center"/>
      <protection locked="0"/>
    </xf>
    <xf numFmtId="164" fontId="45" fillId="3" borderId="24" xfId="1" applyNumberFormat="1" applyFont="1" applyFill="1" applyBorder="1" applyAlignment="1" applyProtection="1">
      <alignment horizontal="center"/>
      <protection locked="0"/>
    </xf>
    <xf numFmtId="164" fontId="45" fillId="3" borderId="25" xfId="1" applyNumberFormat="1" applyFont="1" applyFill="1" applyBorder="1" applyAlignment="1" applyProtection="1">
      <alignment horizontal="center"/>
      <protection locked="0"/>
    </xf>
    <xf numFmtId="164" fontId="45" fillId="0" borderId="12" xfId="1" applyNumberFormat="1" applyFont="1" applyFill="1" applyBorder="1" applyAlignment="1" applyProtection="1">
      <alignment horizontal="center"/>
      <protection locked="0"/>
    </xf>
    <xf numFmtId="164" fontId="45" fillId="0" borderId="13"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0" fontId="86" fillId="0" borderId="47" xfId="0" applyFont="1" applyBorder="1" applyAlignment="1">
      <alignment horizontal="center" vertical="center" wrapText="1"/>
    </xf>
    <xf numFmtId="0" fontId="86" fillId="0" borderId="48" xfId="0" applyFont="1" applyBorder="1" applyAlignment="1">
      <alignment horizontal="center" vertical="center" wrapText="1"/>
    </xf>
    <xf numFmtId="164" fontId="45" fillId="0" borderId="66" xfId="1" applyNumberFormat="1" applyFont="1" applyFill="1" applyBorder="1" applyAlignment="1" applyProtection="1">
      <alignment horizontal="center" vertical="center" wrapText="1"/>
      <protection locked="0"/>
    </xf>
    <xf numFmtId="164" fontId="45" fillId="0" borderId="67" xfId="1" applyNumberFormat="1" applyFont="1" applyFill="1" applyBorder="1" applyAlignment="1" applyProtection="1">
      <alignment horizontal="center" vertical="center" wrapText="1"/>
      <protection locked="0"/>
    </xf>
    <xf numFmtId="0" fontId="3" fillId="0" borderId="65" xfId="0" applyFont="1" applyFill="1" applyBorder="1" applyAlignment="1">
      <alignment horizontal="center" vertical="center" wrapText="1"/>
    </xf>
    <xf numFmtId="0" fontId="3" fillId="0" borderId="58" xfId="0" applyFont="1" applyFill="1" applyBorder="1" applyAlignment="1">
      <alignment horizontal="center" vertical="center" wrapText="1"/>
    </xf>
    <xf numFmtId="0" fontId="86" fillId="0" borderId="68" xfId="0" applyFont="1" applyBorder="1" applyAlignment="1">
      <alignment horizontal="center"/>
    </xf>
    <xf numFmtId="0" fontId="86" fillId="0" borderId="69" xfId="0" applyFont="1" applyBorder="1" applyAlignment="1">
      <alignment horizontal="center"/>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wrapText="1"/>
    </xf>
    <xf numFmtId="0" fontId="3" fillId="0" borderId="8" xfId="0" applyFont="1" applyFill="1" applyBorder="1" applyAlignment="1">
      <alignment horizontal="center" wrapText="1"/>
    </xf>
    <xf numFmtId="0" fontId="99" fillId="0" borderId="50" xfId="0" applyFont="1" applyFill="1" applyBorder="1" applyAlignment="1">
      <alignment horizontal="left" vertical="center"/>
    </xf>
    <xf numFmtId="0" fontId="99" fillId="0" borderId="51" xfId="0" applyFont="1" applyFill="1" applyBorder="1" applyAlignment="1">
      <alignment horizontal="left" vertical="center"/>
    </xf>
    <xf numFmtId="0" fontId="3" fillId="0" borderId="51" xfId="0" applyFont="1" applyFill="1" applyBorder="1" applyAlignment="1">
      <alignment horizontal="center" vertical="center" wrapText="1"/>
    </xf>
    <xf numFmtId="0" fontId="3" fillId="0" borderId="71" xfId="0" applyFont="1" applyFill="1" applyBorder="1" applyAlignment="1">
      <alignment horizontal="center" vertical="center" wrapText="1"/>
    </xf>
    <xf numFmtId="0" fontId="3" fillId="0" borderId="54" xfId="0" applyFont="1" applyFill="1" applyBorder="1" applyAlignment="1">
      <alignment horizontal="center" vertical="center" wrapText="1"/>
    </xf>
    <xf numFmtId="0" fontId="3" fillId="0" borderId="13" xfId="0" applyFont="1" applyBorder="1" applyAlignment="1">
      <alignment horizontal="center"/>
    </xf>
    <xf numFmtId="0" fontId="3" fillId="0" borderId="14" xfId="0" applyFont="1" applyBorder="1" applyAlignment="1">
      <alignment horizontal="center" vertical="center" wrapText="1"/>
    </xf>
    <xf numFmtId="0" fontId="3" fillId="0" borderId="75" xfId="0" applyFont="1" applyBorder="1" applyAlignment="1">
      <alignment horizontal="center" vertical="center" wrapText="1"/>
    </xf>
    <xf numFmtId="0" fontId="115" fillId="0" borderId="94" xfId="0" applyNumberFormat="1" applyFont="1" applyFill="1" applyBorder="1" applyAlignment="1">
      <alignment horizontal="left" vertical="center" wrapText="1"/>
    </xf>
    <xf numFmtId="0" fontId="115" fillId="0" borderId="95" xfId="0" applyNumberFormat="1" applyFont="1" applyFill="1" applyBorder="1" applyAlignment="1">
      <alignment horizontal="left" vertical="center" wrapText="1"/>
    </xf>
    <xf numFmtId="0" fontId="115" fillId="0" borderId="99" xfId="0" applyNumberFormat="1" applyFont="1" applyFill="1" applyBorder="1" applyAlignment="1">
      <alignment horizontal="left" vertical="center" wrapText="1"/>
    </xf>
    <xf numFmtId="0" fontId="115" fillId="0" borderId="100" xfId="0" applyNumberFormat="1" applyFont="1" applyFill="1" applyBorder="1" applyAlignment="1">
      <alignment horizontal="left" vertical="center" wrapText="1"/>
    </xf>
    <xf numFmtId="0" fontId="115" fillId="0" borderId="102" xfId="0" applyNumberFormat="1" applyFont="1" applyFill="1" applyBorder="1" applyAlignment="1">
      <alignment horizontal="left" vertical="center" wrapText="1"/>
    </xf>
    <xf numFmtId="0" fontId="115" fillId="0" borderId="103" xfId="0" applyNumberFormat="1" applyFont="1" applyFill="1" applyBorder="1" applyAlignment="1">
      <alignment horizontal="left" vertical="center" wrapText="1"/>
    </xf>
    <xf numFmtId="0" fontId="116" fillId="0" borderId="96" xfId="0" applyFont="1" applyFill="1" applyBorder="1" applyAlignment="1">
      <alignment horizontal="center" vertical="center" wrapText="1"/>
    </xf>
    <xf numFmtId="0" fontId="116" fillId="0" borderId="97" xfId="0" applyFont="1" applyFill="1" applyBorder="1" applyAlignment="1">
      <alignment horizontal="center" vertical="center" wrapText="1"/>
    </xf>
    <xf numFmtId="0" fontId="116" fillId="0" borderId="98" xfId="0" applyFont="1" applyFill="1" applyBorder="1" applyAlignment="1">
      <alignment horizontal="center" vertical="center" wrapText="1"/>
    </xf>
    <xf numFmtId="0" fontId="116" fillId="0" borderId="79" xfId="0" applyFont="1" applyFill="1" applyBorder="1" applyAlignment="1">
      <alignment horizontal="center" vertical="center" wrapText="1"/>
    </xf>
    <xf numFmtId="0" fontId="116" fillId="0" borderId="101" xfId="0" applyFont="1" applyFill="1" applyBorder="1" applyAlignment="1">
      <alignment horizontal="center" vertical="center" wrapText="1"/>
    </xf>
    <xf numFmtId="0" fontId="116" fillId="0" borderId="69" xfId="0" applyFont="1" applyFill="1" applyBorder="1" applyAlignment="1">
      <alignment horizontal="center" vertical="center" wrapText="1"/>
    </xf>
    <xf numFmtId="0" fontId="112" fillId="0" borderId="117" xfId="0" applyFont="1" applyBorder="1" applyAlignment="1">
      <alignment horizontal="center" vertical="center" wrapText="1"/>
    </xf>
    <xf numFmtId="0" fontId="112" fillId="0" borderId="5" xfId="0" applyFont="1" applyBorder="1" applyAlignment="1">
      <alignment horizontal="center" vertical="center" wrapText="1"/>
    </xf>
    <xf numFmtId="0" fontId="112" fillId="0" borderId="113" xfId="0" applyFont="1" applyBorder="1" applyAlignment="1">
      <alignment horizontal="center" vertical="center" wrapText="1"/>
    </xf>
    <xf numFmtId="0" fontId="120" fillId="0" borderId="113" xfId="0" applyFont="1" applyFill="1" applyBorder="1" applyAlignment="1">
      <alignment horizontal="center" vertical="center"/>
    </xf>
    <xf numFmtId="0" fontId="120" fillId="0" borderId="96" xfId="0" applyFont="1" applyFill="1" applyBorder="1" applyAlignment="1">
      <alignment horizontal="center" vertical="center"/>
    </xf>
    <xf numFmtId="0" fontId="120" fillId="0" borderId="98" xfId="0" applyFont="1" applyFill="1" applyBorder="1" applyAlignment="1">
      <alignment horizontal="center" vertical="center"/>
    </xf>
    <xf numFmtId="0" fontId="120" fillId="0" borderId="79" xfId="0" applyFont="1" applyFill="1" applyBorder="1" applyAlignment="1">
      <alignment horizontal="center" vertical="center"/>
    </xf>
    <xf numFmtId="0" fontId="120" fillId="0" borderId="69" xfId="0" applyFont="1" applyFill="1" applyBorder="1" applyAlignment="1">
      <alignment horizontal="center" vertical="center"/>
    </xf>
    <xf numFmtId="0" fontId="116" fillId="0" borderId="113" xfId="0" applyFont="1" applyFill="1" applyBorder="1" applyAlignment="1">
      <alignment horizontal="center" vertical="center" wrapText="1"/>
    </xf>
    <xf numFmtId="0" fontId="112" fillId="0" borderId="116" xfId="0" applyFont="1" applyBorder="1" applyAlignment="1">
      <alignment horizontal="center" vertical="center" wrapText="1"/>
    </xf>
    <xf numFmtId="0" fontId="115" fillId="0" borderId="96" xfId="0" applyFont="1" applyFill="1" applyBorder="1" applyAlignment="1">
      <alignment horizontal="center" vertical="center" wrapText="1"/>
    </xf>
    <xf numFmtId="0" fontId="115" fillId="0" borderId="98" xfId="0" applyFont="1" applyFill="1" applyBorder="1" applyAlignment="1">
      <alignment horizontal="center" vertical="center" wrapText="1"/>
    </xf>
    <xf numFmtId="0" fontId="115" fillId="0" borderId="64" xfId="0" applyFont="1" applyFill="1" applyBorder="1" applyAlignment="1">
      <alignment horizontal="center" vertical="center" wrapText="1"/>
    </xf>
    <xf numFmtId="0" fontId="115" fillId="0" borderId="62" xfId="0" applyFont="1" applyFill="1" applyBorder="1" applyAlignment="1">
      <alignment horizontal="center" vertical="center" wrapText="1"/>
    </xf>
    <xf numFmtId="0" fontId="115" fillId="0" borderId="79" xfId="0" applyFont="1" applyFill="1" applyBorder="1" applyAlignment="1">
      <alignment horizontal="center" vertical="center" wrapText="1"/>
    </xf>
    <xf numFmtId="0" fontId="115" fillId="0" borderId="69" xfId="0" applyFont="1" applyFill="1" applyBorder="1" applyAlignment="1">
      <alignment horizontal="center" vertical="center" wrapText="1"/>
    </xf>
    <xf numFmtId="0" fontId="112" fillId="0" borderId="114" xfId="0" applyFont="1" applyFill="1" applyBorder="1" applyAlignment="1">
      <alignment horizontal="center" vertical="center" wrapText="1"/>
    </xf>
    <xf numFmtId="0" fontId="112" fillId="0" borderId="115" xfId="0" applyFont="1" applyFill="1" applyBorder="1" applyAlignment="1">
      <alignment horizontal="center" vertical="center" wrapText="1"/>
    </xf>
    <xf numFmtId="0" fontId="115" fillId="0" borderId="70" xfId="0" applyFont="1" applyFill="1" applyBorder="1" applyAlignment="1">
      <alignment horizontal="center" vertical="center" wrapText="1"/>
    </xf>
    <xf numFmtId="0" fontId="115" fillId="0" borderId="5" xfId="0" applyFont="1" applyFill="1" applyBorder="1" applyAlignment="1">
      <alignment horizontal="center" vertical="center" wrapText="1"/>
    </xf>
    <xf numFmtId="0" fontId="112" fillId="0" borderId="70" xfId="0" applyFont="1" applyFill="1" applyBorder="1" applyAlignment="1">
      <alignment horizontal="center" vertical="center" wrapText="1"/>
    </xf>
    <xf numFmtId="0" fontId="112" fillId="0" borderId="69" xfId="0" applyFont="1" applyBorder="1" applyAlignment="1">
      <alignment horizontal="center" vertical="center" wrapText="1"/>
    </xf>
    <xf numFmtId="0" fontId="115" fillId="0" borderId="50" xfId="0" applyNumberFormat="1" applyFont="1" applyFill="1" applyBorder="1" applyAlignment="1">
      <alignment horizontal="left" vertical="top" wrapText="1"/>
    </xf>
    <xf numFmtId="0" fontId="115" fillId="0" borderId="71" xfId="0" applyNumberFormat="1" applyFont="1" applyFill="1" applyBorder="1" applyAlignment="1">
      <alignment horizontal="left" vertical="top" wrapText="1"/>
    </xf>
    <xf numFmtId="0" fontId="115" fillId="0" borderId="57" xfId="0" applyNumberFormat="1" applyFont="1" applyFill="1" applyBorder="1" applyAlignment="1">
      <alignment horizontal="left" vertical="top" wrapText="1"/>
    </xf>
    <xf numFmtId="0" fontId="115" fillId="0" borderId="86" xfId="0" applyNumberFormat="1" applyFont="1" applyFill="1" applyBorder="1" applyAlignment="1">
      <alignment horizontal="left" vertical="top" wrapText="1"/>
    </xf>
    <xf numFmtId="0" fontId="115" fillId="0" borderId="93" xfId="0" applyNumberFormat="1" applyFont="1" applyFill="1" applyBorder="1" applyAlignment="1">
      <alignment horizontal="left" vertical="top" wrapText="1"/>
    </xf>
    <xf numFmtId="0" fontId="115" fillId="0" borderId="119" xfId="0" applyNumberFormat="1" applyFont="1" applyFill="1" applyBorder="1" applyAlignment="1">
      <alignment horizontal="left" vertical="top" wrapText="1"/>
    </xf>
    <xf numFmtId="0" fontId="115" fillId="0" borderId="80" xfId="0" applyFont="1" applyFill="1" applyBorder="1" applyAlignment="1">
      <alignment horizontal="center" vertical="center" wrapText="1"/>
    </xf>
    <xf numFmtId="0" fontId="115" fillId="0" borderId="61" xfId="0" applyFont="1" applyFill="1" applyBorder="1" applyAlignment="1">
      <alignment horizontal="center" vertical="center" wrapText="1"/>
    </xf>
    <xf numFmtId="0" fontId="112" fillId="0" borderId="58" xfId="0" applyFont="1" applyBorder="1" applyAlignment="1">
      <alignment horizontal="center" vertical="center" wrapText="1"/>
    </xf>
    <xf numFmtId="0" fontId="112" fillId="0" borderId="63" xfId="0" applyFont="1" applyFill="1" applyBorder="1" applyAlignment="1">
      <alignment horizontal="center" vertical="center" wrapText="1"/>
    </xf>
    <xf numFmtId="0" fontId="112" fillId="0" borderId="24" xfId="0" applyFont="1" applyFill="1" applyBorder="1" applyAlignment="1">
      <alignment horizontal="center" vertical="center" wrapText="1"/>
    </xf>
    <xf numFmtId="0" fontId="112" fillId="0" borderId="25" xfId="0" applyFont="1" applyFill="1" applyBorder="1" applyAlignment="1">
      <alignment horizontal="center" vertical="center" wrapText="1"/>
    </xf>
    <xf numFmtId="0" fontId="112" fillId="0" borderId="96" xfId="0" applyFont="1" applyBorder="1" applyAlignment="1">
      <alignment horizontal="center" vertical="top" wrapText="1"/>
    </xf>
    <xf numFmtId="0" fontId="112" fillId="0" borderId="97" xfId="0" applyFont="1" applyBorder="1" applyAlignment="1">
      <alignment horizontal="center" vertical="top" wrapText="1"/>
    </xf>
    <xf numFmtId="0" fontId="112" fillId="0" borderId="96" xfId="0" applyFont="1" applyFill="1" applyBorder="1" applyAlignment="1">
      <alignment horizontal="center" vertical="top" wrapText="1"/>
    </xf>
    <xf numFmtId="0" fontId="112" fillId="0" borderId="115" xfId="0" applyFont="1" applyFill="1" applyBorder="1" applyAlignment="1">
      <alignment horizontal="center" vertical="top" wrapText="1"/>
    </xf>
    <xf numFmtId="0" fontId="112" fillId="0" borderId="116" xfId="0" applyFont="1" applyFill="1" applyBorder="1" applyAlignment="1">
      <alignment horizontal="center" vertical="top" wrapText="1"/>
    </xf>
    <xf numFmtId="0" fontId="132" fillId="0" borderId="105" xfId="0" applyNumberFormat="1" applyFont="1" applyFill="1" applyBorder="1" applyAlignment="1">
      <alignment horizontal="left" vertical="top" wrapText="1"/>
    </xf>
    <xf numFmtId="0" fontId="132" fillId="0" borderId="106" xfId="0" applyNumberFormat="1" applyFont="1" applyFill="1" applyBorder="1" applyAlignment="1">
      <alignment horizontal="left" vertical="top" wrapText="1"/>
    </xf>
    <xf numFmtId="0" fontId="118" fillId="0" borderId="96" xfId="0" applyFont="1" applyBorder="1" applyAlignment="1">
      <alignment horizontal="center" vertical="center"/>
    </xf>
    <xf numFmtId="0" fontId="118" fillId="0" borderId="98" xfId="0" applyFont="1" applyBorder="1" applyAlignment="1">
      <alignment horizontal="center" vertical="center"/>
    </xf>
    <xf numFmtId="0" fontId="118" fillId="0" borderId="79" xfId="0" applyFont="1" applyBorder="1" applyAlignment="1">
      <alignment horizontal="center" vertical="center"/>
    </xf>
    <xf numFmtId="0" fontId="118" fillId="0" borderId="69" xfId="0" applyFont="1" applyBorder="1" applyAlignment="1">
      <alignment horizontal="center" vertical="center"/>
    </xf>
    <xf numFmtId="2" fontId="117" fillId="0" borderId="113" xfId="0" applyNumberFormat="1" applyFont="1" applyBorder="1" applyAlignment="1">
      <alignment horizontal="center" vertical="center" wrapText="1"/>
    </xf>
    <xf numFmtId="0" fontId="117" fillId="0" borderId="113" xfId="0" applyFont="1" applyBorder="1" applyAlignment="1">
      <alignment horizontal="center" vertical="center" wrapText="1"/>
    </xf>
    <xf numFmtId="0" fontId="117" fillId="0" borderId="117" xfId="0" applyFont="1" applyBorder="1" applyAlignment="1">
      <alignment horizontal="center" vertical="center" wrapText="1"/>
    </xf>
    <xf numFmtId="191" fontId="96" fillId="0" borderId="195" xfId="0" applyNumberFormat="1" applyFont="1" applyFill="1" applyBorder="1" applyAlignment="1" applyProtection="1">
      <alignment horizontal="right" vertical="center" wrapText="1"/>
      <protection locked="0"/>
    </xf>
    <xf numFmtId="191" fontId="96" fillId="0" borderId="197" xfId="0" applyNumberFormat="1" applyFont="1" applyFill="1" applyBorder="1" applyAlignment="1" applyProtection="1">
      <alignment horizontal="right" vertical="center" wrapText="1"/>
      <protection locked="0"/>
    </xf>
    <xf numFmtId="191" fontId="96" fillId="0" borderId="206" xfId="0" applyNumberFormat="1" applyFont="1" applyFill="1" applyBorder="1" applyAlignment="1" applyProtection="1">
      <alignment horizontal="right" vertical="center" wrapText="1"/>
      <protection locked="0"/>
    </xf>
    <xf numFmtId="359" fontId="0" fillId="0" borderId="195" xfId="7" applyNumberFormat="1" applyFont="1" applyBorder="1"/>
    <xf numFmtId="359" fontId="0" fillId="0" borderId="197" xfId="7" applyNumberFormat="1" applyFont="1" applyBorder="1"/>
    <xf numFmtId="359" fontId="0" fillId="0" borderId="206" xfId="7" applyNumberFormat="1" applyFont="1" applyBorder="1"/>
    <xf numFmtId="0" fontId="0" fillId="0" borderId="195" xfId="0" applyFill="1" applyBorder="1"/>
    <xf numFmtId="359" fontId="0" fillId="0" borderId="195" xfId="7" applyNumberFormat="1" applyFont="1" applyFill="1" applyBorder="1"/>
    <xf numFmtId="0" fontId="2" fillId="0" borderId="200" xfId="11" applyFont="1" applyFill="1" applyBorder="1" applyAlignment="1" applyProtection="1">
      <alignment vertical="center"/>
    </xf>
    <xf numFmtId="0" fontId="2" fillId="0" borderId="202" xfId="11" applyFont="1" applyFill="1" applyBorder="1" applyAlignment="1" applyProtection="1">
      <alignment vertical="center"/>
    </xf>
    <xf numFmtId="0" fontId="45" fillId="0" borderId="202" xfId="11" applyFont="1" applyFill="1" applyBorder="1" applyAlignment="1" applyProtection="1">
      <alignment horizontal="center" vertical="center"/>
    </xf>
    <xf numFmtId="0" fontId="45" fillId="0" borderId="203" xfId="11" applyFont="1" applyFill="1" applyBorder="1" applyAlignment="1" applyProtection="1">
      <alignment horizontal="center" vertical="center"/>
    </xf>
    <xf numFmtId="0" fontId="84" fillId="0" borderId="204" xfId="0" applyFont="1" applyFill="1" applyBorder="1"/>
    <xf numFmtId="0" fontId="86" fillId="0" borderId="196" xfId="0" applyFont="1" applyFill="1" applyBorder="1" applyAlignment="1">
      <alignment horizontal="center" vertical="center" wrapText="1"/>
    </xf>
    <xf numFmtId="0" fontId="45" fillId="0" borderId="196" xfId="11" applyFont="1" applyFill="1" applyBorder="1" applyAlignment="1" applyProtection="1">
      <alignment horizontal="center" vertical="center" wrapText="1"/>
    </xf>
    <xf numFmtId="0" fontId="45" fillId="0" borderId="195" xfId="11" applyFont="1" applyFill="1" applyBorder="1" applyAlignment="1" applyProtection="1">
      <alignment horizontal="center" vertical="center" wrapText="1"/>
    </xf>
    <xf numFmtId="0" fontId="84" fillId="0" borderId="196" xfId="0" applyFont="1" applyFill="1" applyBorder="1" applyAlignment="1">
      <alignment horizontal="center" vertical="center" wrapText="1"/>
    </xf>
    <xf numFmtId="0" fontId="86" fillId="0" borderId="196" xfId="0" applyFont="1" applyFill="1" applyBorder="1" applyAlignment="1">
      <alignment horizontal="center" vertical="center" wrapText="1"/>
    </xf>
    <xf numFmtId="0" fontId="86" fillId="0" borderId="195" xfId="0" applyFont="1" applyFill="1" applyBorder="1" applyAlignment="1">
      <alignment horizontal="center" vertical="center" wrapText="1"/>
    </xf>
    <xf numFmtId="43" fontId="84" fillId="0" borderId="196" xfId="7" applyFont="1" applyFill="1" applyBorder="1" applyAlignment="1">
      <alignment horizontal="center" vertical="center"/>
    </xf>
    <xf numFmtId="43" fontId="84" fillId="0" borderId="195" xfId="7" applyFont="1" applyFill="1" applyBorder="1" applyAlignment="1">
      <alignment horizontal="center" vertical="center"/>
    </xf>
    <xf numFmtId="164" fontId="3" fillId="0" borderId="196" xfId="7" applyNumberFormat="1" applyFont="1" applyFill="1" applyBorder="1" applyAlignment="1">
      <alignment vertical="center" wrapText="1"/>
    </xf>
    <xf numFmtId="164" fontId="3" fillId="0" borderId="195" xfId="7" applyNumberFormat="1" applyFont="1" applyFill="1" applyBorder="1" applyAlignment="1">
      <alignment vertical="center" wrapText="1"/>
    </xf>
    <xf numFmtId="0" fontId="84" fillId="0" borderId="205" xfId="0" applyFont="1" applyBorder="1"/>
    <xf numFmtId="191" fontId="86" fillId="36" borderId="197" xfId="0" applyNumberFormat="1" applyFont="1" applyFill="1" applyBorder="1" applyAlignment="1">
      <alignment horizontal="left" vertical="center" wrapText="1"/>
    </xf>
    <xf numFmtId="191" fontId="86" fillId="36" borderId="197" xfId="0" applyNumberFormat="1" applyFont="1" applyFill="1" applyBorder="1" applyAlignment="1">
      <alignment horizontal="center" vertical="center"/>
    </xf>
    <xf numFmtId="191" fontId="86" fillId="36" borderId="206" xfId="0" applyNumberFormat="1" applyFont="1" applyFill="1" applyBorder="1" applyAlignment="1">
      <alignment horizontal="center" vertical="center"/>
    </xf>
    <xf numFmtId="0" fontId="84" fillId="0" borderId="217" xfId="0" applyFont="1" applyBorder="1" applyAlignment="1">
      <alignment horizontal="center"/>
    </xf>
    <xf numFmtId="0" fontId="84" fillId="0" borderId="218" xfId="0" applyFont="1" applyBorder="1" applyAlignment="1">
      <alignment horizontal="center"/>
    </xf>
    <xf numFmtId="0" fontId="84" fillId="0" borderId="202" xfId="0" applyFont="1" applyBorder="1" applyAlignment="1">
      <alignment horizontal="center"/>
    </xf>
    <xf numFmtId="0" fontId="84" fillId="0" borderId="203" xfId="0" applyFont="1" applyBorder="1" applyAlignment="1">
      <alignment horizontal="center"/>
    </xf>
    <xf numFmtId="0" fontId="2" fillId="3" borderId="204" xfId="5" applyFont="1" applyFill="1" applyBorder="1" applyAlignment="1" applyProtection="1">
      <alignment horizontal="left" vertical="center"/>
      <protection locked="0"/>
    </xf>
    <xf numFmtId="0" fontId="2" fillId="3" borderId="196" xfId="5" applyFont="1" applyFill="1" applyBorder="1" applyProtection="1">
      <protection locked="0"/>
    </xf>
    <xf numFmtId="0" fontId="2" fillId="0" borderId="196" xfId="13" applyFont="1" applyFill="1" applyBorder="1" applyAlignment="1" applyProtection="1">
      <alignment horizontal="center" vertical="center" wrapText="1"/>
      <protection locked="0"/>
    </xf>
    <xf numFmtId="0" fontId="2" fillId="3" borderId="196" xfId="13" applyFont="1" applyFill="1" applyBorder="1" applyAlignment="1" applyProtection="1">
      <alignment horizontal="center" vertical="center" wrapText="1"/>
      <protection locked="0"/>
    </xf>
    <xf numFmtId="3" fontId="2" fillId="3" borderId="196" xfId="1" applyNumberFormat="1" applyFont="1" applyFill="1" applyBorder="1" applyAlignment="1" applyProtection="1">
      <alignment horizontal="center" vertical="center" wrapText="1"/>
      <protection locked="0"/>
    </xf>
    <xf numFmtId="9" fontId="2" fillId="3" borderId="196" xfId="15" applyNumberFormat="1" applyFont="1" applyFill="1" applyBorder="1" applyAlignment="1" applyProtection="1">
      <alignment horizontal="center" vertical="center"/>
      <protection locked="0"/>
    </xf>
    <xf numFmtId="0" fontId="2" fillId="3" borderId="195" xfId="11" applyFont="1" applyFill="1" applyBorder="1" applyAlignment="1">
      <alignment horizontal="center" vertical="center" wrapText="1"/>
    </xf>
    <xf numFmtId="0" fontId="92" fillId="3" borderId="204" xfId="11" applyFont="1" applyFill="1" applyBorder="1" applyAlignment="1">
      <alignment horizontal="left" vertical="center"/>
    </xf>
    <xf numFmtId="0" fontId="90" fillId="3" borderId="196" xfId="11" applyFont="1" applyFill="1" applyBorder="1" applyAlignment="1">
      <alignment wrapText="1"/>
    </xf>
    <xf numFmtId="191" fontId="2" fillId="36" borderId="196" xfId="5" applyNumberFormat="1" applyFont="1" applyFill="1" applyBorder="1" applyProtection="1">
      <protection locked="0"/>
    </xf>
    <xf numFmtId="191" fontId="2" fillId="36" borderId="196" xfId="1" applyNumberFormat="1" applyFont="1" applyFill="1" applyBorder="1" applyProtection="1">
      <protection locked="0"/>
    </xf>
    <xf numFmtId="191" fontId="2" fillId="3" borderId="196" xfId="5" applyNumberFormat="1" applyFont="1" applyFill="1" applyBorder="1" applyProtection="1">
      <protection locked="0"/>
    </xf>
    <xf numFmtId="3" fontId="2" fillId="36" borderId="195" xfId="5" applyNumberFormat="1" applyFont="1" applyFill="1" applyBorder="1" applyProtection="1">
      <protection locked="0"/>
    </xf>
    <xf numFmtId="0" fontId="92" fillId="3" borderId="196" xfId="11" applyFont="1" applyFill="1" applyBorder="1" applyAlignment="1">
      <alignment horizontal="left" vertical="center" wrapText="1"/>
    </xf>
    <xf numFmtId="165" fontId="2" fillId="3" borderId="196" xfId="8" applyNumberFormat="1" applyFont="1" applyFill="1" applyBorder="1" applyAlignment="1" applyProtection="1">
      <alignment horizontal="right" wrapText="1"/>
      <protection locked="0"/>
    </xf>
    <xf numFmtId="0" fontId="92" fillId="0" borderId="196" xfId="11" applyFont="1" applyFill="1" applyBorder="1" applyAlignment="1">
      <alignment horizontal="left" vertical="center" wrapText="1"/>
    </xf>
    <xf numFmtId="165" fontId="2" fillId="4" borderId="196" xfId="8" applyNumberFormat="1" applyFont="1" applyFill="1" applyBorder="1" applyAlignment="1" applyProtection="1">
      <alignment horizontal="right" wrapText="1"/>
      <protection locked="0"/>
    </xf>
    <xf numFmtId="0" fontId="90" fillId="0" borderId="196" xfId="11" applyFont="1" applyFill="1" applyBorder="1" applyAlignment="1">
      <alignment wrapText="1"/>
    </xf>
    <xf numFmtId="191" fontId="2" fillId="0" borderId="196" xfId="1" applyNumberFormat="1" applyFont="1" applyFill="1" applyBorder="1" applyProtection="1">
      <protection locked="0"/>
    </xf>
    <xf numFmtId="0" fontId="92" fillId="3" borderId="205" xfId="9" applyFont="1" applyFill="1" applyBorder="1" applyAlignment="1" applyProtection="1">
      <alignment horizontal="left" vertical="center"/>
      <protection locked="0"/>
    </xf>
    <xf numFmtId="0" fontId="90" fillId="3" borderId="197" xfId="20950" applyFont="1" applyFill="1" applyBorder="1" applyAlignment="1" applyProtection="1"/>
    <xf numFmtId="191" fontId="45" fillId="36" borderId="197" xfId="16" applyNumberFormat="1" applyFont="1" applyFill="1" applyBorder="1" applyAlignment="1" applyProtection="1">
      <protection locked="0"/>
    </xf>
    <xf numFmtId="3" fontId="45" fillId="36" borderId="197" xfId="16" applyNumberFormat="1" applyFont="1" applyFill="1" applyBorder="1" applyAlignment="1" applyProtection="1">
      <protection locked="0"/>
    </xf>
    <xf numFmtId="191" fontId="45" fillId="36" borderId="197" xfId="1" applyNumberFormat="1" applyFont="1" applyFill="1" applyBorder="1" applyAlignment="1" applyProtection="1">
      <protection locked="0"/>
    </xf>
    <xf numFmtId="191" fontId="2" fillId="3" borderId="197" xfId="5" applyNumberFormat="1" applyFont="1" applyFill="1" applyBorder="1" applyProtection="1">
      <protection locked="0"/>
    </xf>
    <xf numFmtId="164" fontId="45" fillId="36" borderId="206" xfId="1" applyNumberFormat="1" applyFont="1" applyFill="1" applyBorder="1" applyAlignment="1" applyProtection="1">
      <protection locked="0"/>
    </xf>
  </cellXfs>
  <cellStyles count="37365">
    <cellStyle name=" 1" xfId="20962"/>
    <cellStyle name=" 1 2" xfId="20963"/>
    <cellStyle name=" 1 2 2" xfId="20964"/>
    <cellStyle name=" 1 3" xfId="20965"/>
    <cellStyle name=" 1_Cadrage conso" xfId="20966"/>
    <cellStyle name="$" xfId="20967"/>
    <cellStyle name="$ &amp; ¢" xfId="20968"/>
    <cellStyle name="$ &amp; ¢ 2" xfId="20969"/>
    <cellStyle name="$ 2" xfId="20970"/>
    <cellStyle name="$ 3" xfId="20971"/>
    <cellStyle name="$ 4" xfId="20972"/>
    <cellStyle name="$ 5" xfId="20973"/>
    <cellStyle name="$ 6" xfId="20974"/>
    <cellStyle name="$ 7" xfId="20975"/>
    <cellStyle name="$.0" xfId="20976"/>
    <cellStyle name="$.0 2" xfId="20977"/>
    <cellStyle name="$.00" xfId="20978"/>
    <cellStyle name="$.00 2" xfId="20979"/>
    <cellStyle name="$.000" xfId="20980"/>
    <cellStyle name="$.000 2" xfId="20981"/>
    <cellStyle name="$_AFS" xfId="20982"/>
    <cellStyle name="$_Cadrage conso" xfId="20983"/>
    <cellStyle name="$_Classeur1" xfId="20984"/>
    <cellStyle name="$_Classeur2" xfId="20985"/>
    <cellStyle name="$_Classeur3" xfId="20986"/>
    <cellStyle name="$_dcf" xfId="20987"/>
    <cellStyle name="$_dcf 2" xfId="20988"/>
    <cellStyle name="$_dcf 3" xfId="20989"/>
    <cellStyle name="$_dcf_Cadrage conso" xfId="20990"/>
    <cellStyle name="$_dcf_shadow publication 2010.12" xfId="20991"/>
    <cellStyle name="$_dcf_Synthese cumul 300910" xfId="20992"/>
    <cellStyle name="$_Etat CA FPBII Fortis - 2010 Q4" xfId="20993"/>
    <cellStyle name="$_Etat CA FPBII Fortis - 2011 Q1" xfId="20994"/>
    <cellStyle name="$_Justificatifs V0911" xfId="20995"/>
    <cellStyle name="$_Q3 2010 Fortis - Minoritaires" xfId="20996"/>
    <cellStyle name="$_Q4 2010 Fortis - Minoritaires" xfId="20997"/>
    <cellStyle name="$_shadow publication 2010.12" xfId="20998"/>
    <cellStyle name="$_shadow publication 2010.12 2" xfId="20999"/>
    <cellStyle name="$_Synthese cumul 300910" xfId="21000"/>
    <cellStyle name="$_Synthese cumul 300910 2" xfId="21001"/>
    <cellStyle name="$_T409_BII Emissions admises en FP  y compris FORTIS v3bis" xfId="21002"/>
    <cellStyle name="%" xfId="21003"/>
    <cellStyle name="% 2" xfId="21004"/>
    <cellStyle name="%.00" xfId="21005"/>
    <cellStyle name="%.00 2" xfId="21006"/>
    <cellStyle name="*MB Hardwired" xfId="21007"/>
    <cellStyle name="*MB Hardwired 10" xfId="21008"/>
    <cellStyle name="*MB Hardwired 11" xfId="21009"/>
    <cellStyle name="*MB Hardwired 12" xfId="21010"/>
    <cellStyle name="*MB Hardwired 13" xfId="21011"/>
    <cellStyle name="*MB Hardwired 14" xfId="21012"/>
    <cellStyle name="*MB Hardwired 15" xfId="21013"/>
    <cellStyle name="*MB Hardwired 16" xfId="21014"/>
    <cellStyle name="*MB Hardwired 17" xfId="21015"/>
    <cellStyle name="*MB Hardwired 2" xfId="21016"/>
    <cellStyle name="*MB Hardwired 3" xfId="21017"/>
    <cellStyle name="*MB Hardwired 4" xfId="21018"/>
    <cellStyle name="*MB Hardwired 5" xfId="21019"/>
    <cellStyle name="*MB Hardwired 6" xfId="21020"/>
    <cellStyle name="*MB Hardwired 7" xfId="21021"/>
    <cellStyle name="*MB Hardwired 8" xfId="21022"/>
    <cellStyle name="*MB Hardwired 9" xfId="21023"/>
    <cellStyle name="*MB Hardwired_Display" xfId="21024"/>
    <cellStyle name="*MB Input Table Calc" xfId="21025"/>
    <cellStyle name="*MB Input Table Calc 10" xfId="21026"/>
    <cellStyle name="*MB Input Table Calc 11" xfId="21027"/>
    <cellStyle name="*MB Input Table Calc 12" xfId="21028"/>
    <cellStyle name="*MB Input Table Calc 13" xfId="21029"/>
    <cellStyle name="*MB Input Table Calc 14" xfId="21030"/>
    <cellStyle name="*MB Input Table Calc 15" xfId="21031"/>
    <cellStyle name="*MB Input Table Calc 16" xfId="21032"/>
    <cellStyle name="*MB Input Table Calc 17" xfId="21033"/>
    <cellStyle name="*MB Input Table Calc 2" xfId="21034"/>
    <cellStyle name="*MB Input Table Calc 3" xfId="21035"/>
    <cellStyle name="*MB Input Table Calc 4" xfId="21036"/>
    <cellStyle name="*MB Input Table Calc 5" xfId="21037"/>
    <cellStyle name="*MB Input Table Calc 6" xfId="21038"/>
    <cellStyle name="*MB Input Table Calc 7" xfId="21039"/>
    <cellStyle name="*MB Input Table Calc 8" xfId="21040"/>
    <cellStyle name="*MB Input Table Calc 9" xfId="21041"/>
    <cellStyle name="*MB Input Table Calc_Display" xfId="21042"/>
    <cellStyle name="*MB Normal" xfId="21043"/>
    <cellStyle name="*MB Placeholder" xfId="21044"/>
    <cellStyle name="*MB Placeholder 10" xfId="21045"/>
    <cellStyle name="*MB Placeholder 11" xfId="21046"/>
    <cellStyle name="*MB Placeholder 12" xfId="21047"/>
    <cellStyle name="*MB Placeholder 13" xfId="21048"/>
    <cellStyle name="*MB Placeholder 14" xfId="21049"/>
    <cellStyle name="*MB Placeholder 15" xfId="21050"/>
    <cellStyle name="*MB Placeholder 16" xfId="21051"/>
    <cellStyle name="*MB Placeholder 17" xfId="21052"/>
    <cellStyle name="*MB Placeholder 2" xfId="21053"/>
    <cellStyle name="*MB Placeholder 3" xfId="21054"/>
    <cellStyle name="*MB Placeholder 4" xfId="21055"/>
    <cellStyle name="*MB Placeholder 5" xfId="21056"/>
    <cellStyle name="*MB Placeholder 6" xfId="21057"/>
    <cellStyle name="*MB Placeholder 7" xfId="21058"/>
    <cellStyle name="*MB Placeholder 8" xfId="21059"/>
    <cellStyle name="*MB Placeholder 9" xfId="21060"/>
    <cellStyle name="*MB Placeholder_Display" xfId="21061"/>
    <cellStyle name="?? [0.00]_3.20 FRN Note" xfId="21062"/>
    <cellStyle name="???? [0.00]_2002.11.01_N_NISHIMURA_BNPP Spread PRD " xfId="21063"/>
    <cellStyle name="??????????? [0]_11-99" xfId="21064"/>
    <cellStyle name="???????????? ????????/??????????? [0]_11-99" xfId="21065"/>
    <cellStyle name="???????????? ????????/???????????_11-99" xfId="21066"/>
    <cellStyle name="???????????_11-99" xfId="21067"/>
    <cellStyle name="??????_11-99" xfId="21068"/>
    <cellStyle name="????_2002.11.01_N_NISHIMURA_BNPP Spread PRD " xfId="21069"/>
    <cellStyle name="??_3.20 FRN Note" xfId="21070"/>
    <cellStyle name="?árky [0]_laroux" xfId="21071"/>
    <cellStyle name="?árky_laroux" xfId="21072"/>
    <cellStyle name="?Q\?1@" xfId="21073"/>
    <cellStyle name="?Q\?1@ 2" xfId="21074"/>
    <cellStyle name="?Q\?1@ 3" xfId="21075"/>
    <cellStyle name="?Q\?1@_Cadrage conso" xfId="21076"/>
    <cellStyle name="\" xfId="21077"/>
    <cellStyle name="_%(SignOnly)" xfId="21078"/>
    <cellStyle name="_%(SignOnly) 2" xfId="21079"/>
    <cellStyle name="_%(SignOnly) 2 2" xfId="21080"/>
    <cellStyle name="_%(SignOnly) 2 2 2" xfId="21081"/>
    <cellStyle name="_%(SignOnly) 2 3" xfId="21082"/>
    <cellStyle name="_%(SignOnly) 2 4" xfId="21083"/>
    <cellStyle name="_%(SignOnly) 3" xfId="21084"/>
    <cellStyle name="_%(SignOnly) 3 2" xfId="21085"/>
    <cellStyle name="_%(SignOnly) 3 3" xfId="21086"/>
    <cellStyle name="_%(SignOnly) 3 4" xfId="21087"/>
    <cellStyle name="_%(SignOnly) 4" xfId="21088"/>
    <cellStyle name="_%(SignOnly) 5" xfId="21089"/>
    <cellStyle name="_%(SignOnly)_45647 - Annexe 6a au 31 03 2011 v2" xfId="21090"/>
    <cellStyle name="_%(SignOnly)_ABS Deal Tracer - Q3 2008" xfId="21091"/>
    <cellStyle name="_%(SignOnly)_ABS Deal Tracer - Q3 2008 2" xfId="21092"/>
    <cellStyle name="_%(SignOnly)_ABS Deal Tracer - Q3 2008 2 2" xfId="21093"/>
    <cellStyle name="_%(SignOnly)_ABS Deal Tracer - Q3 2008 2 2 2" xfId="21094"/>
    <cellStyle name="_%(SignOnly)_ABS Deal Tracer - Q3 2008 2 3" xfId="21095"/>
    <cellStyle name="_%(SignOnly)_ABS Deal Tracer - Q3 2008 3" xfId="21096"/>
    <cellStyle name="_%(SignOnly)_ABS Deal Tracer - Q3 2008 3 2" xfId="21097"/>
    <cellStyle name="_%(SignOnly)_ABS Deal Tracer - Q3 2008 4" xfId="21098"/>
    <cellStyle name="_%(SignOnly)_Aerium - Chester" xfId="21099"/>
    <cellStyle name="_%(SignOnly)_Aerium - Chester 2" xfId="21100"/>
    <cellStyle name="_%(SignOnly)_Aerium - Chester 2 2" xfId="21101"/>
    <cellStyle name="_%(SignOnly)_Aerium - Chester 2 2 2" xfId="21102"/>
    <cellStyle name="_%(SignOnly)_Aerium - Chester 2 3" xfId="21103"/>
    <cellStyle name="_%(SignOnly)_Aerium - Chester 3" xfId="21104"/>
    <cellStyle name="_%(SignOnly)_Aerium - Chester 3 2" xfId="21105"/>
    <cellStyle name="_%(SignOnly)_Aerium - Chester 4" xfId="21106"/>
    <cellStyle name="_%(SignOnly)_Aerium - Mercoeur" xfId="21107"/>
    <cellStyle name="_%(SignOnly)_Aerium - Mercoeur 2" xfId="21108"/>
    <cellStyle name="_%(SignOnly)_Aerium - Mercoeur 2 2" xfId="21109"/>
    <cellStyle name="_%(SignOnly)_Aerium - Mercoeur 2 2 2" xfId="21110"/>
    <cellStyle name="_%(SignOnly)_Aerium - Mercoeur 2 3" xfId="21111"/>
    <cellStyle name="_%(SignOnly)_Aerium - Mercoeur 3" xfId="21112"/>
    <cellStyle name="_%(SignOnly)_Aerium - Mercoeur 3 2" xfId="21113"/>
    <cellStyle name="_%(SignOnly)_Aerium - Mercoeur 4" xfId="21114"/>
    <cellStyle name="_%(SignOnly)_Annexe 6 Détail comptes" xfId="21115"/>
    <cellStyle name="_%(SignOnly)_Babcock &amp; Brown Air Funding I" xfId="21116"/>
    <cellStyle name="_%(SignOnly)_Babcock &amp; Brown Air Funding I 2" xfId="21117"/>
    <cellStyle name="_%(SignOnly)_Babcock &amp; Brown Air Funding I 2 2" xfId="21118"/>
    <cellStyle name="_%(SignOnly)_Babcock &amp; Brown Air Funding I 2 2 2" xfId="21119"/>
    <cellStyle name="_%(SignOnly)_Babcock &amp; Brown Air Funding I 2 3" xfId="21120"/>
    <cellStyle name="_%(SignOnly)_Babcock &amp; Brown Air Funding I 3" xfId="21121"/>
    <cellStyle name="_%(SignOnly)_Babcock &amp; Brown Air Funding I 3 2" xfId="21122"/>
    <cellStyle name="_%(SignOnly)_Babcock &amp; Brown Air Funding I 4" xfId="21123"/>
    <cellStyle name="_%(SignOnly)_Exclusion Karma" xfId="21124"/>
    <cellStyle name="_%(SignOnly)_Exposition des titres souverains (zone euro) au 31.12.2011 V4" xfId="21125"/>
    <cellStyle name="_%(SignOnly)_FCAR 364-day" xfId="21126"/>
    <cellStyle name="_%(SignOnly)_FCAR 364-day 2" xfId="21127"/>
    <cellStyle name="_%(SignOnly)_FCAR 364-day 2 2" xfId="21128"/>
    <cellStyle name="_%(SignOnly)_FCAR 364-day 2 2 2" xfId="21129"/>
    <cellStyle name="_%(SignOnly)_FCAR 364-day 2 3" xfId="21130"/>
    <cellStyle name="_%(SignOnly)_FCAR 364-day 3" xfId="21131"/>
    <cellStyle name="_%(SignOnly)_FCAR 364-day 3 2" xfId="21132"/>
    <cellStyle name="_%(SignOnly)_FCAR 364-day 4" xfId="21133"/>
    <cellStyle name="_%(SignOnly)_FCAR 5-year" xfId="21134"/>
    <cellStyle name="_%(SignOnly)_FCAR 5-year 2" xfId="21135"/>
    <cellStyle name="_%(SignOnly)_FCAR 5-year 2 2" xfId="21136"/>
    <cellStyle name="_%(SignOnly)_FCAR 5-year 2 2 2" xfId="21137"/>
    <cellStyle name="_%(SignOnly)_FCAR 5-year 2 3" xfId="21138"/>
    <cellStyle name="_%(SignOnly)_FCAR 5-year 3" xfId="21139"/>
    <cellStyle name="_%(SignOnly)_FCAR 5-year 3 2" xfId="21140"/>
    <cellStyle name="_%(SignOnly)_FCAR 5-year 4" xfId="21141"/>
    <cellStyle name="_%(SignOnly)_FCC Zeus" xfId="21142"/>
    <cellStyle name="_%(SignOnly)_FCC Zeus 2" xfId="21143"/>
    <cellStyle name="_%(SignOnly)_FCC Zeus 2 2" xfId="21144"/>
    <cellStyle name="_%(SignOnly)_FCC Zeus 2 2 2" xfId="21145"/>
    <cellStyle name="_%(SignOnly)_FCC Zeus 2 3" xfId="21146"/>
    <cellStyle name="_%(SignOnly)_FCC Zeus 3" xfId="21147"/>
    <cellStyle name="_%(SignOnly)_FCC Zeus 3 2" xfId="21148"/>
    <cellStyle name="_%(SignOnly)_FCC Zeus 4" xfId="21149"/>
    <cellStyle name="_%(SignOnly)_Flagstar 2007-1A C AF4" xfId="21150"/>
    <cellStyle name="_%(SignOnly)_Flagstar 2007-1A C AF4 2" xfId="21151"/>
    <cellStyle name="_%(SignOnly)_Flagstar 2007-1A C AF4 2 2" xfId="21152"/>
    <cellStyle name="_%(SignOnly)_Flagstar 2007-1A C AF4 2 2 2" xfId="21153"/>
    <cellStyle name="_%(SignOnly)_Flagstar 2007-1A C AF4 2 3" xfId="21154"/>
    <cellStyle name="_%(SignOnly)_Flagstar 2007-1A C AF4 3" xfId="21155"/>
    <cellStyle name="_%(SignOnly)_Flagstar 2007-1A C AF4 3 2" xfId="21156"/>
    <cellStyle name="_%(SignOnly)_Flagstar 2007-1A C AF4 4" xfId="21157"/>
    <cellStyle name="_%(SignOnly)_ItalFinance SV2" xfId="21158"/>
    <cellStyle name="_%(SignOnly)_ItalFinance SV2 2" xfId="21159"/>
    <cellStyle name="_%(SignOnly)_ItalFinance SV2 2 2" xfId="21160"/>
    <cellStyle name="_%(SignOnly)_ItalFinance SV2 2 2 2" xfId="21161"/>
    <cellStyle name="_%(SignOnly)_ItalFinance SV2 2 3" xfId="21162"/>
    <cellStyle name="_%(SignOnly)_ItalFinance SV2 3" xfId="21163"/>
    <cellStyle name="_%(SignOnly)_ItalFinance SV2 3 2" xfId="21164"/>
    <cellStyle name="_%(SignOnly)_ItalFinance SV2 4" xfId="21165"/>
    <cellStyle name="_%(SignOnly)_Meliadi SaRL" xfId="21166"/>
    <cellStyle name="_%(SignOnly)_Meliadi SaRL 2" xfId="21167"/>
    <cellStyle name="_%(SignOnly)_Meliadi SaRL 2 2" xfId="21168"/>
    <cellStyle name="_%(SignOnly)_Meliadi SaRL 2 2 2" xfId="21169"/>
    <cellStyle name="_%(SignOnly)_Meliadi SaRL 2 3" xfId="21170"/>
    <cellStyle name="_%(SignOnly)_Meliadi SaRL 3" xfId="21171"/>
    <cellStyle name="_%(SignOnly)_Meliadi SaRL 3 2" xfId="21172"/>
    <cellStyle name="_%(SignOnly)_Meliadi SaRL 4" xfId="21173"/>
    <cellStyle name="_%(SignOnly)_shadow publication 2010.12" xfId="21174"/>
    <cellStyle name="_%(SignOnly)_shadow publication 2010.12 2" xfId="21175"/>
    <cellStyle name="_%(SignOnly)_Sheet1" xfId="21176"/>
    <cellStyle name="_%(SignOnly)_Sheet1 2" xfId="21177"/>
    <cellStyle name="_%(SignOnly)_Sheet1 2 2" xfId="21178"/>
    <cellStyle name="_%(SignOnly)_Sheet1 2 2 2" xfId="21179"/>
    <cellStyle name="_%(SignOnly)_Sheet1 2 3" xfId="21180"/>
    <cellStyle name="_%(SignOnly)_Sheet1 3" xfId="21181"/>
    <cellStyle name="_%(SignOnly)_Sheet1 3 2" xfId="21182"/>
    <cellStyle name="_%(SignOnly)_Sheet1 4" xfId="21183"/>
    <cellStyle name="_%(SignOnly)_Synthese cumul 300910" xfId="21184"/>
    <cellStyle name="_%(SignOnly)_Synthese cumul 300910 2" xfId="21185"/>
    <cellStyle name="_%(SignOnly)_Template" xfId="21186"/>
    <cellStyle name="_%(SignOnly)_Template 2" xfId="21187"/>
    <cellStyle name="_%(SignOnly)_Template 2 2" xfId="21188"/>
    <cellStyle name="_%(SignOnly)_Template 2 2 2" xfId="21189"/>
    <cellStyle name="_%(SignOnly)_Template 2 3" xfId="21190"/>
    <cellStyle name="_%(SignOnly)_Template 3" xfId="21191"/>
    <cellStyle name="_%(SignOnly)_Template 3 2" xfId="21192"/>
    <cellStyle name="_%(SignOnly)_Template 4" xfId="21193"/>
    <cellStyle name="_%(SignSpaceOnly)" xfId="21194"/>
    <cellStyle name="_%(SignSpaceOnly) 2" xfId="21195"/>
    <cellStyle name="_%(SignSpaceOnly) 2 2" xfId="21196"/>
    <cellStyle name="_%(SignSpaceOnly) 2 2 2" xfId="21197"/>
    <cellStyle name="_%(SignSpaceOnly) 2 3" xfId="21198"/>
    <cellStyle name="_%(SignSpaceOnly) 2 4" xfId="21199"/>
    <cellStyle name="_%(SignSpaceOnly) 3" xfId="21200"/>
    <cellStyle name="_%(SignSpaceOnly) 3 2" xfId="21201"/>
    <cellStyle name="_%(SignSpaceOnly) 3 3" xfId="21202"/>
    <cellStyle name="_%(SignSpaceOnly) 3 4" xfId="21203"/>
    <cellStyle name="_%(SignSpaceOnly) 4" xfId="21204"/>
    <cellStyle name="_%(SignSpaceOnly) 5" xfId="21205"/>
    <cellStyle name="_%(SignSpaceOnly)_45647 - Annexe 6a au 31 03 2011 v2" xfId="21206"/>
    <cellStyle name="_%(SignSpaceOnly)_ABS Deal Tracer - Q3 2008" xfId="21207"/>
    <cellStyle name="_%(SignSpaceOnly)_ABS Deal Tracer - Q3 2008 2" xfId="21208"/>
    <cellStyle name="_%(SignSpaceOnly)_ABS Deal Tracer - Q3 2008 2 2" xfId="21209"/>
    <cellStyle name="_%(SignSpaceOnly)_ABS Deal Tracer - Q3 2008 2 2 2" xfId="21210"/>
    <cellStyle name="_%(SignSpaceOnly)_ABS Deal Tracer - Q3 2008 2 3" xfId="21211"/>
    <cellStyle name="_%(SignSpaceOnly)_ABS Deal Tracer - Q3 2008 3" xfId="21212"/>
    <cellStyle name="_%(SignSpaceOnly)_ABS Deal Tracer - Q3 2008 3 2" xfId="21213"/>
    <cellStyle name="_%(SignSpaceOnly)_ABS Deal Tracer - Q3 2008 4" xfId="21214"/>
    <cellStyle name="_%(SignSpaceOnly)_Aerium - Chester" xfId="21215"/>
    <cellStyle name="_%(SignSpaceOnly)_Aerium - Chester 2" xfId="21216"/>
    <cellStyle name="_%(SignSpaceOnly)_Aerium - Chester 2 2" xfId="21217"/>
    <cellStyle name="_%(SignSpaceOnly)_Aerium - Chester 2 2 2" xfId="21218"/>
    <cellStyle name="_%(SignSpaceOnly)_Aerium - Chester 2 3" xfId="21219"/>
    <cellStyle name="_%(SignSpaceOnly)_Aerium - Chester 3" xfId="21220"/>
    <cellStyle name="_%(SignSpaceOnly)_Aerium - Chester 3 2" xfId="21221"/>
    <cellStyle name="_%(SignSpaceOnly)_Aerium - Chester 4" xfId="21222"/>
    <cellStyle name="_%(SignSpaceOnly)_Aerium - Mercoeur" xfId="21223"/>
    <cellStyle name="_%(SignSpaceOnly)_Aerium - Mercoeur 2" xfId="21224"/>
    <cellStyle name="_%(SignSpaceOnly)_Aerium - Mercoeur 2 2" xfId="21225"/>
    <cellStyle name="_%(SignSpaceOnly)_Aerium - Mercoeur 2 2 2" xfId="21226"/>
    <cellStyle name="_%(SignSpaceOnly)_Aerium - Mercoeur 2 3" xfId="21227"/>
    <cellStyle name="_%(SignSpaceOnly)_Aerium - Mercoeur 3" xfId="21228"/>
    <cellStyle name="_%(SignSpaceOnly)_Aerium - Mercoeur 3 2" xfId="21229"/>
    <cellStyle name="_%(SignSpaceOnly)_Aerium - Mercoeur 4" xfId="21230"/>
    <cellStyle name="_%(SignSpaceOnly)_Annexe 6 Détail comptes" xfId="21231"/>
    <cellStyle name="_%(SignSpaceOnly)_Babcock &amp; Brown Air Funding I" xfId="21232"/>
    <cellStyle name="_%(SignSpaceOnly)_Babcock &amp; Brown Air Funding I 2" xfId="21233"/>
    <cellStyle name="_%(SignSpaceOnly)_Babcock &amp; Brown Air Funding I 2 2" xfId="21234"/>
    <cellStyle name="_%(SignSpaceOnly)_Babcock &amp; Brown Air Funding I 2 2 2" xfId="21235"/>
    <cellStyle name="_%(SignSpaceOnly)_Babcock &amp; Brown Air Funding I 2 3" xfId="21236"/>
    <cellStyle name="_%(SignSpaceOnly)_Babcock &amp; Brown Air Funding I 3" xfId="21237"/>
    <cellStyle name="_%(SignSpaceOnly)_Babcock &amp; Brown Air Funding I 3 2" xfId="21238"/>
    <cellStyle name="_%(SignSpaceOnly)_Babcock &amp; Brown Air Funding I 4" xfId="21239"/>
    <cellStyle name="_%(SignSpaceOnly)_Exclusion Karma" xfId="21240"/>
    <cellStyle name="_%(SignSpaceOnly)_Exposition des titres souverains (zone euro) au 31.12.2011 V4" xfId="21241"/>
    <cellStyle name="_%(SignSpaceOnly)_FCAR 364-day" xfId="21242"/>
    <cellStyle name="_%(SignSpaceOnly)_FCAR 364-day 2" xfId="21243"/>
    <cellStyle name="_%(SignSpaceOnly)_FCAR 364-day 2 2" xfId="21244"/>
    <cellStyle name="_%(SignSpaceOnly)_FCAR 364-day 2 2 2" xfId="21245"/>
    <cellStyle name="_%(SignSpaceOnly)_FCAR 364-day 2 3" xfId="21246"/>
    <cellStyle name="_%(SignSpaceOnly)_FCAR 364-day 3" xfId="21247"/>
    <cellStyle name="_%(SignSpaceOnly)_FCAR 364-day 3 2" xfId="21248"/>
    <cellStyle name="_%(SignSpaceOnly)_FCAR 364-day 4" xfId="21249"/>
    <cellStyle name="_%(SignSpaceOnly)_FCAR 5-year" xfId="21250"/>
    <cellStyle name="_%(SignSpaceOnly)_FCAR 5-year 2" xfId="21251"/>
    <cellStyle name="_%(SignSpaceOnly)_FCAR 5-year 2 2" xfId="21252"/>
    <cellStyle name="_%(SignSpaceOnly)_FCAR 5-year 2 2 2" xfId="21253"/>
    <cellStyle name="_%(SignSpaceOnly)_FCAR 5-year 2 3" xfId="21254"/>
    <cellStyle name="_%(SignSpaceOnly)_FCAR 5-year 3" xfId="21255"/>
    <cellStyle name="_%(SignSpaceOnly)_FCAR 5-year 3 2" xfId="21256"/>
    <cellStyle name="_%(SignSpaceOnly)_FCAR 5-year 4" xfId="21257"/>
    <cellStyle name="_%(SignSpaceOnly)_FCC Zeus" xfId="21258"/>
    <cellStyle name="_%(SignSpaceOnly)_FCC Zeus 2" xfId="21259"/>
    <cellStyle name="_%(SignSpaceOnly)_FCC Zeus 2 2" xfId="21260"/>
    <cellStyle name="_%(SignSpaceOnly)_FCC Zeus 2 2 2" xfId="21261"/>
    <cellStyle name="_%(SignSpaceOnly)_FCC Zeus 2 3" xfId="21262"/>
    <cellStyle name="_%(SignSpaceOnly)_FCC Zeus 3" xfId="21263"/>
    <cellStyle name="_%(SignSpaceOnly)_FCC Zeus 3 2" xfId="21264"/>
    <cellStyle name="_%(SignSpaceOnly)_FCC Zeus 4" xfId="21265"/>
    <cellStyle name="_%(SignSpaceOnly)_Flagstar 2007-1A C AF4" xfId="21266"/>
    <cellStyle name="_%(SignSpaceOnly)_Flagstar 2007-1A C AF4 2" xfId="21267"/>
    <cellStyle name="_%(SignSpaceOnly)_Flagstar 2007-1A C AF4 2 2" xfId="21268"/>
    <cellStyle name="_%(SignSpaceOnly)_Flagstar 2007-1A C AF4 2 2 2" xfId="21269"/>
    <cellStyle name="_%(SignSpaceOnly)_Flagstar 2007-1A C AF4 2 3" xfId="21270"/>
    <cellStyle name="_%(SignSpaceOnly)_Flagstar 2007-1A C AF4 3" xfId="21271"/>
    <cellStyle name="_%(SignSpaceOnly)_Flagstar 2007-1A C AF4 3 2" xfId="21272"/>
    <cellStyle name="_%(SignSpaceOnly)_Flagstar 2007-1A C AF4 4" xfId="21273"/>
    <cellStyle name="_%(SignSpaceOnly)_ItalFinance SV2" xfId="21274"/>
    <cellStyle name="_%(SignSpaceOnly)_ItalFinance SV2 2" xfId="21275"/>
    <cellStyle name="_%(SignSpaceOnly)_ItalFinance SV2 2 2" xfId="21276"/>
    <cellStyle name="_%(SignSpaceOnly)_ItalFinance SV2 2 2 2" xfId="21277"/>
    <cellStyle name="_%(SignSpaceOnly)_ItalFinance SV2 2 3" xfId="21278"/>
    <cellStyle name="_%(SignSpaceOnly)_ItalFinance SV2 3" xfId="21279"/>
    <cellStyle name="_%(SignSpaceOnly)_ItalFinance SV2 3 2" xfId="21280"/>
    <cellStyle name="_%(SignSpaceOnly)_ItalFinance SV2 4" xfId="21281"/>
    <cellStyle name="_%(SignSpaceOnly)_Meliadi SaRL" xfId="21282"/>
    <cellStyle name="_%(SignSpaceOnly)_Meliadi SaRL 2" xfId="21283"/>
    <cellStyle name="_%(SignSpaceOnly)_Meliadi SaRL 2 2" xfId="21284"/>
    <cellStyle name="_%(SignSpaceOnly)_Meliadi SaRL 2 2 2" xfId="21285"/>
    <cellStyle name="_%(SignSpaceOnly)_Meliadi SaRL 2 3" xfId="21286"/>
    <cellStyle name="_%(SignSpaceOnly)_Meliadi SaRL 3" xfId="21287"/>
    <cellStyle name="_%(SignSpaceOnly)_Meliadi SaRL 3 2" xfId="21288"/>
    <cellStyle name="_%(SignSpaceOnly)_Meliadi SaRL 4" xfId="21289"/>
    <cellStyle name="_%(SignSpaceOnly)_shadow publication 2010.12" xfId="21290"/>
    <cellStyle name="_%(SignSpaceOnly)_shadow publication 2010.12 2" xfId="21291"/>
    <cellStyle name="_%(SignSpaceOnly)_Sheet1" xfId="21292"/>
    <cellStyle name="_%(SignSpaceOnly)_Sheet1 2" xfId="21293"/>
    <cellStyle name="_%(SignSpaceOnly)_Sheet1 2 2" xfId="21294"/>
    <cellStyle name="_%(SignSpaceOnly)_Sheet1 2 2 2" xfId="21295"/>
    <cellStyle name="_%(SignSpaceOnly)_Sheet1 2 3" xfId="21296"/>
    <cellStyle name="_%(SignSpaceOnly)_Sheet1 3" xfId="21297"/>
    <cellStyle name="_%(SignSpaceOnly)_Sheet1 3 2" xfId="21298"/>
    <cellStyle name="_%(SignSpaceOnly)_Sheet1 4" xfId="21299"/>
    <cellStyle name="_%(SignSpaceOnly)_Synthese cumul 300910" xfId="21300"/>
    <cellStyle name="_%(SignSpaceOnly)_Synthese cumul 300910 2" xfId="21301"/>
    <cellStyle name="_%(SignSpaceOnly)_Template" xfId="21302"/>
    <cellStyle name="_%(SignSpaceOnly)_Template 2" xfId="21303"/>
    <cellStyle name="_%(SignSpaceOnly)_Template 2 2" xfId="21304"/>
    <cellStyle name="_%(SignSpaceOnly)_Template 2 2 2" xfId="21305"/>
    <cellStyle name="_%(SignSpaceOnly)_Template 2 3" xfId="21306"/>
    <cellStyle name="_%(SignSpaceOnly)_Template 3" xfId="21307"/>
    <cellStyle name="_%(SignSpaceOnly)_Template 3 2" xfId="21308"/>
    <cellStyle name="_%(SignSpaceOnly)_Template 4" xfId="21309"/>
    <cellStyle name="_~1496816" xfId="21310"/>
    <cellStyle name="_~4266309" xfId="21311"/>
    <cellStyle name="_~7614701" xfId="21312"/>
    <cellStyle name="_~7614701 2" xfId="21313"/>
    <cellStyle name="_~7614701 3" xfId="21314"/>
    <cellStyle name="_~9127352" xfId="21315"/>
    <cellStyle name="_~9127352 2" xfId="21316"/>
    <cellStyle name="_~9127352 3" xfId="21317"/>
    <cellStyle name="_~9127352_AFS" xfId="21318"/>
    <cellStyle name="_~9127352_Cadrage conso" xfId="21319"/>
    <cellStyle name="_~9127352_Master états financiers de synthèse IFRS_201112 V0" xfId="21320"/>
    <cellStyle name="_~9127352_Q1_Fortis participations" xfId="21321"/>
    <cellStyle name="_~9127352_Q3 2011 Fortis - Minoritaires" xfId="21322"/>
    <cellStyle name="_~9127352_Var Immo incorp Q2" xfId="21323"/>
    <cellStyle name="_~temp~705547512a" xfId="21324"/>
    <cellStyle name="_~temp~705547512a_1" xfId="21325"/>
    <cellStyle name="_000_Ecarts d'acquisition 2011.12_envoi 2001" xfId="21326"/>
    <cellStyle name="_051101 warehouse" xfId="21327"/>
    <cellStyle name="_060331 WS II PF_investors" xfId="21328"/>
    <cellStyle name="_060621_PF_investor_Nordea" xfId="21329"/>
    <cellStyle name="_060720_Vector_input" xfId="21330"/>
    <cellStyle name="_060916_Vector_output" xfId="21331"/>
    <cellStyle name="_061025 Credaris Equity stress - Green Park CDO PLC" xfId="21332"/>
    <cellStyle name="_070201 Consolidation - post Tax and Normalisations" xfId="21333"/>
    <cellStyle name="_070201 Consolidation - post Tax and Normalisations 2" xfId="21334"/>
    <cellStyle name="_070201 Consolidation - post Tax and Normalisations 3" xfId="21335"/>
    <cellStyle name="_070201 Consolidation - post Tax and Normalisations_AFS" xfId="21336"/>
    <cellStyle name="_070201 Consolidation - post Tax and Normalisations_Cadrage conso" xfId="21337"/>
    <cellStyle name="_070201 Consolidation - post Tax and Normalisations_Master états financiers de synthèse IFRS_201112 V0" xfId="21338"/>
    <cellStyle name="_070201 Consolidation - post Tax and Normalisations_Q1_Fortis participations" xfId="21339"/>
    <cellStyle name="_070201 Consolidation - post Tax and Normalisations_Q3 2011 Fortis - Minoritaires" xfId="21340"/>
    <cellStyle name="_070201 Consolidation - post Tax and Normalisations_Var Immo incorp Q2" xfId="21341"/>
    <cellStyle name="_070220 Waterfall" xfId="21342"/>
    <cellStyle name="_070220 Waterfall 2" xfId="21343"/>
    <cellStyle name="_070220 Waterfall 3" xfId="21344"/>
    <cellStyle name="_070220 Waterfall_AFS" xfId="21345"/>
    <cellStyle name="_070220 Waterfall_Cadrage conso" xfId="21346"/>
    <cellStyle name="_070220 Waterfall_Master états financiers de synthèse IFRS_201112 V0" xfId="21347"/>
    <cellStyle name="_070220 Waterfall_Q1_Fortis participations" xfId="21348"/>
    <cellStyle name="_070220 Waterfall_Q3 2011 Fortis - Minoritaires" xfId="21349"/>
    <cellStyle name="_070220 Waterfall_shadow publication 2010.12" xfId="21350"/>
    <cellStyle name="_070220 Waterfall_shadow publication 2010.12 2" xfId="21351"/>
    <cellStyle name="_070220 Waterfall_shadow publication 2010.12_Master états financiers de synthèse IFRS_201112 V0" xfId="21352"/>
    <cellStyle name="_070220 Waterfall_Synthese cumul 300910" xfId="21353"/>
    <cellStyle name="_070220 Waterfall_Synthese cumul 300910 2" xfId="21354"/>
    <cellStyle name="_070220 Waterfall_Synthese cumul 300910_Master états financiers de synthèse IFRS_201112 V0" xfId="21355"/>
    <cellStyle name="_070220 Waterfall_Var Immo incorp Q2" xfId="21356"/>
    <cellStyle name="_10 Tableau de Variation des KP 200712" xfId="21357"/>
    <cellStyle name="_10 Tableau de Variation des KP 200803" xfId="21358"/>
    <cellStyle name="_10 Tableau de Variation des KP 200803_Dérivés actions propres" xfId="21359"/>
    <cellStyle name="_10 Tableau de Variation des KP 200803_Dérivés actions propres_v2" xfId="21360"/>
    <cellStyle name="_10 Tableau de Variation des KP 200806" xfId="21361"/>
    <cellStyle name="_11634_Disclosure_300609_values_updated270709" xfId="21362"/>
    <cellStyle name="_11634_Disclosure_300609_values_updated270709 2" xfId="21363"/>
    <cellStyle name="_11634_Disclosure_300609_values_updated270709_Master états financiers de synthèse IFRS_201112 V0" xfId="21364"/>
    <cellStyle name="_11652_LT Holding Bonds_AFS FVH_0609_values_final" xfId="21365"/>
    <cellStyle name="_11652_LT Holding Bonds_AFS FVH_0609_values_final 2" xfId="21366"/>
    <cellStyle name="_11652_LT Holding Bonds_AFS FVH_0609_values_final_Master états financiers de synthèse IFRS_201112 V0" xfId="21367"/>
    <cellStyle name="_11664_LT Holding Bonds_AFS FRNs_0609_values_final" xfId="21368"/>
    <cellStyle name="_11664_LT Holding Bonds_AFS FRNs_0609_values_final 2" xfId="21369"/>
    <cellStyle name="_11664_LT Holding Bonds_AFS FRNs_0609_values_final_Master états financiers de synthèse IFRS_201112 V0" xfId="21370"/>
    <cellStyle name="_11698_Disclosure_300609_values" xfId="21371"/>
    <cellStyle name="_11698_Disclosure_300609_values 2" xfId="21372"/>
    <cellStyle name="_11698_Disclosure_300609_values_Master états financiers de synthèse IFRS_201112 V0" xfId="21373"/>
    <cellStyle name="_12045_Disclosure_300609_values_Revisedtransferprice_PostMAP_blended" xfId="21374"/>
    <cellStyle name="_12045_Disclosure_300609_values_Revisedtransferprice_PostMAP_blended 2" xfId="21375"/>
    <cellStyle name="_12045_Disclosure_300609_values_Revisedtransferprice_PostMAP_blended_Master états financiers de synthèse IFRS_201112 V0" xfId="21376"/>
    <cellStyle name="_2005-08-11 Collateral Model" xfId="21377"/>
    <cellStyle name="_2005-11-09 Vanderbilt ABS CDS Portfolio" xfId="21378"/>
    <cellStyle name="_2006-06-27 Deerfield HG Pitch Asset Mix" xfId="21379"/>
    <cellStyle name="_20070601 - REFERENCE Portfolio" xfId="21380"/>
    <cellStyle name="_20070601 - REFERENCE Portfolio 2" xfId="21381"/>
    <cellStyle name="_20070601 - REFERENCE Portfolio 2 2" xfId="21382"/>
    <cellStyle name="_20070601 - REFERENCE Portfolio 2 2 2" xfId="21383"/>
    <cellStyle name="_20070601 - REFERENCE Portfolio 2 3" xfId="21384"/>
    <cellStyle name="_20070601 - REFERENCE Portfolio 3" xfId="21385"/>
    <cellStyle name="_20070601 - REFERENCE Portfolio 3 2" xfId="21386"/>
    <cellStyle name="_20070601 - REFERENCE Portfolio 4" xfId="21387"/>
    <cellStyle name="_20070601 - REFERENCE Portfolio_Annexe 7c (2)" xfId="21388"/>
    <cellStyle name="_20070601 - REFERENCE Portfolio_annexe 7c mise à jour uk" xfId="21389"/>
    <cellStyle name="_20191_Disclosure_300609_values" xfId="21390"/>
    <cellStyle name="_20191_Disclosure_300609_values 2" xfId="21391"/>
    <cellStyle name="_20191_Disclosure_300609_values_Master états financiers de synthèse IFRS_201112 V0" xfId="21392"/>
    <cellStyle name="_20196_Disclosure_300609_values" xfId="21393"/>
    <cellStyle name="_20196_Disclosure_300609_values 2" xfId="21394"/>
    <cellStyle name="_20196_Disclosure_300609_values_Master états financiers de synthèse IFRS_201112 V0" xfId="21395"/>
    <cellStyle name="_20198_Disclosure_300609_values" xfId="21396"/>
    <cellStyle name="_20198_Disclosure_300609_values 2" xfId="21397"/>
    <cellStyle name="_20198_Disclosure_300609_values_Master états financiers de synthèse IFRS_201112 V0" xfId="21398"/>
    <cellStyle name="_20223_Disclosure_300609_values" xfId="21399"/>
    <cellStyle name="_20223_Disclosure_300609_values 2" xfId="21400"/>
    <cellStyle name="_20223_Disclosure_300609_values_Master états financiers de synthèse IFRS_201112 V0" xfId="21401"/>
    <cellStyle name="_21503_ABS_Copperfield_0609_values_final" xfId="21402"/>
    <cellStyle name="_21503_ABS_Copperfield_0609_values_final 2" xfId="21403"/>
    <cellStyle name="_21503_ABS_Copperfield_0609_values_final_Master états financiers de synthèse IFRS_201112 V0" xfId="21404"/>
    <cellStyle name="_21504_ABS_ASG_0609_values_final" xfId="21405"/>
    <cellStyle name="_21504_ABS_ASG_0609_values_final 2" xfId="21406"/>
    <cellStyle name="_21504_ABS_ASG_0609_values_final_Master états financiers de synthèse IFRS_201112 V0" xfId="21407"/>
    <cellStyle name="_21505_ABS_Flow_0609_values_final" xfId="21408"/>
    <cellStyle name="_21505_ABS_Flow_0609_values_final 2" xfId="21409"/>
    <cellStyle name="_21505_ABS_Flow_0609_values_final_Master états financiers de synthèse IFRS_201112 V0" xfId="21410"/>
    <cellStyle name="_21506_ABS_Arbitrage_0609_values_final" xfId="21411"/>
    <cellStyle name="_21506_ABS_Arbitrage_0609_values_final 2" xfId="21412"/>
    <cellStyle name="_21506_ABS_Arbitrage_0609_values_final_Master états financiers de synthèse IFRS_201112 V0" xfId="21413"/>
    <cellStyle name="_2Q08 FSF ASG 20080630 vRCM" xfId="21414"/>
    <cellStyle name="_45647 - Annexe 6a au 31 03 2011 v2" xfId="21415"/>
    <cellStyle name="_7BD" xfId="21416"/>
    <cellStyle name="_7BD_Degas HFTO" xfId="21417"/>
    <cellStyle name="_A" xfId="21418"/>
    <cellStyle name="_A.Save" xfId="21419"/>
    <cellStyle name="_A_1" xfId="21420"/>
    <cellStyle name="_abcp LL SFA Trade Rec" xfId="21421"/>
    <cellStyle name="_abcp LL SFA Trade Rec 2" xfId="21422"/>
    <cellStyle name="_abcp LL SFA Trade Rec_17-Juste valeur en annexe" xfId="21423"/>
    <cellStyle name="_abcp LL SFA Trade Rec_2 - Appendices to be completed by the entities" xfId="21424"/>
    <cellStyle name="_abcp LL SFA Trade Rec_2 - Appendix 11 Dérivés crédit  300611 V2 UK" xfId="21425"/>
    <cellStyle name="_abcp LL SFA Trade Rec_2 - Appendix 7d  envoi 200911 GB" xfId="21426"/>
    <cellStyle name="_abcp LL SFA Trade Rec_2 - Appendix 7e envoi160911" xfId="21427"/>
    <cellStyle name="_abcp LL SFA Trade Rec_3 - Annexes d'information et notices" xfId="21428"/>
    <cellStyle name="_abcp LL SFA Trade Rec_Annexe 16 - Titre classé en L&amp;R" xfId="21429"/>
    <cellStyle name="_abcp LL SFA Trade Rec_Annexe 1c" xfId="21430"/>
    <cellStyle name="_abcp LL SFA Trade Rec_Annexe 7c (2)" xfId="21431"/>
    <cellStyle name="_abcp LL SFA Trade Rec_annexe 7c mise à jour uk" xfId="21432"/>
    <cellStyle name="_abcp LL SFA Trade Rec_Annexes FR" xfId="21433"/>
    <cellStyle name="_abcp LL SFA Trade Rec_Appendix 7d" xfId="21434"/>
    <cellStyle name="_abcp LL SFA Trade Rec_Cadrage conso" xfId="21435"/>
    <cellStyle name="_abcp LL SFA Trade Rec_Instructions appendix 7c" xfId="21436"/>
    <cellStyle name="_ABCP_Kalcharge2008-03" xfId="21437"/>
    <cellStyle name="_ABCP_Kalcharge2008-03 2" xfId="21438"/>
    <cellStyle name="_ABCP_Kalcharge2008-03 2 2" xfId="21439"/>
    <cellStyle name="_ABCP_Kalcharge2008-03 2 2 2" xfId="21440"/>
    <cellStyle name="_ABCP_Kalcharge2008-03 2 3" xfId="21441"/>
    <cellStyle name="_ABCP_Kalcharge2008-03 3" xfId="21442"/>
    <cellStyle name="_ABCP_Kalcharge2008-03 3 2" xfId="21443"/>
    <cellStyle name="_ABCP_Kalcharge2008-03 4" xfId="21444"/>
    <cellStyle name="_ABCP_Kalcharge2008-03_Annexe 7c (2)" xfId="21445"/>
    <cellStyle name="_ABCP_Kalcharge2008-03_annexe 7c mise à jour uk" xfId="21446"/>
    <cellStyle name="_Analyse des réserves de réévaluation 2011Q3" xfId="21447"/>
    <cellStyle name="_Annexe 1c (FR et UK) 2010 09" xfId="21448"/>
    <cellStyle name="_Annexes FR" xfId="21449"/>
    <cellStyle name="_ASG L&amp;R PORTFOLIO - LIVE" xfId="21450"/>
    <cellStyle name="_ASG L&amp;R PORTFOLIO - LIVE 2" xfId="21451"/>
    <cellStyle name="_ASG L&amp;R PORTFOLIO - LIVE 2 2" xfId="21452"/>
    <cellStyle name="_ASG L&amp;R PORTFOLIO - LIVE 2 2 2" xfId="21453"/>
    <cellStyle name="_ASG L&amp;R PORTFOLIO - LIVE 2 3" xfId="21454"/>
    <cellStyle name="_ASG L&amp;R PORTFOLIO - LIVE 3" xfId="21455"/>
    <cellStyle name="_ASG L&amp;R PORTFOLIO - LIVE 3 2" xfId="21456"/>
    <cellStyle name="_ASG L&amp;R PORTFOLIO - LIVE 4" xfId="21457"/>
    <cellStyle name="_ASG L&amp;R PORTFOLIO - LIVE_Annexe 7c (2)" xfId="21458"/>
    <cellStyle name="_ASG L&amp;R PORTFOLIO - LIVE_annexe 7c mise à jour uk" xfId="21459"/>
    <cellStyle name="_ASG PORTFOLIO" xfId="21460"/>
    <cellStyle name="_ASG PORTFOLIO 2" xfId="21461"/>
    <cellStyle name="_ASG PORTFOLIO 2 2" xfId="21462"/>
    <cellStyle name="_ASG PORTFOLIO 2 2 2" xfId="21463"/>
    <cellStyle name="_ASG PORTFOLIO 2 3" xfId="21464"/>
    <cellStyle name="_ASG PORTFOLIO 3" xfId="21465"/>
    <cellStyle name="_ASG PORTFOLIO 3 2" xfId="21466"/>
    <cellStyle name="_ASG PORTFOLIO 4" xfId="21467"/>
    <cellStyle name="_ASG PORTFOLIO_Annexe 7c (2)" xfId="21468"/>
    <cellStyle name="_ASG PORTFOLIO_annexe 7c mise à jour uk" xfId="21469"/>
    <cellStyle name="_Assets" xfId="21470"/>
    <cellStyle name="_Autres métiers CIB dec" xfId="21471"/>
    <cellStyle name="_B - Pricing" xfId="21472"/>
    <cellStyle name="_B trento e bolzano 06T2" xfId="21473"/>
    <cellStyle name="_B.Save" xfId="21474"/>
    <cellStyle name="_base" xfId="21475"/>
    <cellStyle name="_Base de données Matisse - 03 2008" xfId="21476"/>
    <cellStyle name="_Base historique" xfId="21477"/>
    <cellStyle name="_Basel 2 Estimates v1" xfId="21478"/>
    <cellStyle name="_Basel 2 Estimates v1 2" xfId="21479"/>
    <cellStyle name="_Basel 2 Estimates v1 2 2" xfId="21480"/>
    <cellStyle name="_Basel 2 Estimates v1 2 2 2" xfId="21481"/>
    <cellStyle name="_Basel 2 Estimates v1 2 3" xfId="21482"/>
    <cellStyle name="_Basel 2 Estimates v1 3" xfId="21483"/>
    <cellStyle name="_Basel 2 Estimates v1 3 2" xfId="21484"/>
    <cellStyle name="_Basel 2 Estimates v1 4" xfId="21485"/>
    <cellStyle name="_Basel 2 Estimates v1_Annexe 7c (2)" xfId="21486"/>
    <cellStyle name="_Basel 2 Estimates v1_annexe 7c mise à jour uk" xfId="21487"/>
    <cellStyle name="_Bd" xfId="21488"/>
    <cellStyle name="_BDDF (2)" xfId="21489"/>
    <cellStyle name="_Bloomberg Data" xfId="21490"/>
    <cellStyle name="_BNPP Standalone Baseline_19062009" xfId="21491"/>
    <cellStyle name="_BNPP-2Q07 Generales - File_D-10 14-06-07" xfId="21492"/>
    <cellStyle name="_BNPP-2Q07 Generales - File_D-20" xfId="21493"/>
    <cellStyle name="_BNPP-4Q06 Generales - File_D-20 reçu" xfId="21494"/>
    <cellStyle name="_BNPP-4Q06 Generales - File_D-20 reçu_Annexe AFS_ Taiwan vie_BNPP Q12010" xfId="21495"/>
    <cellStyle name="_BNPP-4Q06 Vida - File_D-20 version corrigée CMO" xfId="21496"/>
    <cellStyle name="_BNPP-4Q06 Vida - File_D-20 version corrigée CMO_Annexe AFS_ Taiwan vie_BNPP Q12010" xfId="21497"/>
    <cellStyle name="_Bond" xfId="21498"/>
    <cellStyle name="_Bond 2" xfId="21499"/>
    <cellStyle name="_Bond 2 2" xfId="21500"/>
    <cellStyle name="_Bond 2 2 2" xfId="21501"/>
    <cellStyle name="_Bond 2 3" xfId="21502"/>
    <cellStyle name="_Bond 3" xfId="21503"/>
    <cellStyle name="_Bond 3 2" xfId="21504"/>
    <cellStyle name="_Bond 4" xfId="21505"/>
    <cellStyle name="_Bond_Annexe 7c (2)" xfId="21506"/>
    <cellStyle name="_Bond_annexe 7c mise à jour uk" xfId="21507"/>
    <cellStyle name="_BondSheet" xfId="21508"/>
    <cellStyle name="_Book11" xfId="21509"/>
    <cellStyle name="_Book2" xfId="21510"/>
    <cellStyle name="_Book2_Degas HFTO" xfId="21511"/>
    <cellStyle name="_Bresil Vie T3 2006 Coda XL v6" xfId="21512"/>
    <cellStyle name="_Bresil Vie T3 2006 Coda XL v6_Annexe AFS_ Taiwan vie_BNPP Q12010" xfId="21513"/>
    <cellStyle name="_C - main" xfId="21514"/>
    <cellStyle name="_C.Loader" xfId="21515"/>
    <cellStyle name="_Ca" xfId="21516"/>
    <cellStyle name="_Central Functions Cut" xfId="21517"/>
    <cellStyle name="_Centroleasing - Foglio di Lavoro - 06T3" xfId="21518"/>
    <cellStyle name="_Centrovita_Suivi_Technique_CHRONIQUE" xfId="21519"/>
    <cellStyle name="_Cf" xfId="21520"/>
    <cellStyle name="_Cheyne(07-04-2005)" xfId="21521"/>
    <cellStyle name="_Chilird 122006 reçu v3" xfId="21522"/>
    <cellStyle name="_Chilird 122006 reçu v3_Annexe AFS_ Taiwan vie_BNPP Q12010" xfId="21523"/>
    <cellStyle name="_Chilird T3 2006 Coda XL v2" xfId="21524"/>
    <cellStyle name="_Chilird T3 2006 Coda XL v2_Annexe AFS_ Taiwan vie_BNPP Q12010" xfId="21525"/>
    <cellStyle name="_Chilird T3 2006 Coda XL v2_Taiwan RD - Arrete BNPPA 1T07" xfId="21526"/>
    <cellStyle name="_Chilird T3 2006 Coda XL v2_Taiwan RD - Arrete BNPPA 1T07 modifié" xfId="21527"/>
    <cellStyle name="_Chilird T3 2006 Coda XL v2_Taiwan RD - final draft_J-20 1Q07 v travail" xfId="21528"/>
    <cellStyle name="_Chilird T3 2006 Coda XL v2_Taiwan RD intégration dans CODA v6" xfId="21529"/>
    <cellStyle name="_Chilird T3 2006 Coda XL v2_Taiwan VIE - Arrete BNPPA 1T07 modifié" xfId="21530"/>
    <cellStyle name="_Chilird T3 2006 Coda XL v2_Taiwan VIE - Arrete BNPPA 1T07 modifié_Annexe AFS_ Taiwan vie_BNPP Q12010" xfId="21531"/>
    <cellStyle name="_Chiusura Agos Gap 05T3" xfId="21532"/>
    <cellStyle name="_Chiusura Agos Rev SpA 05T2" xfId="21533"/>
    <cellStyle name="_Chiusura Agos Riass 05T2 def" xfId="21534"/>
    <cellStyle name="_Chiusura Agos SpA 04T1" xfId="21535"/>
    <cellStyle name="_Chiusura Agos TLMKG 06T2" xfId="21536"/>
    <cellStyle name="_Chiusura Compass 04T1" xfId="21537"/>
    <cellStyle name="_Chiusura GMAC 04T1" xfId="21538"/>
    <cellStyle name="_Chiusura GMAC 04T2" xfId="21539"/>
    <cellStyle name="_Classeur1" xfId="21540"/>
    <cellStyle name="_Classeur2" xfId="21541"/>
    <cellStyle name="_Classeur3" xfId="21542"/>
    <cellStyle name="_CNH 06T2" xfId="21543"/>
    <cellStyle name="_Collateral Generator" xfId="21544"/>
    <cellStyle name="_Comma" xfId="21545"/>
    <cellStyle name="_Comma 2" xfId="21546"/>
    <cellStyle name="_Comma 2 2" xfId="21547"/>
    <cellStyle name="_Comma 2 2 2" xfId="21548"/>
    <cellStyle name="_Comma 2 3" xfId="21549"/>
    <cellStyle name="_Comma 2 4" xfId="21550"/>
    <cellStyle name="_Comma 3" xfId="21551"/>
    <cellStyle name="_Comma 3 2" xfId="21552"/>
    <cellStyle name="_Comma 3 3" xfId="21553"/>
    <cellStyle name="_Comma 3 4" xfId="21554"/>
    <cellStyle name="_Comma 4" xfId="21555"/>
    <cellStyle name="_Comma 5" xfId="21556"/>
    <cellStyle name="_Comma_45647 - Annexe 6a au 31 03 2011 v2" xfId="21557"/>
    <cellStyle name="_Comma_ABS Deal Tracer - Q3 2008" xfId="21558"/>
    <cellStyle name="_Comma_ABS Deal Tracer - Q3 2008 2" xfId="21559"/>
    <cellStyle name="_Comma_ABS Deal Tracer - Q3 2008 2 2" xfId="21560"/>
    <cellStyle name="_Comma_ABS Deal Tracer - Q3 2008 2 2 2" xfId="21561"/>
    <cellStyle name="_Comma_ABS Deal Tracer - Q3 2008 2 3" xfId="21562"/>
    <cellStyle name="_Comma_ABS Deal Tracer - Q3 2008 3" xfId="21563"/>
    <cellStyle name="_Comma_ABS Deal Tracer - Q3 2008 3 2" xfId="21564"/>
    <cellStyle name="_Comma_ABS Deal Tracer - Q3 2008 4" xfId="21565"/>
    <cellStyle name="_Comma_Aerium - Chester" xfId="21566"/>
    <cellStyle name="_Comma_Aerium - Chester 2" xfId="21567"/>
    <cellStyle name="_Comma_Aerium - Chester 2 2" xfId="21568"/>
    <cellStyle name="_Comma_Aerium - Chester 2 2 2" xfId="21569"/>
    <cellStyle name="_Comma_Aerium - Chester 2 3" xfId="21570"/>
    <cellStyle name="_Comma_Aerium - Chester 3" xfId="21571"/>
    <cellStyle name="_Comma_Aerium - Chester 3 2" xfId="21572"/>
    <cellStyle name="_Comma_Aerium - Chester 4" xfId="21573"/>
    <cellStyle name="_Comma_Aerium - Mercoeur" xfId="21574"/>
    <cellStyle name="_Comma_Aerium - Mercoeur 2" xfId="21575"/>
    <cellStyle name="_Comma_Aerium - Mercoeur 2 2" xfId="21576"/>
    <cellStyle name="_Comma_Aerium - Mercoeur 2 2 2" xfId="21577"/>
    <cellStyle name="_Comma_Aerium - Mercoeur 2 3" xfId="21578"/>
    <cellStyle name="_Comma_Aerium - Mercoeur 3" xfId="21579"/>
    <cellStyle name="_Comma_Aerium - Mercoeur 3 2" xfId="21580"/>
    <cellStyle name="_Comma_Aerium - Mercoeur 4" xfId="21581"/>
    <cellStyle name="_Comma_Agregate schedules" xfId="21582"/>
    <cellStyle name="_Comma_Annexe 6 Détail comptes" xfId="21583"/>
    <cellStyle name="_Comma_Babcock &amp; Brown Air Funding I" xfId="21584"/>
    <cellStyle name="_Comma_Babcock &amp; Brown Air Funding I 2" xfId="21585"/>
    <cellStyle name="_Comma_Babcock &amp; Brown Air Funding I 2 2" xfId="21586"/>
    <cellStyle name="_Comma_Babcock &amp; Brown Air Funding I 2 2 2" xfId="21587"/>
    <cellStyle name="_Comma_Babcock &amp; Brown Air Funding I 2 3" xfId="21588"/>
    <cellStyle name="_Comma_Babcock &amp; Brown Air Funding I 3" xfId="21589"/>
    <cellStyle name="_Comma_Babcock &amp; Brown Air Funding I 3 2" xfId="21590"/>
    <cellStyle name="_Comma_Babcock &amp; Brown Air Funding I 4" xfId="21591"/>
    <cellStyle name="_Comma_CC Tracking Model 10-feb (nov results)" xfId="21592"/>
    <cellStyle name="_Comma_CC Tracking Model 10-feb (nov results) 2" xfId="21593"/>
    <cellStyle name="_Comma_CC Tracking Model 10-feb (nov results) 3" xfId="21594"/>
    <cellStyle name="_Comma_CC Tracking Model 10-feb (nov results)_shadow publication 2010.12" xfId="21595"/>
    <cellStyle name="_Comma_CC Tracking Model 10-feb (nov results)_shadow publication 2010.12 2" xfId="21596"/>
    <cellStyle name="_Comma_CC Tracking Model 10-feb (nov results)_Synthese cumul 300910" xfId="21597"/>
    <cellStyle name="_Comma_CC Tracking Model 10-feb (nov results)_Synthese cumul 300910 2" xfId="21598"/>
    <cellStyle name="_Comma_CC Tracking Model 13-feb (dec results)" xfId="21599"/>
    <cellStyle name="_Comma_CC Tracking Model 13-feb (dec results) 2" xfId="21600"/>
    <cellStyle name="_Comma_CC Tracking Model 13-feb (dec results) 3" xfId="21601"/>
    <cellStyle name="_Comma_CC Tracking Model 13-feb (dec results)_shadow publication 2010.12" xfId="21602"/>
    <cellStyle name="_Comma_CC Tracking Model 13-feb (dec results)_shadow publication 2010.12 2" xfId="21603"/>
    <cellStyle name="_Comma_CC Tracking Model 13-feb (dec results)_Synthese cumul 300910" xfId="21604"/>
    <cellStyle name="_Comma_CC Tracking Model 13-feb (dec results)_Synthese cumul 300910 2" xfId="21605"/>
    <cellStyle name="_Comma_Cost Calc" xfId="21606"/>
    <cellStyle name="_Comma_Cost Calc 2" xfId="21607"/>
    <cellStyle name="_Comma_Cost Calc 2 2" xfId="21608"/>
    <cellStyle name="_Comma_Cost Calc 2 2 2" xfId="21609"/>
    <cellStyle name="_Comma_Cost Calc 2 3" xfId="21610"/>
    <cellStyle name="_Comma_Cost Calc 3" xfId="21611"/>
    <cellStyle name="_Comma_Cost Calc 3 2" xfId="21612"/>
    <cellStyle name="_Comma_Cost Calc 4" xfId="21613"/>
    <cellStyle name="_Comma_Cost Calc_ABS Deal Tracer - Q3 2008" xfId="21614"/>
    <cellStyle name="_Comma_Cost Calc_ABS Deal Tracer - Q3 2008 2" xfId="21615"/>
    <cellStyle name="_Comma_Cost Calc_ABS Deal Tracer - Q3 2008 2 2" xfId="21616"/>
    <cellStyle name="_Comma_Cost Calc_ABS Deal Tracer - Q3 2008 2 2 2" xfId="21617"/>
    <cellStyle name="_Comma_Cost Calc_ABS Deal Tracer - Q3 2008 2 3" xfId="21618"/>
    <cellStyle name="_Comma_Cost Calc_ABS Deal Tracer - Q3 2008 3" xfId="21619"/>
    <cellStyle name="_Comma_Cost Calc_ABS Deal Tracer - Q3 2008 3 2" xfId="21620"/>
    <cellStyle name="_Comma_Cost Calc_ABS Deal Tracer - Q3 2008 4" xfId="21621"/>
    <cellStyle name="_Comma_Cost Calc_Aerium - Chester" xfId="21622"/>
    <cellStyle name="_Comma_Cost Calc_Aerium - Chester 2" xfId="21623"/>
    <cellStyle name="_Comma_Cost Calc_Aerium - Chester 2 2" xfId="21624"/>
    <cellStyle name="_Comma_Cost Calc_Aerium - Chester 2 2 2" xfId="21625"/>
    <cellStyle name="_Comma_Cost Calc_Aerium - Chester 2 3" xfId="21626"/>
    <cellStyle name="_Comma_Cost Calc_Aerium - Chester 3" xfId="21627"/>
    <cellStyle name="_Comma_Cost Calc_Aerium - Chester 3 2" xfId="21628"/>
    <cellStyle name="_Comma_Cost Calc_Aerium - Chester 4" xfId="21629"/>
    <cellStyle name="_Comma_Cost Calc_Aerium - Mercoeur" xfId="21630"/>
    <cellStyle name="_Comma_Cost Calc_Aerium - Mercoeur 2" xfId="21631"/>
    <cellStyle name="_Comma_Cost Calc_Aerium - Mercoeur 2 2" xfId="21632"/>
    <cellStyle name="_Comma_Cost Calc_Aerium - Mercoeur 2 2 2" xfId="21633"/>
    <cellStyle name="_Comma_Cost Calc_Aerium - Mercoeur 2 3" xfId="21634"/>
    <cellStyle name="_Comma_Cost Calc_Aerium - Mercoeur 3" xfId="21635"/>
    <cellStyle name="_Comma_Cost Calc_Aerium - Mercoeur 3 2" xfId="21636"/>
    <cellStyle name="_Comma_Cost Calc_Aerium - Mercoeur 4" xfId="21637"/>
    <cellStyle name="_Comma_Cost Calc_Babcock &amp; Brown Air Funding I" xfId="21638"/>
    <cellStyle name="_Comma_Cost Calc_Babcock &amp; Brown Air Funding I 2" xfId="21639"/>
    <cellStyle name="_Comma_Cost Calc_Babcock &amp; Brown Air Funding I 2 2" xfId="21640"/>
    <cellStyle name="_Comma_Cost Calc_Babcock &amp; Brown Air Funding I 2 2 2" xfId="21641"/>
    <cellStyle name="_Comma_Cost Calc_Babcock &amp; Brown Air Funding I 2 3" xfId="21642"/>
    <cellStyle name="_Comma_Cost Calc_Babcock &amp; Brown Air Funding I 3" xfId="21643"/>
    <cellStyle name="_Comma_Cost Calc_Babcock &amp; Brown Air Funding I 3 2" xfId="21644"/>
    <cellStyle name="_Comma_Cost Calc_Babcock &amp; Brown Air Funding I 4" xfId="21645"/>
    <cellStyle name="_Comma_Cost Calc_FCAR 364-day" xfId="21646"/>
    <cellStyle name="_Comma_Cost Calc_FCAR 364-day 2" xfId="21647"/>
    <cellStyle name="_Comma_Cost Calc_FCAR 364-day 2 2" xfId="21648"/>
    <cellStyle name="_Comma_Cost Calc_FCAR 364-day 2 2 2" xfId="21649"/>
    <cellStyle name="_Comma_Cost Calc_FCAR 364-day 2 3" xfId="21650"/>
    <cellStyle name="_Comma_Cost Calc_FCAR 364-day 3" xfId="21651"/>
    <cellStyle name="_Comma_Cost Calc_FCAR 364-day 3 2" xfId="21652"/>
    <cellStyle name="_Comma_Cost Calc_FCAR 364-day 4" xfId="21653"/>
    <cellStyle name="_Comma_Cost Calc_FCAR 5-year" xfId="21654"/>
    <cellStyle name="_Comma_Cost Calc_FCAR 5-year 2" xfId="21655"/>
    <cellStyle name="_Comma_Cost Calc_FCAR 5-year 2 2" xfId="21656"/>
    <cellStyle name="_Comma_Cost Calc_FCAR 5-year 2 2 2" xfId="21657"/>
    <cellStyle name="_Comma_Cost Calc_FCAR 5-year 2 3" xfId="21658"/>
    <cellStyle name="_Comma_Cost Calc_FCAR 5-year 3" xfId="21659"/>
    <cellStyle name="_Comma_Cost Calc_FCAR 5-year 3 2" xfId="21660"/>
    <cellStyle name="_Comma_Cost Calc_FCAR 5-year 4" xfId="21661"/>
    <cellStyle name="_Comma_Cost Calc_FCC Zeus" xfId="21662"/>
    <cellStyle name="_Comma_Cost Calc_FCC Zeus 2" xfId="21663"/>
    <cellStyle name="_Comma_Cost Calc_FCC Zeus 2 2" xfId="21664"/>
    <cellStyle name="_Comma_Cost Calc_FCC Zeus 2 2 2" xfId="21665"/>
    <cellStyle name="_Comma_Cost Calc_FCC Zeus 2 3" xfId="21666"/>
    <cellStyle name="_Comma_Cost Calc_FCC Zeus 3" xfId="21667"/>
    <cellStyle name="_Comma_Cost Calc_FCC Zeus 3 2" xfId="21668"/>
    <cellStyle name="_Comma_Cost Calc_FCC Zeus 4" xfId="21669"/>
    <cellStyle name="_Comma_Cost Calc_Flagstar 2007-1A C AF4" xfId="21670"/>
    <cellStyle name="_Comma_Cost Calc_Flagstar 2007-1A C AF4 2" xfId="21671"/>
    <cellStyle name="_Comma_Cost Calc_Flagstar 2007-1A C AF4 2 2" xfId="21672"/>
    <cellStyle name="_Comma_Cost Calc_Flagstar 2007-1A C AF4 2 2 2" xfId="21673"/>
    <cellStyle name="_Comma_Cost Calc_Flagstar 2007-1A C AF4 2 3" xfId="21674"/>
    <cellStyle name="_Comma_Cost Calc_Flagstar 2007-1A C AF4 3" xfId="21675"/>
    <cellStyle name="_Comma_Cost Calc_Flagstar 2007-1A C AF4 3 2" xfId="21676"/>
    <cellStyle name="_Comma_Cost Calc_Flagstar 2007-1A C AF4 4" xfId="21677"/>
    <cellStyle name="_Comma_Cost Calc_ItalFinance SV2" xfId="21678"/>
    <cellStyle name="_Comma_Cost Calc_ItalFinance SV2 2" xfId="21679"/>
    <cellStyle name="_Comma_Cost Calc_ItalFinance SV2 2 2" xfId="21680"/>
    <cellStyle name="_Comma_Cost Calc_ItalFinance SV2 2 2 2" xfId="21681"/>
    <cellStyle name="_Comma_Cost Calc_ItalFinance SV2 2 3" xfId="21682"/>
    <cellStyle name="_Comma_Cost Calc_ItalFinance SV2 3" xfId="21683"/>
    <cellStyle name="_Comma_Cost Calc_ItalFinance SV2 3 2" xfId="21684"/>
    <cellStyle name="_Comma_Cost Calc_ItalFinance SV2 4" xfId="21685"/>
    <cellStyle name="_Comma_Cost Calc_Meliadi SaRL" xfId="21686"/>
    <cellStyle name="_Comma_Cost Calc_Meliadi SaRL 2" xfId="21687"/>
    <cellStyle name="_Comma_Cost Calc_Meliadi SaRL 2 2" xfId="21688"/>
    <cellStyle name="_Comma_Cost Calc_Meliadi SaRL 2 2 2" xfId="21689"/>
    <cellStyle name="_Comma_Cost Calc_Meliadi SaRL 2 3" xfId="21690"/>
    <cellStyle name="_Comma_Cost Calc_Meliadi SaRL 3" xfId="21691"/>
    <cellStyle name="_Comma_Cost Calc_Meliadi SaRL 3 2" xfId="21692"/>
    <cellStyle name="_Comma_Cost Calc_Meliadi SaRL 4" xfId="21693"/>
    <cellStyle name="_Comma_Cost Calc_Sheet1" xfId="21694"/>
    <cellStyle name="_Comma_Cost Calc_Sheet1 2" xfId="21695"/>
    <cellStyle name="_Comma_Cost Calc_Sheet1 2 2" xfId="21696"/>
    <cellStyle name="_Comma_Cost Calc_Sheet1 2 2 2" xfId="21697"/>
    <cellStyle name="_Comma_Cost Calc_Sheet1 2 3" xfId="21698"/>
    <cellStyle name="_Comma_Cost Calc_Sheet1 3" xfId="21699"/>
    <cellStyle name="_Comma_Cost Calc_Sheet1 3 2" xfId="21700"/>
    <cellStyle name="_Comma_Cost Calc_Sheet1 4" xfId="21701"/>
    <cellStyle name="_Comma_Cost Calc_Template" xfId="21702"/>
    <cellStyle name="_Comma_Cost Calc_Template 2" xfId="21703"/>
    <cellStyle name="_Comma_Cost Calc_Template 2 2" xfId="21704"/>
    <cellStyle name="_Comma_Cost Calc_Template 2 2 2" xfId="21705"/>
    <cellStyle name="_Comma_Cost Calc_Template 2 3" xfId="21706"/>
    <cellStyle name="_Comma_Cost Calc_Template 3" xfId="21707"/>
    <cellStyle name="_Comma_Cost Calc_Template 3 2" xfId="21708"/>
    <cellStyle name="_Comma_Cost Calc_Template 4" xfId="21709"/>
    <cellStyle name="_Comma_dcf" xfId="21710"/>
    <cellStyle name="_Comma_dcf 2" xfId="21711"/>
    <cellStyle name="_Comma_dcf 3" xfId="21712"/>
    <cellStyle name="_Comma_dcf_shadow publication 2010.12" xfId="21713"/>
    <cellStyle name="_Comma_dcf_shadow publication 2010.12 2" xfId="21714"/>
    <cellStyle name="_Comma_dcf_Synthese cumul 300910" xfId="21715"/>
    <cellStyle name="_Comma_dcf_Synthese cumul 300910 2" xfId="21716"/>
    <cellStyle name="_Comma_Exclusion Karma" xfId="21717"/>
    <cellStyle name="_Comma_Exposition des titres souverains (zone euro) au 31.12.2011 V4" xfId="21718"/>
    <cellStyle name="_Comma_FCAR 364-day" xfId="21719"/>
    <cellStyle name="_Comma_FCAR 364-day 2" xfId="21720"/>
    <cellStyle name="_Comma_FCAR 364-day 2 2" xfId="21721"/>
    <cellStyle name="_Comma_FCAR 364-day 2 2 2" xfId="21722"/>
    <cellStyle name="_Comma_FCAR 364-day 2 3" xfId="21723"/>
    <cellStyle name="_Comma_FCAR 364-day 3" xfId="21724"/>
    <cellStyle name="_Comma_FCAR 364-day 3 2" xfId="21725"/>
    <cellStyle name="_Comma_FCAR 364-day 4" xfId="21726"/>
    <cellStyle name="_Comma_FCAR 5-year" xfId="21727"/>
    <cellStyle name="_Comma_FCAR 5-year 2" xfId="21728"/>
    <cellStyle name="_Comma_FCAR 5-year 2 2" xfId="21729"/>
    <cellStyle name="_Comma_FCAR 5-year 2 2 2" xfId="21730"/>
    <cellStyle name="_Comma_FCAR 5-year 2 3" xfId="21731"/>
    <cellStyle name="_Comma_FCAR 5-year 3" xfId="21732"/>
    <cellStyle name="_Comma_FCAR 5-year 3 2" xfId="21733"/>
    <cellStyle name="_Comma_FCAR 5-year 4" xfId="21734"/>
    <cellStyle name="_Comma_FCC Zeus" xfId="21735"/>
    <cellStyle name="_Comma_FCC Zeus 2" xfId="21736"/>
    <cellStyle name="_Comma_FCC Zeus 2 2" xfId="21737"/>
    <cellStyle name="_Comma_FCC Zeus 2 2 2" xfId="21738"/>
    <cellStyle name="_Comma_FCC Zeus 2 3" xfId="21739"/>
    <cellStyle name="_Comma_FCC Zeus 3" xfId="21740"/>
    <cellStyle name="_Comma_FCC Zeus 3 2" xfId="21741"/>
    <cellStyle name="_Comma_FCC Zeus 4" xfId="21742"/>
    <cellStyle name="_Comma_Feuil1" xfId="21743"/>
    <cellStyle name="_Comma_Feuil1 2" xfId="21744"/>
    <cellStyle name="_Comma_Flagstar 2007-1A C AF4" xfId="21745"/>
    <cellStyle name="_Comma_Flagstar 2007-1A C AF4 2" xfId="21746"/>
    <cellStyle name="_Comma_Flagstar 2007-1A C AF4 2 2" xfId="21747"/>
    <cellStyle name="_Comma_Flagstar 2007-1A C AF4 2 2 2" xfId="21748"/>
    <cellStyle name="_Comma_Flagstar 2007-1A C AF4 2 3" xfId="21749"/>
    <cellStyle name="_Comma_Flagstar 2007-1A C AF4 3" xfId="21750"/>
    <cellStyle name="_Comma_Flagstar 2007-1A C AF4 3 2" xfId="21751"/>
    <cellStyle name="_Comma_Flagstar 2007-1A C AF4 4" xfId="21752"/>
    <cellStyle name="_Comma_Gerard 1 -20 " xfId="21753"/>
    <cellStyle name="_Comma_Gerard 1 -20  2" xfId="21754"/>
    <cellStyle name="_Comma_Gerard 1 -20  2 2" xfId="21755"/>
    <cellStyle name="_Comma_Gerard 1 -20  2 2 2" xfId="21756"/>
    <cellStyle name="_Comma_Gerard 1 -20  2 3" xfId="21757"/>
    <cellStyle name="_Comma_Gerard 1 -20  3" xfId="21758"/>
    <cellStyle name="_Comma_Gerard 1 -20  3 2" xfId="21759"/>
    <cellStyle name="_Comma_Gerard 1 -20  4" xfId="21760"/>
    <cellStyle name="_Comma_Gerard 1 -20 _ABS Deal Tracer - Q3 2008" xfId="21761"/>
    <cellStyle name="_Comma_Gerard 1 -20 _ABS Deal Tracer - Q3 2008 2" xfId="21762"/>
    <cellStyle name="_Comma_Gerard 1 -20 _ABS Deal Tracer - Q3 2008 2 2" xfId="21763"/>
    <cellStyle name="_Comma_Gerard 1 -20 _ABS Deal Tracer - Q3 2008 2 2 2" xfId="21764"/>
    <cellStyle name="_Comma_Gerard 1 -20 _ABS Deal Tracer - Q3 2008 2 3" xfId="21765"/>
    <cellStyle name="_Comma_Gerard 1 -20 _ABS Deal Tracer - Q3 2008 3" xfId="21766"/>
    <cellStyle name="_Comma_Gerard 1 -20 _ABS Deal Tracer - Q3 2008 3 2" xfId="21767"/>
    <cellStyle name="_Comma_Gerard 1 -20 _ABS Deal Tracer - Q3 2008 4" xfId="21768"/>
    <cellStyle name="_Comma_Gerard 1 -20 _Aerium - Chester" xfId="21769"/>
    <cellStyle name="_Comma_Gerard 1 -20 _Aerium - Chester 2" xfId="21770"/>
    <cellStyle name="_Comma_Gerard 1 -20 _Aerium - Chester 2 2" xfId="21771"/>
    <cellStyle name="_Comma_Gerard 1 -20 _Aerium - Chester 2 2 2" xfId="21772"/>
    <cellStyle name="_Comma_Gerard 1 -20 _Aerium - Chester 2 3" xfId="21773"/>
    <cellStyle name="_Comma_Gerard 1 -20 _Aerium - Chester 3" xfId="21774"/>
    <cellStyle name="_Comma_Gerard 1 -20 _Aerium - Chester 3 2" xfId="21775"/>
    <cellStyle name="_Comma_Gerard 1 -20 _Aerium - Chester 4" xfId="21776"/>
    <cellStyle name="_Comma_Gerard 1 -20 _Aerium - Mercoeur" xfId="21777"/>
    <cellStyle name="_Comma_Gerard 1 -20 _Aerium - Mercoeur 2" xfId="21778"/>
    <cellStyle name="_Comma_Gerard 1 -20 _Aerium - Mercoeur 2 2" xfId="21779"/>
    <cellStyle name="_Comma_Gerard 1 -20 _Aerium - Mercoeur 2 2 2" xfId="21780"/>
    <cellStyle name="_Comma_Gerard 1 -20 _Aerium - Mercoeur 2 3" xfId="21781"/>
    <cellStyle name="_Comma_Gerard 1 -20 _Aerium - Mercoeur 3" xfId="21782"/>
    <cellStyle name="_Comma_Gerard 1 -20 _Aerium - Mercoeur 3 2" xfId="21783"/>
    <cellStyle name="_Comma_Gerard 1 -20 _Aerium - Mercoeur 4" xfId="21784"/>
    <cellStyle name="_Comma_Gerard 1 -20 _Babcock &amp; Brown Air Funding I" xfId="21785"/>
    <cellStyle name="_Comma_Gerard 1 -20 _Babcock &amp; Brown Air Funding I 2" xfId="21786"/>
    <cellStyle name="_Comma_Gerard 1 -20 _Babcock &amp; Brown Air Funding I 2 2" xfId="21787"/>
    <cellStyle name="_Comma_Gerard 1 -20 _Babcock &amp; Brown Air Funding I 2 2 2" xfId="21788"/>
    <cellStyle name="_Comma_Gerard 1 -20 _Babcock &amp; Brown Air Funding I 2 3" xfId="21789"/>
    <cellStyle name="_Comma_Gerard 1 -20 _Babcock &amp; Brown Air Funding I 3" xfId="21790"/>
    <cellStyle name="_Comma_Gerard 1 -20 _Babcock &amp; Brown Air Funding I 3 2" xfId="21791"/>
    <cellStyle name="_Comma_Gerard 1 -20 _Babcock &amp; Brown Air Funding I 4" xfId="21792"/>
    <cellStyle name="_Comma_Gerard 1 -20 _FCAR 364-day" xfId="21793"/>
    <cellStyle name="_Comma_Gerard 1 -20 _FCAR 364-day 2" xfId="21794"/>
    <cellStyle name="_Comma_Gerard 1 -20 _FCAR 364-day 2 2" xfId="21795"/>
    <cellStyle name="_Comma_Gerard 1 -20 _FCAR 364-day 2 2 2" xfId="21796"/>
    <cellStyle name="_Comma_Gerard 1 -20 _FCAR 364-day 2 3" xfId="21797"/>
    <cellStyle name="_Comma_Gerard 1 -20 _FCAR 364-day 3" xfId="21798"/>
    <cellStyle name="_Comma_Gerard 1 -20 _FCAR 364-day 3 2" xfId="21799"/>
    <cellStyle name="_Comma_Gerard 1 -20 _FCAR 364-day 4" xfId="21800"/>
    <cellStyle name="_Comma_Gerard 1 -20 _FCAR 5-year" xfId="21801"/>
    <cellStyle name="_Comma_Gerard 1 -20 _FCAR 5-year 2" xfId="21802"/>
    <cellStyle name="_Comma_Gerard 1 -20 _FCAR 5-year 2 2" xfId="21803"/>
    <cellStyle name="_Comma_Gerard 1 -20 _FCAR 5-year 2 2 2" xfId="21804"/>
    <cellStyle name="_Comma_Gerard 1 -20 _FCAR 5-year 2 3" xfId="21805"/>
    <cellStyle name="_Comma_Gerard 1 -20 _FCAR 5-year 3" xfId="21806"/>
    <cellStyle name="_Comma_Gerard 1 -20 _FCAR 5-year 3 2" xfId="21807"/>
    <cellStyle name="_Comma_Gerard 1 -20 _FCAR 5-year 4" xfId="21808"/>
    <cellStyle name="_Comma_Gerard 1 -20 _FCC Zeus" xfId="21809"/>
    <cellStyle name="_Comma_Gerard 1 -20 _FCC Zeus 2" xfId="21810"/>
    <cellStyle name="_Comma_Gerard 1 -20 _FCC Zeus 2 2" xfId="21811"/>
    <cellStyle name="_Comma_Gerard 1 -20 _FCC Zeus 2 2 2" xfId="21812"/>
    <cellStyle name="_Comma_Gerard 1 -20 _FCC Zeus 2 3" xfId="21813"/>
    <cellStyle name="_Comma_Gerard 1 -20 _FCC Zeus 3" xfId="21814"/>
    <cellStyle name="_Comma_Gerard 1 -20 _FCC Zeus 3 2" xfId="21815"/>
    <cellStyle name="_Comma_Gerard 1 -20 _FCC Zeus 4" xfId="21816"/>
    <cellStyle name="_Comma_Gerard 1 -20 _Flagstar 2007-1A C AF4" xfId="21817"/>
    <cellStyle name="_Comma_Gerard 1 -20 _Flagstar 2007-1A C AF4 2" xfId="21818"/>
    <cellStyle name="_Comma_Gerard 1 -20 _Flagstar 2007-1A C AF4 2 2" xfId="21819"/>
    <cellStyle name="_Comma_Gerard 1 -20 _Flagstar 2007-1A C AF4 2 2 2" xfId="21820"/>
    <cellStyle name="_Comma_Gerard 1 -20 _Flagstar 2007-1A C AF4 2 3" xfId="21821"/>
    <cellStyle name="_Comma_Gerard 1 -20 _Flagstar 2007-1A C AF4 3" xfId="21822"/>
    <cellStyle name="_Comma_Gerard 1 -20 _Flagstar 2007-1A C AF4 3 2" xfId="21823"/>
    <cellStyle name="_Comma_Gerard 1 -20 _Flagstar 2007-1A C AF4 4" xfId="21824"/>
    <cellStyle name="_Comma_Gerard 1 -20 _ItalFinance SV2" xfId="21825"/>
    <cellStyle name="_Comma_Gerard 1 -20 _ItalFinance SV2 2" xfId="21826"/>
    <cellStyle name="_Comma_Gerard 1 -20 _ItalFinance SV2 2 2" xfId="21827"/>
    <cellStyle name="_Comma_Gerard 1 -20 _ItalFinance SV2 2 2 2" xfId="21828"/>
    <cellStyle name="_Comma_Gerard 1 -20 _ItalFinance SV2 2 3" xfId="21829"/>
    <cellStyle name="_Comma_Gerard 1 -20 _ItalFinance SV2 3" xfId="21830"/>
    <cellStyle name="_Comma_Gerard 1 -20 _ItalFinance SV2 3 2" xfId="21831"/>
    <cellStyle name="_Comma_Gerard 1 -20 _ItalFinance SV2 4" xfId="21832"/>
    <cellStyle name="_Comma_Gerard 1 -20 _Meliadi SaRL" xfId="21833"/>
    <cellStyle name="_Comma_Gerard 1 -20 _Meliadi SaRL 2" xfId="21834"/>
    <cellStyle name="_Comma_Gerard 1 -20 _Meliadi SaRL 2 2" xfId="21835"/>
    <cellStyle name="_Comma_Gerard 1 -20 _Meliadi SaRL 2 2 2" xfId="21836"/>
    <cellStyle name="_Comma_Gerard 1 -20 _Meliadi SaRL 2 3" xfId="21837"/>
    <cellStyle name="_Comma_Gerard 1 -20 _Meliadi SaRL 3" xfId="21838"/>
    <cellStyle name="_Comma_Gerard 1 -20 _Meliadi SaRL 3 2" xfId="21839"/>
    <cellStyle name="_Comma_Gerard 1 -20 _Meliadi SaRL 4" xfId="21840"/>
    <cellStyle name="_Comma_Gerard 1 -20 _Sheet1" xfId="21841"/>
    <cellStyle name="_Comma_Gerard 1 -20 _Sheet1 2" xfId="21842"/>
    <cellStyle name="_Comma_Gerard 1 -20 _Sheet1 2 2" xfId="21843"/>
    <cellStyle name="_Comma_Gerard 1 -20 _Sheet1 2 2 2" xfId="21844"/>
    <cellStyle name="_Comma_Gerard 1 -20 _Sheet1 2 3" xfId="21845"/>
    <cellStyle name="_Comma_Gerard 1 -20 _Sheet1 3" xfId="21846"/>
    <cellStyle name="_Comma_Gerard 1 -20 _Sheet1 3 2" xfId="21847"/>
    <cellStyle name="_Comma_Gerard 1 -20 _Sheet1 4" xfId="21848"/>
    <cellStyle name="_Comma_Gerard 1 -20 _Template" xfId="21849"/>
    <cellStyle name="_Comma_Gerard 1 -20 _Template 2" xfId="21850"/>
    <cellStyle name="_Comma_Gerard 1 -20 _Template 2 2" xfId="21851"/>
    <cellStyle name="_Comma_Gerard 1 -20 _Template 2 2 2" xfId="21852"/>
    <cellStyle name="_Comma_Gerard 1 -20 _Template 2 3" xfId="21853"/>
    <cellStyle name="_Comma_Gerard 1 -20 _Template 3" xfId="21854"/>
    <cellStyle name="_Comma_Gerard 1 -20 _Template 3 2" xfId="21855"/>
    <cellStyle name="_Comma_Gerard 1 -20 _Template 4" xfId="21856"/>
    <cellStyle name="_Comma_Industrial Plan_Datafile_15092009_without mecanical" xfId="21857"/>
    <cellStyle name="_Comma_ItalFinance SV2" xfId="21858"/>
    <cellStyle name="_Comma_ItalFinance SV2 2" xfId="21859"/>
    <cellStyle name="_Comma_ItalFinance SV2 2 2" xfId="21860"/>
    <cellStyle name="_Comma_ItalFinance SV2 2 2 2" xfId="21861"/>
    <cellStyle name="_Comma_ItalFinance SV2 2 3" xfId="21862"/>
    <cellStyle name="_Comma_ItalFinance SV2 3" xfId="21863"/>
    <cellStyle name="_Comma_ItalFinance SV2 3 2" xfId="21864"/>
    <cellStyle name="_Comma_ItalFinance SV2 4" xfId="21865"/>
    <cellStyle name="_Comma_LBO (Post IM)" xfId="21866"/>
    <cellStyle name="_Comma_LBO (Post IM) 2" xfId="21867"/>
    <cellStyle name="_Comma_LBO (Post IM) 3" xfId="21868"/>
    <cellStyle name="_Comma_LBO (Post IM)_shadow publication 2010.12" xfId="21869"/>
    <cellStyle name="_Comma_LBO (Post IM)_shadow publication 2010.12 2" xfId="21870"/>
    <cellStyle name="_Comma_LBO (Post IM)_Synthese cumul 300910" xfId="21871"/>
    <cellStyle name="_Comma_LBO (Post IM)_Synthese cumul 300910 2" xfId="21872"/>
    <cellStyle name="_Comma_Meliadi SaRL" xfId="21873"/>
    <cellStyle name="_Comma_Meliadi SaRL 2" xfId="21874"/>
    <cellStyle name="_Comma_Meliadi SaRL 2 2" xfId="21875"/>
    <cellStyle name="_Comma_Meliadi SaRL 2 2 2" xfId="21876"/>
    <cellStyle name="_Comma_Meliadi SaRL 2 3" xfId="21877"/>
    <cellStyle name="_Comma_Meliadi SaRL 3" xfId="21878"/>
    <cellStyle name="_Comma_Meliadi SaRL 3 2" xfId="21879"/>
    <cellStyle name="_Comma_Meliadi SaRL 4" xfId="21880"/>
    <cellStyle name="_Comma_Prepayment-WAL Assumptions" xfId="21881"/>
    <cellStyle name="_Comma_Queen III - PPA reversal Banking Book - 090630" xfId="21882"/>
    <cellStyle name="_Comma_Queen III - PPA reversal Banking Book - 090630 2" xfId="21883"/>
    <cellStyle name="_Comma_Queen III - PPA reversal Banking Book - 090630 3" xfId="21884"/>
    <cellStyle name="_Comma_Queen III - PPA reversal Banking Book - 090630_21h" xfId="21885"/>
    <cellStyle name="_Comma_Queen III - PPA reversal Banking Book - 090630_21h 2" xfId="21886"/>
    <cellStyle name="_Comma_Queen III - PPA reversal Banking Book - 090630_Feuil1" xfId="21887"/>
    <cellStyle name="_Comma_Queen III - PPA reversal Banking Book - 090630_Feuil1 2" xfId="21888"/>
    <cellStyle name="_Comma_Queen III - PPA reversal Banking Book - 090708h" xfId="21889"/>
    <cellStyle name="_Comma_Queen III - PPA reversal Banking Book - 090708h 2" xfId="21890"/>
    <cellStyle name="_Comma_Queen III - PPA reversal Banking Book - 090709 12h vm pour databook" xfId="21891"/>
    <cellStyle name="_Comma_Queen III - PPA reversal Banking Book - 090709 12h vm pour databook 2" xfId="21892"/>
    <cellStyle name="_Comma_Queen III - PPA reversal Banking Book - 090709 12h vm pour databook 3" xfId="21893"/>
    <cellStyle name="_Comma_Queen III - Rationalisation des Issued Debts - 090723" xfId="21894"/>
    <cellStyle name="_Comma_Queen III - Rationalisation des Issued Debts - 090723 2" xfId="21895"/>
    <cellStyle name="_Comma_RApres 4.02.02" xfId="21896"/>
    <cellStyle name="_Comma_shadow publication 2010.12" xfId="21897"/>
    <cellStyle name="_Comma_shadow publication 2010.12 2" xfId="21898"/>
    <cellStyle name="_Comma_Sheet1" xfId="21899"/>
    <cellStyle name="_Comma_Sheet1 2" xfId="21900"/>
    <cellStyle name="_Comma_Sheet1 2 2" xfId="21901"/>
    <cellStyle name="_Comma_Sheet1 2 2 2" xfId="21902"/>
    <cellStyle name="_Comma_Sheet1 2 3" xfId="21903"/>
    <cellStyle name="_Comma_Sheet1 3" xfId="21904"/>
    <cellStyle name="_Comma_Sheet1 3 2" xfId="21905"/>
    <cellStyle name="_Comma_Sheet1 4" xfId="21906"/>
    <cellStyle name="_Comma_Synthese cumul 300910" xfId="21907"/>
    <cellStyle name="_Comma_Synthese cumul 300910 2" xfId="21908"/>
    <cellStyle name="_Comma_Template" xfId="21909"/>
    <cellStyle name="_Comma_Template 2" xfId="21910"/>
    <cellStyle name="_Comma_Template 2 2" xfId="21911"/>
    <cellStyle name="_Comma_Template 2 2 2" xfId="21912"/>
    <cellStyle name="_Comma_Template 2 3" xfId="21913"/>
    <cellStyle name="_Comma_Template 3" xfId="21914"/>
    <cellStyle name="_Comma_Template 3 2" xfId="21915"/>
    <cellStyle name="_Comma_Template 4" xfId="21916"/>
    <cellStyle name="_Comma_Tenants &amp; Costs" xfId="21917"/>
    <cellStyle name="_Comma_Tenants &amp; Costs 2" xfId="21918"/>
    <cellStyle name="_Comma_Tenants &amp; Costs 2 2" xfId="21919"/>
    <cellStyle name="_Comma_Tenants &amp; Costs 2 2 2" xfId="21920"/>
    <cellStyle name="_Comma_Tenants &amp; Costs 2 3" xfId="21921"/>
    <cellStyle name="_Comma_Tenants &amp; Costs 3" xfId="21922"/>
    <cellStyle name="_Comma_Tenants &amp; Costs 3 2" xfId="21923"/>
    <cellStyle name="_Comma_Tenants &amp; Costs 4" xfId="21924"/>
    <cellStyle name="_Comma_Tenants &amp; Costs_ABS Deal Tracer - Q3 2008" xfId="21925"/>
    <cellStyle name="_Comma_Tenants &amp; Costs_ABS Deal Tracer - Q3 2008 2" xfId="21926"/>
    <cellStyle name="_Comma_Tenants &amp; Costs_ABS Deal Tracer - Q3 2008 2 2" xfId="21927"/>
    <cellStyle name="_Comma_Tenants &amp; Costs_ABS Deal Tracer - Q3 2008 2 2 2" xfId="21928"/>
    <cellStyle name="_Comma_Tenants &amp; Costs_ABS Deal Tracer - Q3 2008 2 3" xfId="21929"/>
    <cellStyle name="_Comma_Tenants &amp; Costs_ABS Deal Tracer - Q3 2008 3" xfId="21930"/>
    <cellStyle name="_Comma_Tenants &amp; Costs_ABS Deal Tracer - Q3 2008 3 2" xfId="21931"/>
    <cellStyle name="_Comma_Tenants &amp; Costs_ABS Deal Tracer - Q3 2008 4" xfId="21932"/>
    <cellStyle name="_Comma_Tenants &amp; Costs_Aerium - Chester" xfId="21933"/>
    <cellStyle name="_Comma_Tenants &amp; Costs_Aerium - Chester 2" xfId="21934"/>
    <cellStyle name="_Comma_Tenants &amp; Costs_Aerium - Chester 2 2" xfId="21935"/>
    <cellStyle name="_Comma_Tenants &amp; Costs_Aerium - Chester 2 2 2" xfId="21936"/>
    <cellStyle name="_Comma_Tenants &amp; Costs_Aerium - Chester 2 3" xfId="21937"/>
    <cellStyle name="_Comma_Tenants &amp; Costs_Aerium - Chester 3" xfId="21938"/>
    <cellStyle name="_Comma_Tenants &amp; Costs_Aerium - Chester 3 2" xfId="21939"/>
    <cellStyle name="_Comma_Tenants &amp; Costs_Aerium - Chester 4" xfId="21940"/>
    <cellStyle name="_Comma_Tenants &amp; Costs_Aerium - Mercoeur" xfId="21941"/>
    <cellStyle name="_Comma_Tenants &amp; Costs_Aerium - Mercoeur 2" xfId="21942"/>
    <cellStyle name="_Comma_Tenants &amp; Costs_Aerium - Mercoeur 2 2" xfId="21943"/>
    <cellStyle name="_Comma_Tenants &amp; Costs_Aerium - Mercoeur 2 2 2" xfId="21944"/>
    <cellStyle name="_Comma_Tenants &amp; Costs_Aerium - Mercoeur 2 3" xfId="21945"/>
    <cellStyle name="_Comma_Tenants &amp; Costs_Aerium - Mercoeur 3" xfId="21946"/>
    <cellStyle name="_Comma_Tenants &amp; Costs_Aerium - Mercoeur 3 2" xfId="21947"/>
    <cellStyle name="_Comma_Tenants &amp; Costs_Aerium - Mercoeur 4" xfId="21948"/>
    <cellStyle name="_Comma_Tenants &amp; Costs_Babcock &amp; Brown Air Funding I" xfId="21949"/>
    <cellStyle name="_Comma_Tenants &amp; Costs_Babcock &amp; Brown Air Funding I 2" xfId="21950"/>
    <cellStyle name="_Comma_Tenants &amp; Costs_Babcock &amp; Brown Air Funding I 2 2" xfId="21951"/>
    <cellStyle name="_Comma_Tenants &amp; Costs_Babcock &amp; Brown Air Funding I 2 2 2" xfId="21952"/>
    <cellStyle name="_Comma_Tenants &amp; Costs_Babcock &amp; Brown Air Funding I 2 3" xfId="21953"/>
    <cellStyle name="_Comma_Tenants &amp; Costs_Babcock &amp; Brown Air Funding I 3" xfId="21954"/>
    <cellStyle name="_Comma_Tenants &amp; Costs_Babcock &amp; Brown Air Funding I 3 2" xfId="21955"/>
    <cellStyle name="_Comma_Tenants &amp; Costs_Babcock &amp; Brown Air Funding I 4" xfId="21956"/>
    <cellStyle name="_Comma_Tenants &amp; Costs_FCAR 364-day" xfId="21957"/>
    <cellStyle name="_Comma_Tenants &amp; Costs_FCAR 364-day 2" xfId="21958"/>
    <cellStyle name="_Comma_Tenants &amp; Costs_FCAR 364-day 2 2" xfId="21959"/>
    <cellStyle name="_Comma_Tenants &amp; Costs_FCAR 364-day 2 2 2" xfId="21960"/>
    <cellStyle name="_Comma_Tenants &amp; Costs_FCAR 364-day 2 3" xfId="21961"/>
    <cellStyle name="_Comma_Tenants &amp; Costs_FCAR 364-day 3" xfId="21962"/>
    <cellStyle name="_Comma_Tenants &amp; Costs_FCAR 364-day 3 2" xfId="21963"/>
    <cellStyle name="_Comma_Tenants &amp; Costs_FCAR 364-day 4" xfId="21964"/>
    <cellStyle name="_Comma_Tenants &amp; Costs_FCAR 5-year" xfId="21965"/>
    <cellStyle name="_Comma_Tenants &amp; Costs_FCAR 5-year 2" xfId="21966"/>
    <cellStyle name="_Comma_Tenants &amp; Costs_FCAR 5-year 2 2" xfId="21967"/>
    <cellStyle name="_Comma_Tenants &amp; Costs_FCAR 5-year 2 2 2" xfId="21968"/>
    <cellStyle name="_Comma_Tenants &amp; Costs_FCAR 5-year 2 3" xfId="21969"/>
    <cellStyle name="_Comma_Tenants &amp; Costs_FCAR 5-year 3" xfId="21970"/>
    <cellStyle name="_Comma_Tenants &amp; Costs_FCAR 5-year 3 2" xfId="21971"/>
    <cellStyle name="_Comma_Tenants &amp; Costs_FCAR 5-year 4" xfId="21972"/>
    <cellStyle name="_Comma_Tenants &amp; Costs_FCC Zeus" xfId="21973"/>
    <cellStyle name="_Comma_Tenants &amp; Costs_FCC Zeus 2" xfId="21974"/>
    <cellStyle name="_Comma_Tenants &amp; Costs_FCC Zeus 2 2" xfId="21975"/>
    <cellStyle name="_Comma_Tenants &amp; Costs_FCC Zeus 2 2 2" xfId="21976"/>
    <cellStyle name="_Comma_Tenants &amp; Costs_FCC Zeus 2 3" xfId="21977"/>
    <cellStyle name="_Comma_Tenants &amp; Costs_FCC Zeus 3" xfId="21978"/>
    <cellStyle name="_Comma_Tenants &amp; Costs_FCC Zeus 3 2" xfId="21979"/>
    <cellStyle name="_Comma_Tenants &amp; Costs_FCC Zeus 4" xfId="21980"/>
    <cellStyle name="_Comma_Tenants &amp; Costs_Flagstar 2007-1A C AF4" xfId="21981"/>
    <cellStyle name="_Comma_Tenants &amp; Costs_Flagstar 2007-1A C AF4 2" xfId="21982"/>
    <cellStyle name="_Comma_Tenants &amp; Costs_Flagstar 2007-1A C AF4 2 2" xfId="21983"/>
    <cellStyle name="_Comma_Tenants &amp; Costs_Flagstar 2007-1A C AF4 2 2 2" xfId="21984"/>
    <cellStyle name="_Comma_Tenants &amp; Costs_Flagstar 2007-1A C AF4 2 3" xfId="21985"/>
    <cellStyle name="_Comma_Tenants &amp; Costs_Flagstar 2007-1A C AF4 3" xfId="21986"/>
    <cellStyle name="_Comma_Tenants &amp; Costs_Flagstar 2007-1A C AF4 3 2" xfId="21987"/>
    <cellStyle name="_Comma_Tenants &amp; Costs_Flagstar 2007-1A C AF4 4" xfId="21988"/>
    <cellStyle name="_Comma_Tenants &amp; Costs_ItalFinance SV2" xfId="21989"/>
    <cellStyle name="_Comma_Tenants &amp; Costs_ItalFinance SV2 2" xfId="21990"/>
    <cellStyle name="_Comma_Tenants &amp; Costs_ItalFinance SV2 2 2" xfId="21991"/>
    <cellStyle name="_Comma_Tenants &amp; Costs_ItalFinance SV2 2 2 2" xfId="21992"/>
    <cellStyle name="_Comma_Tenants &amp; Costs_ItalFinance SV2 2 3" xfId="21993"/>
    <cellStyle name="_Comma_Tenants &amp; Costs_ItalFinance SV2 3" xfId="21994"/>
    <cellStyle name="_Comma_Tenants &amp; Costs_ItalFinance SV2 3 2" xfId="21995"/>
    <cellStyle name="_Comma_Tenants &amp; Costs_ItalFinance SV2 4" xfId="21996"/>
    <cellStyle name="_Comma_Tenants &amp; Costs_Meliadi SaRL" xfId="21997"/>
    <cellStyle name="_Comma_Tenants &amp; Costs_Meliadi SaRL 2" xfId="21998"/>
    <cellStyle name="_Comma_Tenants &amp; Costs_Meliadi SaRL 2 2" xfId="21999"/>
    <cellStyle name="_Comma_Tenants &amp; Costs_Meliadi SaRL 2 2 2" xfId="22000"/>
    <cellStyle name="_Comma_Tenants &amp; Costs_Meliadi SaRL 2 3" xfId="22001"/>
    <cellStyle name="_Comma_Tenants &amp; Costs_Meliadi SaRL 3" xfId="22002"/>
    <cellStyle name="_Comma_Tenants &amp; Costs_Meliadi SaRL 3 2" xfId="22003"/>
    <cellStyle name="_Comma_Tenants &amp; Costs_Meliadi SaRL 4" xfId="22004"/>
    <cellStyle name="_Comma_Tenants &amp; Costs_Sheet1" xfId="22005"/>
    <cellStyle name="_Comma_Tenants &amp; Costs_Sheet1 2" xfId="22006"/>
    <cellStyle name="_Comma_Tenants &amp; Costs_Sheet1 2 2" xfId="22007"/>
    <cellStyle name="_Comma_Tenants &amp; Costs_Sheet1 2 2 2" xfId="22008"/>
    <cellStyle name="_Comma_Tenants &amp; Costs_Sheet1 2 3" xfId="22009"/>
    <cellStyle name="_Comma_Tenants &amp; Costs_Sheet1 3" xfId="22010"/>
    <cellStyle name="_Comma_Tenants &amp; Costs_Sheet1 3 2" xfId="22011"/>
    <cellStyle name="_Comma_Tenants &amp; Costs_Sheet1 4" xfId="22012"/>
    <cellStyle name="_Comma_Tenants &amp; Costs_Template" xfId="22013"/>
    <cellStyle name="_Comma_Tenants &amp; Costs_Template 2" xfId="22014"/>
    <cellStyle name="_Comma_Tenants &amp; Costs_Template 2 2" xfId="22015"/>
    <cellStyle name="_Comma_Tenants &amp; Costs_Template 2 2 2" xfId="22016"/>
    <cellStyle name="_Comma_Tenants &amp; Costs_Template 2 3" xfId="22017"/>
    <cellStyle name="_Comma_Tenants &amp; Costs_Template 3" xfId="22018"/>
    <cellStyle name="_Comma_Tenants &amp; Costs_Template 3 2" xfId="22019"/>
    <cellStyle name="_Comma_Tenants &amp; Costs_Template 4" xfId="22020"/>
    <cellStyle name="_Comma_Yield calculation worksheet 1a" xfId="22021"/>
    <cellStyle name="_Copperfield data" xfId="22022"/>
    <cellStyle name="_Copperfield data_Degas HFTO" xfId="22023"/>
    <cellStyle name="_Correlation Matrix" xfId="22024"/>
    <cellStyle name="_CR Parma e PC 06T2" xfId="22025"/>
    <cellStyle name="_CreditBonds" xfId="22026"/>
    <cellStyle name="_Creditski 27-Feb-02 eod_my2" xfId="22027"/>
    <cellStyle name="_CRPP coass gen 06T3" xfId="22028"/>
    <cellStyle name="_CtrySheet" xfId="22029"/>
    <cellStyle name="_Currency" xfId="22030"/>
    <cellStyle name="_Currency 2" xfId="22031"/>
    <cellStyle name="_Currency 2 2" xfId="22032"/>
    <cellStyle name="_Currency 2 2 2" xfId="22033"/>
    <cellStyle name="_Currency 2 3" xfId="22034"/>
    <cellStyle name="_Currency 2 4" xfId="22035"/>
    <cellStyle name="_Currency 3" xfId="22036"/>
    <cellStyle name="_Currency 3 2" xfId="22037"/>
    <cellStyle name="_Currency 3 3" xfId="22038"/>
    <cellStyle name="_Currency 3 4" xfId="22039"/>
    <cellStyle name="_Currency 4" xfId="22040"/>
    <cellStyle name="_Currency 5" xfId="22041"/>
    <cellStyle name="_Currency_15 Wizard Operating Model" xfId="22042"/>
    <cellStyle name="_Currency_15 Wizard Operating Model 2" xfId="22043"/>
    <cellStyle name="_Currency_15 Wizard Operating Model 3" xfId="22044"/>
    <cellStyle name="_Currency_15 Wizard Operating Model_shadow publication 2010.12" xfId="22045"/>
    <cellStyle name="_Currency_15 Wizard Operating Model_shadow publication 2010.12 2" xfId="22046"/>
    <cellStyle name="_Currency_15 Wizard Operating Model_Synthese cumul 300910" xfId="22047"/>
    <cellStyle name="_Currency_15 Wizard Operating Model_Synthese cumul 300910 2" xfId="22048"/>
    <cellStyle name="_Currency_45647 - Annexe 6a au 31 03 2011 v2" xfId="22049"/>
    <cellStyle name="_Currency_ABS Deal Tracer - Q3 2008" xfId="22050"/>
    <cellStyle name="_Currency_ABS Deal Tracer - Q3 2008 2" xfId="22051"/>
    <cellStyle name="_Currency_ABS Deal Tracer - Q3 2008 2 2" xfId="22052"/>
    <cellStyle name="_Currency_ABS Deal Tracer - Q3 2008 2 2 2" xfId="22053"/>
    <cellStyle name="_Currency_ABS Deal Tracer - Q3 2008 2 3" xfId="22054"/>
    <cellStyle name="_Currency_ABS Deal Tracer - Q3 2008 3" xfId="22055"/>
    <cellStyle name="_Currency_ABS Deal Tracer - Q3 2008 3 2" xfId="22056"/>
    <cellStyle name="_Currency_ABS Deal Tracer - Q3 2008 4" xfId="22057"/>
    <cellStyle name="_Currency_Aerium - Chester" xfId="22058"/>
    <cellStyle name="_Currency_Aerium - Chester 2" xfId="22059"/>
    <cellStyle name="_Currency_Aerium - Chester 2 2" xfId="22060"/>
    <cellStyle name="_Currency_Aerium - Chester 2 2 2" xfId="22061"/>
    <cellStyle name="_Currency_Aerium - Chester 2 3" xfId="22062"/>
    <cellStyle name="_Currency_Aerium - Chester 3" xfId="22063"/>
    <cellStyle name="_Currency_Aerium - Chester 3 2" xfId="22064"/>
    <cellStyle name="_Currency_Aerium - Chester 4" xfId="22065"/>
    <cellStyle name="_Currency_Aerium - Mercoeur" xfId="22066"/>
    <cellStyle name="_Currency_Aerium - Mercoeur 2" xfId="22067"/>
    <cellStyle name="_Currency_Aerium - Mercoeur 2 2" xfId="22068"/>
    <cellStyle name="_Currency_Aerium - Mercoeur 2 2 2" xfId="22069"/>
    <cellStyle name="_Currency_Aerium - Mercoeur 2 3" xfId="22070"/>
    <cellStyle name="_Currency_Aerium - Mercoeur 3" xfId="22071"/>
    <cellStyle name="_Currency_Aerium - Mercoeur 3 2" xfId="22072"/>
    <cellStyle name="_Currency_Aerium - Mercoeur 4" xfId="22073"/>
    <cellStyle name="_Currency_Agregate schedules" xfId="22074"/>
    <cellStyle name="_Currency_Annexe 6 Détail comptes" xfId="22075"/>
    <cellStyle name="_Currency_Babcock &amp; Brown Air Funding I" xfId="22076"/>
    <cellStyle name="_Currency_Babcock &amp; Brown Air Funding I 2" xfId="22077"/>
    <cellStyle name="_Currency_Babcock &amp; Brown Air Funding I 2 2" xfId="22078"/>
    <cellStyle name="_Currency_Babcock &amp; Brown Air Funding I 2 2 2" xfId="22079"/>
    <cellStyle name="_Currency_Babcock &amp; Brown Air Funding I 2 3" xfId="22080"/>
    <cellStyle name="_Currency_Babcock &amp; Brown Air Funding I 3" xfId="22081"/>
    <cellStyle name="_Currency_Babcock &amp; Brown Air Funding I 3 2" xfId="22082"/>
    <cellStyle name="_Currency_Babcock &amp; Brown Air Funding I 4" xfId="22083"/>
    <cellStyle name="_Currency_CC 3 Yr Forecast to IPO Banks (1)" xfId="22084"/>
    <cellStyle name="_Currency_CC 3 Yr Forecast to IPO Banks (1) 2" xfId="22085"/>
    <cellStyle name="_Currency_CC 3 Yr Forecast to IPO Banks (1) 3" xfId="22086"/>
    <cellStyle name="_Currency_CC 3 Yr Forecast to IPO Banks (1)_shadow publication 2010.12" xfId="22087"/>
    <cellStyle name="_Currency_CC 3 Yr Forecast to IPO Banks (1)_shadow publication 2010.12 2" xfId="22088"/>
    <cellStyle name="_Currency_CC 3 Yr Forecast to IPO Banks (1)_Synthese cumul 300910" xfId="22089"/>
    <cellStyle name="_Currency_CC 3 Yr Forecast to IPO Banks (1)_Synthese cumul 300910 2" xfId="22090"/>
    <cellStyle name="_Currency_CC Tracking Model 10-feb (nov results)" xfId="22091"/>
    <cellStyle name="_Currency_CC Tracking Model 10-feb (nov results) 2" xfId="22092"/>
    <cellStyle name="_Currency_CC Tracking Model 10-feb (nov results) 3" xfId="22093"/>
    <cellStyle name="_Currency_CC Tracking Model 10-feb (nov results)_shadow publication 2010.12" xfId="22094"/>
    <cellStyle name="_Currency_CC Tracking Model 10-feb (nov results)_shadow publication 2010.12 2" xfId="22095"/>
    <cellStyle name="_Currency_CC Tracking Model 10-feb (nov results)_Synthese cumul 300910" xfId="22096"/>
    <cellStyle name="_Currency_CC Tracking Model 10-feb (nov results)_Synthese cumul 300910 2" xfId="22097"/>
    <cellStyle name="_Currency_CC Tracking Model 13-feb (dec results)" xfId="22098"/>
    <cellStyle name="_Currency_CC Tracking Model 13-feb (dec results) 2" xfId="22099"/>
    <cellStyle name="_Currency_CC Tracking Model 13-feb (dec results) 3" xfId="22100"/>
    <cellStyle name="_Currency_CC Tracking Model 13-feb (dec results)_shadow publication 2010.12" xfId="22101"/>
    <cellStyle name="_Currency_CC Tracking Model 13-feb (dec results)_shadow publication 2010.12 2" xfId="22102"/>
    <cellStyle name="_Currency_CC Tracking Model 13-feb (dec results)_Synthese cumul 300910" xfId="22103"/>
    <cellStyle name="_Currency_CC Tracking Model 13-feb (dec results)_Synthese cumul 300910 2" xfId="22104"/>
    <cellStyle name="_Currency_Cost Calc" xfId="22105"/>
    <cellStyle name="_Currency_Cost Calc 2" xfId="22106"/>
    <cellStyle name="_Currency_Cost Calc 2 2" xfId="22107"/>
    <cellStyle name="_Currency_Cost Calc 2 2 2" xfId="22108"/>
    <cellStyle name="_Currency_Cost Calc 2 3" xfId="22109"/>
    <cellStyle name="_Currency_Cost Calc 3" xfId="22110"/>
    <cellStyle name="_Currency_Cost Calc 3 2" xfId="22111"/>
    <cellStyle name="_Currency_Cost Calc 4" xfId="22112"/>
    <cellStyle name="_Currency_Cost Calc_ABS Deal Tracer - Q3 2008" xfId="22113"/>
    <cellStyle name="_Currency_Cost Calc_ABS Deal Tracer - Q3 2008 2" xfId="22114"/>
    <cellStyle name="_Currency_Cost Calc_ABS Deal Tracer - Q3 2008 2 2" xfId="22115"/>
    <cellStyle name="_Currency_Cost Calc_ABS Deal Tracer - Q3 2008 2 2 2" xfId="22116"/>
    <cellStyle name="_Currency_Cost Calc_ABS Deal Tracer - Q3 2008 2 3" xfId="22117"/>
    <cellStyle name="_Currency_Cost Calc_ABS Deal Tracer - Q3 2008 3" xfId="22118"/>
    <cellStyle name="_Currency_Cost Calc_ABS Deal Tracer - Q3 2008 3 2" xfId="22119"/>
    <cellStyle name="_Currency_Cost Calc_ABS Deal Tracer - Q3 2008 4" xfId="22120"/>
    <cellStyle name="_Currency_Cost Calc_Aerium - Chester" xfId="22121"/>
    <cellStyle name="_Currency_Cost Calc_Aerium - Chester 2" xfId="22122"/>
    <cellStyle name="_Currency_Cost Calc_Aerium - Chester 2 2" xfId="22123"/>
    <cellStyle name="_Currency_Cost Calc_Aerium - Chester 2 2 2" xfId="22124"/>
    <cellStyle name="_Currency_Cost Calc_Aerium - Chester 2 3" xfId="22125"/>
    <cellStyle name="_Currency_Cost Calc_Aerium - Chester 3" xfId="22126"/>
    <cellStyle name="_Currency_Cost Calc_Aerium - Chester 3 2" xfId="22127"/>
    <cellStyle name="_Currency_Cost Calc_Aerium - Chester 4" xfId="22128"/>
    <cellStyle name="_Currency_Cost Calc_Aerium - Mercoeur" xfId="22129"/>
    <cellStyle name="_Currency_Cost Calc_Aerium - Mercoeur 2" xfId="22130"/>
    <cellStyle name="_Currency_Cost Calc_Aerium - Mercoeur 2 2" xfId="22131"/>
    <cellStyle name="_Currency_Cost Calc_Aerium - Mercoeur 2 2 2" xfId="22132"/>
    <cellStyle name="_Currency_Cost Calc_Aerium - Mercoeur 2 3" xfId="22133"/>
    <cellStyle name="_Currency_Cost Calc_Aerium - Mercoeur 3" xfId="22134"/>
    <cellStyle name="_Currency_Cost Calc_Aerium - Mercoeur 3 2" xfId="22135"/>
    <cellStyle name="_Currency_Cost Calc_Aerium - Mercoeur 4" xfId="22136"/>
    <cellStyle name="_Currency_Cost Calc_Babcock &amp; Brown Air Funding I" xfId="22137"/>
    <cellStyle name="_Currency_Cost Calc_Babcock &amp; Brown Air Funding I 2" xfId="22138"/>
    <cellStyle name="_Currency_Cost Calc_Babcock &amp; Brown Air Funding I 2 2" xfId="22139"/>
    <cellStyle name="_Currency_Cost Calc_Babcock &amp; Brown Air Funding I 2 2 2" xfId="22140"/>
    <cellStyle name="_Currency_Cost Calc_Babcock &amp; Brown Air Funding I 2 3" xfId="22141"/>
    <cellStyle name="_Currency_Cost Calc_Babcock &amp; Brown Air Funding I 3" xfId="22142"/>
    <cellStyle name="_Currency_Cost Calc_Babcock &amp; Brown Air Funding I 3 2" xfId="22143"/>
    <cellStyle name="_Currency_Cost Calc_Babcock &amp; Brown Air Funding I 4" xfId="22144"/>
    <cellStyle name="_Currency_Cost Calc_FCAR 364-day" xfId="22145"/>
    <cellStyle name="_Currency_Cost Calc_FCAR 364-day 2" xfId="22146"/>
    <cellStyle name="_Currency_Cost Calc_FCAR 364-day 2 2" xfId="22147"/>
    <cellStyle name="_Currency_Cost Calc_FCAR 364-day 2 2 2" xfId="22148"/>
    <cellStyle name="_Currency_Cost Calc_FCAR 364-day 2 3" xfId="22149"/>
    <cellStyle name="_Currency_Cost Calc_FCAR 364-day 3" xfId="22150"/>
    <cellStyle name="_Currency_Cost Calc_FCAR 364-day 3 2" xfId="22151"/>
    <cellStyle name="_Currency_Cost Calc_FCAR 364-day 4" xfId="22152"/>
    <cellStyle name="_Currency_Cost Calc_FCAR 5-year" xfId="22153"/>
    <cellStyle name="_Currency_Cost Calc_FCAR 5-year 2" xfId="22154"/>
    <cellStyle name="_Currency_Cost Calc_FCAR 5-year 2 2" xfId="22155"/>
    <cellStyle name="_Currency_Cost Calc_FCAR 5-year 2 2 2" xfId="22156"/>
    <cellStyle name="_Currency_Cost Calc_FCAR 5-year 2 3" xfId="22157"/>
    <cellStyle name="_Currency_Cost Calc_FCAR 5-year 3" xfId="22158"/>
    <cellStyle name="_Currency_Cost Calc_FCAR 5-year 3 2" xfId="22159"/>
    <cellStyle name="_Currency_Cost Calc_FCAR 5-year 4" xfId="22160"/>
    <cellStyle name="_Currency_Cost Calc_FCC Zeus" xfId="22161"/>
    <cellStyle name="_Currency_Cost Calc_FCC Zeus 2" xfId="22162"/>
    <cellStyle name="_Currency_Cost Calc_FCC Zeus 2 2" xfId="22163"/>
    <cellStyle name="_Currency_Cost Calc_FCC Zeus 2 2 2" xfId="22164"/>
    <cellStyle name="_Currency_Cost Calc_FCC Zeus 2 3" xfId="22165"/>
    <cellStyle name="_Currency_Cost Calc_FCC Zeus 3" xfId="22166"/>
    <cellStyle name="_Currency_Cost Calc_FCC Zeus 3 2" xfId="22167"/>
    <cellStyle name="_Currency_Cost Calc_FCC Zeus 4" xfId="22168"/>
    <cellStyle name="_Currency_Cost Calc_Flagstar 2007-1A C AF4" xfId="22169"/>
    <cellStyle name="_Currency_Cost Calc_Flagstar 2007-1A C AF4 2" xfId="22170"/>
    <cellStyle name="_Currency_Cost Calc_Flagstar 2007-1A C AF4 2 2" xfId="22171"/>
    <cellStyle name="_Currency_Cost Calc_Flagstar 2007-1A C AF4 2 2 2" xfId="22172"/>
    <cellStyle name="_Currency_Cost Calc_Flagstar 2007-1A C AF4 2 3" xfId="22173"/>
    <cellStyle name="_Currency_Cost Calc_Flagstar 2007-1A C AF4 3" xfId="22174"/>
    <cellStyle name="_Currency_Cost Calc_Flagstar 2007-1A C AF4 3 2" xfId="22175"/>
    <cellStyle name="_Currency_Cost Calc_Flagstar 2007-1A C AF4 4" xfId="22176"/>
    <cellStyle name="_Currency_Cost Calc_ItalFinance SV2" xfId="22177"/>
    <cellStyle name="_Currency_Cost Calc_ItalFinance SV2 2" xfId="22178"/>
    <cellStyle name="_Currency_Cost Calc_ItalFinance SV2 2 2" xfId="22179"/>
    <cellStyle name="_Currency_Cost Calc_ItalFinance SV2 2 2 2" xfId="22180"/>
    <cellStyle name="_Currency_Cost Calc_ItalFinance SV2 2 3" xfId="22181"/>
    <cellStyle name="_Currency_Cost Calc_ItalFinance SV2 3" xfId="22182"/>
    <cellStyle name="_Currency_Cost Calc_ItalFinance SV2 3 2" xfId="22183"/>
    <cellStyle name="_Currency_Cost Calc_ItalFinance SV2 4" xfId="22184"/>
    <cellStyle name="_Currency_Cost Calc_Meliadi SaRL" xfId="22185"/>
    <cellStyle name="_Currency_Cost Calc_Meliadi SaRL 2" xfId="22186"/>
    <cellStyle name="_Currency_Cost Calc_Meliadi SaRL 2 2" xfId="22187"/>
    <cellStyle name="_Currency_Cost Calc_Meliadi SaRL 2 2 2" xfId="22188"/>
    <cellStyle name="_Currency_Cost Calc_Meliadi SaRL 2 3" xfId="22189"/>
    <cellStyle name="_Currency_Cost Calc_Meliadi SaRL 3" xfId="22190"/>
    <cellStyle name="_Currency_Cost Calc_Meliadi SaRL 3 2" xfId="22191"/>
    <cellStyle name="_Currency_Cost Calc_Meliadi SaRL 4" xfId="22192"/>
    <cellStyle name="_Currency_Cost Calc_Sheet1" xfId="22193"/>
    <cellStyle name="_Currency_Cost Calc_Sheet1 2" xfId="22194"/>
    <cellStyle name="_Currency_Cost Calc_Sheet1 2 2" xfId="22195"/>
    <cellStyle name="_Currency_Cost Calc_Sheet1 2 2 2" xfId="22196"/>
    <cellStyle name="_Currency_Cost Calc_Sheet1 2 3" xfId="22197"/>
    <cellStyle name="_Currency_Cost Calc_Sheet1 3" xfId="22198"/>
    <cellStyle name="_Currency_Cost Calc_Sheet1 3 2" xfId="22199"/>
    <cellStyle name="_Currency_Cost Calc_Sheet1 4" xfId="22200"/>
    <cellStyle name="_Currency_Cost Calc_Template" xfId="22201"/>
    <cellStyle name="_Currency_Cost Calc_Template 2" xfId="22202"/>
    <cellStyle name="_Currency_Cost Calc_Template 2 2" xfId="22203"/>
    <cellStyle name="_Currency_Cost Calc_Template 2 2 2" xfId="22204"/>
    <cellStyle name="_Currency_Cost Calc_Template 2 3" xfId="22205"/>
    <cellStyle name="_Currency_Cost Calc_Template 3" xfId="22206"/>
    <cellStyle name="_Currency_Cost Calc_Template 3 2" xfId="22207"/>
    <cellStyle name="_Currency_Cost Calc_Template 4" xfId="22208"/>
    <cellStyle name="_Currency_dcf" xfId="22209"/>
    <cellStyle name="_Currency_dcf 2" xfId="22210"/>
    <cellStyle name="_Currency_dcf 3" xfId="22211"/>
    <cellStyle name="_Currency_dcf_shadow publication 2010.12" xfId="22212"/>
    <cellStyle name="_Currency_dcf_shadow publication 2010.12 2" xfId="22213"/>
    <cellStyle name="_Currency_dcf_Synthese cumul 300910" xfId="22214"/>
    <cellStyle name="_Currency_dcf_Synthese cumul 300910 2" xfId="22215"/>
    <cellStyle name="_Currency_Euston DCF" xfId="22216"/>
    <cellStyle name="_Currency_Euston DCF 2" xfId="22217"/>
    <cellStyle name="_Currency_Euston DCF 3" xfId="22218"/>
    <cellStyle name="_Currency_Euston DCF_shadow publication 2010.12" xfId="22219"/>
    <cellStyle name="_Currency_Euston DCF_shadow publication 2010.12 2" xfId="22220"/>
    <cellStyle name="_Currency_Euston DCF_Synthese cumul 300910" xfId="22221"/>
    <cellStyle name="_Currency_Euston DCF_Synthese cumul 300910 2" xfId="22222"/>
    <cellStyle name="_Currency_Exclusion Karma" xfId="22223"/>
    <cellStyle name="_Currency_Exposition des titres souverains (zone euro) au 31.12.2011 V4" xfId="22224"/>
    <cellStyle name="_Currency_FCAR 364-day" xfId="22225"/>
    <cellStyle name="_Currency_FCAR 364-day 2" xfId="22226"/>
    <cellStyle name="_Currency_FCAR 364-day 2 2" xfId="22227"/>
    <cellStyle name="_Currency_FCAR 364-day 2 2 2" xfId="22228"/>
    <cellStyle name="_Currency_FCAR 364-day 2 3" xfId="22229"/>
    <cellStyle name="_Currency_FCAR 364-day 3" xfId="22230"/>
    <cellStyle name="_Currency_FCAR 364-day 3 2" xfId="22231"/>
    <cellStyle name="_Currency_FCAR 364-day 4" xfId="22232"/>
    <cellStyle name="_Currency_FCAR 5-year" xfId="22233"/>
    <cellStyle name="_Currency_FCAR 5-year 2" xfId="22234"/>
    <cellStyle name="_Currency_FCAR 5-year 2 2" xfId="22235"/>
    <cellStyle name="_Currency_FCAR 5-year 2 2 2" xfId="22236"/>
    <cellStyle name="_Currency_FCAR 5-year 2 3" xfId="22237"/>
    <cellStyle name="_Currency_FCAR 5-year 3" xfId="22238"/>
    <cellStyle name="_Currency_FCAR 5-year 3 2" xfId="22239"/>
    <cellStyle name="_Currency_FCAR 5-year 4" xfId="22240"/>
    <cellStyle name="_Currency_FCC Zeus" xfId="22241"/>
    <cellStyle name="_Currency_FCC Zeus 2" xfId="22242"/>
    <cellStyle name="_Currency_FCC Zeus 2 2" xfId="22243"/>
    <cellStyle name="_Currency_FCC Zeus 2 2 2" xfId="22244"/>
    <cellStyle name="_Currency_FCC Zeus 2 3" xfId="22245"/>
    <cellStyle name="_Currency_FCC Zeus 3" xfId="22246"/>
    <cellStyle name="_Currency_FCC Zeus 3 2" xfId="22247"/>
    <cellStyle name="_Currency_FCC Zeus 4" xfId="22248"/>
    <cellStyle name="_Currency_Flagstar 2007-1A C AF4" xfId="22249"/>
    <cellStyle name="_Currency_Flagstar 2007-1A C AF4 2" xfId="22250"/>
    <cellStyle name="_Currency_Flagstar 2007-1A C AF4 2 2" xfId="22251"/>
    <cellStyle name="_Currency_Flagstar 2007-1A C AF4 2 2 2" xfId="22252"/>
    <cellStyle name="_Currency_Flagstar 2007-1A C AF4 2 3" xfId="22253"/>
    <cellStyle name="_Currency_Flagstar 2007-1A C AF4 3" xfId="22254"/>
    <cellStyle name="_Currency_Flagstar 2007-1A C AF4 3 2" xfId="22255"/>
    <cellStyle name="_Currency_Flagstar 2007-1A C AF4 4" xfId="22256"/>
    <cellStyle name="_Currency_Florida consensus estimates" xfId="22257"/>
    <cellStyle name="_Currency_Florida consensus estimates 2" xfId="22258"/>
    <cellStyle name="_Currency_Florida consensus estimates 3" xfId="22259"/>
    <cellStyle name="_Currency_Florida consensus estimates_shadow publication 2010.12" xfId="22260"/>
    <cellStyle name="_Currency_Florida consensus estimates_shadow publication 2010.12 2" xfId="22261"/>
    <cellStyle name="_Currency_Florida consensus estimates_Synthese cumul 300910" xfId="22262"/>
    <cellStyle name="_Currency_Florida consensus estimates_Synthese cumul 300910 2" xfId="22263"/>
    <cellStyle name="_Currency_Gerard 1 -20 " xfId="22264"/>
    <cellStyle name="_Currency_Gerard 1 -20  2" xfId="22265"/>
    <cellStyle name="_Currency_Gerard 1 -20  2 2" xfId="22266"/>
    <cellStyle name="_Currency_Gerard 1 -20  2 2 2" xfId="22267"/>
    <cellStyle name="_Currency_Gerard 1 -20  2 3" xfId="22268"/>
    <cellStyle name="_Currency_Gerard 1 -20  3" xfId="22269"/>
    <cellStyle name="_Currency_Gerard 1 -20  3 2" xfId="22270"/>
    <cellStyle name="_Currency_Gerard 1 -20  4" xfId="22271"/>
    <cellStyle name="_Currency_Gerard 1 -20 _ABS Deal Tracer - Q3 2008" xfId="22272"/>
    <cellStyle name="_Currency_Gerard 1 -20 _ABS Deal Tracer - Q3 2008 2" xfId="22273"/>
    <cellStyle name="_Currency_Gerard 1 -20 _ABS Deal Tracer - Q3 2008 2 2" xfId="22274"/>
    <cellStyle name="_Currency_Gerard 1 -20 _ABS Deal Tracer - Q3 2008 2 2 2" xfId="22275"/>
    <cellStyle name="_Currency_Gerard 1 -20 _ABS Deal Tracer - Q3 2008 2 3" xfId="22276"/>
    <cellStyle name="_Currency_Gerard 1 -20 _ABS Deal Tracer - Q3 2008 3" xfId="22277"/>
    <cellStyle name="_Currency_Gerard 1 -20 _ABS Deal Tracer - Q3 2008 3 2" xfId="22278"/>
    <cellStyle name="_Currency_Gerard 1 -20 _ABS Deal Tracer - Q3 2008 4" xfId="22279"/>
    <cellStyle name="_Currency_Gerard 1 -20 _Aerium - Chester" xfId="22280"/>
    <cellStyle name="_Currency_Gerard 1 -20 _Aerium - Chester 2" xfId="22281"/>
    <cellStyle name="_Currency_Gerard 1 -20 _Aerium - Chester 2 2" xfId="22282"/>
    <cellStyle name="_Currency_Gerard 1 -20 _Aerium - Chester 2 2 2" xfId="22283"/>
    <cellStyle name="_Currency_Gerard 1 -20 _Aerium - Chester 2 3" xfId="22284"/>
    <cellStyle name="_Currency_Gerard 1 -20 _Aerium - Chester 3" xfId="22285"/>
    <cellStyle name="_Currency_Gerard 1 -20 _Aerium - Chester 3 2" xfId="22286"/>
    <cellStyle name="_Currency_Gerard 1 -20 _Aerium - Chester 4" xfId="22287"/>
    <cellStyle name="_Currency_Gerard 1 -20 _Aerium - Mercoeur" xfId="22288"/>
    <cellStyle name="_Currency_Gerard 1 -20 _Aerium - Mercoeur 2" xfId="22289"/>
    <cellStyle name="_Currency_Gerard 1 -20 _Aerium - Mercoeur 2 2" xfId="22290"/>
    <cellStyle name="_Currency_Gerard 1 -20 _Aerium - Mercoeur 2 2 2" xfId="22291"/>
    <cellStyle name="_Currency_Gerard 1 -20 _Aerium - Mercoeur 2 3" xfId="22292"/>
    <cellStyle name="_Currency_Gerard 1 -20 _Aerium - Mercoeur 3" xfId="22293"/>
    <cellStyle name="_Currency_Gerard 1 -20 _Aerium - Mercoeur 3 2" xfId="22294"/>
    <cellStyle name="_Currency_Gerard 1 -20 _Aerium - Mercoeur 4" xfId="22295"/>
    <cellStyle name="_Currency_Gerard 1 -20 _Babcock &amp; Brown Air Funding I" xfId="22296"/>
    <cellStyle name="_Currency_Gerard 1 -20 _Babcock &amp; Brown Air Funding I 2" xfId="22297"/>
    <cellStyle name="_Currency_Gerard 1 -20 _Babcock &amp; Brown Air Funding I 2 2" xfId="22298"/>
    <cellStyle name="_Currency_Gerard 1 -20 _Babcock &amp; Brown Air Funding I 2 2 2" xfId="22299"/>
    <cellStyle name="_Currency_Gerard 1 -20 _Babcock &amp; Brown Air Funding I 2 3" xfId="22300"/>
    <cellStyle name="_Currency_Gerard 1 -20 _Babcock &amp; Brown Air Funding I 3" xfId="22301"/>
    <cellStyle name="_Currency_Gerard 1 -20 _Babcock &amp; Brown Air Funding I 3 2" xfId="22302"/>
    <cellStyle name="_Currency_Gerard 1 -20 _Babcock &amp; Brown Air Funding I 4" xfId="22303"/>
    <cellStyle name="_Currency_Gerard 1 -20 _FCAR 364-day" xfId="22304"/>
    <cellStyle name="_Currency_Gerard 1 -20 _FCAR 364-day 2" xfId="22305"/>
    <cellStyle name="_Currency_Gerard 1 -20 _FCAR 364-day 2 2" xfId="22306"/>
    <cellStyle name="_Currency_Gerard 1 -20 _FCAR 364-day 2 2 2" xfId="22307"/>
    <cellStyle name="_Currency_Gerard 1 -20 _FCAR 364-day 2 3" xfId="22308"/>
    <cellStyle name="_Currency_Gerard 1 -20 _FCAR 364-day 3" xfId="22309"/>
    <cellStyle name="_Currency_Gerard 1 -20 _FCAR 364-day 3 2" xfId="22310"/>
    <cellStyle name="_Currency_Gerard 1 -20 _FCAR 364-day 4" xfId="22311"/>
    <cellStyle name="_Currency_Gerard 1 -20 _FCAR 5-year" xfId="22312"/>
    <cellStyle name="_Currency_Gerard 1 -20 _FCAR 5-year 2" xfId="22313"/>
    <cellStyle name="_Currency_Gerard 1 -20 _FCAR 5-year 2 2" xfId="22314"/>
    <cellStyle name="_Currency_Gerard 1 -20 _FCAR 5-year 2 2 2" xfId="22315"/>
    <cellStyle name="_Currency_Gerard 1 -20 _FCAR 5-year 2 3" xfId="22316"/>
    <cellStyle name="_Currency_Gerard 1 -20 _FCAR 5-year 3" xfId="22317"/>
    <cellStyle name="_Currency_Gerard 1 -20 _FCAR 5-year 3 2" xfId="22318"/>
    <cellStyle name="_Currency_Gerard 1 -20 _FCAR 5-year 4" xfId="22319"/>
    <cellStyle name="_Currency_Gerard 1 -20 _FCC Zeus" xfId="22320"/>
    <cellStyle name="_Currency_Gerard 1 -20 _FCC Zeus 2" xfId="22321"/>
    <cellStyle name="_Currency_Gerard 1 -20 _FCC Zeus 2 2" xfId="22322"/>
    <cellStyle name="_Currency_Gerard 1 -20 _FCC Zeus 2 2 2" xfId="22323"/>
    <cellStyle name="_Currency_Gerard 1 -20 _FCC Zeus 2 3" xfId="22324"/>
    <cellStyle name="_Currency_Gerard 1 -20 _FCC Zeus 3" xfId="22325"/>
    <cellStyle name="_Currency_Gerard 1 -20 _FCC Zeus 3 2" xfId="22326"/>
    <cellStyle name="_Currency_Gerard 1 -20 _FCC Zeus 4" xfId="22327"/>
    <cellStyle name="_Currency_Gerard 1 -20 _Flagstar 2007-1A C AF4" xfId="22328"/>
    <cellStyle name="_Currency_Gerard 1 -20 _Flagstar 2007-1A C AF4 2" xfId="22329"/>
    <cellStyle name="_Currency_Gerard 1 -20 _Flagstar 2007-1A C AF4 2 2" xfId="22330"/>
    <cellStyle name="_Currency_Gerard 1 -20 _Flagstar 2007-1A C AF4 2 2 2" xfId="22331"/>
    <cellStyle name="_Currency_Gerard 1 -20 _Flagstar 2007-1A C AF4 2 3" xfId="22332"/>
    <cellStyle name="_Currency_Gerard 1 -20 _Flagstar 2007-1A C AF4 3" xfId="22333"/>
    <cellStyle name="_Currency_Gerard 1 -20 _Flagstar 2007-1A C AF4 3 2" xfId="22334"/>
    <cellStyle name="_Currency_Gerard 1 -20 _Flagstar 2007-1A C AF4 4" xfId="22335"/>
    <cellStyle name="_Currency_Gerard 1 -20 _ItalFinance SV2" xfId="22336"/>
    <cellStyle name="_Currency_Gerard 1 -20 _ItalFinance SV2 2" xfId="22337"/>
    <cellStyle name="_Currency_Gerard 1 -20 _ItalFinance SV2 2 2" xfId="22338"/>
    <cellStyle name="_Currency_Gerard 1 -20 _ItalFinance SV2 2 2 2" xfId="22339"/>
    <cellStyle name="_Currency_Gerard 1 -20 _ItalFinance SV2 2 3" xfId="22340"/>
    <cellStyle name="_Currency_Gerard 1 -20 _ItalFinance SV2 3" xfId="22341"/>
    <cellStyle name="_Currency_Gerard 1 -20 _ItalFinance SV2 3 2" xfId="22342"/>
    <cellStyle name="_Currency_Gerard 1 -20 _ItalFinance SV2 4" xfId="22343"/>
    <cellStyle name="_Currency_Gerard 1 -20 _Meliadi SaRL" xfId="22344"/>
    <cellStyle name="_Currency_Gerard 1 -20 _Meliadi SaRL 2" xfId="22345"/>
    <cellStyle name="_Currency_Gerard 1 -20 _Meliadi SaRL 2 2" xfId="22346"/>
    <cellStyle name="_Currency_Gerard 1 -20 _Meliadi SaRL 2 2 2" xfId="22347"/>
    <cellStyle name="_Currency_Gerard 1 -20 _Meliadi SaRL 2 3" xfId="22348"/>
    <cellStyle name="_Currency_Gerard 1 -20 _Meliadi SaRL 3" xfId="22349"/>
    <cellStyle name="_Currency_Gerard 1 -20 _Meliadi SaRL 3 2" xfId="22350"/>
    <cellStyle name="_Currency_Gerard 1 -20 _Meliadi SaRL 4" xfId="22351"/>
    <cellStyle name="_Currency_Gerard 1 -20 _Sheet1" xfId="22352"/>
    <cellStyle name="_Currency_Gerard 1 -20 _Sheet1 2" xfId="22353"/>
    <cellStyle name="_Currency_Gerard 1 -20 _Sheet1 2 2" xfId="22354"/>
    <cellStyle name="_Currency_Gerard 1 -20 _Sheet1 2 2 2" xfId="22355"/>
    <cellStyle name="_Currency_Gerard 1 -20 _Sheet1 2 3" xfId="22356"/>
    <cellStyle name="_Currency_Gerard 1 -20 _Sheet1 3" xfId="22357"/>
    <cellStyle name="_Currency_Gerard 1 -20 _Sheet1 3 2" xfId="22358"/>
    <cellStyle name="_Currency_Gerard 1 -20 _Sheet1 4" xfId="22359"/>
    <cellStyle name="_Currency_Gerard 1 -20 _Template" xfId="22360"/>
    <cellStyle name="_Currency_Gerard 1 -20 _Template 2" xfId="22361"/>
    <cellStyle name="_Currency_Gerard 1 -20 _Template 2 2" xfId="22362"/>
    <cellStyle name="_Currency_Gerard 1 -20 _Template 2 2 2" xfId="22363"/>
    <cellStyle name="_Currency_Gerard 1 -20 _Template 2 3" xfId="22364"/>
    <cellStyle name="_Currency_Gerard 1 -20 _Template 3" xfId="22365"/>
    <cellStyle name="_Currency_Gerard 1 -20 _Template 3 2" xfId="22366"/>
    <cellStyle name="_Currency_Gerard 1 -20 _Template 4" xfId="22367"/>
    <cellStyle name="_Currency_ItalFinance SV2" xfId="22368"/>
    <cellStyle name="_Currency_ItalFinance SV2 2" xfId="22369"/>
    <cellStyle name="_Currency_ItalFinance SV2 2 2" xfId="22370"/>
    <cellStyle name="_Currency_ItalFinance SV2 2 2 2" xfId="22371"/>
    <cellStyle name="_Currency_ItalFinance SV2 2 3" xfId="22372"/>
    <cellStyle name="_Currency_ItalFinance SV2 3" xfId="22373"/>
    <cellStyle name="_Currency_ItalFinance SV2 3 2" xfId="22374"/>
    <cellStyle name="_Currency_ItalFinance SV2 4" xfId="22375"/>
    <cellStyle name="_Currency_LBO (Post IM)" xfId="22376"/>
    <cellStyle name="_Currency_LBO (Post IM) 2" xfId="22377"/>
    <cellStyle name="_Currency_LBO (Post IM) 3" xfId="22378"/>
    <cellStyle name="_Currency_LBO (Post IM)_shadow publication 2010.12" xfId="22379"/>
    <cellStyle name="_Currency_LBO (Post IM)_shadow publication 2010.12 2" xfId="22380"/>
    <cellStyle name="_Currency_LBO (Post IM)_Synthese cumul 300910" xfId="22381"/>
    <cellStyle name="_Currency_LBO (Post IM)_Synthese cumul 300910 2" xfId="22382"/>
    <cellStyle name="_Currency_lbo_short_form" xfId="22383"/>
    <cellStyle name="_Currency_lbo_short_form 2" xfId="22384"/>
    <cellStyle name="_Currency_lbo_short_form 3" xfId="22385"/>
    <cellStyle name="_Currency_lbo_short_form_shadow publication 2010.12" xfId="22386"/>
    <cellStyle name="_Currency_lbo_short_form_shadow publication 2010.12 2" xfId="22387"/>
    <cellStyle name="_Currency_lbo_short_form_Synthese cumul 300910" xfId="22388"/>
    <cellStyle name="_Currency_lbo_short_form_Synthese cumul 300910 2" xfId="22389"/>
    <cellStyle name="_Currency_Meliadi SaRL" xfId="22390"/>
    <cellStyle name="_Currency_Meliadi SaRL 2" xfId="22391"/>
    <cellStyle name="_Currency_Meliadi SaRL 2 2" xfId="22392"/>
    <cellStyle name="_Currency_Meliadi SaRL 2 2 2" xfId="22393"/>
    <cellStyle name="_Currency_Meliadi SaRL 2 3" xfId="22394"/>
    <cellStyle name="_Currency_Meliadi SaRL 3" xfId="22395"/>
    <cellStyle name="_Currency_Meliadi SaRL 3 2" xfId="22396"/>
    <cellStyle name="_Currency_Meliadi SaRL 4" xfId="22397"/>
    <cellStyle name="_Currency_Prepayment-WAL Assumptions" xfId="22398"/>
    <cellStyle name="_Currency_RApres 4.02.02" xfId="22399"/>
    <cellStyle name="_Currency_Relative Contribution Analysis 04" xfId="22400"/>
    <cellStyle name="_Currency_Relative Contribution Analysis 04 2" xfId="22401"/>
    <cellStyle name="_Currency_Relative Contribution Analysis 04 3" xfId="22402"/>
    <cellStyle name="_Currency_Relative Contribution Analysis 04_shadow publication 2010.12" xfId="22403"/>
    <cellStyle name="_Currency_Relative Contribution Analysis 04_shadow publication 2010.12 2" xfId="22404"/>
    <cellStyle name="_Currency_Relative Contribution Analysis 04_Synthese cumul 300910" xfId="22405"/>
    <cellStyle name="_Currency_Relative Contribution Analysis 04_Synthese cumul 300910 2" xfId="22406"/>
    <cellStyle name="_Currency_Royal Kansas  DCF2" xfId="22407"/>
    <cellStyle name="_Currency_Royal Kansas  DCF2 2" xfId="22408"/>
    <cellStyle name="_Currency_Royal Kansas  DCF2 3" xfId="22409"/>
    <cellStyle name="_Currency_Royal Kansas  DCF2_shadow publication 2010.12" xfId="22410"/>
    <cellStyle name="_Currency_Royal Kansas  DCF2_shadow publication 2010.12 2" xfId="22411"/>
    <cellStyle name="_Currency_Royal Kansas  DCF2_Synthese cumul 300910" xfId="22412"/>
    <cellStyle name="_Currency_Royal Kansas  DCF2_Synthese cumul 300910 2" xfId="22413"/>
    <cellStyle name="_Currency_shadow publication 2010.12" xfId="22414"/>
    <cellStyle name="_Currency_shadow publication 2010.12 2" xfId="22415"/>
    <cellStyle name="_Currency_Sheet1" xfId="22416"/>
    <cellStyle name="_Currency_Sheet1 2" xfId="22417"/>
    <cellStyle name="_Currency_Sheet1 2 2" xfId="22418"/>
    <cellStyle name="_Currency_Sheet1 2 2 2" xfId="22419"/>
    <cellStyle name="_Currency_Sheet1 2 3" xfId="22420"/>
    <cellStyle name="_Currency_Sheet1 3" xfId="22421"/>
    <cellStyle name="_Currency_Sheet1 3 2" xfId="22422"/>
    <cellStyle name="_Currency_Sheet1 4" xfId="22423"/>
    <cellStyle name="_Currency_Sketch5 - Montana Impact" xfId="22424"/>
    <cellStyle name="_Currency_Sketch5 - Montana Impact 2" xfId="22425"/>
    <cellStyle name="_Currency_Sketch5 - Montana Impact 3" xfId="22426"/>
    <cellStyle name="_Currency_Sketch5 - Montana Impact_shadow publication 2010.12" xfId="22427"/>
    <cellStyle name="_Currency_Sketch5 - Montana Impact_shadow publication 2010.12 2" xfId="22428"/>
    <cellStyle name="_Currency_Sketch5 - Montana Impact_Synthese cumul 300910" xfId="22429"/>
    <cellStyle name="_Currency_Sketch5 - Montana Impact_Synthese cumul 300910 2" xfId="22430"/>
    <cellStyle name="_Currency_Synthese cumul 300910" xfId="22431"/>
    <cellStyle name="_Currency_Synthese cumul 300910 2" xfId="22432"/>
    <cellStyle name="_Currency_Template" xfId="22433"/>
    <cellStyle name="_Currency_Template 2" xfId="22434"/>
    <cellStyle name="_Currency_Template 2 2" xfId="22435"/>
    <cellStyle name="_Currency_Template 2 2 2" xfId="22436"/>
    <cellStyle name="_Currency_Template 2 3" xfId="22437"/>
    <cellStyle name="_Currency_Template 3" xfId="22438"/>
    <cellStyle name="_Currency_Template 3 2" xfId="22439"/>
    <cellStyle name="_Currency_Template 4" xfId="22440"/>
    <cellStyle name="_Currency_Tenants &amp; Costs" xfId="22441"/>
    <cellStyle name="_Currency_Tenants &amp; Costs 2" xfId="22442"/>
    <cellStyle name="_Currency_Tenants &amp; Costs 2 2" xfId="22443"/>
    <cellStyle name="_Currency_Tenants &amp; Costs 2 2 2" xfId="22444"/>
    <cellStyle name="_Currency_Tenants &amp; Costs 2 3" xfId="22445"/>
    <cellStyle name="_Currency_Tenants &amp; Costs 3" xfId="22446"/>
    <cellStyle name="_Currency_Tenants &amp; Costs 3 2" xfId="22447"/>
    <cellStyle name="_Currency_Tenants &amp; Costs 4" xfId="22448"/>
    <cellStyle name="_Currency_Tenants &amp; Costs_ABS Deal Tracer - Q3 2008" xfId="22449"/>
    <cellStyle name="_Currency_Tenants &amp; Costs_ABS Deal Tracer - Q3 2008 2" xfId="22450"/>
    <cellStyle name="_Currency_Tenants &amp; Costs_ABS Deal Tracer - Q3 2008 2 2" xfId="22451"/>
    <cellStyle name="_Currency_Tenants &amp; Costs_ABS Deal Tracer - Q3 2008 2 2 2" xfId="22452"/>
    <cellStyle name="_Currency_Tenants &amp; Costs_ABS Deal Tracer - Q3 2008 2 3" xfId="22453"/>
    <cellStyle name="_Currency_Tenants &amp; Costs_ABS Deal Tracer - Q3 2008 3" xfId="22454"/>
    <cellStyle name="_Currency_Tenants &amp; Costs_ABS Deal Tracer - Q3 2008 3 2" xfId="22455"/>
    <cellStyle name="_Currency_Tenants &amp; Costs_ABS Deal Tracer - Q3 2008 4" xfId="22456"/>
    <cellStyle name="_Currency_Tenants &amp; Costs_Aerium - Chester" xfId="22457"/>
    <cellStyle name="_Currency_Tenants &amp; Costs_Aerium - Chester 2" xfId="22458"/>
    <cellStyle name="_Currency_Tenants &amp; Costs_Aerium - Chester 2 2" xfId="22459"/>
    <cellStyle name="_Currency_Tenants &amp; Costs_Aerium - Chester 2 2 2" xfId="22460"/>
    <cellStyle name="_Currency_Tenants &amp; Costs_Aerium - Chester 2 3" xfId="22461"/>
    <cellStyle name="_Currency_Tenants &amp; Costs_Aerium - Chester 3" xfId="22462"/>
    <cellStyle name="_Currency_Tenants &amp; Costs_Aerium - Chester 3 2" xfId="22463"/>
    <cellStyle name="_Currency_Tenants &amp; Costs_Aerium - Chester 4" xfId="22464"/>
    <cellStyle name="_Currency_Tenants &amp; Costs_Aerium - Mercoeur" xfId="22465"/>
    <cellStyle name="_Currency_Tenants &amp; Costs_Aerium - Mercoeur 2" xfId="22466"/>
    <cellStyle name="_Currency_Tenants &amp; Costs_Aerium - Mercoeur 2 2" xfId="22467"/>
    <cellStyle name="_Currency_Tenants &amp; Costs_Aerium - Mercoeur 2 2 2" xfId="22468"/>
    <cellStyle name="_Currency_Tenants &amp; Costs_Aerium - Mercoeur 2 3" xfId="22469"/>
    <cellStyle name="_Currency_Tenants &amp; Costs_Aerium - Mercoeur 3" xfId="22470"/>
    <cellStyle name="_Currency_Tenants &amp; Costs_Aerium - Mercoeur 3 2" xfId="22471"/>
    <cellStyle name="_Currency_Tenants &amp; Costs_Aerium - Mercoeur 4" xfId="22472"/>
    <cellStyle name="_Currency_Tenants &amp; Costs_Babcock &amp; Brown Air Funding I" xfId="22473"/>
    <cellStyle name="_Currency_Tenants &amp; Costs_Babcock &amp; Brown Air Funding I 2" xfId="22474"/>
    <cellStyle name="_Currency_Tenants &amp; Costs_Babcock &amp; Brown Air Funding I 2 2" xfId="22475"/>
    <cellStyle name="_Currency_Tenants &amp; Costs_Babcock &amp; Brown Air Funding I 2 2 2" xfId="22476"/>
    <cellStyle name="_Currency_Tenants &amp; Costs_Babcock &amp; Brown Air Funding I 2 3" xfId="22477"/>
    <cellStyle name="_Currency_Tenants &amp; Costs_Babcock &amp; Brown Air Funding I 3" xfId="22478"/>
    <cellStyle name="_Currency_Tenants &amp; Costs_Babcock &amp; Brown Air Funding I 3 2" xfId="22479"/>
    <cellStyle name="_Currency_Tenants &amp; Costs_Babcock &amp; Brown Air Funding I 4" xfId="22480"/>
    <cellStyle name="_Currency_Tenants &amp; Costs_FCAR 364-day" xfId="22481"/>
    <cellStyle name="_Currency_Tenants &amp; Costs_FCAR 364-day 2" xfId="22482"/>
    <cellStyle name="_Currency_Tenants &amp; Costs_FCAR 364-day 2 2" xfId="22483"/>
    <cellStyle name="_Currency_Tenants &amp; Costs_FCAR 364-day 2 2 2" xfId="22484"/>
    <cellStyle name="_Currency_Tenants &amp; Costs_FCAR 364-day 2 3" xfId="22485"/>
    <cellStyle name="_Currency_Tenants &amp; Costs_FCAR 364-day 3" xfId="22486"/>
    <cellStyle name="_Currency_Tenants &amp; Costs_FCAR 364-day 3 2" xfId="22487"/>
    <cellStyle name="_Currency_Tenants &amp; Costs_FCAR 364-day 4" xfId="22488"/>
    <cellStyle name="_Currency_Tenants &amp; Costs_FCAR 5-year" xfId="22489"/>
    <cellStyle name="_Currency_Tenants &amp; Costs_FCAR 5-year 2" xfId="22490"/>
    <cellStyle name="_Currency_Tenants &amp; Costs_FCAR 5-year 2 2" xfId="22491"/>
    <cellStyle name="_Currency_Tenants &amp; Costs_FCAR 5-year 2 2 2" xfId="22492"/>
    <cellStyle name="_Currency_Tenants &amp; Costs_FCAR 5-year 2 3" xfId="22493"/>
    <cellStyle name="_Currency_Tenants &amp; Costs_FCAR 5-year 3" xfId="22494"/>
    <cellStyle name="_Currency_Tenants &amp; Costs_FCAR 5-year 3 2" xfId="22495"/>
    <cellStyle name="_Currency_Tenants &amp; Costs_FCAR 5-year 4" xfId="22496"/>
    <cellStyle name="_Currency_Tenants &amp; Costs_FCC Zeus" xfId="22497"/>
    <cellStyle name="_Currency_Tenants &amp; Costs_FCC Zeus 2" xfId="22498"/>
    <cellStyle name="_Currency_Tenants &amp; Costs_FCC Zeus 2 2" xfId="22499"/>
    <cellStyle name="_Currency_Tenants &amp; Costs_FCC Zeus 2 2 2" xfId="22500"/>
    <cellStyle name="_Currency_Tenants &amp; Costs_FCC Zeus 2 3" xfId="22501"/>
    <cellStyle name="_Currency_Tenants &amp; Costs_FCC Zeus 3" xfId="22502"/>
    <cellStyle name="_Currency_Tenants &amp; Costs_FCC Zeus 3 2" xfId="22503"/>
    <cellStyle name="_Currency_Tenants &amp; Costs_FCC Zeus 4" xfId="22504"/>
    <cellStyle name="_Currency_Tenants &amp; Costs_Flagstar 2007-1A C AF4" xfId="22505"/>
    <cellStyle name="_Currency_Tenants &amp; Costs_Flagstar 2007-1A C AF4 2" xfId="22506"/>
    <cellStyle name="_Currency_Tenants &amp; Costs_Flagstar 2007-1A C AF4 2 2" xfId="22507"/>
    <cellStyle name="_Currency_Tenants &amp; Costs_Flagstar 2007-1A C AF4 2 2 2" xfId="22508"/>
    <cellStyle name="_Currency_Tenants &amp; Costs_Flagstar 2007-1A C AF4 2 3" xfId="22509"/>
    <cellStyle name="_Currency_Tenants &amp; Costs_Flagstar 2007-1A C AF4 3" xfId="22510"/>
    <cellStyle name="_Currency_Tenants &amp; Costs_Flagstar 2007-1A C AF4 3 2" xfId="22511"/>
    <cellStyle name="_Currency_Tenants &amp; Costs_Flagstar 2007-1A C AF4 4" xfId="22512"/>
    <cellStyle name="_Currency_Tenants &amp; Costs_ItalFinance SV2" xfId="22513"/>
    <cellStyle name="_Currency_Tenants &amp; Costs_ItalFinance SV2 2" xfId="22514"/>
    <cellStyle name="_Currency_Tenants &amp; Costs_ItalFinance SV2 2 2" xfId="22515"/>
    <cellStyle name="_Currency_Tenants &amp; Costs_ItalFinance SV2 2 2 2" xfId="22516"/>
    <cellStyle name="_Currency_Tenants &amp; Costs_ItalFinance SV2 2 3" xfId="22517"/>
    <cellStyle name="_Currency_Tenants &amp; Costs_ItalFinance SV2 3" xfId="22518"/>
    <cellStyle name="_Currency_Tenants &amp; Costs_ItalFinance SV2 3 2" xfId="22519"/>
    <cellStyle name="_Currency_Tenants &amp; Costs_ItalFinance SV2 4" xfId="22520"/>
    <cellStyle name="_Currency_Tenants &amp; Costs_Meliadi SaRL" xfId="22521"/>
    <cellStyle name="_Currency_Tenants &amp; Costs_Meliadi SaRL 2" xfId="22522"/>
    <cellStyle name="_Currency_Tenants &amp; Costs_Meliadi SaRL 2 2" xfId="22523"/>
    <cellStyle name="_Currency_Tenants &amp; Costs_Meliadi SaRL 2 2 2" xfId="22524"/>
    <cellStyle name="_Currency_Tenants &amp; Costs_Meliadi SaRL 2 3" xfId="22525"/>
    <cellStyle name="_Currency_Tenants &amp; Costs_Meliadi SaRL 3" xfId="22526"/>
    <cellStyle name="_Currency_Tenants &amp; Costs_Meliadi SaRL 3 2" xfId="22527"/>
    <cellStyle name="_Currency_Tenants &amp; Costs_Meliadi SaRL 4" xfId="22528"/>
    <cellStyle name="_Currency_Tenants &amp; Costs_Sheet1" xfId="22529"/>
    <cellStyle name="_Currency_Tenants &amp; Costs_Sheet1 2" xfId="22530"/>
    <cellStyle name="_Currency_Tenants &amp; Costs_Sheet1 2 2" xfId="22531"/>
    <cellStyle name="_Currency_Tenants &amp; Costs_Sheet1 2 2 2" xfId="22532"/>
    <cellStyle name="_Currency_Tenants &amp; Costs_Sheet1 2 3" xfId="22533"/>
    <cellStyle name="_Currency_Tenants &amp; Costs_Sheet1 3" xfId="22534"/>
    <cellStyle name="_Currency_Tenants &amp; Costs_Sheet1 3 2" xfId="22535"/>
    <cellStyle name="_Currency_Tenants &amp; Costs_Sheet1 4" xfId="22536"/>
    <cellStyle name="_Currency_Tenants &amp; Costs_Template" xfId="22537"/>
    <cellStyle name="_Currency_Tenants &amp; Costs_Template 2" xfId="22538"/>
    <cellStyle name="_Currency_Tenants &amp; Costs_Template 2 2" xfId="22539"/>
    <cellStyle name="_Currency_Tenants &amp; Costs_Template 2 2 2" xfId="22540"/>
    <cellStyle name="_Currency_Tenants &amp; Costs_Template 2 3" xfId="22541"/>
    <cellStyle name="_Currency_Tenants &amp; Costs_Template 3" xfId="22542"/>
    <cellStyle name="_Currency_Tenants &amp; Costs_Template 3 2" xfId="22543"/>
    <cellStyle name="_Currency_Tenants &amp; Costs_Template 4" xfId="22544"/>
    <cellStyle name="_Currency_Yield calculation worksheet 1a" xfId="22545"/>
    <cellStyle name="_CurrencySpace" xfId="22546"/>
    <cellStyle name="_CurrencySpace 2" xfId="22547"/>
    <cellStyle name="_CurrencySpace 2 2" xfId="22548"/>
    <cellStyle name="_CurrencySpace 2 2 2" xfId="22549"/>
    <cellStyle name="_CurrencySpace 2 3" xfId="22550"/>
    <cellStyle name="_CurrencySpace 2 4" xfId="22551"/>
    <cellStyle name="_CurrencySpace 3" xfId="22552"/>
    <cellStyle name="_CurrencySpace 3 2" xfId="22553"/>
    <cellStyle name="_CurrencySpace 3 3" xfId="22554"/>
    <cellStyle name="_CurrencySpace 3 4" xfId="22555"/>
    <cellStyle name="_CurrencySpace 4" xfId="22556"/>
    <cellStyle name="_CurrencySpace 5" xfId="22557"/>
    <cellStyle name="_CurrencySpace_45647 - Annexe 6a au 31 03 2011 v2" xfId="22558"/>
    <cellStyle name="_CurrencySpace_45647 - Annexe 6a au 31 03 2011 v2 2" xfId="22559"/>
    <cellStyle name="_CurrencySpace_Agregate schedules" xfId="22560"/>
    <cellStyle name="_CurrencySpace_Annexe 6 Détail comptes" xfId="22561"/>
    <cellStyle name="_CurrencySpace_Annexe 6 Détail comptes 2" xfId="22562"/>
    <cellStyle name="_CurrencySpace_CC Tracking Model 10-feb (nov results)" xfId="22563"/>
    <cellStyle name="_CurrencySpace_CC Tracking Model 10-feb (nov results) 2" xfId="22564"/>
    <cellStyle name="_CurrencySpace_CC Tracking Model 10-feb (nov results) 2 2" xfId="22565"/>
    <cellStyle name="_CurrencySpace_CC Tracking Model 10-feb (nov results) 2_CONFIGURATION" xfId="22566"/>
    <cellStyle name="_CurrencySpace_CC Tracking Model 10-feb (nov results) 2_CONTROLES" xfId="22567"/>
    <cellStyle name="_CurrencySpace_CC Tracking Model 10-feb (nov results) 2_Degas HFTO" xfId="22568"/>
    <cellStyle name="_CurrencySpace_CC Tracking Model 10-feb (nov results) 2_Sheet2" xfId="22569"/>
    <cellStyle name="_CurrencySpace_CC Tracking Model 10-feb (nov results) 3" xfId="22570"/>
    <cellStyle name="_CurrencySpace_CC Tracking Model 10-feb (nov results) 4" xfId="22571"/>
    <cellStyle name="_CurrencySpace_CC Tracking Model 10-feb (nov results) 5" xfId="22572"/>
    <cellStyle name="_CurrencySpace_CC Tracking Model 13-feb (dec results)" xfId="22573"/>
    <cellStyle name="_CurrencySpace_CC Tracking Model 13-feb (dec results) 2" xfId="22574"/>
    <cellStyle name="_CurrencySpace_CC Tracking Model 13-feb (dec results) 2 2" xfId="22575"/>
    <cellStyle name="_CurrencySpace_CC Tracking Model 13-feb (dec results) 2_CONFIGURATION" xfId="22576"/>
    <cellStyle name="_CurrencySpace_CC Tracking Model 13-feb (dec results) 2_CONTROLES" xfId="22577"/>
    <cellStyle name="_CurrencySpace_CC Tracking Model 13-feb (dec results) 2_Degas HFTO" xfId="22578"/>
    <cellStyle name="_CurrencySpace_CC Tracking Model 13-feb (dec results) 2_Sheet2" xfId="22579"/>
    <cellStyle name="_CurrencySpace_CC Tracking Model 13-feb (dec results) 3" xfId="22580"/>
    <cellStyle name="_CurrencySpace_CC Tracking Model 13-feb (dec results) 4" xfId="22581"/>
    <cellStyle name="_CurrencySpace_CC Tracking Model 13-feb (dec results) 5" xfId="22582"/>
    <cellStyle name="_CurrencySpace_Cost Calc" xfId="22583"/>
    <cellStyle name="_CurrencySpace_Cost Calc 2" xfId="22584"/>
    <cellStyle name="_CurrencySpace_Cost Calc 2 2" xfId="22585"/>
    <cellStyle name="_CurrencySpace_Cost Calc 2 2 2" xfId="22586"/>
    <cellStyle name="_CurrencySpace_Cost Calc 2 3" xfId="22587"/>
    <cellStyle name="_CurrencySpace_Cost Calc 3" xfId="22588"/>
    <cellStyle name="_CurrencySpace_Cost Calc 3 2" xfId="22589"/>
    <cellStyle name="_CurrencySpace_Cost Calc 4" xfId="22590"/>
    <cellStyle name="_CurrencySpace_Cost Calc_ABS Deal Tracer - Q3 2008" xfId="22591"/>
    <cellStyle name="_CurrencySpace_Cost Calc_ABS Deal Tracer - Q3 2008 2" xfId="22592"/>
    <cellStyle name="_CurrencySpace_Cost Calc_ABS Deal Tracer - Q3 2008 2 2" xfId="22593"/>
    <cellStyle name="_CurrencySpace_Cost Calc_ABS Deal Tracer - Q3 2008 2 2 2" xfId="22594"/>
    <cellStyle name="_CurrencySpace_Cost Calc_ABS Deal Tracer - Q3 2008 2 3" xfId="22595"/>
    <cellStyle name="_CurrencySpace_Cost Calc_ABS Deal Tracer - Q3 2008 3" xfId="22596"/>
    <cellStyle name="_CurrencySpace_Cost Calc_ABS Deal Tracer - Q3 2008 3 2" xfId="22597"/>
    <cellStyle name="_CurrencySpace_Cost Calc_ABS Deal Tracer - Q3 2008 4" xfId="22598"/>
    <cellStyle name="_CurrencySpace_Cost Calc_Aerium - Chester" xfId="22599"/>
    <cellStyle name="_CurrencySpace_Cost Calc_Aerium - Chester 2" xfId="22600"/>
    <cellStyle name="_CurrencySpace_Cost Calc_Aerium - Chester 2 2" xfId="22601"/>
    <cellStyle name="_CurrencySpace_Cost Calc_Aerium - Chester 2 2 2" xfId="22602"/>
    <cellStyle name="_CurrencySpace_Cost Calc_Aerium - Chester 2 3" xfId="22603"/>
    <cellStyle name="_CurrencySpace_Cost Calc_Aerium - Chester 3" xfId="22604"/>
    <cellStyle name="_CurrencySpace_Cost Calc_Aerium - Chester 3 2" xfId="22605"/>
    <cellStyle name="_CurrencySpace_Cost Calc_Aerium - Chester 4" xfId="22606"/>
    <cellStyle name="_CurrencySpace_Cost Calc_Aerium - Mercoeur" xfId="22607"/>
    <cellStyle name="_CurrencySpace_Cost Calc_Aerium - Mercoeur 2" xfId="22608"/>
    <cellStyle name="_CurrencySpace_Cost Calc_Aerium - Mercoeur 2 2" xfId="22609"/>
    <cellStyle name="_CurrencySpace_Cost Calc_Aerium - Mercoeur 2 2 2" xfId="22610"/>
    <cellStyle name="_CurrencySpace_Cost Calc_Aerium - Mercoeur 2 3" xfId="22611"/>
    <cellStyle name="_CurrencySpace_Cost Calc_Aerium - Mercoeur 3" xfId="22612"/>
    <cellStyle name="_CurrencySpace_Cost Calc_Aerium - Mercoeur 3 2" xfId="22613"/>
    <cellStyle name="_CurrencySpace_Cost Calc_Aerium - Mercoeur 4" xfId="22614"/>
    <cellStyle name="_CurrencySpace_Cost Calc_Babcock &amp; Brown Air Funding I" xfId="22615"/>
    <cellStyle name="_CurrencySpace_Cost Calc_Babcock &amp; Brown Air Funding I 2" xfId="22616"/>
    <cellStyle name="_CurrencySpace_Cost Calc_Babcock &amp; Brown Air Funding I 2 2" xfId="22617"/>
    <cellStyle name="_CurrencySpace_Cost Calc_Babcock &amp; Brown Air Funding I 2 2 2" xfId="22618"/>
    <cellStyle name="_CurrencySpace_Cost Calc_Babcock &amp; Brown Air Funding I 2 3" xfId="22619"/>
    <cellStyle name="_CurrencySpace_Cost Calc_Babcock &amp; Brown Air Funding I 3" xfId="22620"/>
    <cellStyle name="_CurrencySpace_Cost Calc_Babcock &amp; Brown Air Funding I 3 2" xfId="22621"/>
    <cellStyle name="_CurrencySpace_Cost Calc_Babcock &amp; Brown Air Funding I 4" xfId="22622"/>
    <cellStyle name="_CurrencySpace_Cost Calc_FCAR 364-day" xfId="22623"/>
    <cellStyle name="_CurrencySpace_Cost Calc_FCAR 364-day 2" xfId="22624"/>
    <cellStyle name="_CurrencySpace_Cost Calc_FCAR 364-day 2 2" xfId="22625"/>
    <cellStyle name="_CurrencySpace_Cost Calc_FCAR 364-day 2 2 2" xfId="22626"/>
    <cellStyle name="_CurrencySpace_Cost Calc_FCAR 364-day 2 3" xfId="22627"/>
    <cellStyle name="_CurrencySpace_Cost Calc_FCAR 364-day 3" xfId="22628"/>
    <cellStyle name="_CurrencySpace_Cost Calc_FCAR 364-day 3 2" xfId="22629"/>
    <cellStyle name="_CurrencySpace_Cost Calc_FCAR 364-day 4" xfId="22630"/>
    <cellStyle name="_CurrencySpace_Cost Calc_FCAR 5-year" xfId="22631"/>
    <cellStyle name="_CurrencySpace_Cost Calc_FCAR 5-year 2" xfId="22632"/>
    <cellStyle name="_CurrencySpace_Cost Calc_FCAR 5-year 2 2" xfId="22633"/>
    <cellStyle name="_CurrencySpace_Cost Calc_FCAR 5-year 2 2 2" xfId="22634"/>
    <cellStyle name="_CurrencySpace_Cost Calc_FCAR 5-year 2 3" xfId="22635"/>
    <cellStyle name="_CurrencySpace_Cost Calc_FCAR 5-year 3" xfId="22636"/>
    <cellStyle name="_CurrencySpace_Cost Calc_FCAR 5-year 3 2" xfId="22637"/>
    <cellStyle name="_CurrencySpace_Cost Calc_FCAR 5-year 4" xfId="22638"/>
    <cellStyle name="_CurrencySpace_Cost Calc_FCC Zeus" xfId="22639"/>
    <cellStyle name="_CurrencySpace_Cost Calc_FCC Zeus 2" xfId="22640"/>
    <cellStyle name="_CurrencySpace_Cost Calc_FCC Zeus 2 2" xfId="22641"/>
    <cellStyle name="_CurrencySpace_Cost Calc_FCC Zeus 2 2 2" xfId="22642"/>
    <cellStyle name="_CurrencySpace_Cost Calc_FCC Zeus 2 3" xfId="22643"/>
    <cellStyle name="_CurrencySpace_Cost Calc_FCC Zeus 3" xfId="22644"/>
    <cellStyle name="_CurrencySpace_Cost Calc_FCC Zeus 3 2" xfId="22645"/>
    <cellStyle name="_CurrencySpace_Cost Calc_FCC Zeus 4" xfId="22646"/>
    <cellStyle name="_CurrencySpace_Cost Calc_Flagstar 2007-1A C AF4" xfId="22647"/>
    <cellStyle name="_CurrencySpace_Cost Calc_Flagstar 2007-1A C AF4 2" xfId="22648"/>
    <cellStyle name="_CurrencySpace_Cost Calc_Flagstar 2007-1A C AF4 2 2" xfId="22649"/>
    <cellStyle name="_CurrencySpace_Cost Calc_Flagstar 2007-1A C AF4 2 2 2" xfId="22650"/>
    <cellStyle name="_CurrencySpace_Cost Calc_Flagstar 2007-1A C AF4 2 3" xfId="22651"/>
    <cellStyle name="_CurrencySpace_Cost Calc_Flagstar 2007-1A C AF4 3" xfId="22652"/>
    <cellStyle name="_CurrencySpace_Cost Calc_Flagstar 2007-1A C AF4 3 2" xfId="22653"/>
    <cellStyle name="_CurrencySpace_Cost Calc_Flagstar 2007-1A C AF4 4" xfId="22654"/>
    <cellStyle name="_CurrencySpace_Cost Calc_ItalFinance SV2" xfId="22655"/>
    <cellStyle name="_CurrencySpace_Cost Calc_ItalFinance SV2 2" xfId="22656"/>
    <cellStyle name="_CurrencySpace_Cost Calc_ItalFinance SV2 2 2" xfId="22657"/>
    <cellStyle name="_CurrencySpace_Cost Calc_ItalFinance SV2 2 2 2" xfId="22658"/>
    <cellStyle name="_CurrencySpace_Cost Calc_ItalFinance SV2 2 3" xfId="22659"/>
    <cellStyle name="_CurrencySpace_Cost Calc_ItalFinance SV2 3" xfId="22660"/>
    <cellStyle name="_CurrencySpace_Cost Calc_ItalFinance SV2 3 2" xfId="22661"/>
    <cellStyle name="_CurrencySpace_Cost Calc_ItalFinance SV2 4" xfId="22662"/>
    <cellStyle name="_CurrencySpace_Cost Calc_Meliadi SaRL" xfId="22663"/>
    <cellStyle name="_CurrencySpace_Cost Calc_Meliadi SaRL 2" xfId="22664"/>
    <cellStyle name="_CurrencySpace_Cost Calc_Meliadi SaRL 2 2" xfId="22665"/>
    <cellStyle name="_CurrencySpace_Cost Calc_Meliadi SaRL 2 2 2" xfId="22666"/>
    <cellStyle name="_CurrencySpace_Cost Calc_Meliadi SaRL 2 3" xfId="22667"/>
    <cellStyle name="_CurrencySpace_Cost Calc_Meliadi SaRL 3" xfId="22668"/>
    <cellStyle name="_CurrencySpace_Cost Calc_Meliadi SaRL 3 2" xfId="22669"/>
    <cellStyle name="_CurrencySpace_Cost Calc_Meliadi SaRL 4" xfId="22670"/>
    <cellStyle name="_CurrencySpace_Cost Calc_Sheet1" xfId="22671"/>
    <cellStyle name="_CurrencySpace_Cost Calc_Sheet1 2" xfId="22672"/>
    <cellStyle name="_CurrencySpace_Cost Calc_Sheet1 2 2" xfId="22673"/>
    <cellStyle name="_CurrencySpace_Cost Calc_Sheet1 2 2 2" xfId="22674"/>
    <cellStyle name="_CurrencySpace_Cost Calc_Sheet1 2 3" xfId="22675"/>
    <cellStyle name="_CurrencySpace_Cost Calc_Sheet1 3" xfId="22676"/>
    <cellStyle name="_CurrencySpace_Cost Calc_Sheet1 3 2" xfId="22677"/>
    <cellStyle name="_CurrencySpace_Cost Calc_Sheet1 4" xfId="22678"/>
    <cellStyle name="_CurrencySpace_Cost Calc_Template" xfId="22679"/>
    <cellStyle name="_CurrencySpace_Cost Calc_Template 2" xfId="22680"/>
    <cellStyle name="_CurrencySpace_Cost Calc_Template 2 2" xfId="22681"/>
    <cellStyle name="_CurrencySpace_Cost Calc_Template 2 2 2" xfId="22682"/>
    <cellStyle name="_CurrencySpace_Cost Calc_Template 2 3" xfId="22683"/>
    <cellStyle name="_CurrencySpace_Cost Calc_Template 3" xfId="22684"/>
    <cellStyle name="_CurrencySpace_Cost Calc_Template 3 2" xfId="22685"/>
    <cellStyle name="_CurrencySpace_Cost Calc_Template 4" xfId="22686"/>
    <cellStyle name="_CurrencySpace_dcf" xfId="22687"/>
    <cellStyle name="_CurrencySpace_dcf 2" xfId="22688"/>
    <cellStyle name="_CurrencySpace_dcf 2 2" xfId="22689"/>
    <cellStyle name="_CurrencySpace_dcf 2_CONFIGURATION" xfId="22690"/>
    <cellStyle name="_CurrencySpace_dcf 2_CONTROLES" xfId="22691"/>
    <cellStyle name="_CurrencySpace_dcf 2_Degas HFTO" xfId="22692"/>
    <cellStyle name="_CurrencySpace_dcf 2_Sheet2" xfId="22693"/>
    <cellStyle name="_CurrencySpace_dcf 3" xfId="22694"/>
    <cellStyle name="_CurrencySpace_dcf 4" xfId="22695"/>
    <cellStyle name="_CurrencySpace_dcf 5" xfId="22696"/>
    <cellStyle name="_CurrencySpace_Exclusion Karma" xfId="22697"/>
    <cellStyle name="_CurrencySpace_Exposition des titres souverains (zone euro) au 31.12.2011 V4" xfId="22698"/>
    <cellStyle name="_CurrencySpace_Exposition des titres souverains (zone euro) au 31.12.2011 V4 2" xfId="22699"/>
    <cellStyle name="_CurrencySpace_Gerard 1 -20 " xfId="22700"/>
    <cellStyle name="_CurrencySpace_Gerard 1 -20  2" xfId="22701"/>
    <cellStyle name="_CurrencySpace_Gerard 1 -20  2 2" xfId="22702"/>
    <cellStyle name="_CurrencySpace_Gerard 1 -20  2 2 2" xfId="22703"/>
    <cellStyle name="_CurrencySpace_Gerard 1 -20  2 3" xfId="22704"/>
    <cellStyle name="_CurrencySpace_Gerard 1 -20  3" xfId="22705"/>
    <cellStyle name="_CurrencySpace_Gerard 1 -20  3 2" xfId="22706"/>
    <cellStyle name="_CurrencySpace_Gerard 1 -20  4" xfId="22707"/>
    <cellStyle name="_CurrencySpace_Gerard 1 -20 _Degas HFTO" xfId="22708"/>
    <cellStyle name="_CurrencySpace_LBO (Post IM)" xfId="22709"/>
    <cellStyle name="_CurrencySpace_LBO (Post IM) 2" xfId="22710"/>
    <cellStyle name="_CurrencySpace_LBO (Post IM) 2 2" xfId="22711"/>
    <cellStyle name="_CurrencySpace_LBO (Post IM) 2_CONFIGURATION" xfId="22712"/>
    <cellStyle name="_CurrencySpace_LBO (Post IM) 2_CONTROLES" xfId="22713"/>
    <cellStyle name="_CurrencySpace_LBO (Post IM) 2_Degas HFTO" xfId="22714"/>
    <cellStyle name="_CurrencySpace_LBO (Post IM) 2_Sheet2" xfId="22715"/>
    <cellStyle name="_CurrencySpace_LBO (Post IM) 3" xfId="22716"/>
    <cellStyle name="_CurrencySpace_LBO (Post IM) 4" xfId="22717"/>
    <cellStyle name="_CurrencySpace_LBO (Post IM) 5" xfId="22718"/>
    <cellStyle name="_CurrencySpace_Prepayment-WAL Assumptions" xfId="22719"/>
    <cellStyle name="_CurrencySpace_RApres 4.02.02" xfId="22720"/>
    <cellStyle name="_CurrencySpace_shadow publication 2010.12" xfId="22721"/>
    <cellStyle name="_CurrencySpace_shadow publication 2010.12 2" xfId="22722"/>
    <cellStyle name="_CurrencySpace_Synthese cumul 300910" xfId="22723"/>
    <cellStyle name="_CurrencySpace_Synthese cumul 300910 2" xfId="22724"/>
    <cellStyle name="_CurrencySpace_Tenants &amp; Costs" xfId="22725"/>
    <cellStyle name="_CurrencySpace_Tenants &amp; Costs 2" xfId="22726"/>
    <cellStyle name="_CurrencySpace_Tenants &amp; Costs 2 2" xfId="22727"/>
    <cellStyle name="_CurrencySpace_Tenants &amp; Costs 2 2 2" xfId="22728"/>
    <cellStyle name="_CurrencySpace_Tenants &amp; Costs 2 3" xfId="22729"/>
    <cellStyle name="_CurrencySpace_Tenants &amp; Costs 3" xfId="22730"/>
    <cellStyle name="_CurrencySpace_Tenants &amp; Costs 3 2" xfId="22731"/>
    <cellStyle name="_CurrencySpace_Tenants &amp; Costs 4" xfId="22732"/>
    <cellStyle name="_CurrencySpace_Tenants &amp; Costs_ABS Deal Tracer - Q3 2008" xfId="22733"/>
    <cellStyle name="_CurrencySpace_Tenants &amp; Costs_ABS Deal Tracer - Q3 2008 2" xfId="22734"/>
    <cellStyle name="_CurrencySpace_Tenants &amp; Costs_ABS Deal Tracer - Q3 2008 2 2" xfId="22735"/>
    <cellStyle name="_CurrencySpace_Tenants &amp; Costs_ABS Deal Tracer - Q3 2008 2 2 2" xfId="22736"/>
    <cellStyle name="_CurrencySpace_Tenants &amp; Costs_ABS Deal Tracer - Q3 2008 2 3" xfId="22737"/>
    <cellStyle name="_CurrencySpace_Tenants &amp; Costs_ABS Deal Tracer - Q3 2008 3" xfId="22738"/>
    <cellStyle name="_CurrencySpace_Tenants &amp; Costs_ABS Deal Tracer - Q3 2008 3 2" xfId="22739"/>
    <cellStyle name="_CurrencySpace_Tenants &amp; Costs_ABS Deal Tracer - Q3 2008 4" xfId="22740"/>
    <cellStyle name="_CurrencySpace_Tenants &amp; Costs_Aerium - Chester" xfId="22741"/>
    <cellStyle name="_CurrencySpace_Tenants &amp; Costs_Aerium - Chester 2" xfId="22742"/>
    <cellStyle name="_CurrencySpace_Tenants &amp; Costs_Aerium - Chester 2 2" xfId="22743"/>
    <cellStyle name="_CurrencySpace_Tenants &amp; Costs_Aerium - Chester 2 2 2" xfId="22744"/>
    <cellStyle name="_CurrencySpace_Tenants &amp; Costs_Aerium - Chester 2 3" xfId="22745"/>
    <cellStyle name="_CurrencySpace_Tenants &amp; Costs_Aerium - Chester 3" xfId="22746"/>
    <cellStyle name="_CurrencySpace_Tenants &amp; Costs_Aerium - Chester 3 2" xfId="22747"/>
    <cellStyle name="_CurrencySpace_Tenants &amp; Costs_Aerium - Chester 4" xfId="22748"/>
    <cellStyle name="_CurrencySpace_Tenants &amp; Costs_Aerium - Mercoeur" xfId="22749"/>
    <cellStyle name="_CurrencySpace_Tenants &amp; Costs_Aerium - Mercoeur 2" xfId="22750"/>
    <cellStyle name="_CurrencySpace_Tenants &amp; Costs_Aerium - Mercoeur 2 2" xfId="22751"/>
    <cellStyle name="_CurrencySpace_Tenants &amp; Costs_Aerium - Mercoeur 2 2 2" xfId="22752"/>
    <cellStyle name="_CurrencySpace_Tenants &amp; Costs_Aerium - Mercoeur 2 3" xfId="22753"/>
    <cellStyle name="_CurrencySpace_Tenants &amp; Costs_Aerium - Mercoeur 3" xfId="22754"/>
    <cellStyle name="_CurrencySpace_Tenants &amp; Costs_Aerium - Mercoeur 3 2" xfId="22755"/>
    <cellStyle name="_CurrencySpace_Tenants &amp; Costs_Aerium - Mercoeur 4" xfId="22756"/>
    <cellStyle name="_CurrencySpace_Tenants &amp; Costs_Babcock &amp; Brown Air Funding I" xfId="22757"/>
    <cellStyle name="_CurrencySpace_Tenants &amp; Costs_Babcock &amp; Brown Air Funding I 2" xfId="22758"/>
    <cellStyle name="_CurrencySpace_Tenants &amp; Costs_Babcock &amp; Brown Air Funding I 2 2" xfId="22759"/>
    <cellStyle name="_CurrencySpace_Tenants &amp; Costs_Babcock &amp; Brown Air Funding I 2 2 2" xfId="22760"/>
    <cellStyle name="_CurrencySpace_Tenants &amp; Costs_Babcock &amp; Brown Air Funding I 2 3" xfId="22761"/>
    <cellStyle name="_CurrencySpace_Tenants &amp; Costs_Babcock &amp; Brown Air Funding I 3" xfId="22762"/>
    <cellStyle name="_CurrencySpace_Tenants &amp; Costs_Babcock &amp; Brown Air Funding I 3 2" xfId="22763"/>
    <cellStyle name="_CurrencySpace_Tenants &amp; Costs_Babcock &amp; Brown Air Funding I 4" xfId="22764"/>
    <cellStyle name="_CurrencySpace_Tenants &amp; Costs_FCAR 364-day" xfId="22765"/>
    <cellStyle name="_CurrencySpace_Tenants &amp; Costs_FCAR 364-day 2" xfId="22766"/>
    <cellStyle name="_CurrencySpace_Tenants &amp; Costs_FCAR 364-day 2 2" xfId="22767"/>
    <cellStyle name="_CurrencySpace_Tenants &amp; Costs_FCAR 364-day 2 2 2" xfId="22768"/>
    <cellStyle name="_CurrencySpace_Tenants &amp; Costs_FCAR 364-day 2 3" xfId="22769"/>
    <cellStyle name="_CurrencySpace_Tenants &amp; Costs_FCAR 364-day 3" xfId="22770"/>
    <cellStyle name="_CurrencySpace_Tenants &amp; Costs_FCAR 364-day 3 2" xfId="22771"/>
    <cellStyle name="_CurrencySpace_Tenants &amp; Costs_FCAR 364-day 4" xfId="22772"/>
    <cellStyle name="_CurrencySpace_Tenants &amp; Costs_FCAR 5-year" xfId="22773"/>
    <cellStyle name="_CurrencySpace_Tenants &amp; Costs_FCAR 5-year 2" xfId="22774"/>
    <cellStyle name="_CurrencySpace_Tenants &amp; Costs_FCAR 5-year 2 2" xfId="22775"/>
    <cellStyle name="_CurrencySpace_Tenants &amp; Costs_FCAR 5-year 2 2 2" xfId="22776"/>
    <cellStyle name="_CurrencySpace_Tenants &amp; Costs_FCAR 5-year 2 3" xfId="22777"/>
    <cellStyle name="_CurrencySpace_Tenants &amp; Costs_FCAR 5-year 3" xfId="22778"/>
    <cellStyle name="_CurrencySpace_Tenants &amp; Costs_FCAR 5-year 3 2" xfId="22779"/>
    <cellStyle name="_CurrencySpace_Tenants &amp; Costs_FCAR 5-year 4" xfId="22780"/>
    <cellStyle name="_CurrencySpace_Tenants &amp; Costs_FCC Zeus" xfId="22781"/>
    <cellStyle name="_CurrencySpace_Tenants &amp; Costs_FCC Zeus 2" xfId="22782"/>
    <cellStyle name="_CurrencySpace_Tenants &amp; Costs_FCC Zeus 2 2" xfId="22783"/>
    <cellStyle name="_CurrencySpace_Tenants &amp; Costs_FCC Zeus 2 2 2" xfId="22784"/>
    <cellStyle name="_CurrencySpace_Tenants &amp; Costs_FCC Zeus 2 3" xfId="22785"/>
    <cellStyle name="_CurrencySpace_Tenants &amp; Costs_FCC Zeus 3" xfId="22786"/>
    <cellStyle name="_CurrencySpace_Tenants &amp; Costs_FCC Zeus 3 2" xfId="22787"/>
    <cellStyle name="_CurrencySpace_Tenants &amp; Costs_FCC Zeus 4" xfId="22788"/>
    <cellStyle name="_CurrencySpace_Tenants &amp; Costs_Flagstar 2007-1A C AF4" xfId="22789"/>
    <cellStyle name="_CurrencySpace_Tenants &amp; Costs_Flagstar 2007-1A C AF4 2" xfId="22790"/>
    <cellStyle name="_CurrencySpace_Tenants &amp; Costs_Flagstar 2007-1A C AF4 2 2" xfId="22791"/>
    <cellStyle name="_CurrencySpace_Tenants &amp; Costs_Flagstar 2007-1A C AF4 2 2 2" xfId="22792"/>
    <cellStyle name="_CurrencySpace_Tenants &amp; Costs_Flagstar 2007-1A C AF4 2 3" xfId="22793"/>
    <cellStyle name="_CurrencySpace_Tenants &amp; Costs_Flagstar 2007-1A C AF4 3" xfId="22794"/>
    <cellStyle name="_CurrencySpace_Tenants &amp; Costs_Flagstar 2007-1A C AF4 3 2" xfId="22795"/>
    <cellStyle name="_CurrencySpace_Tenants &amp; Costs_Flagstar 2007-1A C AF4 4" xfId="22796"/>
    <cellStyle name="_CurrencySpace_Tenants &amp; Costs_ItalFinance SV2" xfId="22797"/>
    <cellStyle name="_CurrencySpace_Tenants &amp; Costs_ItalFinance SV2 2" xfId="22798"/>
    <cellStyle name="_CurrencySpace_Tenants &amp; Costs_ItalFinance SV2 2 2" xfId="22799"/>
    <cellStyle name="_CurrencySpace_Tenants &amp; Costs_ItalFinance SV2 2 2 2" xfId="22800"/>
    <cellStyle name="_CurrencySpace_Tenants &amp; Costs_ItalFinance SV2 2 3" xfId="22801"/>
    <cellStyle name="_CurrencySpace_Tenants &amp; Costs_ItalFinance SV2 3" xfId="22802"/>
    <cellStyle name="_CurrencySpace_Tenants &amp; Costs_ItalFinance SV2 3 2" xfId="22803"/>
    <cellStyle name="_CurrencySpace_Tenants &amp; Costs_ItalFinance SV2 4" xfId="22804"/>
    <cellStyle name="_CurrencySpace_Tenants &amp; Costs_Meliadi SaRL" xfId="22805"/>
    <cellStyle name="_CurrencySpace_Tenants &amp; Costs_Meliadi SaRL 2" xfId="22806"/>
    <cellStyle name="_CurrencySpace_Tenants &amp; Costs_Meliadi SaRL 2 2" xfId="22807"/>
    <cellStyle name="_CurrencySpace_Tenants &amp; Costs_Meliadi SaRL 2 2 2" xfId="22808"/>
    <cellStyle name="_CurrencySpace_Tenants &amp; Costs_Meliadi SaRL 2 3" xfId="22809"/>
    <cellStyle name="_CurrencySpace_Tenants &amp; Costs_Meliadi SaRL 3" xfId="22810"/>
    <cellStyle name="_CurrencySpace_Tenants &amp; Costs_Meliadi SaRL 3 2" xfId="22811"/>
    <cellStyle name="_CurrencySpace_Tenants &amp; Costs_Meliadi SaRL 4" xfId="22812"/>
    <cellStyle name="_CurrencySpace_Tenants &amp; Costs_Sheet1" xfId="22813"/>
    <cellStyle name="_CurrencySpace_Tenants &amp; Costs_Sheet1 2" xfId="22814"/>
    <cellStyle name="_CurrencySpace_Tenants &amp; Costs_Sheet1 2 2" xfId="22815"/>
    <cellStyle name="_CurrencySpace_Tenants &amp; Costs_Sheet1 2 2 2" xfId="22816"/>
    <cellStyle name="_CurrencySpace_Tenants &amp; Costs_Sheet1 2 3" xfId="22817"/>
    <cellStyle name="_CurrencySpace_Tenants &amp; Costs_Sheet1 3" xfId="22818"/>
    <cellStyle name="_CurrencySpace_Tenants &amp; Costs_Sheet1 3 2" xfId="22819"/>
    <cellStyle name="_CurrencySpace_Tenants &amp; Costs_Sheet1 4" xfId="22820"/>
    <cellStyle name="_CurrencySpace_Tenants &amp; Costs_Template" xfId="22821"/>
    <cellStyle name="_CurrencySpace_Tenants &amp; Costs_Template 2" xfId="22822"/>
    <cellStyle name="_CurrencySpace_Tenants &amp; Costs_Template 2 2" xfId="22823"/>
    <cellStyle name="_CurrencySpace_Tenants &amp; Costs_Template 2 2 2" xfId="22824"/>
    <cellStyle name="_CurrencySpace_Tenants &amp; Costs_Template 2 3" xfId="22825"/>
    <cellStyle name="_CurrencySpace_Tenants &amp; Costs_Template 3" xfId="22826"/>
    <cellStyle name="_CurrencySpace_Tenants &amp; Costs_Template 3 2" xfId="22827"/>
    <cellStyle name="_CurrencySpace_Tenants &amp; Costs_Template 4" xfId="22828"/>
    <cellStyle name="_CurrencySpace_Yield calculation worksheet 1a" xfId="22829"/>
    <cellStyle name="_Data" xfId="22830"/>
    <cellStyle name="_Data 2" xfId="22831"/>
    <cellStyle name="_Data 2 2" xfId="22832"/>
    <cellStyle name="_Data 3" xfId="22833"/>
    <cellStyle name="_Data Control" xfId="22834"/>
    <cellStyle name="_Data Control 2" xfId="22835"/>
    <cellStyle name="_Data Control_17-Juste valeur en annexe" xfId="22836"/>
    <cellStyle name="_Data Control_2 - Appendices to be completed by the entities" xfId="22837"/>
    <cellStyle name="_Data Control_2 - Appendix 11 Dérivés crédit  300611 V2 UK" xfId="22838"/>
    <cellStyle name="_Data Control_2 - Appendix 7d  envoi 200911 GB" xfId="22839"/>
    <cellStyle name="_Data Control_2 - Appendix 7e envoi160911" xfId="22840"/>
    <cellStyle name="_Data Control_3 - Annexes d'information et notices" xfId="22841"/>
    <cellStyle name="_Data Control_Annexe 16 - Titre classé en L&amp;R" xfId="22842"/>
    <cellStyle name="_Data Control_Annexe 1c" xfId="22843"/>
    <cellStyle name="_Data Control_Annexe 7c (2)" xfId="22844"/>
    <cellStyle name="_Data Control_annexe 7c mise à jour uk" xfId="22845"/>
    <cellStyle name="_Data Control_Annexes FR" xfId="22846"/>
    <cellStyle name="_Data Control_Appendix 7d" xfId="22847"/>
    <cellStyle name="_Data Control_Cadrage conso" xfId="22848"/>
    <cellStyle name="_Data Control_Instructions appendix 7c" xfId="22849"/>
    <cellStyle name="_data starbird_200803_v1404 adj" xfId="22850"/>
    <cellStyle name="_data starbird_200803_v1404 adj 2" xfId="22851"/>
    <cellStyle name="_data starbird_200803_v1404 adj 2 2" xfId="22852"/>
    <cellStyle name="_data starbird_200803_v1404 adj 2 2 2" xfId="22853"/>
    <cellStyle name="_data starbird_200803_v1404 adj 2 3" xfId="22854"/>
    <cellStyle name="_data starbird_200803_v1404 adj 3" xfId="22855"/>
    <cellStyle name="_data starbird_200803_v1404 adj 3 2" xfId="22856"/>
    <cellStyle name="_data starbird_200803_v1404 adj 4" xfId="22857"/>
    <cellStyle name="_data starbird_200803_v1404 adj_Annexe 7c (2)" xfId="22858"/>
    <cellStyle name="_data starbird_200803_v1404 adj_annexe 7c mise à jour uk" xfId="22859"/>
    <cellStyle name="_Data_Annexe 7c (2)" xfId="22860"/>
    <cellStyle name="_Data_annexe 7c mise à jour uk" xfId="22861"/>
    <cellStyle name="_Data_Cadrage conso" xfId="22862"/>
    <cellStyle name="_Deal Analysis - Main" xfId="22863"/>
    <cellStyle name="_Diversey Harbor - AMBAC request old complete" xfId="22864"/>
    <cellStyle name="_Diversey Harbor - Ischus request - S&amp;U" xfId="22865"/>
    <cellStyle name="_dobrasil 09-2006 reçu" xfId="22866"/>
    <cellStyle name="_dobrasil 09-2006 reçu_Annexe AFS_ Taiwan vie_BNPP Q12010" xfId="22867"/>
    <cellStyle name="_dobrasil 12-2006 reçu" xfId="22868"/>
    <cellStyle name="_dobrasil 12-2006 reçu_Annexe AFS_ Taiwan vie_BNPP Q12010" xfId="22869"/>
    <cellStyle name="_Duke data" xfId="22870"/>
    <cellStyle name="_Duke data_Degas HFTO" xfId="22871"/>
    <cellStyle name="_Ea" xfId="22872"/>
    <cellStyle name="_ec Taird" xfId="22873"/>
    <cellStyle name="_ec Taird RD Transco Coda-XL" xfId="22874"/>
    <cellStyle name="_ec Taivie" xfId="22875"/>
    <cellStyle name="_ec Taivie Coda-XL" xfId="22876"/>
    <cellStyle name="_ec Taivie Coda-XL2" xfId="22877"/>
    <cellStyle name="_ec Taivie Coda-XL2 sans macro" xfId="22878"/>
    <cellStyle name="_Effective Interest Rate" xfId="22879"/>
    <cellStyle name="_Effective Interest Rate 2" xfId="22880"/>
    <cellStyle name="_Effective Interest Rate 2 2" xfId="22881"/>
    <cellStyle name="_Effective Interest Rate 3" xfId="22882"/>
    <cellStyle name="_Effective Interest Rate_Annexe 7c (2)" xfId="22883"/>
    <cellStyle name="_Effective Interest Rate_annexe 7c mise à jour uk" xfId="22884"/>
    <cellStyle name="_Effective Interest Rate_Cadrage conso" xfId="22885"/>
    <cellStyle name="_Elliott Model 07-05-06 Flip Book" xfId="22886"/>
    <cellStyle name="_ems10223_my" xfId="22887"/>
    <cellStyle name="_Epic (Industrious) Plc" xfId="22888"/>
    <cellStyle name="_Epic (Industrious) Plc 2" xfId="22889"/>
    <cellStyle name="_Epic (Industrious) Plc 2 2" xfId="22890"/>
    <cellStyle name="_Epic (Industrious) Plc 2 2 2" xfId="22891"/>
    <cellStyle name="_Epic (Industrious) Plc 2 3" xfId="22892"/>
    <cellStyle name="_Epic (Industrious) Plc 3" xfId="22893"/>
    <cellStyle name="_Epic (Industrious) Plc 3 2" xfId="22894"/>
    <cellStyle name="_Epic (Industrious) Plc 4" xfId="22895"/>
    <cellStyle name="_Epic (Industrious) Plc_Annexe 7c (2)" xfId="22896"/>
    <cellStyle name="_Epic (Industrious) Plc_annexe 7c mise à jour uk" xfId="22897"/>
    <cellStyle name="_e-plus debt - Machado1" xfId="22898"/>
    <cellStyle name="_e-plus debt - Machado1 2" xfId="22899"/>
    <cellStyle name="_e-plus debt - Machado1 3" xfId="22900"/>
    <cellStyle name="_e-plus debt - Machado1_AFS" xfId="22901"/>
    <cellStyle name="_e-plus debt - Machado1_Cadrage conso" xfId="22902"/>
    <cellStyle name="_e-plus debt - Machado1_Master états financiers de synthèse IFRS_201112 V0" xfId="22903"/>
    <cellStyle name="_e-plus debt - Machado1_Q1_Fortis participations" xfId="22904"/>
    <cellStyle name="_e-plus debt - Machado1_Q3 2011 Fortis - Minoritaires" xfId="22905"/>
    <cellStyle name="_e-plus debt - Machado1_Var Immo incorp Q2" xfId="22906"/>
    <cellStyle name="_ESP Funding I - Cashflows for UBS 07-06-2006" xfId="22907"/>
    <cellStyle name="_Espagne_Dir_2005T4vFinal" xfId="22908"/>
    <cellStyle name="_Espagne_Dir_2005T4vFinalsymbad" xfId="22909"/>
    <cellStyle name="_ESTIM_Italie_CENTROVITA" xfId="22910"/>
    <cellStyle name="_Estimé Ratio Fin 2007" xfId="22911"/>
    <cellStyle name="_Estimé Ratio Fin 2007 2" xfId="22912"/>
    <cellStyle name="_Estimé Ratio Fin 2007_AFS" xfId="22913"/>
    <cellStyle name="_Estimé Ratio Fin 2007_Etat CA FPBII Fortis - 2011 Q1" xfId="22914"/>
    <cellStyle name="_Estimé Ratio Fin 2007_Etat CA FPBII Fortis - 2011 Q1_Q1_Fortis participations" xfId="22915"/>
    <cellStyle name="_Estimé Ratio Fin 2007_Etat CA FPBII Fortis - 2011 Q1_Var Immo incorp Q2" xfId="22916"/>
    <cellStyle name="_Estimé Ratio Fin 2007_Feuil1" xfId="22917"/>
    <cellStyle name="_Estimé Ratio Fin 2007_Justificatifs -2011 Q1" xfId="22918"/>
    <cellStyle name="_Estimé Ratio Fin 2007_Q1_Fortis participations" xfId="22919"/>
    <cellStyle name="_Estimé Ratio Fin 2007_Q1_Fortis participations_Var Immo incorp Q2" xfId="22920"/>
    <cellStyle name="_Estimé Ratio Fin 2007_Var Immo incorp Q2" xfId="22921"/>
    <cellStyle name="_Etat CA FPBII Fortis - 2010 Q4" xfId="22922"/>
    <cellStyle name="_Euro" xfId="22923"/>
    <cellStyle name="_Euro 2" xfId="22924"/>
    <cellStyle name="_Euro 2 2" xfId="22925"/>
    <cellStyle name="_Euro 2 2 2" xfId="22926"/>
    <cellStyle name="_Euro 2 3" xfId="22927"/>
    <cellStyle name="_Euro 2 4" xfId="22928"/>
    <cellStyle name="_Euro 3" xfId="22929"/>
    <cellStyle name="_Euro 3 2" xfId="22930"/>
    <cellStyle name="_Euro 3 3" xfId="22931"/>
    <cellStyle name="_Euro 3 4" xfId="22932"/>
    <cellStyle name="_Euro 4" xfId="22933"/>
    <cellStyle name="_Euro 5" xfId="22934"/>
    <cellStyle name="_Euro_45647 - Annexe 6a au 31 03 2011 v2" xfId="22935"/>
    <cellStyle name="_Euro_ABS Deal Tracer - Q3 2008" xfId="22936"/>
    <cellStyle name="_Euro_ABS Deal Tracer - Q3 2008 2" xfId="22937"/>
    <cellStyle name="_Euro_ABS Deal Tracer - Q3 2008 2 2" xfId="22938"/>
    <cellStyle name="_Euro_ABS Deal Tracer - Q3 2008 2 2 2" xfId="22939"/>
    <cellStyle name="_Euro_ABS Deal Tracer - Q3 2008 2 3" xfId="22940"/>
    <cellStyle name="_Euro_ABS Deal Tracer - Q3 2008 3" xfId="22941"/>
    <cellStyle name="_Euro_ABS Deal Tracer - Q3 2008 3 2" xfId="22942"/>
    <cellStyle name="_Euro_ABS Deal Tracer - Q3 2008 4" xfId="22943"/>
    <cellStyle name="_Euro_Aerium - Chester" xfId="22944"/>
    <cellStyle name="_Euro_Aerium - Chester 2" xfId="22945"/>
    <cellStyle name="_Euro_Aerium - Chester 2 2" xfId="22946"/>
    <cellStyle name="_Euro_Aerium - Chester 2 2 2" xfId="22947"/>
    <cellStyle name="_Euro_Aerium - Chester 2 3" xfId="22948"/>
    <cellStyle name="_Euro_Aerium - Chester 3" xfId="22949"/>
    <cellStyle name="_Euro_Aerium - Chester 3 2" xfId="22950"/>
    <cellStyle name="_Euro_Aerium - Chester 4" xfId="22951"/>
    <cellStyle name="_Euro_Aerium - Mercoeur" xfId="22952"/>
    <cellStyle name="_Euro_Aerium - Mercoeur 2" xfId="22953"/>
    <cellStyle name="_Euro_Aerium - Mercoeur 2 2" xfId="22954"/>
    <cellStyle name="_Euro_Aerium - Mercoeur 2 2 2" xfId="22955"/>
    <cellStyle name="_Euro_Aerium - Mercoeur 2 3" xfId="22956"/>
    <cellStyle name="_Euro_Aerium - Mercoeur 3" xfId="22957"/>
    <cellStyle name="_Euro_Aerium - Mercoeur 3 2" xfId="22958"/>
    <cellStyle name="_Euro_Aerium - Mercoeur 4" xfId="22959"/>
    <cellStyle name="_Euro_Annexe 6 Détail comptes" xfId="22960"/>
    <cellStyle name="_Euro_Babcock &amp; Brown Air Funding I" xfId="22961"/>
    <cellStyle name="_Euro_Babcock &amp; Brown Air Funding I 2" xfId="22962"/>
    <cellStyle name="_Euro_Babcock &amp; Brown Air Funding I 2 2" xfId="22963"/>
    <cellStyle name="_Euro_Babcock &amp; Brown Air Funding I 2 2 2" xfId="22964"/>
    <cellStyle name="_Euro_Babcock &amp; Brown Air Funding I 2 3" xfId="22965"/>
    <cellStyle name="_Euro_Babcock &amp; Brown Air Funding I 3" xfId="22966"/>
    <cellStyle name="_Euro_Babcock &amp; Brown Air Funding I 3 2" xfId="22967"/>
    <cellStyle name="_Euro_Babcock &amp; Brown Air Funding I 4" xfId="22968"/>
    <cellStyle name="_Euro_Exclusion Karma" xfId="22969"/>
    <cellStyle name="_Euro_Exposition des titres souverains (zone euro) au 31.12.2011 V4" xfId="22970"/>
    <cellStyle name="_Euro_FCAR 364-day" xfId="22971"/>
    <cellStyle name="_Euro_FCAR 364-day 2" xfId="22972"/>
    <cellStyle name="_Euro_FCAR 364-day 2 2" xfId="22973"/>
    <cellStyle name="_Euro_FCAR 364-day 2 2 2" xfId="22974"/>
    <cellStyle name="_Euro_FCAR 364-day 2 3" xfId="22975"/>
    <cellStyle name="_Euro_FCAR 364-day 3" xfId="22976"/>
    <cellStyle name="_Euro_FCAR 364-day 3 2" xfId="22977"/>
    <cellStyle name="_Euro_FCAR 364-day 4" xfId="22978"/>
    <cellStyle name="_Euro_FCAR 5-year" xfId="22979"/>
    <cellStyle name="_Euro_FCAR 5-year 2" xfId="22980"/>
    <cellStyle name="_Euro_FCAR 5-year 2 2" xfId="22981"/>
    <cellStyle name="_Euro_FCAR 5-year 2 2 2" xfId="22982"/>
    <cellStyle name="_Euro_FCAR 5-year 2 3" xfId="22983"/>
    <cellStyle name="_Euro_FCAR 5-year 3" xfId="22984"/>
    <cellStyle name="_Euro_FCAR 5-year 3 2" xfId="22985"/>
    <cellStyle name="_Euro_FCAR 5-year 4" xfId="22986"/>
    <cellStyle name="_Euro_FCC Zeus" xfId="22987"/>
    <cellStyle name="_Euro_FCC Zeus 2" xfId="22988"/>
    <cellStyle name="_Euro_FCC Zeus 2 2" xfId="22989"/>
    <cellStyle name="_Euro_FCC Zeus 2 2 2" xfId="22990"/>
    <cellStyle name="_Euro_FCC Zeus 2 3" xfId="22991"/>
    <cellStyle name="_Euro_FCC Zeus 3" xfId="22992"/>
    <cellStyle name="_Euro_FCC Zeus 3 2" xfId="22993"/>
    <cellStyle name="_Euro_FCC Zeus 4" xfId="22994"/>
    <cellStyle name="_Euro_Flagstar 2007-1A C AF4" xfId="22995"/>
    <cellStyle name="_Euro_Flagstar 2007-1A C AF4 2" xfId="22996"/>
    <cellStyle name="_Euro_Flagstar 2007-1A C AF4 2 2" xfId="22997"/>
    <cellStyle name="_Euro_Flagstar 2007-1A C AF4 2 2 2" xfId="22998"/>
    <cellStyle name="_Euro_Flagstar 2007-1A C AF4 2 3" xfId="22999"/>
    <cellStyle name="_Euro_Flagstar 2007-1A C AF4 3" xfId="23000"/>
    <cellStyle name="_Euro_Flagstar 2007-1A C AF4 3 2" xfId="23001"/>
    <cellStyle name="_Euro_Flagstar 2007-1A C AF4 4" xfId="23002"/>
    <cellStyle name="_Euro_ItalFinance SV2" xfId="23003"/>
    <cellStyle name="_Euro_ItalFinance SV2 2" xfId="23004"/>
    <cellStyle name="_Euro_ItalFinance SV2 2 2" xfId="23005"/>
    <cellStyle name="_Euro_ItalFinance SV2 2 2 2" xfId="23006"/>
    <cellStyle name="_Euro_ItalFinance SV2 2 3" xfId="23007"/>
    <cellStyle name="_Euro_ItalFinance SV2 3" xfId="23008"/>
    <cellStyle name="_Euro_ItalFinance SV2 3 2" xfId="23009"/>
    <cellStyle name="_Euro_ItalFinance SV2 4" xfId="23010"/>
    <cellStyle name="_Euro_Meliadi SaRL" xfId="23011"/>
    <cellStyle name="_Euro_Meliadi SaRL 2" xfId="23012"/>
    <cellStyle name="_Euro_Meliadi SaRL 2 2" xfId="23013"/>
    <cellStyle name="_Euro_Meliadi SaRL 2 2 2" xfId="23014"/>
    <cellStyle name="_Euro_Meliadi SaRL 2 3" xfId="23015"/>
    <cellStyle name="_Euro_Meliadi SaRL 3" xfId="23016"/>
    <cellStyle name="_Euro_Meliadi SaRL 3 2" xfId="23017"/>
    <cellStyle name="_Euro_Meliadi SaRL 4" xfId="23018"/>
    <cellStyle name="_Euro_shadow publication 2010.12" xfId="23019"/>
    <cellStyle name="_Euro_shadow publication 2010.12 2" xfId="23020"/>
    <cellStyle name="_Euro_Sheet1" xfId="23021"/>
    <cellStyle name="_Euro_Sheet1 2" xfId="23022"/>
    <cellStyle name="_Euro_Sheet1 2 2" xfId="23023"/>
    <cellStyle name="_Euro_Sheet1 2 2 2" xfId="23024"/>
    <cellStyle name="_Euro_Sheet1 2 3" xfId="23025"/>
    <cellStyle name="_Euro_Sheet1 3" xfId="23026"/>
    <cellStyle name="_Euro_Sheet1 3 2" xfId="23027"/>
    <cellStyle name="_Euro_Sheet1 4" xfId="23028"/>
    <cellStyle name="_Euro_Synthese cumul 300910" xfId="23029"/>
    <cellStyle name="_Euro_Synthese cumul 300910 2" xfId="23030"/>
    <cellStyle name="_Euro_Template" xfId="23031"/>
    <cellStyle name="_Euro_Template 2" xfId="23032"/>
    <cellStyle name="_Euro_Template 2 2" xfId="23033"/>
    <cellStyle name="_Euro_Template 2 2 2" xfId="23034"/>
    <cellStyle name="_Euro_Template 2 3" xfId="23035"/>
    <cellStyle name="_Euro_Template 3" xfId="23036"/>
    <cellStyle name="_Euro_Template 3 2" xfId="23037"/>
    <cellStyle name="_Euro_Template 4" xfId="23038"/>
    <cellStyle name="_Example 1" xfId="23039"/>
    <cellStyle name="_Extracted_Stuff" xfId="23040"/>
    <cellStyle name="_F" xfId="23041"/>
    <cellStyle name="_Factor Exposure" xfId="23042"/>
    <cellStyle name="_Feuil1" xfId="23043"/>
    <cellStyle name="_Feuil1_Annexe AFS_ Taiwan vie_BNPP Q12010" xfId="23044"/>
    <cellStyle name="_fichier de travail" xfId="23045"/>
    <cellStyle name="_fichier de travail_Annexe AFS_ Taiwan vie_BNPP Q12010" xfId="23046"/>
    <cellStyle name="_findomestic SpA Unieuro 06T3" xfId="23047"/>
    <cellStyle name="_FITCH Conversion " xfId="23048"/>
    <cellStyle name="_FITCH Conversion  2" xfId="23049"/>
    <cellStyle name="_FITCH Conversion  2 2" xfId="23050"/>
    <cellStyle name="_FITCH Conversion  3" xfId="23051"/>
    <cellStyle name="_FITCH Conversion _Annexe 7c (2)" xfId="23052"/>
    <cellStyle name="_FITCH Conversion _annexe 7c mise à jour uk" xfId="23053"/>
    <cellStyle name="_FITCH Conversion _Cadrage conso" xfId="23054"/>
    <cellStyle name="_Fitch_MATRIX" xfId="23055"/>
    <cellStyle name="_Fitch_VECTOR_Model" xfId="23056"/>
    <cellStyle name="_Fitch_VECTOR_Model_Correlation Matrix" xfId="23057"/>
    <cellStyle name="_Fitch_VECTOR_Model_Factor Exposure" xfId="23058"/>
    <cellStyle name="_Fitch_VECTOR_Model_Portfolio Definition" xfId="23059"/>
    <cellStyle name="_Fitch_VECTOR_Model_Recovery Rates" xfId="23060"/>
    <cellStyle name="_Fitch_VECTOR_Model2.0" xfId="23061"/>
    <cellStyle name="_Foglio di chiusura - Settembre 2002" xfId="23062"/>
    <cellStyle name="_Friuladria 06T2" xfId="23063"/>
    <cellStyle name="_From Lebon suivi des TSSDI en ke 200712 prudentiel" xfId="23064"/>
    <cellStyle name="_From Levoisin Projection NDL at local level Q4_V2" xfId="23065"/>
    <cellStyle name="_getdata" xfId="23066"/>
    <cellStyle name="_GMAC GAP TLMKG 06T3 CONV. 5134 ok ctrl F&amp;M" xfId="23067"/>
    <cellStyle name="_H-" xfId="23068"/>
    <cellStyle name="_H - script" xfId="23069"/>
    <cellStyle name="_H de T Inmo Gen 03-07 (real)" xfId="23070"/>
    <cellStyle name="_H de T Inmo Gen 03-07 (real)_Annexe AFS_ Taiwan vie_BNPP Q12010" xfId="23071"/>
    <cellStyle name="_H de T Inmo Gen 06-07 (real)" xfId="23072"/>
    <cellStyle name="_H de T Inmo Gen 06-07 (real)_Annexe AFS_ Taiwan vie_BNPP Q12010" xfId="23073"/>
    <cellStyle name="_Ha" xfId="23074"/>
    <cellStyle name="_Hapoalim_refresh_spreads" xfId="23075"/>
    <cellStyle name="_Hapoalim_refresh_spreads 2" xfId="23076"/>
    <cellStyle name="_Hapoalim_refresh_spreads 2 2" xfId="23077"/>
    <cellStyle name="_Hapoalim_refresh_spreads 2 2 2" xfId="23078"/>
    <cellStyle name="_Hapoalim_refresh_spreads 2 3" xfId="23079"/>
    <cellStyle name="_Hapoalim_refresh_spreads 3" xfId="23080"/>
    <cellStyle name="_Hapoalim_refresh_spreads 3 2" xfId="23081"/>
    <cellStyle name="_Hapoalim_refresh_spreads 4" xfId="23082"/>
    <cellStyle name="_Hapoalim_refresh_spreads_Annexe 7c (2)" xfId="23083"/>
    <cellStyle name="_Hapoalim_refresh_spreads_annexe 7c mise à jour uk" xfId="23084"/>
    <cellStyle name="_Heading" xfId="23085"/>
    <cellStyle name="_Heading 2" xfId="23086"/>
    <cellStyle name="_Heading_~0950885" xfId="23087"/>
    <cellStyle name="_Heading_~5830458" xfId="23088"/>
    <cellStyle name="_Heading_~8064952" xfId="23089"/>
    <cellStyle name="_Heading_15 Wizard Operating Model" xfId="23090"/>
    <cellStyle name="_Heading_15 Wizard Operating Model 2" xfId="23091"/>
    <cellStyle name="_Heading_15 Wizard Operating Model_Master états financiers de synthèse IFRS_201112 V0" xfId="23092"/>
    <cellStyle name="_Heading_15 Wizard Operating Model_note 4 à insérer" xfId="23093"/>
    <cellStyle name="_Heading_15 Wizard Operating Model_Queen III - PPA reversal Banking Book - 090630" xfId="23094"/>
    <cellStyle name="_Heading_15 Wizard Operating Model_Queen III - PPA reversal Banking Book - 090630_21h" xfId="23095"/>
    <cellStyle name="_Heading_15 Wizard Operating Model_Queen III - PPA reversal Banking Book - 090708h" xfId="23096"/>
    <cellStyle name="_Heading_15 Wizard Operating Model_Queen III - PPA reversal Banking Book - 090709 10h08 vm" xfId="23097"/>
    <cellStyle name="_Heading_15 Wizard Operating Model_Queen III - PPA reversal Banking Book - 090709 12h vm" xfId="23098"/>
    <cellStyle name="_Heading_15 Wizard Operating Model_Queen III - PPA reversal Banking Book - 090709 vm - à répartir" xfId="23099"/>
    <cellStyle name="_Heading_15 Wizard Operating Model_Queen III - PPA reversal Banking Book - 140709 17h modifié" xfId="23100"/>
    <cellStyle name="_Heading_15 Wizard Operating Model_Queen III - PPA reversal Banking Book - 140709 18h modifié" xfId="23101"/>
    <cellStyle name="_Heading_15 Wizard Operating Model_Queen III - Rationalisation des Issued Debts - 090723" xfId="23102"/>
    <cellStyle name="_Heading_CC 3 Yr Forecast to IPO Banks (1)" xfId="23103"/>
    <cellStyle name="_Heading_CC 3 Yr Forecast to IPO Banks (1) 2" xfId="23104"/>
    <cellStyle name="_Heading_CC 3 Yr Forecast to IPO Banks (1)_~0950885" xfId="23105"/>
    <cellStyle name="_Heading_CC 3 Yr Forecast to IPO Banks (1)_~5830458" xfId="23106"/>
    <cellStyle name="_Heading_CC 3 Yr Forecast to IPO Banks (1)_~8064952" xfId="23107"/>
    <cellStyle name="_Heading_CC 3 Yr Forecast to IPO Banks (1)_Fichier des tableaux ENG_EF_sc590" xfId="23108"/>
    <cellStyle name="_Heading_CC 3 Yr Forecast to IPO Banks (1)_Master états financiers de synthèse IFRS_201112 V0" xfId="23109"/>
    <cellStyle name="_Heading_CC 3 Yr Forecast to IPO Banks (1)_Queen III - PPA reversal Banking Book - 090630" xfId="23110"/>
    <cellStyle name="_Heading_CC 3 Yr Forecast to IPO Banks (1)_Queen III - PPA reversal Banking Book - 090630_21h" xfId="23111"/>
    <cellStyle name="_Heading_CC 3 Yr Forecast to IPO Banks (1)_Queen III - PPA reversal Banking Book - 090708h" xfId="23112"/>
    <cellStyle name="_Heading_CC 3 Yr Forecast to IPO Banks (1)_Queen III - PPA reversal Banking Book - 090709 12h vm pour databook" xfId="23113"/>
    <cellStyle name="_Heading_CC 3 Yr Forecast to IPO Banks (1)_Queen III - Rationalisation des Issued Debts - 090723" xfId="23114"/>
    <cellStyle name="_Heading_CC 3 Yr Forecast to IPO Banks (1)_Tableauxà modifier dans états fin_gb_rev" xfId="23115"/>
    <cellStyle name="_Heading_Comps 24May02_Final" xfId="23116"/>
    <cellStyle name="_Heading_Comps 24May02_Final 2" xfId="23117"/>
    <cellStyle name="_Heading_Comps 24May02_Final_~0950885" xfId="23118"/>
    <cellStyle name="_Heading_Comps 24May02_Final_~5830458" xfId="23119"/>
    <cellStyle name="_Heading_Comps 24May02_Final_~8064952" xfId="23120"/>
    <cellStyle name="_Heading_Comps 24May02_Final_Fichier des tableaux ENG_EF_sc590" xfId="23121"/>
    <cellStyle name="_Heading_Comps 24May02_Final_Master états financiers de synthèse IFRS_201112 V0" xfId="23122"/>
    <cellStyle name="_Heading_Comps 24May02_Final_Queen III - PPA reversal Banking Book - 090630" xfId="23123"/>
    <cellStyle name="_Heading_Comps 24May02_Final_Queen III - PPA reversal Banking Book - 090630_21h" xfId="23124"/>
    <cellStyle name="_Heading_Comps 24May02_Final_Queen III - PPA reversal Banking Book - 090708h" xfId="23125"/>
    <cellStyle name="_Heading_Comps 24May02_Final_Queen III - PPA reversal Banking Book - 090709 12h vm pour databook" xfId="23126"/>
    <cellStyle name="_Heading_Comps 24May02_Final_Queen III - Rationalisation des Issued Debts - 090723" xfId="23127"/>
    <cellStyle name="_Heading_Comps 24May02_Final_Tableauxà modifier dans états fin_gb_rev" xfId="23128"/>
    <cellStyle name="_Heading_Exclusion Karma" xfId="23129"/>
    <cellStyle name="_Heading_Exposition des titres souverains (zone euro) au 31.12.2011 V4" xfId="23130"/>
    <cellStyle name="_Heading_Fichier des tableaux ENG_EF_sc590" xfId="23131"/>
    <cellStyle name="_Heading_Master états financiers de synthèse IFRS_201112 V0" xfId="23132"/>
    <cellStyle name="_Heading_Multi-Family Property Data Tape v1" xfId="23133"/>
    <cellStyle name="_Heading_Multi-Family Property Data Tape v1 2" xfId="23134"/>
    <cellStyle name="_Heading_Multi-Family Property Data Tape v1 2 2" xfId="23135"/>
    <cellStyle name="_Heading_Multi-Family Property Data Tape v1 2 2 2" xfId="23136"/>
    <cellStyle name="_Heading_Multi-Family Property Data Tape v1 2 3" xfId="23137"/>
    <cellStyle name="_Heading_Multi-Family Property Data Tape v1 3" xfId="23138"/>
    <cellStyle name="_Heading_Multi-Family Property Data Tape v1 3 2" xfId="23139"/>
    <cellStyle name="_Heading_Multi-Family Property Data Tape v1 4" xfId="23140"/>
    <cellStyle name="_Heading_Multi-Family Property Data Tape v1_Annexe 7c (2)" xfId="23141"/>
    <cellStyle name="_Heading_Multi-Family Property Data Tape v1_annexe 7c mise à jour uk" xfId="23142"/>
    <cellStyle name="_Heading_prestemp" xfId="23143"/>
    <cellStyle name="_Heading_prestemp 2" xfId="23144"/>
    <cellStyle name="_Heading_prestemp_~0950885" xfId="23145"/>
    <cellStyle name="_Heading_prestemp_~5830458" xfId="23146"/>
    <cellStyle name="_Heading_prestemp_~8064952" xfId="23147"/>
    <cellStyle name="_Heading_prestemp_Fichier des tableaux ENG_EF_sc590" xfId="23148"/>
    <cellStyle name="_Heading_prestemp_Master états financiers de synthèse IFRS_201112 V0" xfId="23149"/>
    <cellStyle name="_Heading_prestemp_Queen III - PPA reversal Banking Book - 090630" xfId="23150"/>
    <cellStyle name="_Heading_prestemp_Queen III - PPA reversal Banking Book - 090630_21h" xfId="23151"/>
    <cellStyle name="_Heading_prestemp_Queen III - PPA reversal Banking Book - 090708h" xfId="23152"/>
    <cellStyle name="_Heading_prestemp_Queen III - PPA reversal Banking Book - 090709 12h vm pour databook" xfId="23153"/>
    <cellStyle name="_Heading_prestemp_Queen III - Rationalisation des Issued Debts - 090723" xfId="23154"/>
    <cellStyle name="_Heading_prestemp_Tableauxà modifier dans états fin_gb_rev" xfId="23155"/>
    <cellStyle name="_Heading_Queen III - PPA reversal Banking Book - 090630" xfId="23156"/>
    <cellStyle name="_Heading_Queen III - PPA reversal Banking Book - 090630_21h" xfId="23157"/>
    <cellStyle name="_Heading_Queen III - PPA reversal Banking Book - 090708h" xfId="23158"/>
    <cellStyle name="_Heading_Queen III - PPA reversal Banking Book - 090709 12h vm pour databook" xfId="23159"/>
    <cellStyle name="_Heading_Queen III - Rationalisation des Issued Debts - 090723" xfId="23160"/>
    <cellStyle name="_Heading_Revenue Increase Decrease 04-08" xfId="23161"/>
    <cellStyle name="_Heading_Revenue Increase Decrease 04-08 2" xfId="23162"/>
    <cellStyle name="_Heading_Revenue Increase Decrease 04-08_~0950885" xfId="23163"/>
    <cellStyle name="_Heading_Revenue Increase Decrease 04-08_~5830458" xfId="23164"/>
    <cellStyle name="_Heading_Revenue Increase Decrease 04-08_~8064952" xfId="23165"/>
    <cellStyle name="_Heading_Revenue Increase Decrease 04-08_Fichier des tableaux ENG_EF_sc590" xfId="23166"/>
    <cellStyle name="_Heading_Revenue Increase Decrease 04-08_Master états financiers de synthèse IFRS_201112 V0" xfId="23167"/>
    <cellStyle name="_Heading_Revenue Increase Decrease 04-08_Queen III - PPA reversal Banking Book - 090630" xfId="23168"/>
    <cellStyle name="_Heading_Revenue Increase Decrease 04-08_Queen III - PPA reversal Banking Book - 090630_21h" xfId="23169"/>
    <cellStyle name="_Heading_Revenue Increase Decrease 04-08_Queen III - PPA reversal Banking Book - 090708h" xfId="23170"/>
    <cellStyle name="_Heading_Revenue Increase Decrease 04-08_Queen III - PPA reversal Banking Book - 090709 12h vm pour databook" xfId="23171"/>
    <cellStyle name="_Heading_Revenue Increase Decrease 04-08_Queen III - Rationalisation des Issued Debts - 090723" xfId="23172"/>
    <cellStyle name="_Heading_Revenue Increase Decrease 04-08_Tableauxà modifier dans états fin_gb_rev" xfId="23173"/>
    <cellStyle name="_Heading_Tableauxà modifier dans états fin_gb_rev" xfId="23174"/>
    <cellStyle name="_Hh" xfId="23175"/>
    <cellStyle name="_Highlight" xfId="23176"/>
    <cellStyle name="_Highlight 10" xfId="23177"/>
    <cellStyle name="_Highlight 11" xfId="23178"/>
    <cellStyle name="_Highlight 12" xfId="23179"/>
    <cellStyle name="_Highlight 13" xfId="23180"/>
    <cellStyle name="_Highlight 14" xfId="23181"/>
    <cellStyle name="_Highlight 15" xfId="23182"/>
    <cellStyle name="_Highlight 16" xfId="23183"/>
    <cellStyle name="_Highlight 17" xfId="23184"/>
    <cellStyle name="_Highlight 2" xfId="23185"/>
    <cellStyle name="_Highlight 2 2" xfId="23186"/>
    <cellStyle name="_Highlight 2 2 2" xfId="23187"/>
    <cellStyle name="_Highlight 2 3" xfId="23188"/>
    <cellStyle name="_Highlight 2_Degas HFTO" xfId="23189"/>
    <cellStyle name="_Highlight 3" xfId="23190"/>
    <cellStyle name="_Highlight 3 2" xfId="23191"/>
    <cellStyle name="_Highlight 4" xfId="23192"/>
    <cellStyle name="_Highlight 5" xfId="23193"/>
    <cellStyle name="_Highlight 6" xfId="23194"/>
    <cellStyle name="_Highlight 7" xfId="23195"/>
    <cellStyle name="_Highlight 8" xfId="23196"/>
    <cellStyle name="_Highlight 9" xfId="23197"/>
    <cellStyle name="_Highlight_Caroline Model" xfId="23198"/>
    <cellStyle name="_Highlight_Caroline Model 10" xfId="23199"/>
    <cellStyle name="_Highlight_Caroline Model 11" xfId="23200"/>
    <cellStyle name="_Highlight_Caroline Model 12" xfId="23201"/>
    <cellStyle name="_Highlight_Caroline Model 13" xfId="23202"/>
    <cellStyle name="_Highlight_Caroline Model 14" xfId="23203"/>
    <cellStyle name="_Highlight_Caroline Model 15" xfId="23204"/>
    <cellStyle name="_Highlight_Caroline Model 16" xfId="23205"/>
    <cellStyle name="_Highlight_Caroline Model 17" xfId="23206"/>
    <cellStyle name="_Highlight_Caroline Model 2" xfId="23207"/>
    <cellStyle name="_Highlight_Caroline Model 2_Degas HFTO" xfId="23208"/>
    <cellStyle name="_Highlight_Caroline Model 3" xfId="23209"/>
    <cellStyle name="_Highlight_Caroline Model 4" xfId="23210"/>
    <cellStyle name="_Highlight_Caroline Model 5" xfId="23211"/>
    <cellStyle name="_Highlight_Caroline Model 6" xfId="23212"/>
    <cellStyle name="_Highlight_Caroline Model 7" xfId="23213"/>
    <cellStyle name="_Highlight_Caroline Model 8" xfId="23214"/>
    <cellStyle name="_Highlight_Caroline Model 9" xfId="23215"/>
    <cellStyle name="_Highlight_Caroline Model_Degas HFTO" xfId="23216"/>
    <cellStyle name="_Highlight_Caroline Model_Display" xfId="23217"/>
    <cellStyle name="_Highlight_Caroline Model_Sheet1" xfId="23218"/>
    <cellStyle name="_Highlight_Comps 24May02_Final" xfId="23219"/>
    <cellStyle name="_Highlight_Comps 24May02_Final 10" xfId="23220"/>
    <cellStyle name="_Highlight_Comps 24May02_Final 11" xfId="23221"/>
    <cellStyle name="_Highlight_Comps 24May02_Final 12" xfId="23222"/>
    <cellStyle name="_Highlight_Comps 24May02_Final 13" xfId="23223"/>
    <cellStyle name="_Highlight_Comps 24May02_Final 14" xfId="23224"/>
    <cellStyle name="_Highlight_Comps 24May02_Final 15" xfId="23225"/>
    <cellStyle name="_Highlight_Comps 24May02_Final 16" xfId="23226"/>
    <cellStyle name="_Highlight_Comps 24May02_Final 17" xfId="23227"/>
    <cellStyle name="_Highlight_Comps 24May02_Final 2" xfId="23228"/>
    <cellStyle name="_Highlight_Comps 24May02_Final 3" xfId="23229"/>
    <cellStyle name="_Highlight_Comps 24May02_Final 4" xfId="23230"/>
    <cellStyle name="_Highlight_Comps 24May02_Final 5" xfId="23231"/>
    <cellStyle name="_Highlight_Comps 24May02_Final 6" xfId="23232"/>
    <cellStyle name="_Highlight_Comps 24May02_Final 7" xfId="23233"/>
    <cellStyle name="_Highlight_Comps 24May02_Final 8" xfId="23234"/>
    <cellStyle name="_Highlight_Comps 24May02_Final 9" xfId="23235"/>
    <cellStyle name="_Highlight_Comps 24May02_Final_Degas HFTO" xfId="23236"/>
    <cellStyle name="_Highlight_Comps 24May02_Final_Display" xfId="23237"/>
    <cellStyle name="_Highlight_Comps 24May02_Final_Sheet1" xfId="23238"/>
    <cellStyle name="_Highlight_Degas HFTO" xfId="23239"/>
    <cellStyle name="_Highlight_Display" xfId="23240"/>
    <cellStyle name="_Highlight_Financials" xfId="23241"/>
    <cellStyle name="_Highlight_Financials 10" xfId="23242"/>
    <cellStyle name="_Highlight_Financials 11" xfId="23243"/>
    <cellStyle name="_Highlight_Financials 12" xfId="23244"/>
    <cellStyle name="_Highlight_Financials 13" xfId="23245"/>
    <cellStyle name="_Highlight_Financials 14" xfId="23246"/>
    <cellStyle name="_Highlight_Financials 15" xfId="23247"/>
    <cellStyle name="_Highlight_Financials 16" xfId="23248"/>
    <cellStyle name="_Highlight_Financials 17" xfId="23249"/>
    <cellStyle name="_Highlight_Financials 2" xfId="23250"/>
    <cellStyle name="_Highlight_Financials 2_Degas HFTO" xfId="23251"/>
    <cellStyle name="_Highlight_Financials 3" xfId="23252"/>
    <cellStyle name="_Highlight_Financials 4" xfId="23253"/>
    <cellStyle name="_Highlight_Financials 5" xfId="23254"/>
    <cellStyle name="_Highlight_Financials 6" xfId="23255"/>
    <cellStyle name="_Highlight_Financials 7" xfId="23256"/>
    <cellStyle name="_Highlight_Financials 8" xfId="23257"/>
    <cellStyle name="_Highlight_Financials 9" xfId="23258"/>
    <cellStyle name="_Highlight_Financials_Degas HFTO" xfId="23259"/>
    <cellStyle name="_Highlight_Financials_Display" xfId="23260"/>
    <cellStyle name="_Highlight_Financials_Sheet1" xfId="23261"/>
    <cellStyle name="_Highlight_Management Numbers Linked" xfId="23262"/>
    <cellStyle name="_Highlight_Management Numbers Linked 10" xfId="23263"/>
    <cellStyle name="_Highlight_Management Numbers Linked 11" xfId="23264"/>
    <cellStyle name="_Highlight_Management Numbers Linked 12" xfId="23265"/>
    <cellStyle name="_Highlight_Management Numbers Linked 13" xfId="23266"/>
    <cellStyle name="_Highlight_Management Numbers Linked 14" xfId="23267"/>
    <cellStyle name="_Highlight_Management Numbers Linked 15" xfId="23268"/>
    <cellStyle name="_Highlight_Management Numbers Linked 16" xfId="23269"/>
    <cellStyle name="_Highlight_Management Numbers Linked 17" xfId="23270"/>
    <cellStyle name="_Highlight_Management Numbers Linked 2" xfId="23271"/>
    <cellStyle name="_Highlight_Management Numbers Linked 2 2" xfId="23272"/>
    <cellStyle name="_Highlight_Management Numbers Linked 2_Degas HFTO" xfId="23273"/>
    <cellStyle name="_Highlight_Management Numbers Linked 3" xfId="23274"/>
    <cellStyle name="_Highlight_Management Numbers Linked 4" xfId="23275"/>
    <cellStyle name="_Highlight_Management Numbers Linked 5" xfId="23276"/>
    <cellStyle name="_Highlight_Management Numbers Linked 6" xfId="23277"/>
    <cellStyle name="_Highlight_Management Numbers Linked 7" xfId="23278"/>
    <cellStyle name="_Highlight_Management Numbers Linked 8" xfId="23279"/>
    <cellStyle name="_Highlight_Management Numbers Linked 9" xfId="23280"/>
    <cellStyle name="_Highlight_Management Numbers Linked_Degas HFTO" xfId="23281"/>
    <cellStyle name="_Highlight_Management Numbers Linked_Display" xfId="23282"/>
    <cellStyle name="_Highlight_Management Numbers Linked_Sheet1" xfId="23283"/>
    <cellStyle name="_Highlight_Revenue Increase Decrease 04-08" xfId="23284"/>
    <cellStyle name="_Highlight_Revenue Increase Decrease 04-08 10" xfId="23285"/>
    <cellStyle name="_Highlight_Revenue Increase Decrease 04-08 11" xfId="23286"/>
    <cellStyle name="_Highlight_Revenue Increase Decrease 04-08 12" xfId="23287"/>
    <cellStyle name="_Highlight_Revenue Increase Decrease 04-08 13" xfId="23288"/>
    <cellStyle name="_Highlight_Revenue Increase Decrease 04-08 14" xfId="23289"/>
    <cellStyle name="_Highlight_Revenue Increase Decrease 04-08 15" xfId="23290"/>
    <cellStyle name="_Highlight_Revenue Increase Decrease 04-08 16" xfId="23291"/>
    <cellStyle name="_Highlight_Revenue Increase Decrease 04-08 17" xfId="23292"/>
    <cellStyle name="_Highlight_Revenue Increase Decrease 04-08 2" xfId="23293"/>
    <cellStyle name="_Highlight_Revenue Increase Decrease 04-08 2 2" xfId="23294"/>
    <cellStyle name="_Highlight_Revenue Increase Decrease 04-08 2_Degas HFTO" xfId="23295"/>
    <cellStyle name="_Highlight_Revenue Increase Decrease 04-08 3" xfId="23296"/>
    <cellStyle name="_Highlight_Revenue Increase Decrease 04-08 4" xfId="23297"/>
    <cellStyle name="_Highlight_Revenue Increase Decrease 04-08 5" xfId="23298"/>
    <cellStyle name="_Highlight_Revenue Increase Decrease 04-08 6" xfId="23299"/>
    <cellStyle name="_Highlight_Revenue Increase Decrease 04-08 7" xfId="23300"/>
    <cellStyle name="_Highlight_Revenue Increase Decrease 04-08 8" xfId="23301"/>
    <cellStyle name="_Highlight_Revenue Increase Decrease 04-08 9" xfId="23302"/>
    <cellStyle name="_Highlight_Revenue Increase Decrease 04-08_Degas HFTO" xfId="23303"/>
    <cellStyle name="_Highlight_Revenue Increase Decrease 04-08_Display" xfId="23304"/>
    <cellStyle name="_Highlight_Revenue Increase Decrease 04-08_Sheet1" xfId="23305"/>
    <cellStyle name="_Highlight_Sheet1" xfId="23306"/>
    <cellStyle name="_HT AFS Securities pays non BO comentado JUN (GRAL) V.1" xfId="23307"/>
    <cellStyle name="_HT AFS Securities pays non BO comentado JUN (GRAL) V.1_Annexe AFS_ Taiwan vie_BNPP Q12010" xfId="23308"/>
    <cellStyle name="_HT diferido est. Vida 12.06. Ultima Version" xfId="23309"/>
    <cellStyle name="_HT diferido est. Vida 12.06. Ultima Version_Annexe AFS_ Taiwan vie_BNPP Q12010" xfId="23310"/>
    <cellStyle name="_ID RISK" xfId="23311"/>
    <cellStyle name="_ID RISK 2" xfId="23312"/>
    <cellStyle name="_ID RISK 2 2" xfId="23313"/>
    <cellStyle name="_ID RISK 2 2 2" xfId="23314"/>
    <cellStyle name="_ID RISK 2 3" xfId="23315"/>
    <cellStyle name="_ID RISK 3" xfId="23316"/>
    <cellStyle name="_ID RISK 3 2" xfId="23317"/>
    <cellStyle name="_ID RISK 4" xfId="23318"/>
    <cellStyle name="_ID RISK_Annexe 7c (2)" xfId="23319"/>
    <cellStyle name="_ID RISK_annexe 7c mise à jour uk" xfId="23320"/>
    <cellStyle name="_ID RISK_Annexes FR" xfId="23321"/>
    <cellStyle name="_Info Sheet" xfId="23322"/>
    <cellStyle name="_Instructions Annexe 7c" xfId="23323"/>
    <cellStyle name="_Instructions appendix 7c" xfId="23324"/>
    <cellStyle name="_Italie_AdE_01T4" xfId="23325"/>
    <cellStyle name="_Italie_AdE_02T1" xfId="23326"/>
    <cellStyle name="_Italie_Ade_02T3" xfId="23327"/>
    <cellStyle name="_Italie_Ade_02T4_Cardif SpA" xfId="23328"/>
    <cellStyle name="_Italie_Ade_02T4_Cardif SpA.xls Graphique 1" xfId="23329"/>
    <cellStyle name="_Italie_Ade_02T4_Cardif SpA.xls Graphique 2" xfId="23330"/>
    <cellStyle name="_Italie_Ade_02T4_Cardif SV  RD" xfId="23331"/>
    <cellStyle name="_Italie_Ade_02T4_Cardif SV  RD(def)" xfId="23332"/>
    <cellStyle name="_Italie_Ade_02T4_Cardif SV  RD(def).xls Graphique 1" xfId="23333"/>
    <cellStyle name="_Italie_Ade_02T4_Cardif SV  RD(def).xls Graphique 2" xfId="23334"/>
    <cellStyle name="_Italie_Ade_02T4_Cardif SV &amp; RD" xfId="23335"/>
    <cellStyle name="_Italie_Ade_02T4_Centrovita.xls Graphique 1" xfId="23336"/>
    <cellStyle name="_Italie_Ade_02T4_Centrovita.xls Graphique 2" xfId="23337"/>
    <cellStyle name="_Italie_AdE_03T1_Centrovita" xfId="23338"/>
    <cellStyle name="_Italie_AdE_03T3_Cardif  SV  RD" xfId="23339"/>
    <cellStyle name="_Italie_Ade_03T3_Cardif SpA" xfId="23340"/>
    <cellStyle name="_Italie_AdE_03T4_Cardif  SV  RD" xfId="23341"/>
    <cellStyle name="_Italie_Ade_03T4_Cardif SpA" xfId="23342"/>
    <cellStyle name="_Italie_AdE_04T1_Cardif  SV RD" xfId="23343"/>
    <cellStyle name="_Italie_Ade_04T1_Cardif SpA" xfId="23344"/>
    <cellStyle name="_Italie_AdE_04T2 Cardif  SV RD" xfId="23345"/>
    <cellStyle name="_Italie_AdE_04T2 Cardif  SV RD (DE)" xfId="23346"/>
    <cellStyle name="_Italie_AdE_04T2 Cardif  SV RD(DE)" xfId="23347"/>
    <cellStyle name="_Italie_AdE_04T2 Cardif  SV RDdef" xfId="23348"/>
    <cellStyle name="_Italie_Ade_04T2 Cardif SpA (def 23_07)" xfId="23349"/>
    <cellStyle name="_Italie_Ade_04T2 Cardif SpA_TAPPO" xfId="23350"/>
    <cellStyle name="_Italie_Ade_04T2 Cardif SpA_TAPPOdef" xfId="23351"/>
    <cellStyle name="_Italie_Ade_04T2_Cardif SpA" xfId="23352"/>
    <cellStyle name="_Italie_Ade_04T2_Centrovita" xfId="23353"/>
    <cellStyle name="_Italie_Ade_04T3 Cardif SpA" xfId="23354"/>
    <cellStyle name="_Italie_AdE_04T3 Cardif SV RD" xfId="23355"/>
    <cellStyle name="_Italie_Ade_04T4 Cardif SpA" xfId="23356"/>
    <cellStyle name="_Italie_Ade_04T4 Cardif SpA 26-01-05 ore 17-00" xfId="23357"/>
    <cellStyle name="_Italie_AdE_04T4 Cardif SV RD" xfId="23358"/>
    <cellStyle name="_Italie_Ade_04T4 Centrovita" xfId="23359"/>
    <cellStyle name="_Italie_Ade_05T1 Cardif SpA" xfId="23360"/>
    <cellStyle name="_Italie_AdE_05T1 Cardif SV RD" xfId="23361"/>
    <cellStyle name="_Italie_Ade_05T2 Cardif SpA" xfId="23362"/>
    <cellStyle name="_Italie_AdE_05T2 Cardif SV RD" xfId="23363"/>
    <cellStyle name="_Italie_Ade_05T3 Cardif SpA" xfId="23364"/>
    <cellStyle name="_Italie_AdE_05T3 Cardif SV RD" xfId="23365"/>
    <cellStyle name="_Italie_Ade_05T4 Cardif SpA" xfId="23366"/>
    <cellStyle name="_Italie_AdE_05T4 Cardif SV RD" xfId="23367"/>
    <cellStyle name="_Italie_AdE_05T4 Cardif SV RDv2" xfId="23368"/>
    <cellStyle name="_Italie_AdE_05T4 Cardif SV RDv4" xfId="23369"/>
    <cellStyle name="_Italie_Ade_06T1 Cardif SpA" xfId="23370"/>
    <cellStyle name="_Italie_Ade_06T1 Cardif SpA da utilizzare per 06T2" xfId="23371"/>
    <cellStyle name="_Italie_AdE_06T1 Cardif SV RD" xfId="23372"/>
    <cellStyle name="_Italie_AdE_06T1 Cardif SV RD da utilizzatre per 06T2" xfId="23373"/>
    <cellStyle name="_Italie_AdE_06T1 Cardif SV RDv2" xfId="23374"/>
    <cellStyle name="_Italie_Ade_06T1 Centrovita da utilizzare per 06T2" xfId="23375"/>
    <cellStyle name="_Italie_Ade_06T2 Cardif SpA" xfId="23376"/>
    <cellStyle name="_Italie_AdE_06T2 Cardif SV RD" xfId="23377"/>
    <cellStyle name="_Italie_Ade_06T3 Cardif SpA" xfId="23378"/>
    <cellStyle name="_Italie_AdE_06T3 Cardif SV RD" xfId="23379"/>
    <cellStyle name="_Italie_Ade_06T3 Centrovita" xfId="23380"/>
    <cellStyle name="_Italie_Ade_Cardif SpA Modello" xfId="23381"/>
    <cellStyle name="_Italie_Ade_Centrovita Modello" xfId="23382"/>
    <cellStyle name="_Ivy Lane - Vero Request" xfId="23383"/>
    <cellStyle name="_Ivy Lane CDO - Ischus Request" xfId="23384"/>
    <cellStyle name="_jap1200" xfId="23385"/>
    <cellStyle name="_junk" xfId="23386"/>
    <cellStyle name="_Justificatifs" xfId="23387"/>
    <cellStyle name="_Justificatifs V0911" xfId="23388"/>
    <cellStyle name="_Justificatifs V0911_Etat CA FPBII Fortis - 2011 Q1" xfId="23389"/>
    <cellStyle name="_Justificatifs V0911_Etat CA FPBII Fortis - 2011 Q1_Q1_Fortis participations" xfId="23390"/>
    <cellStyle name="_Justificatifs V0911_Etat CA FPBII Fortis - 2011 Q1_Var Immo incorp Q2" xfId="23391"/>
    <cellStyle name="_Justificatifs_Feuil1" xfId="23392"/>
    <cellStyle name="_Justificatifs_Var Immo incorp Q2" xfId="23393"/>
    <cellStyle name="_K - Fitch" xfId="23394"/>
    <cellStyle name="_Knignt_niveau2_Avril19" xfId="23395"/>
    <cellStyle name="_korealife 06-03 envoye" xfId="23396"/>
    <cellStyle name="_KPN Fixed" xfId="23397"/>
    <cellStyle name="_KPN Fixed 2" xfId="23398"/>
    <cellStyle name="_KPN Fixed 2 2" xfId="23399"/>
    <cellStyle name="_KPN Fixed 2_CONFIGURATION" xfId="23400"/>
    <cellStyle name="_KPN Fixed 2_CONTROLES" xfId="23401"/>
    <cellStyle name="_KPN Fixed 2_Degas HFTO" xfId="23402"/>
    <cellStyle name="_KPN Fixed 2_Sheet2" xfId="23403"/>
    <cellStyle name="_KPN Fixed 3" xfId="23404"/>
    <cellStyle name="_KPN Fixed 4" xfId="23405"/>
    <cellStyle name="_KPN Fixed 5" xfId="23406"/>
    <cellStyle name="_L2 - Cash Flows" xfId="23407"/>
    <cellStyle name="_LatAm" xfId="23408"/>
    <cellStyle name="_Lead BS (5)" xfId="23409"/>
    <cellStyle name="_Lead BS (5) 2" xfId="23410"/>
    <cellStyle name="_Lead BS (5) 3" xfId="23411"/>
    <cellStyle name="_Lead BS (5)_AFS" xfId="23412"/>
    <cellStyle name="_Lead BS (5)_Cadrage conso" xfId="23413"/>
    <cellStyle name="_Lead BS (5)_Q1_Fortis participations" xfId="23414"/>
    <cellStyle name="_Lead BS (5)_Q3 2011 Fortis - Minoritaires" xfId="23415"/>
    <cellStyle name="_Lead BS (5)_Var Immo incorp Q2" xfId="23416"/>
    <cellStyle name="_Lease Group 06T2" xfId="23417"/>
    <cellStyle name="_Loans Admin " xfId="23418"/>
    <cellStyle name="_Loans Admin  2" xfId="23419"/>
    <cellStyle name="_Loans Admin _17-Juste valeur en annexe" xfId="23420"/>
    <cellStyle name="_Loans Admin _2 - Appendices to be completed by the entities" xfId="23421"/>
    <cellStyle name="_Loans Admin _2 - Appendix 11 Dérivés crédit  300611 V2 UK" xfId="23422"/>
    <cellStyle name="_Loans Admin _2 - Appendix 7d  envoi 200911 GB" xfId="23423"/>
    <cellStyle name="_Loans Admin _2 - Appendix 7e envoi160911" xfId="23424"/>
    <cellStyle name="_Loans Admin _3 - Annexes d'information et notices" xfId="23425"/>
    <cellStyle name="_Loans Admin _Annexe 16 - Titre classé en L&amp;R" xfId="23426"/>
    <cellStyle name="_Loans Admin _Annexe 1c" xfId="23427"/>
    <cellStyle name="_Loans Admin _Annexe 7c (2)" xfId="23428"/>
    <cellStyle name="_Loans Admin _annexe 7c mise à jour uk" xfId="23429"/>
    <cellStyle name="_Loans Admin _Annexes FR" xfId="23430"/>
    <cellStyle name="_Loans Admin _Appendix 7d" xfId="23431"/>
    <cellStyle name="_Loans Admin _Cadrage conso" xfId="23432"/>
    <cellStyle name="_Loans Admin _Instructions appendix 7c" xfId="23433"/>
    <cellStyle name="_Locat gap 06T2" xfId="23434"/>
    <cellStyle name="_man swaps" xfId="23435"/>
    <cellStyle name="_Matchpoint" xfId="23436"/>
    <cellStyle name="_Matchpoint 2" xfId="23437"/>
    <cellStyle name="_Matchpoint_17-Juste valeur en annexe" xfId="23438"/>
    <cellStyle name="_Matchpoint_2 - Appendices to be completed by the entities" xfId="23439"/>
    <cellStyle name="_Matchpoint_2 - Appendix 11 Dérivés crédit  300611 V2 UK" xfId="23440"/>
    <cellStyle name="_Matchpoint_2 - Appendix 7d  envoi 200911 GB" xfId="23441"/>
    <cellStyle name="_Matchpoint_2 - Appendix 7e envoi160911" xfId="23442"/>
    <cellStyle name="_Matchpoint_3 - Annexes d'information et notices" xfId="23443"/>
    <cellStyle name="_Matchpoint_Annexe 16 - Titre classé en L&amp;R" xfId="23444"/>
    <cellStyle name="_Matchpoint_Annexe 1c" xfId="23445"/>
    <cellStyle name="_Matchpoint_Annexe 7c (2)" xfId="23446"/>
    <cellStyle name="_Matchpoint_annexe 7c mise à jour uk" xfId="23447"/>
    <cellStyle name="_Matchpoint_Annexes FR" xfId="23448"/>
    <cellStyle name="_Matchpoint_Appendix 7d" xfId="23449"/>
    <cellStyle name="_Matchpoint_Cadrage conso" xfId="23450"/>
    <cellStyle name="_Matchpoint_Instructions appendix 7c" xfId="23451"/>
    <cellStyle name="_Menu" xfId="23452"/>
    <cellStyle name="_Min 40" xfId="23453"/>
    <cellStyle name="_Min 40 2" xfId="23454"/>
    <cellStyle name="_Min 40 2 2" xfId="23455"/>
    <cellStyle name="_Min 40 2 2 2" xfId="23456"/>
    <cellStyle name="_Min 40 2 3" xfId="23457"/>
    <cellStyle name="_Min 40 3" xfId="23458"/>
    <cellStyle name="_Min 40 3 2" xfId="23459"/>
    <cellStyle name="_Min 40 4" xfId="23460"/>
    <cellStyle name="_Min 40_Annexe 7c (2)" xfId="23461"/>
    <cellStyle name="_Min 40_annexe 7c mise à jour uk" xfId="23462"/>
    <cellStyle name="_Min 60" xfId="23463"/>
    <cellStyle name="_Min 60 2" xfId="23464"/>
    <cellStyle name="_Min 60 2 2" xfId="23465"/>
    <cellStyle name="_Min 60 2 2 2" xfId="23466"/>
    <cellStyle name="_Min 60 2 3" xfId="23467"/>
    <cellStyle name="_Min 60 3" xfId="23468"/>
    <cellStyle name="_Min 60 3 2" xfId="23469"/>
    <cellStyle name="_Min 60 4" xfId="23470"/>
    <cellStyle name="_Min 60_Annexe 7c (2)" xfId="23471"/>
    <cellStyle name="_Min 60_annexe 7c mise à jour uk" xfId="23472"/>
    <cellStyle name="_Min 80" xfId="23473"/>
    <cellStyle name="_Min 80 2" xfId="23474"/>
    <cellStyle name="_Min 80 2 2" xfId="23475"/>
    <cellStyle name="_Min 80 2 2 2" xfId="23476"/>
    <cellStyle name="_Min 80 2 3" xfId="23477"/>
    <cellStyle name="_Min 80 3" xfId="23478"/>
    <cellStyle name="_Min 80 3 2" xfId="23479"/>
    <cellStyle name="_Min 80 4" xfId="23480"/>
    <cellStyle name="_Min 80_Annexe 7c (2)" xfId="23481"/>
    <cellStyle name="_Min 80_annexe 7c mise à jour uk" xfId="23482"/>
    <cellStyle name="_mir-2000-Nov-03_eod " xfId="23483"/>
    <cellStyle name="_MktIssuer" xfId="23484"/>
    <cellStyle name="_MktSpreads" xfId="23485"/>
    <cellStyle name="_Multiple" xfId="23486"/>
    <cellStyle name="_Multiple 2" xfId="23487"/>
    <cellStyle name="_Multiple 2 2" xfId="23488"/>
    <cellStyle name="_Multiple 2 2 2" xfId="23489"/>
    <cellStyle name="_Multiple 2 3" xfId="23490"/>
    <cellStyle name="_Multiple 2 4" xfId="23491"/>
    <cellStyle name="_Multiple 3" xfId="23492"/>
    <cellStyle name="_Multiple 3 2" xfId="23493"/>
    <cellStyle name="_Multiple 3 3" xfId="23494"/>
    <cellStyle name="_Multiple 3 4" xfId="23495"/>
    <cellStyle name="_Multiple 4" xfId="23496"/>
    <cellStyle name="_Multiple 5" xfId="23497"/>
    <cellStyle name="_Multiple_45647 - Annexe 6a au 31 03 2011 v2" xfId="23498"/>
    <cellStyle name="_Multiple_ABS Deal Tracer - Q3 2008" xfId="23499"/>
    <cellStyle name="_Multiple_ABS Deal Tracer - Q3 2008 2" xfId="23500"/>
    <cellStyle name="_Multiple_ABS Deal Tracer - Q3 2008 2 2" xfId="23501"/>
    <cellStyle name="_Multiple_ABS Deal Tracer - Q3 2008 2 2 2" xfId="23502"/>
    <cellStyle name="_Multiple_ABS Deal Tracer - Q3 2008 2 3" xfId="23503"/>
    <cellStyle name="_Multiple_ABS Deal Tracer - Q3 2008 3" xfId="23504"/>
    <cellStyle name="_Multiple_ABS Deal Tracer - Q3 2008 3 2" xfId="23505"/>
    <cellStyle name="_Multiple_ABS Deal Tracer - Q3 2008 4" xfId="23506"/>
    <cellStyle name="_Multiple_Aerium - Chester" xfId="23507"/>
    <cellStyle name="_Multiple_Aerium - Chester 2" xfId="23508"/>
    <cellStyle name="_Multiple_Aerium - Chester 2 2" xfId="23509"/>
    <cellStyle name="_Multiple_Aerium - Chester 2 2 2" xfId="23510"/>
    <cellStyle name="_Multiple_Aerium - Chester 2 3" xfId="23511"/>
    <cellStyle name="_Multiple_Aerium - Chester 3" xfId="23512"/>
    <cellStyle name="_Multiple_Aerium - Chester 3 2" xfId="23513"/>
    <cellStyle name="_Multiple_Aerium - Chester 4" xfId="23514"/>
    <cellStyle name="_Multiple_Aerium - Mercoeur" xfId="23515"/>
    <cellStyle name="_Multiple_Aerium - Mercoeur 2" xfId="23516"/>
    <cellStyle name="_Multiple_Aerium - Mercoeur 2 2" xfId="23517"/>
    <cellStyle name="_Multiple_Aerium - Mercoeur 2 2 2" xfId="23518"/>
    <cellStyle name="_Multiple_Aerium - Mercoeur 2 3" xfId="23519"/>
    <cellStyle name="_Multiple_Aerium - Mercoeur 3" xfId="23520"/>
    <cellStyle name="_Multiple_Aerium - Mercoeur 3 2" xfId="23521"/>
    <cellStyle name="_Multiple_Aerium - Mercoeur 4" xfId="23522"/>
    <cellStyle name="_Multiple_Agregate schedules" xfId="23523"/>
    <cellStyle name="_Multiple_Annexe 6 Détail comptes" xfId="23524"/>
    <cellStyle name="_Multiple_Babcock &amp; Brown Air Funding I" xfId="23525"/>
    <cellStyle name="_Multiple_Babcock &amp; Brown Air Funding I 2" xfId="23526"/>
    <cellStyle name="_Multiple_Babcock &amp; Brown Air Funding I 2 2" xfId="23527"/>
    <cellStyle name="_Multiple_Babcock &amp; Brown Air Funding I 2 2 2" xfId="23528"/>
    <cellStyle name="_Multiple_Babcock &amp; Brown Air Funding I 2 3" xfId="23529"/>
    <cellStyle name="_Multiple_Babcock &amp; Brown Air Funding I 3" xfId="23530"/>
    <cellStyle name="_Multiple_Babcock &amp; Brown Air Funding I 3 2" xfId="23531"/>
    <cellStyle name="_Multiple_Babcock &amp; Brown Air Funding I 4" xfId="23532"/>
    <cellStyle name="_Multiple_CC Tracking Model 10-feb (nov results)" xfId="23533"/>
    <cellStyle name="_Multiple_CC Tracking Model 10-feb (nov results) 2" xfId="23534"/>
    <cellStyle name="_Multiple_CC Tracking Model 10-feb (nov results) 3" xfId="23535"/>
    <cellStyle name="_Multiple_CC Tracking Model 10-feb (nov results)_shadow publication 2010.12" xfId="23536"/>
    <cellStyle name="_Multiple_CC Tracking Model 10-feb (nov results)_shadow publication 2010.12 2" xfId="23537"/>
    <cellStyle name="_Multiple_CC Tracking Model 10-feb (nov results)_Synthese cumul 300910" xfId="23538"/>
    <cellStyle name="_Multiple_CC Tracking Model 10-feb (nov results)_Synthese cumul 300910 2" xfId="23539"/>
    <cellStyle name="_Multiple_CC Tracking Model 13-feb (dec results)" xfId="23540"/>
    <cellStyle name="_Multiple_CC Tracking Model 13-feb (dec results) 2" xfId="23541"/>
    <cellStyle name="_Multiple_CC Tracking Model 13-feb (dec results) 3" xfId="23542"/>
    <cellStyle name="_Multiple_CC Tracking Model 13-feb (dec results)_shadow publication 2010.12" xfId="23543"/>
    <cellStyle name="_Multiple_CC Tracking Model 13-feb (dec results)_shadow publication 2010.12 2" xfId="23544"/>
    <cellStyle name="_Multiple_CC Tracking Model 13-feb (dec results)_Synthese cumul 300910" xfId="23545"/>
    <cellStyle name="_Multiple_CC Tracking Model 13-feb (dec results)_Synthese cumul 300910 2" xfId="23546"/>
    <cellStyle name="_Multiple_Cost Calc" xfId="23547"/>
    <cellStyle name="_Multiple_Cost Calc 2" xfId="23548"/>
    <cellStyle name="_Multiple_Cost Calc 2 2" xfId="23549"/>
    <cellStyle name="_Multiple_Cost Calc 2 2 2" xfId="23550"/>
    <cellStyle name="_Multiple_Cost Calc 2 3" xfId="23551"/>
    <cellStyle name="_Multiple_Cost Calc 3" xfId="23552"/>
    <cellStyle name="_Multiple_Cost Calc 3 2" xfId="23553"/>
    <cellStyle name="_Multiple_Cost Calc 4" xfId="23554"/>
    <cellStyle name="_Multiple_Cost Calc_ABS Deal Tracer - Q3 2008" xfId="23555"/>
    <cellStyle name="_Multiple_Cost Calc_ABS Deal Tracer - Q3 2008 2" xfId="23556"/>
    <cellStyle name="_Multiple_Cost Calc_ABS Deal Tracer - Q3 2008 2 2" xfId="23557"/>
    <cellStyle name="_Multiple_Cost Calc_ABS Deal Tracer - Q3 2008 2 2 2" xfId="23558"/>
    <cellStyle name="_Multiple_Cost Calc_ABS Deal Tracer - Q3 2008 2 3" xfId="23559"/>
    <cellStyle name="_Multiple_Cost Calc_ABS Deal Tracer - Q3 2008 3" xfId="23560"/>
    <cellStyle name="_Multiple_Cost Calc_ABS Deal Tracer - Q3 2008 3 2" xfId="23561"/>
    <cellStyle name="_Multiple_Cost Calc_ABS Deal Tracer - Q3 2008 4" xfId="23562"/>
    <cellStyle name="_Multiple_Cost Calc_Aerium - Chester" xfId="23563"/>
    <cellStyle name="_Multiple_Cost Calc_Aerium - Chester 2" xfId="23564"/>
    <cellStyle name="_Multiple_Cost Calc_Aerium - Chester 2 2" xfId="23565"/>
    <cellStyle name="_Multiple_Cost Calc_Aerium - Chester 2 2 2" xfId="23566"/>
    <cellStyle name="_Multiple_Cost Calc_Aerium - Chester 2 3" xfId="23567"/>
    <cellStyle name="_Multiple_Cost Calc_Aerium - Chester 3" xfId="23568"/>
    <cellStyle name="_Multiple_Cost Calc_Aerium - Chester 3 2" xfId="23569"/>
    <cellStyle name="_Multiple_Cost Calc_Aerium - Chester 4" xfId="23570"/>
    <cellStyle name="_Multiple_Cost Calc_Aerium - Mercoeur" xfId="23571"/>
    <cellStyle name="_Multiple_Cost Calc_Aerium - Mercoeur 2" xfId="23572"/>
    <cellStyle name="_Multiple_Cost Calc_Aerium - Mercoeur 2 2" xfId="23573"/>
    <cellStyle name="_Multiple_Cost Calc_Aerium - Mercoeur 2 2 2" xfId="23574"/>
    <cellStyle name="_Multiple_Cost Calc_Aerium - Mercoeur 2 3" xfId="23575"/>
    <cellStyle name="_Multiple_Cost Calc_Aerium - Mercoeur 3" xfId="23576"/>
    <cellStyle name="_Multiple_Cost Calc_Aerium - Mercoeur 3 2" xfId="23577"/>
    <cellStyle name="_Multiple_Cost Calc_Aerium - Mercoeur 4" xfId="23578"/>
    <cellStyle name="_Multiple_Cost Calc_Babcock &amp; Brown Air Funding I" xfId="23579"/>
    <cellStyle name="_Multiple_Cost Calc_Babcock &amp; Brown Air Funding I 2" xfId="23580"/>
    <cellStyle name="_Multiple_Cost Calc_Babcock &amp; Brown Air Funding I 2 2" xfId="23581"/>
    <cellStyle name="_Multiple_Cost Calc_Babcock &amp; Brown Air Funding I 2 2 2" xfId="23582"/>
    <cellStyle name="_Multiple_Cost Calc_Babcock &amp; Brown Air Funding I 2 3" xfId="23583"/>
    <cellStyle name="_Multiple_Cost Calc_Babcock &amp; Brown Air Funding I 3" xfId="23584"/>
    <cellStyle name="_Multiple_Cost Calc_Babcock &amp; Brown Air Funding I 3 2" xfId="23585"/>
    <cellStyle name="_Multiple_Cost Calc_Babcock &amp; Brown Air Funding I 4" xfId="23586"/>
    <cellStyle name="_Multiple_Cost Calc_FCAR 364-day" xfId="23587"/>
    <cellStyle name="_Multiple_Cost Calc_FCAR 364-day 2" xfId="23588"/>
    <cellStyle name="_Multiple_Cost Calc_FCAR 364-day 2 2" xfId="23589"/>
    <cellStyle name="_Multiple_Cost Calc_FCAR 364-day 2 2 2" xfId="23590"/>
    <cellStyle name="_Multiple_Cost Calc_FCAR 364-day 2 3" xfId="23591"/>
    <cellStyle name="_Multiple_Cost Calc_FCAR 364-day 3" xfId="23592"/>
    <cellStyle name="_Multiple_Cost Calc_FCAR 364-day 3 2" xfId="23593"/>
    <cellStyle name="_Multiple_Cost Calc_FCAR 364-day 4" xfId="23594"/>
    <cellStyle name="_Multiple_Cost Calc_FCAR 5-year" xfId="23595"/>
    <cellStyle name="_Multiple_Cost Calc_FCAR 5-year 2" xfId="23596"/>
    <cellStyle name="_Multiple_Cost Calc_FCAR 5-year 2 2" xfId="23597"/>
    <cellStyle name="_Multiple_Cost Calc_FCAR 5-year 2 2 2" xfId="23598"/>
    <cellStyle name="_Multiple_Cost Calc_FCAR 5-year 2 3" xfId="23599"/>
    <cellStyle name="_Multiple_Cost Calc_FCAR 5-year 3" xfId="23600"/>
    <cellStyle name="_Multiple_Cost Calc_FCAR 5-year 3 2" xfId="23601"/>
    <cellStyle name="_Multiple_Cost Calc_FCAR 5-year 4" xfId="23602"/>
    <cellStyle name="_Multiple_Cost Calc_FCC Zeus" xfId="23603"/>
    <cellStyle name="_Multiple_Cost Calc_FCC Zeus 2" xfId="23604"/>
    <cellStyle name="_Multiple_Cost Calc_FCC Zeus 2 2" xfId="23605"/>
    <cellStyle name="_Multiple_Cost Calc_FCC Zeus 2 2 2" xfId="23606"/>
    <cellStyle name="_Multiple_Cost Calc_FCC Zeus 2 3" xfId="23607"/>
    <cellStyle name="_Multiple_Cost Calc_FCC Zeus 3" xfId="23608"/>
    <cellStyle name="_Multiple_Cost Calc_FCC Zeus 3 2" xfId="23609"/>
    <cellStyle name="_Multiple_Cost Calc_FCC Zeus 4" xfId="23610"/>
    <cellStyle name="_Multiple_Cost Calc_Flagstar 2007-1A C AF4" xfId="23611"/>
    <cellStyle name="_Multiple_Cost Calc_Flagstar 2007-1A C AF4 2" xfId="23612"/>
    <cellStyle name="_Multiple_Cost Calc_Flagstar 2007-1A C AF4 2 2" xfId="23613"/>
    <cellStyle name="_Multiple_Cost Calc_Flagstar 2007-1A C AF4 2 2 2" xfId="23614"/>
    <cellStyle name="_Multiple_Cost Calc_Flagstar 2007-1A C AF4 2 3" xfId="23615"/>
    <cellStyle name="_Multiple_Cost Calc_Flagstar 2007-1A C AF4 3" xfId="23616"/>
    <cellStyle name="_Multiple_Cost Calc_Flagstar 2007-1A C AF4 3 2" xfId="23617"/>
    <cellStyle name="_Multiple_Cost Calc_Flagstar 2007-1A C AF4 4" xfId="23618"/>
    <cellStyle name="_Multiple_Cost Calc_ItalFinance SV2" xfId="23619"/>
    <cellStyle name="_Multiple_Cost Calc_ItalFinance SV2 2" xfId="23620"/>
    <cellStyle name="_Multiple_Cost Calc_ItalFinance SV2 2 2" xfId="23621"/>
    <cellStyle name="_Multiple_Cost Calc_ItalFinance SV2 2 2 2" xfId="23622"/>
    <cellStyle name="_Multiple_Cost Calc_ItalFinance SV2 2 3" xfId="23623"/>
    <cellStyle name="_Multiple_Cost Calc_ItalFinance SV2 3" xfId="23624"/>
    <cellStyle name="_Multiple_Cost Calc_ItalFinance SV2 3 2" xfId="23625"/>
    <cellStyle name="_Multiple_Cost Calc_ItalFinance SV2 4" xfId="23626"/>
    <cellStyle name="_Multiple_Cost Calc_Meliadi SaRL" xfId="23627"/>
    <cellStyle name="_Multiple_Cost Calc_Meliadi SaRL 2" xfId="23628"/>
    <cellStyle name="_Multiple_Cost Calc_Meliadi SaRL 2 2" xfId="23629"/>
    <cellStyle name="_Multiple_Cost Calc_Meliadi SaRL 2 2 2" xfId="23630"/>
    <cellStyle name="_Multiple_Cost Calc_Meliadi SaRL 2 3" xfId="23631"/>
    <cellStyle name="_Multiple_Cost Calc_Meliadi SaRL 3" xfId="23632"/>
    <cellStyle name="_Multiple_Cost Calc_Meliadi SaRL 3 2" xfId="23633"/>
    <cellStyle name="_Multiple_Cost Calc_Meliadi SaRL 4" xfId="23634"/>
    <cellStyle name="_Multiple_Cost Calc_Sheet1" xfId="23635"/>
    <cellStyle name="_Multiple_Cost Calc_Sheet1 2" xfId="23636"/>
    <cellStyle name="_Multiple_Cost Calc_Sheet1 2 2" xfId="23637"/>
    <cellStyle name="_Multiple_Cost Calc_Sheet1 2 2 2" xfId="23638"/>
    <cellStyle name="_Multiple_Cost Calc_Sheet1 2 3" xfId="23639"/>
    <cellStyle name="_Multiple_Cost Calc_Sheet1 3" xfId="23640"/>
    <cellStyle name="_Multiple_Cost Calc_Sheet1 3 2" xfId="23641"/>
    <cellStyle name="_Multiple_Cost Calc_Sheet1 4" xfId="23642"/>
    <cellStyle name="_Multiple_Cost Calc_Template" xfId="23643"/>
    <cellStyle name="_Multiple_Cost Calc_Template 2" xfId="23644"/>
    <cellStyle name="_Multiple_Cost Calc_Template 2 2" xfId="23645"/>
    <cellStyle name="_Multiple_Cost Calc_Template 2 2 2" xfId="23646"/>
    <cellStyle name="_Multiple_Cost Calc_Template 2 3" xfId="23647"/>
    <cellStyle name="_Multiple_Cost Calc_Template 3" xfId="23648"/>
    <cellStyle name="_Multiple_Cost Calc_Template 3 2" xfId="23649"/>
    <cellStyle name="_Multiple_Cost Calc_Template 4" xfId="23650"/>
    <cellStyle name="_Multiple_dcf" xfId="23651"/>
    <cellStyle name="_Multiple_dcf 2" xfId="23652"/>
    <cellStyle name="_Multiple_dcf 3" xfId="23653"/>
    <cellStyle name="_Multiple_dcf_shadow publication 2010.12" xfId="23654"/>
    <cellStyle name="_Multiple_dcf_shadow publication 2010.12 2" xfId="23655"/>
    <cellStyle name="_Multiple_dcf_Synthese cumul 300910" xfId="23656"/>
    <cellStyle name="_Multiple_dcf_Synthese cumul 300910 2" xfId="23657"/>
    <cellStyle name="_Multiple_Exclusion Karma" xfId="23658"/>
    <cellStyle name="_Multiple_Exposition des titres souverains (zone euro) au 31.12.2011 V4" xfId="23659"/>
    <cellStyle name="_Multiple_FCAR 364-day" xfId="23660"/>
    <cellStyle name="_Multiple_FCAR 364-day 2" xfId="23661"/>
    <cellStyle name="_Multiple_FCAR 364-day 2 2" xfId="23662"/>
    <cellStyle name="_Multiple_FCAR 364-day 2 2 2" xfId="23663"/>
    <cellStyle name="_Multiple_FCAR 364-day 2 3" xfId="23664"/>
    <cellStyle name="_Multiple_FCAR 364-day 3" xfId="23665"/>
    <cellStyle name="_Multiple_FCAR 364-day 3 2" xfId="23666"/>
    <cellStyle name="_Multiple_FCAR 364-day 4" xfId="23667"/>
    <cellStyle name="_Multiple_FCAR 5-year" xfId="23668"/>
    <cellStyle name="_Multiple_FCAR 5-year 2" xfId="23669"/>
    <cellStyle name="_Multiple_FCAR 5-year 2 2" xfId="23670"/>
    <cellStyle name="_Multiple_FCAR 5-year 2 2 2" xfId="23671"/>
    <cellStyle name="_Multiple_FCAR 5-year 2 3" xfId="23672"/>
    <cellStyle name="_Multiple_FCAR 5-year 3" xfId="23673"/>
    <cellStyle name="_Multiple_FCAR 5-year 3 2" xfId="23674"/>
    <cellStyle name="_Multiple_FCAR 5-year 4" xfId="23675"/>
    <cellStyle name="_Multiple_FCC Zeus" xfId="23676"/>
    <cellStyle name="_Multiple_FCC Zeus 2" xfId="23677"/>
    <cellStyle name="_Multiple_FCC Zeus 2 2" xfId="23678"/>
    <cellStyle name="_Multiple_FCC Zeus 2 2 2" xfId="23679"/>
    <cellStyle name="_Multiple_FCC Zeus 2 3" xfId="23680"/>
    <cellStyle name="_Multiple_FCC Zeus 3" xfId="23681"/>
    <cellStyle name="_Multiple_FCC Zeus 3 2" xfId="23682"/>
    <cellStyle name="_Multiple_FCC Zeus 4" xfId="23683"/>
    <cellStyle name="_Multiple_Flagstar 2007-1A C AF4" xfId="23684"/>
    <cellStyle name="_Multiple_Flagstar 2007-1A C AF4 2" xfId="23685"/>
    <cellStyle name="_Multiple_Flagstar 2007-1A C AF4 2 2" xfId="23686"/>
    <cellStyle name="_Multiple_Flagstar 2007-1A C AF4 2 2 2" xfId="23687"/>
    <cellStyle name="_Multiple_Flagstar 2007-1A C AF4 2 3" xfId="23688"/>
    <cellStyle name="_Multiple_Flagstar 2007-1A C AF4 3" xfId="23689"/>
    <cellStyle name="_Multiple_Flagstar 2007-1A C AF4 3 2" xfId="23690"/>
    <cellStyle name="_Multiple_Flagstar 2007-1A C AF4 4" xfId="23691"/>
    <cellStyle name="_Multiple_Gerard 1 -20 " xfId="23692"/>
    <cellStyle name="_Multiple_Gerard 1 -20  2" xfId="23693"/>
    <cellStyle name="_Multiple_Gerard 1 -20  2 2" xfId="23694"/>
    <cellStyle name="_Multiple_Gerard 1 -20  2 2 2" xfId="23695"/>
    <cellStyle name="_Multiple_Gerard 1 -20  2 3" xfId="23696"/>
    <cellStyle name="_Multiple_Gerard 1 -20  3" xfId="23697"/>
    <cellStyle name="_Multiple_Gerard 1 -20  3 2" xfId="23698"/>
    <cellStyle name="_Multiple_Gerard 1 -20  4" xfId="23699"/>
    <cellStyle name="_Multiple_Gerard 1 -20 _ABS Deal Tracer - Q3 2008" xfId="23700"/>
    <cellStyle name="_Multiple_Gerard 1 -20 _ABS Deal Tracer - Q3 2008 2" xfId="23701"/>
    <cellStyle name="_Multiple_Gerard 1 -20 _ABS Deal Tracer - Q3 2008 2 2" xfId="23702"/>
    <cellStyle name="_Multiple_Gerard 1 -20 _ABS Deal Tracer - Q3 2008 2 2 2" xfId="23703"/>
    <cellStyle name="_Multiple_Gerard 1 -20 _ABS Deal Tracer - Q3 2008 2 3" xfId="23704"/>
    <cellStyle name="_Multiple_Gerard 1 -20 _ABS Deal Tracer - Q3 2008 3" xfId="23705"/>
    <cellStyle name="_Multiple_Gerard 1 -20 _ABS Deal Tracer - Q3 2008 3 2" xfId="23706"/>
    <cellStyle name="_Multiple_Gerard 1 -20 _ABS Deal Tracer - Q3 2008 4" xfId="23707"/>
    <cellStyle name="_Multiple_Gerard 1 -20 _Aerium - Chester" xfId="23708"/>
    <cellStyle name="_Multiple_Gerard 1 -20 _Aerium - Chester 2" xfId="23709"/>
    <cellStyle name="_Multiple_Gerard 1 -20 _Aerium - Chester 2 2" xfId="23710"/>
    <cellStyle name="_Multiple_Gerard 1 -20 _Aerium - Chester 2 2 2" xfId="23711"/>
    <cellStyle name="_Multiple_Gerard 1 -20 _Aerium - Chester 2 3" xfId="23712"/>
    <cellStyle name="_Multiple_Gerard 1 -20 _Aerium - Chester 3" xfId="23713"/>
    <cellStyle name="_Multiple_Gerard 1 -20 _Aerium - Chester 3 2" xfId="23714"/>
    <cellStyle name="_Multiple_Gerard 1 -20 _Aerium - Chester 4" xfId="23715"/>
    <cellStyle name="_Multiple_Gerard 1 -20 _Aerium - Mercoeur" xfId="23716"/>
    <cellStyle name="_Multiple_Gerard 1 -20 _Aerium - Mercoeur 2" xfId="23717"/>
    <cellStyle name="_Multiple_Gerard 1 -20 _Aerium - Mercoeur 2 2" xfId="23718"/>
    <cellStyle name="_Multiple_Gerard 1 -20 _Aerium - Mercoeur 2 2 2" xfId="23719"/>
    <cellStyle name="_Multiple_Gerard 1 -20 _Aerium - Mercoeur 2 3" xfId="23720"/>
    <cellStyle name="_Multiple_Gerard 1 -20 _Aerium - Mercoeur 3" xfId="23721"/>
    <cellStyle name="_Multiple_Gerard 1 -20 _Aerium - Mercoeur 3 2" xfId="23722"/>
    <cellStyle name="_Multiple_Gerard 1 -20 _Aerium - Mercoeur 4" xfId="23723"/>
    <cellStyle name="_Multiple_Gerard 1 -20 _Babcock &amp; Brown Air Funding I" xfId="23724"/>
    <cellStyle name="_Multiple_Gerard 1 -20 _Babcock &amp; Brown Air Funding I 2" xfId="23725"/>
    <cellStyle name="_Multiple_Gerard 1 -20 _Babcock &amp; Brown Air Funding I 2 2" xfId="23726"/>
    <cellStyle name="_Multiple_Gerard 1 -20 _Babcock &amp; Brown Air Funding I 2 2 2" xfId="23727"/>
    <cellStyle name="_Multiple_Gerard 1 -20 _Babcock &amp; Brown Air Funding I 2 3" xfId="23728"/>
    <cellStyle name="_Multiple_Gerard 1 -20 _Babcock &amp; Brown Air Funding I 3" xfId="23729"/>
    <cellStyle name="_Multiple_Gerard 1 -20 _Babcock &amp; Brown Air Funding I 3 2" xfId="23730"/>
    <cellStyle name="_Multiple_Gerard 1 -20 _Babcock &amp; Brown Air Funding I 4" xfId="23731"/>
    <cellStyle name="_Multiple_Gerard 1 -20 _FCAR 364-day" xfId="23732"/>
    <cellStyle name="_Multiple_Gerard 1 -20 _FCAR 364-day 2" xfId="23733"/>
    <cellStyle name="_Multiple_Gerard 1 -20 _FCAR 364-day 2 2" xfId="23734"/>
    <cellStyle name="_Multiple_Gerard 1 -20 _FCAR 364-day 2 2 2" xfId="23735"/>
    <cellStyle name="_Multiple_Gerard 1 -20 _FCAR 364-day 2 3" xfId="23736"/>
    <cellStyle name="_Multiple_Gerard 1 -20 _FCAR 364-day 3" xfId="23737"/>
    <cellStyle name="_Multiple_Gerard 1 -20 _FCAR 364-day 3 2" xfId="23738"/>
    <cellStyle name="_Multiple_Gerard 1 -20 _FCAR 364-day 4" xfId="23739"/>
    <cellStyle name="_Multiple_Gerard 1 -20 _FCAR 5-year" xfId="23740"/>
    <cellStyle name="_Multiple_Gerard 1 -20 _FCAR 5-year 2" xfId="23741"/>
    <cellStyle name="_Multiple_Gerard 1 -20 _FCAR 5-year 2 2" xfId="23742"/>
    <cellStyle name="_Multiple_Gerard 1 -20 _FCAR 5-year 2 2 2" xfId="23743"/>
    <cellStyle name="_Multiple_Gerard 1 -20 _FCAR 5-year 2 3" xfId="23744"/>
    <cellStyle name="_Multiple_Gerard 1 -20 _FCAR 5-year 3" xfId="23745"/>
    <cellStyle name="_Multiple_Gerard 1 -20 _FCAR 5-year 3 2" xfId="23746"/>
    <cellStyle name="_Multiple_Gerard 1 -20 _FCAR 5-year 4" xfId="23747"/>
    <cellStyle name="_Multiple_Gerard 1 -20 _FCC Zeus" xfId="23748"/>
    <cellStyle name="_Multiple_Gerard 1 -20 _FCC Zeus 2" xfId="23749"/>
    <cellStyle name="_Multiple_Gerard 1 -20 _FCC Zeus 2 2" xfId="23750"/>
    <cellStyle name="_Multiple_Gerard 1 -20 _FCC Zeus 2 2 2" xfId="23751"/>
    <cellStyle name="_Multiple_Gerard 1 -20 _FCC Zeus 2 3" xfId="23752"/>
    <cellStyle name="_Multiple_Gerard 1 -20 _FCC Zeus 3" xfId="23753"/>
    <cellStyle name="_Multiple_Gerard 1 -20 _FCC Zeus 3 2" xfId="23754"/>
    <cellStyle name="_Multiple_Gerard 1 -20 _FCC Zeus 4" xfId="23755"/>
    <cellStyle name="_Multiple_Gerard 1 -20 _Flagstar 2007-1A C AF4" xfId="23756"/>
    <cellStyle name="_Multiple_Gerard 1 -20 _Flagstar 2007-1A C AF4 2" xfId="23757"/>
    <cellStyle name="_Multiple_Gerard 1 -20 _Flagstar 2007-1A C AF4 2 2" xfId="23758"/>
    <cellStyle name="_Multiple_Gerard 1 -20 _Flagstar 2007-1A C AF4 2 2 2" xfId="23759"/>
    <cellStyle name="_Multiple_Gerard 1 -20 _Flagstar 2007-1A C AF4 2 3" xfId="23760"/>
    <cellStyle name="_Multiple_Gerard 1 -20 _Flagstar 2007-1A C AF4 3" xfId="23761"/>
    <cellStyle name="_Multiple_Gerard 1 -20 _Flagstar 2007-1A C AF4 3 2" xfId="23762"/>
    <cellStyle name="_Multiple_Gerard 1 -20 _Flagstar 2007-1A C AF4 4" xfId="23763"/>
    <cellStyle name="_Multiple_Gerard 1 -20 _ItalFinance SV2" xfId="23764"/>
    <cellStyle name="_Multiple_Gerard 1 -20 _ItalFinance SV2 2" xfId="23765"/>
    <cellStyle name="_Multiple_Gerard 1 -20 _ItalFinance SV2 2 2" xfId="23766"/>
    <cellStyle name="_Multiple_Gerard 1 -20 _ItalFinance SV2 2 2 2" xfId="23767"/>
    <cellStyle name="_Multiple_Gerard 1 -20 _ItalFinance SV2 2 3" xfId="23768"/>
    <cellStyle name="_Multiple_Gerard 1 -20 _ItalFinance SV2 3" xfId="23769"/>
    <cellStyle name="_Multiple_Gerard 1 -20 _ItalFinance SV2 3 2" xfId="23770"/>
    <cellStyle name="_Multiple_Gerard 1 -20 _ItalFinance SV2 4" xfId="23771"/>
    <cellStyle name="_Multiple_Gerard 1 -20 _Meliadi SaRL" xfId="23772"/>
    <cellStyle name="_Multiple_Gerard 1 -20 _Meliadi SaRL 2" xfId="23773"/>
    <cellStyle name="_Multiple_Gerard 1 -20 _Meliadi SaRL 2 2" xfId="23774"/>
    <cellStyle name="_Multiple_Gerard 1 -20 _Meliadi SaRL 2 2 2" xfId="23775"/>
    <cellStyle name="_Multiple_Gerard 1 -20 _Meliadi SaRL 2 3" xfId="23776"/>
    <cellStyle name="_Multiple_Gerard 1 -20 _Meliadi SaRL 3" xfId="23777"/>
    <cellStyle name="_Multiple_Gerard 1 -20 _Meliadi SaRL 3 2" xfId="23778"/>
    <cellStyle name="_Multiple_Gerard 1 -20 _Meliadi SaRL 4" xfId="23779"/>
    <cellStyle name="_Multiple_Gerard 1 -20 _Sheet1" xfId="23780"/>
    <cellStyle name="_Multiple_Gerard 1 -20 _Sheet1 2" xfId="23781"/>
    <cellStyle name="_Multiple_Gerard 1 -20 _Sheet1 2 2" xfId="23782"/>
    <cellStyle name="_Multiple_Gerard 1 -20 _Sheet1 2 2 2" xfId="23783"/>
    <cellStyle name="_Multiple_Gerard 1 -20 _Sheet1 2 3" xfId="23784"/>
    <cellStyle name="_Multiple_Gerard 1 -20 _Sheet1 3" xfId="23785"/>
    <cellStyle name="_Multiple_Gerard 1 -20 _Sheet1 3 2" xfId="23786"/>
    <cellStyle name="_Multiple_Gerard 1 -20 _Sheet1 4" xfId="23787"/>
    <cellStyle name="_Multiple_Gerard 1 -20 _Template" xfId="23788"/>
    <cellStyle name="_Multiple_Gerard 1 -20 _Template 2" xfId="23789"/>
    <cellStyle name="_Multiple_Gerard 1 -20 _Template 2 2" xfId="23790"/>
    <cellStyle name="_Multiple_Gerard 1 -20 _Template 2 2 2" xfId="23791"/>
    <cellStyle name="_Multiple_Gerard 1 -20 _Template 2 3" xfId="23792"/>
    <cellStyle name="_Multiple_Gerard 1 -20 _Template 3" xfId="23793"/>
    <cellStyle name="_Multiple_Gerard 1 -20 _Template 3 2" xfId="23794"/>
    <cellStyle name="_Multiple_Gerard 1 -20 _Template 4" xfId="23795"/>
    <cellStyle name="_Multiple_ItalFinance SV2" xfId="23796"/>
    <cellStyle name="_Multiple_ItalFinance SV2 2" xfId="23797"/>
    <cellStyle name="_Multiple_ItalFinance SV2 2 2" xfId="23798"/>
    <cellStyle name="_Multiple_ItalFinance SV2 2 2 2" xfId="23799"/>
    <cellStyle name="_Multiple_ItalFinance SV2 2 3" xfId="23800"/>
    <cellStyle name="_Multiple_ItalFinance SV2 3" xfId="23801"/>
    <cellStyle name="_Multiple_ItalFinance SV2 3 2" xfId="23802"/>
    <cellStyle name="_Multiple_ItalFinance SV2 4" xfId="23803"/>
    <cellStyle name="_Multiple_LBO (Post IM)" xfId="23804"/>
    <cellStyle name="_Multiple_LBO (Post IM) 2" xfId="23805"/>
    <cellStyle name="_Multiple_LBO (Post IM) 3" xfId="23806"/>
    <cellStyle name="_Multiple_LBO (Post IM)_shadow publication 2010.12" xfId="23807"/>
    <cellStyle name="_Multiple_LBO (Post IM)_shadow publication 2010.12 2" xfId="23808"/>
    <cellStyle name="_Multiple_LBO (Post IM)_Synthese cumul 300910" xfId="23809"/>
    <cellStyle name="_Multiple_LBO (Post IM)_Synthese cumul 300910 2" xfId="23810"/>
    <cellStyle name="_Multiple_Meliadi SaRL" xfId="23811"/>
    <cellStyle name="_Multiple_Meliadi SaRL 2" xfId="23812"/>
    <cellStyle name="_Multiple_Meliadi SaRL 2 2" xfId="23813"/>
    <cellStyle name="_Multiple_Meliadi SaRL 2 2 2" xfId="23814"/>
    <cellStyle name="_Multiple_Meliadi SaRL 2 3" xfId="23815"/>
    <cellStyle name="_Multiple_Meliadi SaRL 3" xfId="23816"/>
    <cellStyle name="_Multiple_Meliadi SaRL 3 2" xfId="23817"/>
    <cellStyle name="_Multiple_Meliadi SaRL 4" xfId="23818"/>
    <cellStyle name="_Multiple_Prepayment-WAL Assumptions" xfId="23819"/>
    <cellStyle name="_Multiple_RApres 4.02.02" xfId="23820"/>
    <cellStyle name="_Multiple_shadow publication 2010.12" xfId="23821"/>
    <cellStyle name="_Multiple_shadow publication 2010.12 2" xfId="23822"/>
    <cellStyle name="_Multiple_Sheet1" xfId="23823"/>
    <cellStyle name="_Multiple_Sheet1 2" xfId="23824"/>
    <cellStyle name="_Multiple_Sheet1 2 2" xfId="23825"/>
    <cellStyle name="_Multiple_Sheet1 2 2 2" xfId="23826"/>
    <cellStyle name="_Multiple_Sheet1 2 3" xfId="23827"/>
    <cellStyle name="_Multiple_Sheet1 3" xfId="23828"/>
    <cellStyle name="_Multiple_Sheet1 3 2" xfId="23829"/>
    <cellStyle name="_Multiple_Sheet1 4" xfId="23830"/>
    <cellStyle name="_Multiple_Synthese cumul 300910" xfId="23831"/>
    <cellStyle name="_Multiple_Synthese cumul 300910 2" xfId="23832"/>
    <cellStyle name="_Multiple_Template" xfId="23833"/>
    <cellStyle name="_Multiple_Template 2" xfId="23834"/>
    <cellStyle name="_Multiple_Template 2 2" xfId="23835"/>
    <cellStyle name="_Multiple_Template 2 2 2" xfId="23836"/>
    <cellStyle name="_Multiple_Template 2 3" xfId="23837"/>
    <cellStyle name="_Multiple_Template 3" xfId="23838"/>
    <cellStyle name="_Multiple_Template 3 2" xfId="23839"/>
    <cellStyle name="_Multiple_Template 4" xfId="23840"/>
    <cellStyle name="_Multiple_Tenants &amp; Costs" xfId="23841"/>
    <cellStyle name="_Multiple_Tenants &amp; Costs 2" xfId="23842"/>
    <cellStyle name="_Multiple_Tenants &amp; Costs 2 2" xfId="23843"/>
    <cellStyle name="_Multiple_Tenants &amp; Costs 2 2 2" xfId="23844"/>
    <cellStyle name="_Multiple_Tenants &amp; Costs 2 3" xfId="23845"/>
    <cellStyle name="_Multiple_Tenants &amp; Costs 3" xfId="23846"/>
    <cellStyle name="_Multiple_Tenants &amp; Costs 3 2" xfId="23847"/>
    <cellStyle name="_Multiple_Tenants &amp; Costs 4" xfId="23848"/>
    <cellStyle name="_Multiple_Tenants &amp; Costs_ABS Deal Tracer - Q3 2008" xfId="23849"/>
    <cellStyle name="_Multiple_Tenants &amp; Costs_ABS Deal Tracer - Q3 2008 2" xfId="23850"/>
    <cellStyle name="_Multiple_Tenants &amp; Costs_ABS Deal Tracer - Q3 2008 2 2" xfId="23851"/>
    <cellStyle name="_Multiple_Tenants &amp; Costs_ABS Deal Tracer - Q3 2008 2 2 2" xfId="23852"/>
    <cellStyle name="_Multiple_Tenants &amp; Costs_ABS Deal Tracer - Q3 2008 2 3" xfId="23853"/>
    <cellStyle name="_Multiple_Tenants &amp; Costs_ABS Deal Tracer - Q3 2008 3" xfId="23854"/>
    <cellStyle name="_Multiple_Tenants &amp; Costs_ABS Deal Tracer - Q3 2008 3 2" xfId="23855"/>
    <cellStyle name="_Multiple_Tenants &amp; Costs_ABS Deal Tracer - Q3 2008 4" xfId="23856"/>
    <cellStyle name="_Multiple_Tenants &amp; Costs_Aerium - Chester" xfId="23857"/>
    <cellStyle name="_Multiple_Tenants &amp; Costs_Aerium - Chester 2" xfId="23858"/>
    <cellStyle name="_Multiple_Tenants &amp; Costs_Aerium - Chester 2 2" xfId="23859"/>
    <cellStyle name="_Multiple_Tenants &amp; Costs_Aerium - Chester 2 2 2" xfId="23860"/>
    <cellStyle name="_Multiple_Tenants &amp; Costs_Aerium - Chester 2 3" xfId="23861"/>
    <cellStyle name="_Multiple_Tenants &amp; Costs_Aerium - Chester 3" xfId="23862"/>
    <cellStyle name="_Multiple_Tenants &amp; Costs_Aerium - Chester 3 2" xfId="23863"/>
    <cellStyle name="_Multiple_Tenants &amp; Costs_Aerium - Chester 4" xfId="23864"/>
    <cellStyle name="_Multiple_Tenants &amp; Costs_Aerium - Mercoeur" xfId="23865"/>
    <cellStyle name="_Multiple_Tenants &amp; Costs_Aerium - Mercoeur 2" xfId="23866"/>
    <cellStyle name="_Multiple_Tenants &amp; Costs_Aerium - Mercoeur 2 2" xfId="23867"/>
    <cellStyle name="_Multiple_Tenants &amp; Costs_Aerium - Mercoeur 2 2 2" xfId="23868"/>
    <cellStyle name="_Multiple_Tenants &amp; Costs_Aerium - Mercoeur 2 3" xfId="23869"/>
    <cellStyle name="_Multiple_Tenants &amp; Costs_Aerium - Mercoeur 3" xfId="23870"/>
    <cellStyle name="_Multiple_Tenants &amp; Costs_Aerium - Mercoeur 3 2" xfId="23871"/>
    <cellStyle name="_Multiple_Tenants &amp; Costs_Aerium - Mercoeur 4" xfId="23872"/>
    <cellStyle name="_Multiple_Tenants &amp; Costs_Babcock &amp; Brown Air Funding I" xfId="23873"/>
    <cellStyle name="_Multiple_Tenants &amp; Costs_Babcock &amp; Brown Air Funding I 2" xfId="23874"/>
    <cellStyle name="_Multiple_Tenants &amp; Costs_Babcock &amp; Brown Air Funding I 2 2" xfId="23875"/>
    <cellStyle name="_Multiple_Tenants &amp; Costs_Babcock &amp; Brown Air Funding I 2 2 2" xfId="23876"/>
    <cellStyle name="_Multiple_Tenants &amp; Costs_Babcock &amp; Brown Air Funding I 2 3" xfId="23877"/>
    <cellStyle name="_Multiple_Tenants &amp; Costs_Babcock &amp; Brown Air Funding I 3" xfId="23878"/>
    <cellStyle name="_Multiple_Tenants &amp; Costs_Babcock &amp; Brown Air Funding I 3 2" xfId="23879"/>
    <cellStyle name="_Multiple_Tenants &amp; Costs_Babcock &amp; Brown Air Funding I 4" xfId="23880"/>
    <cellStyle name="_Multiple_Tenants &amp; Costs_FCAR 364-day" xfId="23881"/>
    <cellStyle name="_Multiple_Tenants &amp; Costs_FCAR 364-day 2" xfId="23882"/>
    <cellStyle name="_Multiple_Tenants &amp; Costs_FCAR 364-day 2 2" xfId="23883"/>
    <cellStyle name="_Multiple_Tenants &amp; Costs_FCAR 364-day 2 2 2" xfId="23884"/>
    <cellStyle name="_Multiple_Tenants &amp; Costs_FCAR 364-day 2 3" xfId="23885"/>
    <cellStyle name="_Multiple_Tenants &amp; Costs_FCAR 364-day 3" xfId="23886"/>
    <cellStyle name="_Multiple_Tenants &amp; Costs_FCAR 364-day 3 2" xfId="23887"/>
    <cellStyle name="_Multiple_Tenants &amp; Costs_FCAR 364-day 4" xfId="23888"/>
    <cellStyle name="_Multiple_Tenants &amp; Costs_FCAR 5-year" xfId="23889"/>
    <cellStyle name="_Multiple_Tenants &amp; Costs_FCAR 5-year 2" xfId="23890"/>
    <cellStyle name="_Multiple_Tenants &amp; Costs_FCAR 5-year 2 2" xfId="23891"/>
    <cellStyle name="_Multiple_Tenants &amp; Costs_FCAR 5-year 2 2 2" xfId="23892"/>
    <cellStyle name="_Multiple_Tenants &amp; Costs_FCAR 5-year 2 3" xfId="23893"/>
    <cellStyle name="_Multiple_Tenants &amp; Costs_FCAR 5-year 3" xfId="23894"/>
    <cellStyle name="_Multiple_Tenants &amp; Costs_FCAR 5-year 3 2" xfId="23895"/>
    <cellStyle name="_Multiple_Tenants &amp; Costs_FCAR 5-year 4" xfId="23896"/>
    <cellStyle name="_Multiple_Tenants &amp; Costs_FCC Zeus" xfId="23897"/>
    <cellStyle name="_Multiple_Tenants &amp; Costs_FCC Zeus 2" xfId="23898"/>
    <cellStyle name="_Multiple_Tenants &amp; Costs_FCC Zeus 2 2" xfId="23899"/>
    <cellStyle name="_Multiple_Tenants &amp; Costs_FCC Zeus 2 2 2" xfId="23900"/>
    <cellStyle name="_Multiple_Tenants &amp; Costs_FCC Zeus 2 3" xfId="23901"/>
    <cellStyle name="_Multiple_Tenants &amp; Costs_FCC Zeus 3" xfId="23902"/>
    <cellStyle name="_Multiple_Tenants &amp; Costs_FCC Zeus 3 2" xfId="23903"/>
    <cellStyle name="_Multiple_Tenants &amp; Costs_FCC Zeus 4" xfId="23904"/>
    <cellStyle name="_Multiple_Tenants &amp; Costs_Flagstar 2007-1A C AF4" xfId="23905"/>
    <cellStyle name="_Multiple_Tenants &amp; Costs_Flagstar 2007-1A C AF4 2" xfId="23906"/>
    <cellStyle name="_Multiple_Tenants &amp; Costs_Flagstar 2007-1A C AF4 2 2" xfId="23907"/>
    <cellStyle name="_Multiple_Tenants &amp; Costs_Flagstar 2007-1A C AF4 2 2 2" xfId="23908"/>
    <cellStyle name="_Multiple_Tenants &amp; Costs_Flagstar 2007-1A C AF4 2 3" xfId="23909"/>
    <cellStyle name="_Multiple_Tenants &amp; Costs_Flagstar 2007-1A C AF4 3" xfId="23910"/>
    <cellStyle name="_Multiple_Tenants &amp; Costs_Flagstar 2007-1A C AF4 3 2" xfId="23911"/>
    <cellStyle name="_Multiple_Tenants &amp; Costs_Flagstar 2007-1A C AF4 4" xfId="23912"/>
    <cellStyle name="_Multiple_Tenants &amp; Costs_ItalFinance SV2" xfId="23913"/>
    <cellStyle name="_Multiple_Tenants &amp; Costs_ItalFinance SV2 2" xfId="23914"/>
    <cellStyle name="_Multiple_Tenants &amp; Costs_ItalFinance SV2 2 2" xfId="23915"/>
    <cellStyle name="_Multiple_Tenants &amp; Costs_ItalFinance SV2 2 2 2" xfId="23916"/>
    <cellStyle name="_Multiple_Tenants &amp; Costs_ItalFinance SV2 2 3" xfId="23917"/>
    <cellStyle name="_Multiple_Tenants &amp; Costs_ItalFinance SV2 3" xfId="23918"/>
    <cellStyle name="_Multiple_Tenants &amp; Costs_ItalFinance SV2 3 2" xfId="23919"/>
    <cellStyle name="_Multiple_Tenants &amp; Costs_ItalFinance SV2 4" xfId="23920"/>
    <cellStyle name="_Multiple_Tenants &amp; Costs_Meliadi SaRL" xfId="23921"/>
    <cellStyle name="_Multiple_Tenants &amp; Costs_Meliadi SaRL 2" xfId="23922"/>
    <cellStyle name="_Multiple_Tenants &amp; Costs_Meliadi SaRL 2 2" xfId="23923"/>
    <cellStyle name="_Multiple_Tenants &amp; Costs_Meliadi SaRL 2 2 2" xfId="23924"/>
    <cellStyle name="_Multiple_Tenants &amp; Costs_Meliadi SaRL 2 3" xfId="23925"/>
    <cellStyle name="_Multiple_Tenants &amp; Costs_Meliadi SaRL 3" xfId="23926"/>
    <cellStyle name="_Multiple_Tenants &amp; Costs_Meliadi SaRL 3 2" xfId="23927"/>
    <cellStyle name="_Multiple_Tenants &amp; Costs_Meliadi SaRL 4" xfId="23928"/>
    <cellStyle name="_Multiple_Tenants &amp; Costs_Sheet1" xfId="23929"/>
    <cellStyle name="_Multiple_Tenants &amp; Costs_Sheet1 2" xfId="23930"/>
    <cellStyle name="_Multiple_Tenants &amp; Costs_Sheet1 2 2" xfId="23931"/>
    <cellStyle name="_Multiple_Tenants &amp; Costs_Sheet1 2 2 2" xfId="23932"/>
    <cellStyle name="_Multiple_Tenants &amp; Costs_Sheet1 2 3" xfId="23933"/>
    <cellStyle name="_Multiple_Tenants &amp; Costs_Sheet1 3" xfId="23934"/>
    <cellStyle name="_Multiple_Tenants &amp; Costs_Sheet1 3 2" xfId="23935"/>
    <cellStyle name="_Multiple_Tenants &amp; Costs_Sheet1 4" xfId="23936"/>
    <cellStyle name="_Multiple_Tenants &amp; Costs_Template" xfId="23937"/>
    <cellStyle name="_Multiple_Tenants &amp; Costs_Template 2" xfId="23938"/>
    <cellStyle name="_Multiple_Tenants &amp; Costs_Template 2 2" xfId="23939"/>
    <cellStyle name="_Multiple_Tenants &amp; Costs_Template 2 2 2" xfId="23940"/>
    <cellStyle name="_Multiple_Tenants &amp; Costs_Template 2 3" xfId="23941"/>
    <cellStyle name="_Multiple_Tenants &amp; Costs_Template 3" xfId="23942"/>
    <cellStyle name="_Multiple_Tenants &amp; Costs_Template 3 2" xfId="23943"/>
    <cellStyle name="_Multiple_Tenants &amp; Costs_Template 4" xfId="23944"/>
    <cellStyle name="_Multiple_Yield calculation worksheet 1a" xfId="23945"/>
    <cellStyle name="_MultipleSpace" xfId="23946"/>
    <cellStyle name="_MultipleSpace 2" xfId="23947"/>
    <cellStyle name="_MultipleSpace 2 2" xfId="23948"/>
    <cellStyle name="_MultipleSpace 2 2 2" xfId="23949"/>
    <cellStyle name="_MultipleSpace 2 3" xfId="23950"/>
    <cellStyle name="_MultipleSpace 2 4" xfId="23951"/>
    <cellStyle name="_MultipleSpace 3" xfId="23952"/>
    <cellStyle name="_MultipleSpace 3 2" xfId="23953"/>
    <cellStyle name="_MultipleSpace 3 3" xfId="23954"/>
    <cellStyle name="_MultipleSpace 3 4" xfId="23955"/>
    <cellStyle name="_MultipleSpace 4" xfId="23956"/>
    <cellStyle name="_MultipleSpace 5" xfId="23957"/>
    <cellStyle name="_MultipleSpace_45647 - Annexe 6a au 31 03 2011 v2" xfId="23958"/>
    <cellStyle name="_MultipleSpace_ABS Deal Tracer - Q3 2008" xfId="23959"/>
    <cellStyle name="_MultipleSpace_ABS Deal Tracer - Q3 2008 2" xfId="23960"/>
    <cellStyle name="_MultipleSpace_ABS Deal Tracer - Q3 2008 2 2" xfId="23961"/>
    <cellStyle name="_MultipleSpace_ABS Deal Tracer - Q3 2008 2 2 2" xfId="23962"/>
    <cellStyle name="_MultipleSpace_ABS Deal Tracer - Q3 2008 2 3" xfId="23963"/>
    <cellStyle name="_MultipleSpace_ABS Deal Tracer - Q3 2008 3" xfId="23964"/>
    <cellStyle name="_MultipleSpace_ABS Deal Tracer - Q3 2008 3 2" xfId="23965"/>
    <cellStyle name="_MultipleSpace_ABS Deal Tracer - Q3 2008 4" xfId="23966"/>
    <cellStyle name="_MultipleSpace_Aerium - Chester" xfId="23967"/>
    <cellStyle name="_MultipleSpace_Aerium - Chester 2" xfId="23968"/>
    <cellStyle name="_MultipleSpace_Aerium - Chester 2 2" xfId="23969"/>
    <cellStyle name="_MultipleSpace_Aerium - Chester 2 2 2" xfId="23970"/>
    <cellStyle name="_MultipleSpace_Aerium - Chester 2 3" xfId="23971"/>
    <cellStyle name="_MultipleSpace_Aerium - Chester 3" xfId="23972"/>
    <cellStyle name="_MultipleSpace_Aerium - Chester 3 2" xfId="23973"/>
    <cellStyle name="_MultipleSpace_Aerium - Chester 4" xfId="23974"/>
    <cellStyle name="_MultipleSpace_Aerium - Mercoeur" xfId="23975"/>
    <cellStyle name="_MultipleSpace_Aerium - Mercoeur 2" xfId="23976"/>
    <cellStyle name="_MultipleSpace_Aerium - Mercoeur 2 2" xfId="23977"/>
    <cellStyle name="_MultipleSpace_Aerium - Mercoeur 2 2 2" xfId="23978"/>
    <cellStyle name="_MultipleSpace_Aerium - Mercoeur 2 3" xfId="23979"/>
    <cellStyle name="_MultipleSpace_Aerium - Mercoeur 3" xfId="23980"/>
    <cellStyle name="_MultipleSpace_Aerium - Mercoeur 3 2" xfId="23981"/>
    <cellStyle name="_MultipleSpace_Aerium - Mercoeur 4" xfId="23982"/>
    <cellStyle name="_MultipleSpace_Agregate schedules" xfId="23983"/>
    <cellStyle name="_MultipleSpace_Annexe 6 Détail comptes" xfId="23984"/>
    <cellStyle name="_MultipleSpace_Babcock &amp; Brown Air Funding I" xfId="23985"/>
    <cellStyle name="_MultipleSpace_Babcock &amp; Brown Air Funding I 2" xfId="23986"/>
    <cellStyle name="_MultipleSpace_Babcock &amp; Brown Air Funding I 2 2" xfId="23987"/>
    <cellStyle name="_MultipleSpace_Babcock &amp; Brown Air Funding I 2 2 2" xfId="23988"/>
    <cellStyle name="_MultipleSpace_Babcock &amp; Brown Air Funding I 2 3" xfId="23989"/>
    <cellStyle name="_MultipleSpace_Babcock &amp; Brown Air Funding I 3" xfId="23990"/>
    <cellStyle name="_MultipleSpace_Babcock &amp; Brown Air Funding I 3 2" xfId="23991"/>
    <cellStyle name="_MultipleSpace_Babcock &amp; Brown Air Funding I 4" xfId="23992"/>
    <cellStyle name="_MultipleSpace_CC Tracking Model 10-feb (nov results)" xfId="23993"/>
    <cellStyle name="_MultipleSpace_CC Tracking Model 10-feb (nov results) 2" xfId="23994"/>
    <cellStyle name="_MultipleSpace_CC Tracking Model 10-feb (nov results) 3" xfId="23995"/>
    <cellStyle name="_MultipleSpace_CC Tracking Model 10-feb (nov results)_shadow publication 2010.12" xfId="23996"/>
    <cellStyle name="_MultipleSpace_CC Tracking Model 10-feb (nov results)_shadow publication 2010.12 2" xfId="23997"/>
    <cellStyle name="_MultipleSpace_CC Tracking Model 10-feb (nov results)_Synthese cumul 300910" xfId="23998"/>
    <cellStyle name="_MultipleSpace_CC Tracking Model 10-feb (nov results)_Synthese cumul 300910 2" xfId="23999"/>
    <cellStyle name="_MultipleSpace_CC Tracking Model 13-feb (dec results)" xfId="24000"/>
    <cellStyle name="_MultipleSpace_CC Tracking Model 13-feb (dec results) 2" xfId="24001"/>
    <cellStyle name="_MultipleSpace_CC Tracking Model 13-feb (dec results) 3" xfId="24002"/>
    <cellStyle name="_MultipleSpace_CC Tracking Model 13-feb (dec results)_shadow publication 2010.12" xfId="24003"/>
    <cellStyle name="_MultipleSpace_CC Tracking Model 13-feb (dec results)_shadow publication 2010.12 2" xfId="24004"/>
    <cellStyle name="_MultipleSpace_CC Tracking Model 13-feb (dec results)_Synthese cumul 300910" xfId="24005"/>
    <cellStyle name="_MultipleSpace_CC Tracking Model 13-feb (dec results)_Synthese cumul 300910 2" xfId="24006"/>
    <cellStyle name="_MultipleSpace_Cost Calc" xfId="24007"/>
    <cellStyle name="_MultipleSpace_Cost Calc 2" xfId="24008"/>
    <cellStyle name="_MultipleSpace_Cost Calc 2 2" xfId="24009"/>
    <cellStyle name="_MultipleSpace_Cost Calc 2 2 2" xfId="24010"/>
    <cellStyle name="_MultipleSpace_Cost Calc 2 3" xfId="24011"/>
    <cellStyle name="_MultipleSpace_Cost Calc 3" xfId="24012"/>
    <cellStyle name="_MultipleSpace_Cost Calc 3 2" xfId="24013"/>
    <cellStyle name="_MultipleSpace_Cost Calc 4" xfId="24014"/>
    <cellStyle name="_MultipleSpace_Cost Calc_ABS Deal Tracer - Q3 2008" xfId="24015"/>
    <cellStyle name="_MultipleSpace_Cost Calc_ABS Deal Tracer - Q3 2008 2" xfId="24016"/>
    <cellStyle name="_MultipleSpace_Cost Calc_ABS Deal Tracer - Q3 2008 2 2" xfId="24017"/>
    <cellStyle name="_MultipleSpace_Cost Calc_ABS Deal Tracer - Q3 2008 2 2 2" xfId="24018"/>
    <cellStyle name="_MultipleSpace_Cost Calc_ABS Deal Tracer - Q3 2008 2 3" xfId="24019"/>
    <cellStyle name="_MultipleSpace_Cost Calc_ABS Deal Tracer - Q3 2008 3" xfId="24020"/>
    <cellStyle name="_MultipleSpace_Cost Calc_ABS Deal Tracer - Q3 2008 3 2" xfId="24021"/>
    <cellStyle name="_MultipleSpace_Cost Calc_ABS Deal Tracer - Q3 2008 4" xfId="24022"/>
    <cellStyle name="_MultipleSpace_Cost Calc_Aerium - Chester" xfId="24023"/>
    <cellStyle name="_MultipleSpace_Cost Calc_Aerium - Chester 2" xfId="24024"/>
    <cellStyle name="_MultipleSpace_Cost Calc_Aerium - Chester 2 2" xfId="24025"/>
    <cellStyle name="_MultipleSpace_Cost Calc_Aerium - Chester 2 2 2" xfId="24026"/>
    <cellStyle name="_MultipleSpace_Cost Calc_Aerium - Chester 2 3" xfId="24027"/>
    <cellStyle name="_MultipleSpace_Cost Calc_Aerium - Chester 3" xfId="24028"/>
    <cellStyle name="_MultipleSpace_Cost Calc_Aerium - Chester 3 2" xfId="24029"/>
    <cellStyle name="_MultipleSpace_Cost Calc_Aerium - Chester 4" xfId="24030"/>
    <cellStyle name="_MultipleSpace_Cost Calc_Aerium - Mercoeur" xfId="24031"/>
    <cellStyle name="_MultipleSpace_Cost Calc_Aerium - Mercoeur 2" xfId="24032"/>
    <cellStyle name="_MultipleSpace_Cost Calc_Aerium - Mercoeur 2 2" xfId="24033"/>
    <cellStyle name="_MultipleSpace_Cost Calc_Aerium - Mercoeur 2 2 2" xfId="24034"/>
    <cellStyle name="_MultipleSpace_Cost Calc_Aerium - Mercoeur 2 3" xfId="24035"/>
    <cellStyle name="_MultipleSpace_Cost Calc_Aerium - Mercoeur 3" xfId="24036"/>
    <cellStyle name="_MultipleSpace_Cost Calc_Aerium - Mercoeur 3 2" xfId="24037"/>
    <cellStyle name="_MultipleSpace_Cost Calc_Aerium - Mercoeur 4" xfId="24038"/>
    <cellStyle name="_MultipleSpace_Cost Calc_Babcock &amp; Brown Air Funding I" xfId="24039"/>
    <cellStyle name="_MultipleSpace_Cost Calc_Babcock &amp; Brown Air Funding I 2" xfId="24040"/>
    <cellStyle name="_MultipleSpace_Cost Calc_Babcock &amp; Brown Air Funding I 2 2" xfId="24041"/>
    <cellStyle name="_MultipleSpace_Cost Calc_Babcock &amp; Brown Air Funding I 2 2 2" xfId="24042"/>
    <cellStyle name="_MultipleSpace_Cost Calc_Babcock &amp; Brown Air Funding I 2 3" xfId="24043"/>
    <cellStyle name="_MultipleSpace_Cost Calc_Babcock &amp; Brown Air Funding I 3" xfId="24044"/>
    <cellStyle name="_MultipleSpace_Cost Calc_Babcock &amp; Brown Air Funding I 3 2" xfId="24045"/>
    <cellStyle name="_MultipleSpace_Cost Calc_Babcock &amp; Brown Air Funding I 4" xfId="24046"/>
    <cellStyle name="_MultipleSpace_Cost Calc_FCAR 364-day" xfId="24047"/>
    <cellStyle name="_MultipleSpace_Cost Calc_FCAR 364-day 2" xfId="24048"/>
    <cellStyle name="_MultipleSpace_Cost Calc_FCAR 364-day 2 2" xfId="24049"/>
    <cellStyle name="_MultipleSpace_Cost Calc_FCAR 364-day 2 2 2" xfId="24050"/>
    <cellStyle name="_MultipleSpace_Cost Calc_FCAR 364-day 2 3" xfId="24051"/>
    <cellStyle name="_MultipleSpace_Cost Calc_FCAR 364-day 3" xfId="24052"/>
    <cellStyle name="_MultipleSpace_Cost Calc_FCAR 364-day 3 2" xfId="24053"/>
    <cellStyle name="_MultipleSpace_Cost Calc_FCAR 364-day 4" xfId="24054"/>
    <cellStyle name="_MultipleSpace_Cost Calc_FCAR 5-year" xfId="24055"/>
    <cellStyle name="_MultipleSpace_Cost Calc_FCAR 5-year 2" xfId="24056"/>
    <cellStyle name="_MultipleSpace_Cost Calc_FCAR 5-year 2 2" xfId="24057"/>
    <cellStyle name="_MultipleSpace_Cost Calc_FCAR 5-year 2 2 2" xfId="24058"/>
    <cellStyle name="_MultipleSpace_Cost Calc_FCAR 5-year 2 3" xfId="24059"/>
    <cellStyle name="_MultipleSpace_Cost Calc_FCAR 5-year 3" xfId="24060"/>
    <cellStyle name="_MultipleSpace_Cost Calc_FCAR 5-year 3 2" xfId="24061"/>
    <cellStyle name="_MultipleSpace_Cost Calc_FCAR 5-year 4" xfId="24062"/>
    <cellStyle name="_MultipleSpace_Cost Calc_FCC Zeus" xfId="24063"/>
    <cellStyle name="_MultipleSpace_Cost Calc_FCC Zeus 2" xfId="24064"/>
    <cellStyle name="_MultipleSpace_Cost Calc_FCC Zeus 2 2" xfId="24065"/>
    <cellStyle name="_MultipleSpace_Cost Calc_FCC Zeus 2 2 2" xfId="24066"/>
    <cellStyle name="_MultipleSpace_Cost Calc_FCC Zeus 2 3" xfId="24067"/>
    <cellStyle name="_MultipleSpace_Cost Calc_FCC Zeus 3" xfId="24068"/>
    <cellStyle name="_MultipleSpace_Cost Calc_FCC Zeus 3 2" xfId="24069"/>
    <cellStyle name="_MultipleSpace_Cost Calc_FCC Zeus 4" xfId="24070"/>
    <cellStyle name="_MultipleSpace_Cost Calc_Flagstar 2007-1A C AF4" xfId="24071"/>
    <cellStyle name="_MultipleSpace_Cost Calc_Flagstar 2007-1A C AF4 2" xfId="24072"/>
    <cellStyle name="_MultipleSpace_Cost Calc_Flagstar 2007-1A C AF4 2 2" xfId="24073"/>
    <cellStyle name="_MultipleSpace_Cost Calc_Flagstar 2007-1A C AF4 2 2 2" xfId="24074"/>
    <cellStyle name="_MultipleSpace_Cost Calc_Flagstar 2007-1A C AF4 2 3" xfId="24075"/>
    <cellStyle name="_MultipleSpace_Cost Calc_Flagstar 2007-1A C AF4 3" xfId="24076"/>
    <cellStyle name="_MultipleSpace_Cost Calc_Flagstar 2007-1A C AF4 3 2" xfId="24077"/>
    <cellStyle name="_MultipleSpace_Cost Calc_Flagstar 2007-1A C AF4 4" xfId="24078"/>
    <cellStyle name="_MultipleSpace_Cost Calc_ItalFinance SV2" xfId="24079"/>
    <cellStyle name="_MultipleSpace_Cost Calc_ItalFinance SV2 2" xfId="24080"/>
    <cellStyle name="_MultipleSpace_Cost Calc_ItalFinance SV2 2 2" xfId="24081"/>
    <cellStyle name="_MultipleSpace_Cost Calc_ItalFinance SV2 2 2 2" xfId="24082"/>
    <cellStyle name="_MultipleSpace_Cost Calc_ItalFinance SV2 2 3" xfId="24083"/>
    <cellStyle name="_MultipleSpace_Cost Calc_ItalFinance SV2 3" xfId="24084"/>
    <cellStyle name="_MultipleSpace_Cost Calc_ItalFinance SV2 3 2" xfId="24085"/>
    <cellStyle name="_MultipleSpace_Cost Calc_ItalFinance SV2 4" xfId="24086"/>
    <cellStyle name="_MultipleSpace_Cost Calc_Meliadi SaRL" xfId="24087"/>
    <cellStyle name="_MultipleSpace_Cost Calc_Meliadi SaRL 2" xfId="24088"/>
    <cellStyle name="_MultipleSpace_Cost Calc_Meliadi SaRL 2 2" xfId="24089"/>
    <cellStyle name="_MultipleSpace_Cost Calc_Meliadi SaRL 2 2 2" xfId="24090"/>
    <cellStyle name="_MultipleSpace_Cost Calc_Meliadi SaRL 2 3" xfId="24091"/>
    <cellStyle name="_MultipleSpace_Cost Calc_Meliadi SaRL 3" xfId="24092"/>
    <cellStyle name="_MultipleSpace_Cost Calc_Meliadi SaRL 3 2" xfId="24093"/>
    <cellStyle name="_MultipleSpace_Cost Calc_Meliadi SaRL 4" xfId="24094"/>
    <cellStyle name="_MultipleSpace_Cost Calc_Sheet1" xfId="24095"/>
    <cellStyle name="_MultipleSpace_Cost Calc_Sheet1 2" xfId="24096"/>
    <cellStyle name="_MultipleSpace_Cost Calc_Sheet1 2 2" xfId="24097"/>
    <cellStyle name="_MultipleSpace_Cost Calc_Sheet1 2 2 2" xfId="24098"/>
    <cellStyle name="_MultipleSpace_Cost Calc_Sheet1 2 3" xfId="24099"/>
    <cellStyle name="_MultipleSpace_Cost Calc_Sheet1 3" xfId="24100"/>
    <cellStyle name="_MultipleSpace_Cost Calc_Sheet1 3 2" xfId="24101"/>
    <cellStyle name="_MultipleSpace_Cost Calc_Sheet1 4" xfId="24102"/>
    <cellStyle name="_MultipleSpace_Cost Calc_Template" xfId="24103"/>
    <cellStyle name="_MultipleSpace_Cost Calc_Template 2" xfId="24104"/>
    <cellStyle name="_MultipleSpace_Cost Calc_Template 2 2" xfId="24105"/>
    <cellStyle name="_MultipleSpace_Cost Calc_Template 2 2 2" xfId="24106"/>
    <cellStyle name="_MultipleSpace_Cost Calc_Template 2 3" xfId="24107"/>
    <cellStyle name="_MultipleSpace_Cost Calc_Template 3" xfId="24108"/>
    <cellStyle name="_MultipleSpace_Cost Calc_Template 3 2" xfId="24109"/>
    <cellStyle name="_MultipleSpace_Cost Calc_Template 4" xfId="24110"/>
    <cellStyle name="_MultipleSpace_dcf" xfId="24111"/>
    <cellStyle name="_MultipleSpace_dcf 2" xfId="24112"/>
    <cellStyle name="_MultipleSpace_dcf 3" xfId="24113"/>
    <cellStyle name="_MultipleSpace_dcf_shadow publication 2010.12" xfId="24114"/>
    <cellStyle name="_MultipleSpace_dcf_shadow publication 2010.12 2" xfId="24115"/>
    <cellStyle name="_MultipleSpace_dcf_Synthese cumul 300910" xfId="24116"/>
    <cellStyle name="_MultipleSpace_dcf_Synthese cumul 300910 2" xfId="24117"/>
    <cellStyle name="_MultipleSpace_Exclusion Karma" xfId="24118"/>
    <cellStyle name="_MultipleSpace_Exposition des titres souverains (zone euro) au 31.12.2011 V4" xfId="24119"/>
    <cellStyle name="_MultipleSpace_FCAR 364-day" xfId="24120"/>
    <cellStyle name="_MultipleSpace_FCAR 364-day 2" xfId="24121"/>
    <cellStyle name="_MultipleSpace_FCAR 364-day 2 2" xfId="24122"/>
    <cellStyle name="_MultipleSpace_FCAR 364-day 2 2 2" xfId="24123"/>
    <cellStyle name="_MultipleSpace_FCAR 364-day 2 3" xfId="24124"/>
    <cellStyle name="_MultipleSpace_FCAR 364-day 3" xfId="24125"/>
    <cellStyle name="_MultipleSpace_FCAR 364-day 3 2" xfId="24126"/>
    <cellStyle name="_MultipleSpace_FCAR 364-day 4" xfId="24127"/>
    <cellStyle name="_MultipleSpace_FCAR 5-year" xfId="24128"/>
    <cellStyle name="_MultipleSpace_FCAR 5-year 2" xfId="24129"/>
    <cellStyle name="_MultipleSpace_FCAR 5-year 2 2" xfId="24130"/>
    <cellStyle name="_MultipleSpace_FCAR 5-year 2 2 2" xfId="24131"/>
    <cellStyle name="_MultipleSpace_FCAR 5-year 2 3" xfId="24132"/>
    <cellStyle name="_MultipleSpace_FCAR 5-year 3" xfId="24133"/>
    <cellStyle name="_MultipleSpace_FCAR 5-year 3 2" xfId="24134"/>
    <cellStyle name="_MultipleSpace_FCAR 5-year 4" xfId="24135"/>
    <cellStyle name="_MultipleSpace_FCC Zeus" xfId="24136"/>
    <cellStyle name="_MultipleSpace_FCC Zeus 2" xfId="24137"/>
    <cellStyle name="_MultipleSpace_FCC Zeus 2 2" xfId="24138"/>
    <cellStyle name="_MultipleSpace_FCC Zeus 2 2 2" xfId="24139"/>
    <cellStyle name="_MultipleSpace_FCC Zeus 2 3" xfId="24140"/>
    <cellStyle name="_MultipleSpace_FCC Zeus 3" xfId="24141"/>
    <cellStyle name="_MultipleSpace_FCC Zeus 3 2" xfId="24142"/>
    <cellStyle name="_MultipleSpace_FCC Zeus 4" xfId="24143"/>
    <cellStyle name="_MultipleSpace_Flagstar 2007-1A C AF4" xfId="24144"/>
    <cellStyle name="_MultipleSpace_Flagstar 2007-1A C AF4 2" xfId="24145"/>
    <cellStyle name="_MultipleSpace_Flagstar 2007-1A C AF4 2 2" xfId="24146"/>
    <cellStyle name="_MultipleSpace_Flagstar 2007-1A C AF4 2 2 2" xfId="24147"/>
    <cellStyle name="_MultipleSpace_Flagstar 2007-1A C AF4 2 3" xfId="24148"/>
    <cellStyle name="_MultipleSpace_Flagstar 2007-1A C AF4 3" xfId="24149"/>
    <cellStyle name="_MultipleSpace_Flagstar 2007-1A C AF4 3 2" xfId="24150"/>
    <cellStyle name="_MultipleSpace_Flagstar 2007-1A C AF4 4" xfId="24151"/>
    <cellStyle name="_MultipleSpace_Gerard 1 -20 " xfId="24152"/>
    <cellStyle name="_MultipleSpace_Gerard 1 -20  2" xfId="24153"/>
    <cellStyle name="_MultipleSpace_Gerard 1 -20  2 2" xfId="24154"/>
    <cellStyle name="_MultipleSpace_Gerard 1 -20  2 2 2" xfId="24155"/>
    <cellStyle name="_MultipleSpace_Gerard 1 -20  2 3" xfId="24156"/>
    <cellStyle name="_MultipleSpace_Gerard 1 -20  3" xfId="24157"/>
    <cellStyle name="_MultipleSpace_Gerard 1 -20  3 2" xfId="24158"/>
    <cellStyle name="_MultipleSpace_Gerard 1 -20  4" xfId="24159"/>
    <cellStyle name="_MultipleSpace_Gerard 1 -20 _ABS Deal Tracer - Q3 2008" xfId="24160"/>
    <cellStyle name="_MultipleSpace_Gerard 1 -20 _ABS Deal Tracer - Q3 2008 2" xfId="24161"/>
    <cellStyle name="_MultipleSpace_Gerard 1 -20 _ABS Deal Tracer - Q3 2008 2 2" xfId="24162"/>
    <cellStyle name="_MultipleSpace_Gerard 1 -20 _ABS Deal Tracer - Q3 2008 2 2 2" xfId="24163"/>
    <cellStyle name="_MultipleSpace_Gerard 1 -20 _ABS Deal Tracer - Q3 2008 2 3" xfId="24164"/>
    <cellStyle name="_MultipleSpace_Gerard 1 -20 _ABS Deal Tracer - Q3 2008 3" xfId="24165"/>
    <cellStyle name="_MultipleSpace_Gerard 1 -20 _ABS Deal Tracer - Q3 2008 3 2" xfId="24166"/>
    <cellStyle name="_MultipleSpace_Gerard 1 -20 _ABS Deal Tracer - Q3 2008 4" xfId="24167"/>
    <cellStyle name="_MultipleSpace_Gerard 1 -20 _Aerium - Chester" xfId="24168"/>
    <cellStyle name="_MultipleSpace_Gerard 1 -20 _Aerium - Chester 2" xfId="24169"/>
    <cellStyle name="_MultipleSpace_Gerard 1 -20 _Aerium - Chester 2 2" xfId="24170"/>
    <cellStyle name="_MultipleSpace_Gerard 1 -20 _Aerium - Chester 2 2 2" xfId="24171"/>
    <cellStyle name="_MultipleSpace_Gerard 1 -20 _Aerium - Chester 2 3" xfId="24172"/>
    <cellStyle name="_MultipleSpace_Gerard 1 -20 _Aerium - Chester 3" xfId="24173"/>
    <cellStyle name="_MultipleSpace_Gerard 1 -20 _Aerium - Chester 3 2" xfId="24174"/>
    <cellStyle name="_MultipleSpace_Gerard 1 -20 _Aerium - Chester 4" xfId="24175"/>
    <cellStyle name="_MultipleSpace_Gerard 1 -20 _Aerium - Mercoeur" xfId="24176"/>
    <cellStyle name="_MultipleSpace_Gerard 1 -20 _Aerium - Mercoeur 2" xfId="24177"/>
    <cellStyle name="_MultipleSpace_Gerard 1 -20 _Aerium - Mercoeur 2 2" xfId="24178"/>
    <cellStyle name="_MultipleSpace_Gerard 1 -20 _Aerium - Mercoeur 2 2 2" xfId="24179"/>
    <cellStyle name="_MultipleSpace_Gerard 1 -20 _Aerium - Mercoeur 2 3" xfId="24180"/>
    <cellStyle name="_MultipleSpace_Gerard 1 -20 _Aerium - Mercoeur 3" xfId="24181"/>
    <cellStyle name="_MultipleSpace_Gerard 1 -20 _Aerium - Mercoeur 3 2" xfId="24182"/>
    <cellStyle name="_MultipleSpace_Gerard 1 -20 _Aerium - Mercoeur 4" xfId="24183"/>
    <cellStyle name="_MultipleSpace_Gerard 1 -20 _Babcock &amp; Brown Air Funding I" xfId="24184"/>
    <cellStyle name="_MultipleSpace_Gerard 1 -20 _Babcock &amp; Brown Air Funding I 2" xfId="24185"/>
    <cellStyle name="_MultipleSpace_Gerard 1 -20 _Babcock &amp; Brown Air Funding I 2 2" xfId="24186"/>
    <cellStyle name="_MultipleSpace_Gerard 1 -20 _Babcock &amp; Brown Air Funding I 2 2 2" xfId="24187"/>
    <cellStyle name="_MultipleSpace_Gerard 1 -20 _Babcock &amp; Brown Air Funding I 2 3" xfId="24188"/>
    <cellStyle name="_MultipleSpace_Gerard 1 -20 _Babcock &amp; Brown Air Funding I 3" xfId="24189"/>
    <cellStyle name="_MultipleSpace_Gerard 1 -20 _Babcock &amp; Brown Air Funding I 3 2" xfId="24190"/>
    <cellStyle name="_MultipleSpace_Gerard 1 -20 _Babcock &amp; Brown Air Funding I 4" xfId="24191"/>
    <cellStyle name="_MultipleSpace_Gerard 1 -20 _FCAR 364-day" xfId="24192"/>
    <cellStyle name="_MultipleSpace_Gerard 1 -20 _FCAR 364-day 2" xfId="24193"/>
    <cellStyle name="_MultipleSpace_Gerard 1 -20 _FCAR 364-day 2 2" xfId="24194"/>
    <cellStyle name="_MultipleSpace_Gerard 1 -20 _FCAR 364-day 2 2 2" xfId="24195"/>
    <cellStyle name="_MultipleSpace_Gerard 1 -20 _FCAR 364-day 2 3" xfId="24196"/>
    <cellStyle name="_MultipleSpace_Gerard 1 -20 _FCAR 364-day 3" xfId="24197"/>
    <cellStyle name="_MultipleSpace_Gerard 1 -20 _FCAR 364-day 3 2" xfId="24198"/>
    <cellStyle name="_MultipleSpace_Gerard 1 -20 _FCAR 364-day 4" xfId="24199"/>
    <cellStyle name="_MultipleSpace_Gerard 1 -20 _FCAR 5-year" xfId="24200"/>
    <cellStyle name="_MultipleSpace_Gerard 1 -20 _FCAR 5-year 2" xfId="24201"/>
    <cellStyle name="_MultipleSpace_Gerard 1 -20 _FCAR 5-year 2 2" xfId="24202"/>
    <cellStyle name="_MultipleSpace_Gerard 1 -20 _FCAR 5-year 2 2 2" xfId="24203"/>
    <cellStyle name="_MultipleSpace_Gerard 1 -20 _FCAR 5-year 2 3" xfId="24204"/>
    <cellStyle name="_MultipleSpace_Gerard 1 -20 _FCAR 5-year 3" xfId="24205"/>
    <cellStyle name="_MultipleSpace_Gerard 1 -20 _FCAR 5-year 3 2" xfId="24206"/>
    <cellStyle name="_MultipleSpace_Gerard 1 -20 _FCAR 5-year 4" xfId="24207"/>
    <cellStyle name="_MultipleSpace_Gerard 1 -20 _FCC Zeus" xfId="24208"/>
    <cellStyle name="_MultipleSpace_Gerard 1 -20 _FCC Zeus 2" xfId="24209"/>
    <cellStyle name="_MultipleSpace_Gerard 1 -20 _FCC Zeus 2 2" xfId="24210"/>
    <cellStyle name="_MultipleSpace_Gerard 1 -20 _FCC Zeus 2 2 2" xfId="24211"/>
    <cellStyle name="_MultipleSpace_Gerard 1 -20 _FCC Zeus 2 3" xfId="24212"/>
    <cellStyle name="_MultipleSpace_Gerard 1 -20 _FCC Zeus 3" xfId="24213"/>
    <cellStyle name="_MultipleSpace_Gerard 1 -20 _FCC Zeus 3 2" xfId="24214"/>
    <cellStyle name="_MultipleSpace_Gerard 1 -20 _FCC Zeus 4" xfId="24215"/>
    <cellStyle name="_MultipleSpace_Gerard 1 -20 _Flagstar 2007-1A C AF4" xfId="24216"/>
    <cellStyle name="_MultipleSpace_Gerard 1 -20 _Flagstar 2007-1A C AF4 2" xfId="24217"/>
    <cellStyle name="_MultipleSpace_Gerard 1 -20 _Flagstar 2007-1A C AF4 2 2" xfId="24218"/>
    <cellStyle name="_MultipleSpace_Gerard 1 -20 _Flagstar 2007-1A C AF4 2 2 2" xfId="24219"/>
    <cellStyle name="_MultipleSpace_Gerard 1 -20 _Flagstar 2007-1A C AF4 2 3" xfId="24220"/>
    <cellStyle name="_MultipleSpace_Gerard 1 -20 _Flagstar 2007-1A C AF4 3" xfId="24221"/>
    <cellStyle name="_MultipleSpace_Gerard 1 -20 _Flagstar 2007-1A C AF4 3 2" xfId="24222"/>
    <cellStyle name="_MultipleSpace_Gerard 1 -20 _Flagstar 2007-1A C AF4 4" xfId="24223"/>
    <cellStyle name="_MultipleSpace_Gerard 1 -20 _ItalFinance SV2" xfId="24224"/>
    <cellStyle name="_MultipleSpace_Gerard 1 -20 _ItalFinance SV2 2" xfId="24225"/>
    <cellStyle name="_MultipleSpace_Gerard 1 -20 _ItalFinance SV2 2 2" xfId="24226"/>
    <cellStyle name="_MultipleSpace_Gerard 1 -20 _ItalFinance SV2 2 2 2" xfId="24227"/>
    <cellStyle name="_MultipleSpace_Gerard 1 -20 _ItalFinance SV2 2 3" xfId="24228"/>
    <cellStyle name="_MultipleSpace_Gerard 1 -20 _ItalFinance SV2 3" xfId="24229"/>
    <cellStyle name="_MultipleSpace_Gerard 1 -20 _ItalFinance SV2 3 2" xfId="24230"/>
    <cellStyle name="_MultipleSpace_Gerard 1 -20 _ItalFinance SV2 4" xfId="24231"/>
    <cellStyle name="_MultipleSpace_Gerard 1 -20 _Meliadi SaRL" xfId="24232"/>
    <cellStyle name="_MultipleSpace_Gerard 1 -20 _Meliadi SaRL 2" xfId="24233"/>
    <cellStyle name="_MultipleSpace_Gerard 1 -20 _Meliadi SaRL 2 2" xfId="24234"/>
    <cellStyle name="_MultipleSpace_Gerard 1 -20 _Meliadi SaRL 2 2 2" xfId="24235"/>
    <cellStyle name="_MultipleSpace_Gerard 1 -20 _Meliadi SaRL 2 3" xfId="24236"/>
    <cellStyle name="_MultipleSpace_Gerard 1 -20 _Meliadi SaRL 3" xfId="24237"/>
    <cellStyle name="_MultipleSpace_Gerard 1 -20 _Meliadi SaRL 3 2" xfId="24238"/>
    <cellStyle name="_MultipleSpace_Gerard 1 -20 _Meliadi SaRL 4" xfId="24239"/>
    <cellStyle name="_MultipleSpace_Gerard 1 -20 _Sheet1" xfId="24240"/>
    <cellStyle name="_MultipleSpace_Gerard 1 -20 _Sheet1 2" xfId="24241"/>
    <cellStyle name="_MultipleSpace_Gerard 1 -20 _Sheet1 2 2" xfId="24242"/>
    <cellStyle name="_MultipleSpace_Gerard 1 -20 _Sheet1 2 2 2" xfId="24243"/>
    <cellStyle name="_MultipleSpace_Gerard 1 -20 _Sheet1 2 3" xfId="24244"/>
    <cellStyle name="_MultipleSpace_Gerard 1 -20 _Sheet1 3" xfId="24245"/>
    <cellStyle name="_MultipleSpace_Gerard 1 -20 _Sheet1 3 2" xfId="24246"/>
    <cellStyle name="_MultipleSpace_Gerard 1 -20 _Sheet1 4" xfId="24247"/>
    <cellStyle name="_MultipleSpace_Gerard 1 -20 _Template" xfId="24248"/>
    <cellStyle name="_MultipleSpace_Gerard 1 -20 _Template 2" xfId="24249"/>
    <cellStyle name="_MultipleSpace_Gerard 1 -20 _Template 2 2" xfId="24250"/>
    <cellStyle name="_MultipleSpace_Gerard 1 -20 _Template 2 2 2" xfId="24251"/>
    <cellStyle name="_MultipleSpace_Gerard 1 -20 _Template 2 3" xfId="24252"/>
    <cellStyle name="_MultipleSpace_Gerard 1 -20 _Template 3" xfId="24253"/>
    <cellStyle name="_MultipleSpace_Gerard 1 -20 _Template 3 2" xfId="24254"/>
    <cellStyle name="_MultipleSpace_Gerard 1 -20 _Template 4" xfId="24255"/>
    <cellStyle name="_MultipleSpace_ItalFinance SV2" xfId="24256"/>
    <cellStyle name="_MultipleSpace_ItalFinance SV2 2" xfId="24257"/>
    <cellStyle name="_MultipleSpace_ItalFinance SV2 2 2" xfId="24258"/>
    <cellStyle name="_MultipleSpace_ItalFinance SV2 2 2 2" xfId="24259"/>
    <cellStyle name="_MultipleSpace_ItalFinance SV2 2 3" xfId="24260"/>
    <cellStyle name="_MultipleSpace_ItalFinance SV2 3" xfId="24261"/>
    <cellStyle name="_MultipleSpace_ItalFinance SV2 3 2" xfId="24262"/>
    <cellStyle name="_MultipleSpace_ItalFinance SV2 4" xfId="24263"/>
    <cellStyle name="_MultipleSpace_LBO (Post IM)" xfId="24264"/>
    <cellStyle name="_MultipleSpace_LBO (Post IM) 2" xfId="24265"/>
    <cellStyle name="_MultipleSpace_LBO (Post IM) 3" xfId="24266"/>
    <cellStyle name="_MultipleSpace_LBO (Post IM)_shadow publication 2010.12" xfId="24267"/>
    <cellStyle name="_MultipleSpace_LBO (Post IM)_shadow publication 2010.12 2" xfId="24268"/>
    <cellStyle name="_MultipleSpace_LBO (Post IM)_Synthese cumul 300910" xfId="24269"/>
    <cellStyle name="_MultipleSpace_LBO (Post IM)_Synthese cumul 300910 2" xfId="24270"/>
    <cellStyle name="_MultipleSpace_Meliadi SaRL" xfId="24271"/>
    <cellStyle name="_MultipleSpace_Meliadi SaRL 2" xfId="24272"/>
    <cellStyle name="_MultipleSpace_Meliadi SaRL 2 2" xfId="24273"/>
    <cellStyle name="_MultipleSpace_Meliadi SaRL 2 2 2" xfId="24274"/>
    <cellStyle name="_MultipleSpace_Meliadi SaRL 2 3" xfId="24275"/>
    <cellStyle name="_MultipleSpace_Meliadi SaRL 3" xfId="24276"/>
    <cellStyle name="_MultipleSpace_Meliadi SaRL 3 2" xfId="24277"/>
    <cellStyle name="_MultipleSpace_Meliadi SaRL 4" xfId="24278"/>
    <cellStyle name="_MultipleSpace_Prepayment-WAL Assumptions" xfId="24279"/>
    <cellStyle name="_MultipleSpace_RApres 4.02.02" xfId="24280"/>
    <cellStyle name="_MultipleSpace_shadow publication 2010.12" xfId="24281"/>
    <cellStyle name="_MultipleSpace_shadow publication 2010.12 2" xfId="24282"/>
    <cellStyle name="_MultipleSpace_Sheet1" xfId="24283"/>
    <cellStyle name="_MultipleSpace_Sheet1 2" xfId="24284"/>
    <cellStyle name="_MultipleSpace_Sheet1 2 2" xfId="24285"/>
    <cellStyle name="_MultipleSpace_Sheet1 2 2 2" xfId="24286"/>
    <cellStyle name="_MultipleSpace_Sheet1 2 3" xfId="24287"/>
    <cellStyle name="_MultipleSpace_Sheet1 3" xfId="24288"/>
    <cellStyle name="_MultipleSpace_Sheet1 3 2" xfId="24289"/>
    <cellStyle name="_MultipleSpace_Sheet1 4" xfId="24290"/>
    <cellStyle name="_MultipleSpace_Synthese cumul 300910" xfId="24291"/>
    <cellStyle name="_MultipleSpace_Synthese cumul 300910 2" xfId="24292"/>
    <cellStyle name="_MultipleSpace_Template" xfId="24293"/>
    <cellStyle name="_MultipleSpace_Template 2" xfId="24294"/>
    <cellStyle name="_MultipleSpace_Template 2 2" xfId="24295"/>
    <cellStyle name="_MultipleSpace_Template 2 2 2" xfId="24296"/>
    <cellStyle name="_MultipleSpace_Template 2 3" xfId="24297"/>
    <cellStyle name="_MultipleSpace_Template 3" xfId="24298"/>
    <cellStyle name="_MultipleSpace_Template 3 2" xfId="24299"/>
    <cellStyle name="_MultipleSpace_Template 4" xfId="24300"/>
    <cellStyle name="_MultipleSpace_Tenants &amp; Costs" xfId="24301"/>
    <cellStyle name="_MultipleSpace_Tenants &amp; Costs 2" xfId="24302"/>
    <cellStyle name="_MultipleSpace_Tenants &amp; Costs 2 2" xfId="24303"/>
    <cellStyle name="_MultipleSpace_Tenants &amp; Costs 2 2 2" xfId="24304"/>
    <cellStyle name="_MultipleSpace_Tenants &amp; Costs 2 3" xfId="24305"/>
    <cellStyle name="_MultipleSpace_Tenants &amp; Costs 3" xfId="24306"/>
    <cellStyle name="_MultipleSpace_Tenants &amp; Costs 3 2" xfId="24307"/>
    <cellStyle name="_MultipleSpace_Tenants &amp; Costs 4" xfId="24308"/>
    <cellStyle name="_MultipleSpace_Tenants &amp; Costs_ABS Deal Tracer - Q3 2008" xfId="24309"/>
    <cellStyle name="_MultipleSpace_Tenants &amp; Costs_ABS Deal Tracer - Q3 2008 2" xfId="24310"/>
    <cellStyle name="_MultipleSpace_Tenants &amp; Costs_ABS Deal Tracer - Q3 2008 2 2" xfId="24311"/>
    <cellStyle name="_MultipleSpace_Tenants &amp; Costs_ABS Deal Tracer - Q3 2008 2 2 2" xfId="24312"/>
    <cellStyle name="_MultipleSpace_Tenants &amp; Costs_ABS Deal Tracer - Q3 2008 2 3" xfId="24313"/>
    <cellStyle name="_MultipleSpace_Tenants &amp; Costs_ABS Deal Tracer - Q3 2008 3" xfId="24314"/>
    <cellStyle name="_MultipleSpace_Tenants &amp; Costs_ABS Deal Tracer - Q3 2008 3 2" xfId="24315"/>
    <cellStyle name="_MultipleSpace_Tenants &amp; Costs_ABS Deal Tracer - Q3 2008 4" xfId="24316"/>
    <cellStyle name="_MultipleSpace_Tenants &amp; Costs_Aerium - Chester" xfId="24317"/>
    <cellStyle name="_MultipleSpace_Tenants &amp; Costs_Aerium - Chester 2" xfId="24318"/>
    <cellStyle name="_MultipleSpace_Tenants &amp; Costs_Aerium - Chester 2 2" xfId="24319"/>
    <cellStyle name="_MultipleSpace_Tenants &amp; Costs_Aerium - Chester 2 2 2" xfId="24320"/>
    <cellStyle name="_MultipleSpace_Tenants &amp; Costs_Aerium - Chester 2 3" xfId="24321"/>
    <cellStyle name="_MultipleSpace_Tenants &amp; Costs_Aerium - Chester 3" xfId="24322"/>
    <cellStyle name="_MultipleSpace_Tenants &amp; Costs_Aerium - Chester 3 2" xfId="24323"/>
    <cellStyle name="_MultipleSpace_Tenants &amp; Costs_Aerium - Chester 4" xfId="24324"/>
    <cellStyle name="_MultipleSpace_Tenants &amp; Costs_Aerium - Mercoeur" xfId="24325"/>
    <cellStyle name="_MultipleSpace_Tenants &amp; Costs_Aerium - Mercoeur 2" xfId="24326"/>
    <cellStyle name="_MultipleSpace_Tenants &amp; Costs_Aerium - Mercoeur 2 2" xfId="24327"/>
    <cellStyle name="_MultipleSpace_Tenants &amp; Costs_Aerium - Mercoeur 2 2 2" xfId="24328"/>
    <cellStyle name="_MultipleSpace_Tenants &amp; Costs_Aerium - Mercoeur 2 3" xfId="24329"/>
    <cellStyle name="_MultipleSpace_Tenants &amp; Costs_Aerium - Mercoeur 3" xfId="24330"/>
    <cellStyle name="_MultipleSpace_Tenants &amp; Costs_Aerium - Mercoeur 3 2" xfId="24331"/>
    <cellStyle name="_MultipleSpace_Tenants &amp; Costs_Aerium - Mercoeur 4" xfId="24332"/>
    <cellStyle name="_MultipleSpace_Tenants &amp; Costs_Babcock &amp; Brown Air Funding I" xfId="24333"/>
    <cellStyle name="_MultipleSpace_Tenants &amp; Costs_Babcock &amp; Brown Air Funding I 2" xfId="24334"/>
    <cellStyle name="_MultipleSpace_Tenants &amp; Costs_Babcock &amp; Brown Air Funding I 2 2" xfId="24335"/>
    <cellStyle name="_MultipleSpace_Tenants &amp; Costs_Babcock &amp; Brown Air Funding I 2 2 2" xfId="24336"/>
    <cellStyle name="_MultipleSpace_Tenants &amp; Costs_Babcock &amp; Brown Air Funding I 2 3" xfId="24337"/>
    <cellStyle name="_MultipleSpace_Tenants &amp; Costs_Babcock &amp; Brown Air Funding I 3" xfId="24338"/>
    <cellStyle name="_MultipleSpace_Tenants &amp; Costs_Babcock &amp; Brown Air Funding I 3 2" xfId="24339"/>
    <cellStyle name="_MultipleSpace_Tenants &amp; Costs_Babcock &amp; Brown Air Funding I 4" xfId="24340"/>
    <cellStyle name="_MultipleSpace_Tenants &amp; Costs_FCAR 364-day" xfId="24341"/>
    <cellStyle name="_MultipleSpace_Tenants &amp; Costs_FCAR 364-day 2" xfId="24342"/>
    <cellStyle name="_MultipleSpace_Tenants &amp; Costs_FCAR 364-day 2 2" xfId="24343"/>
    <cellStyle name="_MultipleSpace_Tenants &amp; Costs_FCAR 364-day 2 2 2" xfId="24344"/>
    <cellStyle name="_MultipleSpace_Tenants &amp; Costs_FCAR 364-day 2 3" xfId="24345"/>
    <cellStyle name="_MultipleSpace_Tenants &amp; Costs_FCAR 364-day 3" xfId="24346"/>
    <cellStyle name="_MultipleSpace_Tenants &amp; Costs_FCAR 364-day 3 2" xfId="24347"/>
    <cellStyle name="_MultipleSpace_Tenants &amp; Costs_FCAR 364-day 4" xfId="24348"/>
    <cellStyle name="_MultipleSpace_Tenants &amp; Costs_FCAR 5-year" xfId="24349"/>
    <cellStyle name="_MultipleSpace_Tenants &amp; Costs_FCAR 5-year 2" xfId="24350"/>
    <cellStyle name="_MultipleSpace_Tenants &amp; Costs_FCAR 5-year 2 2" xfId="24351"/>
    <cellStyle name="_MultipleSpace_Tenants &amp; Costs_FCAR 5-year 2 2 2" xfId="24352"/>
    <cellStyle name="_MultipleSpace_Tenants &amp; Costs_FCAR 5-year 2 3" xfId="24353"/>
    <cellStyle name="_MultipleSpace_Tenants &amp; Costs_FCAR 5-year 3" xfId="24354"/>
    <cellStyle name="_MultipleSpace_Tenants &amp; Costs_FCAR 5-year 3 2" xfId="24355"/>
    <cellStyle name="_MultipleSpace_Tenants &amp; Costs_FCAR 5-year 4" xfId="24356"/>
    <cellStyle name="_MultipleSpace_Tenants &amp; Costs_FCC Zeus" xfId="24357"/>
    <cellStyle name="_MultipleSpace_Tenants &amp; Costs_FCC Zeus 2" xfId="24358"/>
    <cellStyle name="_MultipleSpace_Tenants &amp; Costs_FCC Zeus 2 2" xfId="24359"/>
    <cellStyle name="_MultipleSpace_Tenants &amp; Costs_FCC Zeus 2 2 2" xfId="24360"/>
    <cellStyle name="_MultipleSpace_Tenants &amp; Costs_FCC Zeus 2 3" xfId="24361"/>
    <cellStyle name="_MultipleSpace_Tenants &amp; Costs_FCC Zeus 3" xfId="24362"/>
    <cellStyle name="_MultipleSpace_Tenants &amp; Costs_FCC Zeus 3 2" xfId="24363"/>
    <cellStyle name="_MultipleSpace_Tenants &amp; Costs_FCC Zeus 4" xfId="24364"/>
    <cellStyle name="_MultipleSpace_Tenants &amp; Costs_Flagstar 2007-1A C AF4" xfId="24365"/>
    <cellStyle name="_MultipleSpace_Tenants &amp; Costs_Flagstar 2007-1A C AF4 2" xfId="24366"/>
    <cellStyle name="_MultipleSpace_Tenants &amp; Costs_Flagstar 2007-1A C AF4 2 2" xfId="24367"/>
    <cellStyle name="_MultipleSpace_Tenants &amp; Costs_Flagstar 2007-1A C AF4 2 2 2" xfId="24368"/>
    <cellStyle name="_MultipleSpace_Tenants &amp; Costs_Flagstar 2007-1A C AF4 2 3" xfId="24369"/>
    <cellStyle name="_MultipleSpace_Tenants &amp; Costs_Flagstar 2007-1A C AF4 3" xfId="24370"/>
    <cellStyle name="_MultipleSpace_Tenants &amp; Costs_Flagstar 2007-1A C AF4 3 2" xfId="24371"/>
    <cellStyle name="_MultipleSpace_Tenants &amp; Costs_Flagstar 2007-1A C AF4 4" xfId="24372"/>
    <cellStyle name="_MultipleSpace_Tenants &amp; Costs_ItalFinance SV2" xfId="24373"/>
    <cellStyle name="_MultipleSpace_Tenants &amp; Costs_ItalFinance SV2 2" xfId="24374"/>
    <cellStyle name="_MultipleSpace_Tenants &amp; Costs_ItalFinance SV2 2 2" xfId="24375"/>
    <cellStyle name="_MultipleSpace_Tenants &amp; Costs_ItalFinance SV2 2 2 2" xfId="24376"/>
    <cellStyle name="_MultipleSpace_Tenants &amp; Costs_ItalFinance SV2 2 3" xfId="24377"/>
    <cellStyle name="_MultipleSpace_Tenants &amp; Costs_ItalFinance SV2 3" xfId="24378"/>
    <cellStyle name="_MultipleSpace_Tenants &amp; Costs_ItalFinance SV2 3 2" xfId="24379"/>
    <cellStyle name="_MultipleSpace_Tenants &amp; Costs_ItalFinance SV2 4" xfId="24380"/>
    <cellStyle name="_MultipleSpace_Tenants &amp; Costs_Meliadi SaRL" xfId="24381"/>
    <cellStyle name="_MultipleSpace_Tenants &amp; Costs_Meliadi SaRL 2" xfId="24382"/>
    <cellStyle name="_MultipleSpace_Tenants &amp; Costs_Meliadi SaRL 2 2" xfId="24383"/>
    <cellStyle name="_MultipleSpace_Tenants &amp; Costs_Meliadi SaRL 2 2 2" xfId="24384"/>
    <cellStyle name="_MultipleSpace_Tenants &amp; Costs_Meliadi SaRL 2 3" xfId="24385"/>
    <cellStyle name="_MultipleSpace_Tenants &amp; Costs_Meliadi SaRL 3" xfId="24386"/>
    <cellStyle name="_MultipleSpace_Tenants &amp; Costs_Meliadi SaRL 3 2" xfId="24387"/>
    <cellStyle name="_MultipleSpace_Tenants &amp; Costs_Meliadi SaRL 4" xfId="24388"/>
    <cellStyle name="_MultipleSpace_Tenants &amp; Costs_Sheet1" xfId="24389"/>
    <cellStyle name="_MultipleSpace_Tenants &amp; Costs_Sheet1 2" xfId="24390"/>
    <cellStyle name="_MultipleSpace_Tenants &amp; Costs_Sheet1 2 2" xfId="24391"/>
    <cellStyle name="_MultipleSpace_Tenants &amp; Costs_Sheet1 2 2 2" xfId="24392"/>
    <cellStyle name="_MultipleSpace_Tenants &amp; Costs_Sheet1 2 3" xfId="24393"/>
    <cellStyle name="_MultipleSpace_Tenants &amp; Costs_Sheet1 3" xfId="24394"/>
    <cellStyle name="_MultipleSpace_Tenants &amp; Costs_Sheet1 3 2" xfId="24395"/>
    <cellStyle name="_MultipleSpace_Tenants &amp; Costs_Sheet1 4" xfId="24396"/>
    <cellStyle name="_MultipleSpace_Tenants &amp; Costs_Template" xfId="24397"/>
    <cellStyle name="_MultipleSpace_Tenants &amp; Costs_Template 2" xfId="24398"/>
    <cellStyle name="_MultipleSpace_Tenants &amp; Costs_Template 2 2" xfId="24399"/>
    <cellStyle name="_MultipleSpace_Tenants &amp; Costs_Template 2 2 2" xfId="24400"/>
    <cellStyle name="_MultipleSpace_Tenants &amp; Costs_Template 2 3" xfId="24401"/>
    <cellStyle name="_MultipleSpace_Tenants &amp; Costs_Template 3" xfId="24402"/>
    <cellStyle name="_MultipleSpace_Tenants &amp; Costs_Template 3 2" xfId="24403"/>
    <cellStyle name="_MultipleSpace_Tenants &amp; Costs_Template 4" xfId="24404"/>
    <cellStyle name="_MultipleSpace_Yield calculation worksheet 1a" xfId="24405"/>
    <cellStyle name="_Ne" xfId="24406"/>
    <cellStyle name="_Nf" xfId="24407"/>
    <cellStyle name="_Ng" xfId="24408"/>
    <cellStyle name="_Nouvelle Transco Chili Vie V9" xfId="24409"/>
    <cellStyle name="_Nouvelle Transco Chili Vie V9_Annexe AFS_ Taiwan vie_BNPP Q12010" xfId="24410"/>
    <cellStyle name="_o trade" xfId="24411"/>
    <cellStyle name="_Oa" xfId="24412"/>
    <cellStyle name="_Ob" xfId="24413"/>
    <cellStyle name="_Oc" xfId="24414"/>
    <cellStyle name="_Of" xfId="24415"/>
    <cellStyle name="_Optimized Portfolios" xfId="24416"/>
    <cellStyle name="_Optimized Portfolios 2" xfId="24417"/>
    <cellStyle name="_Optimized Portfolios 2 2" xfId="24418"/>
    <cellStyle name="_Optimized Portfolios 2 2 2" xfId="24419"/>
    <cellStyle name="_Optimized Portfolios 2 3" xfId="24420"/>
    <cellStyle name="_Optimized Portfolios 3" xfId="24421"/>
    <cellStyle name="_Optimized Portfolios 3 2" xfId="24422"/>
    <cellStyle name="_Optimized Portfolios 4" xfId="24423"/>
    <cellStyle name="_Optimized Portfolios_Annexe 7c (2)" xfId="24424"/>
    <cellStyle name="_Optimized Portfolios_annexe 7c mise à jour uk" xfId="24425"/>
    <cellStyle name="_OTHER CRDS CODES" xfId="24426"/>
    <cellStyle name="_OTHER CRDS CODES 2" xfId="24427"/>
    <cellStyle name="_OTHER CRDS CODES 2 2" xfId="24428"/>
    <cellStyle name="_OTHER CRDS CODES 2 2 2" xfId="24429"/>
    <cellStyle name="_OTHER CRDS CODES 2 3" xfId="24430"/>
    <cellStyle name="_OTHER CRDS CODES 3" xfId="24431"/>
    <cellStyle name="_OTHER CRDS CODES 3 2" xfId="24432"/>
    <cellStyle name="_OTHER CRDS CODES 4" xfId="24433"/>
    <cellStyle name="_OTHER CRDS CODES_Annexe 7c (2)" xfId="24434"/>
    <cellStyle name="_OTHER CRDS CODES_annexe 7c mise à jour uk" xfId="24435"/>
    <cellStyle name="_Pa" xfId="24436"/>
    <cellStyle name="_page q 2" xfId="24437"/>
    <cellStyle name="_pageO" xfId="24438"/>
    <cellStyle name="_Percent" xfId="24439"/>
    <cellStyle name="_Percent 2" xfId="24440"/>
    <cellStyle name="_Percent 2 2" xfId="24441"/>
    <cellStyle name="_Percent 2 2 2" xfId="24442"/>
    <cellStyle name="_Percent 2 3" xfId="24443"/>
    <cellStyle name="_Percent 2 4" xfId="24444"/>
    <cellStyle name="_Percent 3" xfId="24445"/>
    <cellStyle name="_Percent 3 2" xfId="24446"/>
    <cellStyle name="_Percent 3 3" xfId="24447"/>
    <cellStyle name="_Percent 3 4" xfId="24448"/>
    <cellStyle name="_Percent 4" xfId="24449"/>
    <cellStyle name="_Percent 5" xfId="24450"/>
    <cellStyle name="_Percent_45647 - Annexe 6a au 31 03 2011 v2" xfId="24451"/>
    <cellStyle name="_Percent_ABS Deal Tracer - Q3 2008" xfId="24452"/>
    <cellStyle name="_Percent_ABS Deal Tracer - Q3 2008 2" xfId="24453"/>
    <cellStyle name="_Percent_ABS Deal Tracer - Q3 2008 2 2" xfId="24454"/>
    <cellStyle name="_Percent_ABS Deal Tracer - Q3 2008 2 2 2" xfId="24455"/>
    <cellStyle name="_Percent_ABS Deal Tracer - Q3 2008 2 3" xfId="24456"/>
    <cellStyle name="_Percent_ABS Deal Tracer - Q3 2008 3" xfId="24457"/>
    <cellStyle name="_Percent_ABS Deal Tracer - Q3 2008 3 2" xfId="24458"/>
    <cellStyle name="_Percent_ABS Deal Tracer - Q3 2008 4" xfId="24459"/>
    <cellStyle name="_Percent_Aerium - Chester" xfId="24460"/>
    <cellStyle name="_Percent_Aerium - Chester 2" xfId="24461"/>
    <cellStyle name="_Percent_Aerium - Chester 2 2" xfId="24462"/>
    <cellStyle name="_Percent_Aerium - Chester 2 2 2" xfId="24463"/>
    <cellStyle name="_Percent_Aerium - Chester 2 3" xfId="24464"/>
    <cellStyle name="_Percent_Aerium - Chester 3" xfId="24465"/>
    <cellStyle name="_Percent_Aerium - Chester 3 2" xfId="24466"/>
    <cellStyle name="_Percent_Aerium - Chester 4" xfId="24467"/>
    <cellStyle name="_Percent_Aerium - Mercoeur" xfId="24468"/>
    <cellStyle name="_Percent_Aerium - Mercoeur 2" xfId="24469"/>
    <cellStyle name="_Percent_Aerium - Mercoeur 2 2" xfId="24470"/>
    <cellStyle name="_Percent_Aerium - Mercoeur 2 2 2" xfId="24471"/>
    <cellStyle name="_Percent_Aerium - Mercoeur 2 3" xfId="24472"/>
    <cellStyle name="_Percent_Aerium - Mercoeur 3" xfId="24473"/>
    <cellStyle name="_Percent_Aerium - Mercoeur 3 2" xfId="24474"/>
    <cellStyle name="_Percent_Aerium - Mercoeur 4" xfId="24475"/>
    <cellStyle name="_Percent_Annexe 6 Détail comptes" xfId="24476"/>
    <cellStyle name="_Percent_Babcock &amp; Brown Air Funding I" xfId="24477"/>
    <cellStyle name="_Percent_Babcock &amp; Brown Air Funding I 2" xfId="24478"/>
    <cellStyle name="_Percent_Babcock &amp; Brown Air Funding I 2 2" xfId="24479"/>
    <cellStyle name="_Percent_Babcock &amp; Brown Air Funding I 2 2 2" xfId="24480"/>
    <cellStyle name="_Percent_Babcock &amp; Brown Air Funding I 2 3" xfId="24481"/>
    <cellStyle name="_Percent_Babcock &amp; Brown Air Funding I 3" xfId="24482"/>
    <cellStyle name="_Percent_Babcock &amp; Brown Air Funding I 3 2" xfId="24483"/>
    <cellStyle name="_Percent_Babcock &amp; Brown Air Funding I 4" xfId="24484"/>
    <cellStyle name="_Percent_Exclusion Karma" xfId="24485"/>
    <cellStyle name="_Percent_Exposition des titres souverains (zone euro) au 31.12.2011 V4" xfId="24486"/>
    <cellStyle name="_Percent_FCAR 364-day" xfId="24487"/>
    <cellStyle name="_Percent_FCAR 364-day 2" xfId="24488"/>
    <cellStyle name="_Percent_FCAR 364-day 2 2" xfId="24489"/>
    <cellStyle name="_Percent_FCAR 364-day 2 2 2" xfId="24490"/>
    <cellStyle name="_Percent_FCAR 364-day 2 3" xfId="24491"/>
    <cellStyle name="_Percent_FCAR 364-day 3" xfId="24492"/>
    <cellStyle name="_Percent_FCAR 364-day 3 2" xfId="24493"/>
    <cellStyle name="_Percent_FCAR 364-day 4" xfId="24494"/>
    <cellStyle name="_Percent_FCAR 5-year" xfId="24495"/>
    <cellStyle name="_Percent_FCAR 5-year 2" xfId="24496"/>
    <cellStyle name="_Percent_FCAR 5-year 2 2" xfId="24497"/>
    <cellStyle name="_Percent_FCAR 5-year 2 2 2" xfId="24498"/>
    <cellStyle name="_Percent_FCAR 5-year 2 3" xfId="24499"/>
    <cellStyle name="_Percent_FCAR 5-year 3" xfId="24500"/>
    <cellStyle name="_Percent_FCAR 5-year 3 2" xfId="24501"/>
    <cellStyle name="_Percent_FCAR 5-year 4" xfId="24502"/>
    <cellStyle name="_Percent_FCC Zeus" xfId="24503"/>
    <cellStyle name="_Percent_FCC Zeus 2" xfId="24504"/>
    <cellStyle name="_Percent_FCC Zeus 2 2" xfId="24505"/>
    <cellStyle name="_Percent_FCC Zeus 2 2 2" xfId="24506"/>
    <cellStyle name="_Percent_FCC Zeus 2 3" xfId="24507"/>
    <cellStyle name="_Percent_FCC Zeus 3" xfId="24508"/>
    <cellStyle name="_Percent_FCC Zeus 3 2" xfId="24509"/>
    <cellStyle name="_Percent_FCC Zeus 4" xfId="24510"/>
    <cellStyle name="_Percent_Flagstar 2007-1A C AF4" xfId="24511"/>
    <cellStyle name="_Percent_Flagstar 2007-1A C AF4 2" xfId="24512"/>
    <cellStyle name="_Percent_Flagstar 2007-1A C AF4 2 2" xfId="24513"/>
    <cellStyle name="_Percent_Flagstar 2007-1A C AF4 2 2 2" xfId="24514"/>
    <cellStyle name="_Percent_Flagstar 2007-1A C AF4 2 3" xfId="24515"/>
    <cellStyle name="_Percent_Flagstar 2007-1A C AF4 3" xfId="24516"/>
    <cellStyle name="_Percent_Flagstar 2007-1A C AF4 3 2" xfId="24517"/>
    <cellStyle name="_Percent_Flagstar 2007-1A C AF4 4" xfId="24518"/>
    <cellStyle name="_Percent_ItalFinance SV2" xfId="24519"/>
    <cellStyle name="_Percent_ItalFinance SV2 2" xfId="24520"/>
    <cellStyle name="_Percent_ItalFinance SV2 2 2" xfId="24521"/>
    <cellStyle name="_Percent_ItalFinance SV2 2 2 2" xfId="24522"/>
    <cellStyle name="_Percent_ItalFinance SV2 2 3" xfId="24523"/>
    <cellStyle name="_Percent_ItalFinance SV2 3" xfId="24524"/>
    <cellStyle name="_Percent_ItalFinance SV2 3 2" xfId="24525"/>
    <cellStyle name="_Percent_ItalFinance SV2 4" xfId="24526"/>
    <cellStyle name="_Percent_Meliadi SaRL" xfId="24527"/>
    <cellStyle name="_Percent_Meliadi SaRL 2" xfId="24528"/>
    <cellStyle name="_Percent_Meliadi SaRL 2 2" xfId="24529"/>
    <cellStyle name="_Percent_Meliadi SaRL 2 2 2" xfId="24530"/>
    <cellStyle name="_Percent_Meliadi SaRL 2 3" xfId="24531"/>
    <cellStyle name="_Percent_Meliadi SaRL 3" xfId="24532"/>
    <cellStyle name="_Percent_Meliadi SaRL 3 2" xfId="24533"/>
    <cellStyle name="_Percent_Meliadi SaRL 4" xfId="24534"/>
    <cellStyle name="_Percent_shadow publication 2010.12" xfId="24535"/>
    <cellStyle name="_Percent_shadow publication 2010.12 2" xfId="24536"/>
    <cellStyle name="_Percent_Sheet1" xfId="24537"/>
    <cellStyle name="_Percent_Sheet1 2" xfId="24538"/>
    <cellStyle name="_Percent_Sheet1 2 2" xfId="24539"/>
    <cellStyle name="_Percent_Sheet1 2 2 2" xfId="24540"/>
    <cellStyle name="_Percent_Sheet1 2 3" xfId="24541"/>
    <cellStyle name="_Percent_Sheet1 3" xfId="24542"/>
    <cellStyle name="_Percent_Sheet1 3 2" xfId="24543"/>
    <cellStyle name="_Percent_Sheet1 4" xfId="24544"/>
    <cellStyle name="_Percent_Synthese cumul 300910" xfId="24545"/>
    <cellStyle name="_Percent_Synthese cumul 300910 2" xfId="24546"/>
    <cellStyle name="_Percent_Template" xfId="24547"/>
    <cellStyle name="_Percent_Template 2" xfId="24548"/>
    <cellStyle name="_Percent_Template 2 2" xfId="24549"/>
    <cellStyle name="_Percent_Template 2 2 2" xfId="24550"/>
    <cellStyle name="_Percent_Template 2 3" xfId="24551"/>
    <cellStyle name="_Percent_Template 3" xfId="24552"/>
    <cellStyle name="_Percent_Template 3 2" xfId="24553"/>
    <cellStyle name="_Percent_Template 4" xfId="24554"/>
    <cellStyle name="_PercentReal" xfId="24555"/>
    <cellStyle name="_PercentSpace" xfId="24556"/>
    <cellStyle name="_PercentSpace 2" xfId="24557"/>
    <cellStyle name="_PercentSpace 2 2" xfId="24558"/>
    <cellStyle name="_PercentSpace 2 2 2" xfId="24559"/>
    <cellStyle name="_PercentSpace 2 3" xfId="24560"/>
    <cellStyle name="_PercentSpace 2 4" xfId="24561"/>
    <cellStyle name="_PercentSpace 3" xfId="24562"/>
    <cellStyle name="_PercentSpace 3 2" xfId="24563"/>
    <cellStyle name="_PercentSpace 3 3" xfId="24564"/>
    <cellStyle name="_PercentSpace 3 4" xfId="24565"/>
    <cellStyle name="_PercentSpace 4" xfId="24566"/>
    <cellStyle name="_PercentSpace 5" xfId="24567"/>
    <cellStyle name="_PercentSpace_45647 - Annexe 6a au 31 03 2011 v2" xfId="24568"/>
    <cellStyle name="_PercentSpace_ABS Deal Tracer - Q3 2008" xfId="24569"/>
    <cellStyle name="_PercentSpace_ABS Deal Tracer - Q3 2008 2" xfId="24570"/>
    <cellStyle name="_PercentSpace_ABS Deal Tracer - Q3 2008 2 2" xfId="24571"/>
    <cellStyle name="_PercentSpace_ABS Deal Tracer - Q3 2008 2 2 2" xfId="24572"/>
    <cellStyle name="_PercentSpace_ABS Deal Tracer - Q3 2008 2 3" xfId="24573"/>
    <cellStyle name="_PercentSpace_ABS Deal Tracer - Q3 2008 3" xfId="24574"/>
    <cellStyle name="_PercentSpace_ABS Deal Tracer - Q3 2008 3 2" xfId="24575"/>
    <cellStyle name="_PercentSpace_ABS Deal Tracer - Q3 2008 4" xfId="24576"/>
    <cellStyle name="_PercentSpace_Aerium - Chester" xfId="24577"/>
    <cellStyle name="_PercentSpace_Aerium - Chester 2" xfId="24578"/>
    <cellStyle name="_PercentSpace_Aerium - Chester 2 2" xfId="24579"/>
    <cellStyle name="_PercentSpace_Aerium - Chester 2 2 2" xfId="24580"/>
    <cellStyle name="_PercentSpace_Aerium - Chester 2 3" xfId="24581"/>
    <cellStyle name="_PercentSpace_Aerium - Chester 3" xfId="24582"/>
    <cellStyle name="_PercentSpace_Aerium - Chester 3 2" xfId="24583"/>
    <cellStyle name="_PercentSpace_Aerium - Chester 4" xfId="24584"/>
    <cellStyle name="_PercentSpace_Aerium - Mercoeur" xfId="24585"/>
    <cellStyle name="_PercentSpace_Aerium - Mercoeur 2" xfId="24586"/>
    <cellStyle name="_PercentSpace_Aerium - Mercoeur 2 2" xfId="24587"/>
    <cellStyle name="_PercentSpace_Aerium - Mercoeur 2 2 2" xfId="24588"/>
    <cellStyle name="_PercentSpace_Aerium - Mercoeur 2 3" xfId="24589"/>
    <cellStyle name="_PercentSpace_Aerium - Mercoeur 3" xfId="24590"/>
    <cellStyle name="_PercentSpace_Aerium - Mercoeur 3 2" xfId="24591"/>
    <cellStyle name="_PercentSpace_Aerium - Mercoeur 4" xfId="24592"/>
    <cellStyle name="_PercentSpace_Annexe 6 Détail comptes" xfId="24593"/>
    <cellStyle name="_PercentSpace_Babcock &amp; Brown Air Funding I" xfId="24594"/>
    <cellStyle name="_PercentSpace_Babcock &amp; Brown Air Funding I 2" xfId="24595"/>
    <cellStyle name="_PercentSpace_Babcock &amp; Brown Air Funding I 2 2" xfId="24596"/>
    <cellStyle name="_PercentSpace_Babcock &amp; Brown Air Funding I 2 2 2" xfId="24597"/>
    <cellStyle name="_PercentSpace_Babcock &amp; Brown Air Funding I 2 3" xfId="24598"/>
    <cellStyle name="_PercentSpace_Babcock &amp; Brown Air Funding I 3" xfId="24599"/>
    <cellStyle name="_PercentSpace_Babcock &amp; Brown Air Funding I 3 2" xfId="24600"/>
    <cellStyle name="_PercentSpace_Babcock &amp; Brown Air Funding I 4" xfId="24601"/>
    <cellStyle name="_PercentSpace_Exclusion Karma" xfId="24602"/>
    <cellStyle name="_PercentSpace_Exposition des titres souverains (zone euro) au 31.12.2011 V4" xfId="24603"/>
    <cellStyle name="_PercentSpace_FCAR 364-day" xfId="24604"/>
    <cellStyle name="_PercentSpace_FCAR 364-day 2" xfId="24605"/>
    <cellStyle name="_PercentSpace_FCAR 364-day 2 2" xfId="24606"/>
    <cellStyle name="_PercentSpace_FCAR 364-day 2 2 2" xfId="24607"/>
    <cellStyle name="_PercentSpace_FCAR 364-day 2 3" xfId="24608"/>
    <cellStyle name="_PercentSpace_FCAR 364-day 3" xfId="24609"/>
    <cellStyle name="_PercentSpace_FCAR 364-day 3 2" xfId="24610"/>
    <cellStyle name="_PercentSpace_FCAR 364-day 4" xfId="24611"/>
    <cellStyle name="_PercentSpace_FCAR 5-year" xfId="24612"/>
    <cellStyle name="_PercentSpace_FCAR 5-year 2" xfId="24613"/>
    <cellStyle name="_PercentSpace_FCAR 5-year 2 2" xfId="24614"/>
    <cellStyle name="_PercentSpace_FCAR 5-year 2 2 2" xfId="24615"/>
    <cellStyle name="_PercentSpace_FCAR 5-year 2 3" xfId="24616"/>
    <cellStyle name="_PercentSpace_FCAR 5-year 3" xfId="24617"/>
    <cellStyle name="_PercentSpace_FCAR 5-year 3 2" xfId="24618"/>
    <cellStyle name="_PercentSpace_FCAR 5-year 4" xfId="24619"/>
    <cellStyle name="_PercentSpace_FCC Zeus" xfId="24620"/>
    <cellStyle name="_PercentSpace_FCC Zeus 2" xfId="24621"/>
    <cellStyle name="_PercentSpace_FCC Zeus 2 2" xfId="24622"/>
    <cellStyle name="_PercentSpace_FCC Zeus 2 2 2" xfId="24623"/>
    <cellStyle name="_PercentSpace_FCC Zeus 2 3" xfId="24624"/>
    <cellStyle name="_PercentSpace_FCC Zeus 3" xfId="24625"/>
    <cellStyle name="_PercentSpace_FCC Zeus 3 2" xfId="24626"/>
    <cellStyle name="_PercentSpace_FCC Zeus 4" xfId="24627"/>
    <cellStyle name="_PercentSpace_Flagstar 2007-1A C AF4" xfId="24628"/>
    <cellStyle name="_PercentSpace_Flagstar 2007-1A C AF4 2" xfId="24629"/>
    <cellStyle name="_PercentSpace_Flagstar 2007-1A C AF4 2 2" xfId="24630"/>
    <cellStyle name="_PercentSpace_Flagstar 2007-1A C AF4 2 2 2" xfId="24631"/>
    <cellStyle name="_PercentSpace_Flagstar 2007-1A C AF4 2 3" xfId="24632"/>
    <cellStyle name="_PercentSpace_Flagstar 2007-1A C AF4 3" xfId="24633"/>
    <cellStyle name="_PercentSpace_Flagstar 2007-1A C AF4 3 2" xfId="24634"/>
    <cellStyle name="_PercentSpace_Flagstar 2007-1A C AF4 4" xfId="24635"/>
    <cellStyle name="_PercentSpace_ItalFinance SV2" xfId="24636"/>
    <cellStyle name="_PercentSpace_ItalFinance SV2 2" xfId="24637"/>
    <cellStyle name="_PercentSpace_ItalFinance SV2 2 2" xfId="24638"/>
    <cellStyle name="_PercentSpace_ItalFinance SV2 2 2 2" xfId="24639"/>
    <cellStyle name="_PercentSpace_ItalFinance SV2 2 3" xfId="24640"/>
    <cellStyle name="_PercentSpace_ItalFinance SV2 3" xfId="24641"/>
    <cellStyle name="_PercentSpace_ItalFinance SV2 3 2" xfId="24642"/>
    <cellStyle name="_PercentSpace_ItalFinance SV2 4" xfId="24643"/>
    <cellStyle name="_PercentSpace_Meliadi SaRL" xfId="24644"/>
    <cellStyle name="_PercentSpace_Meliadi SaRL 2" xfId="24645"/>
    <cellStyle name="_PercentSpace_Meliadi SaRL 2 2" xfId="24646"/>
    <cellStyle name="_PercentSpace_Meliadi SaRL 2 2 2" xfId="24647"/>
    <cellStyle name="_PercentSpace_Meliadi SaRL 2 3" xfId="24648"/>
    <cellStyle name="_PercentSpace_Meliadi SaRL 3" xfId="24649"/>
    <cellStyle name="_PercentSpace_Meliadi SaRL 3 2" xfId="24650"/>
    <cellStyle name="_PercentSpace_Meliadi SaRL 4" xfId="24651"/>
    <cellStyle name="_PercentSpace_shadow publication 2010.12" xfId="24652"/>
    <cellStyle name="_PercentSpace_shadow publication 2010.12 2" xfId="24653"/>
    <cellStyle name="_PercentSpace_Sheet1" xfId="24654"/>
    <cellStyle name="_PercentSpace_Sheet1 2" xfId="24655"/>
    <cellStyle name="_PercentSpace_Sheet1 2 2" xfId="24656"/>
    <cellStyle name="_PercentSpace_Sheet1 2 2 2" xfId="24657"/>
    <cellStyle name="_PercentSpace_Sheet1 2 3" xfId="24658"/>
    <cellStyle name="_PercentSpace_Sheet1 3" xfId="24659"/>
    <cellStyle name="_PercentSpace_Sheet1 3 2" xfId="24660"/>
    <cellStyle name="_PercentSpace_Sheet1 4" xfId="24661"/>
    <cellStyle name="_PercentSpace_Synthese cumul 300910" xfId="24662"/>
    <cellStyle name="_PercentSpace_Synthese cumul 300910 2" xfId="24663"/>
    <cellStyle name="_PercentSpace_Template" xfId="24664"/>
    <cellStyle name="_PercentSpace_Template 2" xfId="24665"/>
    <cellStyle name="_PercentSpace_Template 2 2" xfId="24666"/>
    <cellStyle name="_PercentSpace_Template 2 2 2" xfId="24667"/>
    <cellStyle name="_PercentSpace_Template 2 3" xfId="24668"/>
    <cellStyle name="_PercentSpace_Template 3" xfId="24669"/>
    <cellStyle name="_PercentSpace_Template 3 2" xfId="24670"/>
    <cellStyle name="_PercentSpace_Template 4" xfId="24671"/>
    <cellStyle name="_Peripherals Bonds MtModel blended V July 19th call3" xfId="24672"/>
    <cellStyle name="_Peripherals Bonds MtModel blended V July 19th call3 2" xfId="24673"/>
    <cellStyle name="_Peripherals Bonds MtModel blended V July 19th call3_Master états financiers de synthèse IFRS_201112 V0" xfId="24674"/>
    <cellStyle name="_Peripherals Bonds MtModel blended V July 19th call3_note 4 à insérer" xfId="24675"/>
    <cellStyle name="_Peripherals Bonds_v3 AL IV0" xfId="24676"/>
    <cellStyle name="_Peripherals Bonds_v3 AL IV0 2" xfId="24677"/>
    <cellStyle name="_Peripherals Bonds_v3 AL IV0_Master états financiers de synthèse IFRS_201112 V0" xfId="24678"/>
    <cellStyle name="_Peripherals Bonds_v3 AL IV0_note 4 à insérer" xfId="24679"/>
    <cellStyle name="_Peripherals Bonds_v3 Original" xfId="24680"/>
    <cellStyle name="_Peripherals Bonds_v3 Original 2" xfId="24681"/>
    <cellStyle name="_Peripherals Bonds_v3 Original_Master états financiers de synthèse IFRS_201112 V0" xfId="24682"/>
    <cellStyle name="_Peripherals Bonds_v3 Original_note 4 à insérer" xfId="24683"/>
    <cellStyle name="_Peripherals Bonds_v4 original" xfId="24684"/>
    <cellStyle name="_Peripherals Bonds_v4 original 2" xfId="24685"/>
    <cellStyle name="_Peripherals Bonds_v4 original_Master états financiers de synthèse IFRS_201112 V0" xfId="24686"/>
    <cellStyle name="_Peripherals Bonds_v4 original_note 4 à insérer" xfId="24687"/>
    <cellStyle name="_Peripherals Bonds_v6_light" xfId="24688"/>
    <cellStyle name="_Peripherals Bonds_v6_light 2" xfId="24689"/>
    <cellStyle name="_Peripherals Bonds_v6_light_Master états financiers de synthèse IFRS_201112 V0" xfId="24690"/>
    <cellStyle name="_Peripherals Bonds_v6_light_note 4 à insérer" xfId="24691"/>
    <cellStyle name="_piemontaise 06T3" xfId="24692"/>
    <cellStyle name="_Plan 09-12" xfId="24693"/>
    <cellStyle name="_Plan 2009-2012 CoR" xfId="24694"/>
    <cellStyle name="_Planilla de Trabajo J-10_VIDA" xfId="24695"/>
    <cellStyle name="_Pologne RD v7" xfId="24696"/>
    <cellStyle name="_Pologne RD v7_Annexe AFS_ Taiwan vie_BNPP Q12010" xfId="24697"/>
    <cellStyle name="_Portfolio" xfId="24698"/>
    <cellStyle name="_Portfolio Definition" xfId="24699"/>
    <cellStyle name="_Portfolio Definition_1" xfId="24700"/>
    <cellStyle name="_Portfolio Definition_Correlation Matrix" xfId="24701"/>
    <cellStyle name="_Portfolio Definition_Factor Exposure" xfId="24702"/>
    <cellStyle name="_Portfolio Definition_Portfolio Definition" xfId="24703"/>
    <cellStyle name="_Portfolio Definition_Recovery Rates" xfId="24704"/>
    <cellStyle name="_PORTFOLIO DETAILS" xfId="24705"/>
    <cellStyle name="_PORTFOLIO DETAILS 2" xfId="24706"/>
    <cellStyle name="_PORTFOLIO DETAILS 2 2" xfId="24707"/>
    <cellStyle name="_PORTFOLIO DETAILS 3" xfId="24708"/>
    <cellStyle name="_PORTFOLIO DETAILS_1" xfId="24709"/>
    <cellStyle name="_PORTFOLIO DETAILS_1_Degas HFTO" xfId="24710"/>
    <cellStyle name="_PORTFOLIO DETAILS_Annexe 7c (2)" xfId="24711"/>
    <cellStyle name="_PORTFOLIO DETAILS_annexe 7c mise à jour uk" xfId="24712"/>
    <cellStyle name="_PORTFOLIO DETAILS_Cadrage conso" xfId="24713"/>
    <cellStyle name="_Portfolio Investor Builder" xfId="24714"/>
    <cellStyle name="_Portfolio Remaining to Ramp 2-28-06" xfId="24715"/>
    <cellStyle name="_PP booking Metropole Gestion Financiere T3 2012" xfId="24716"/>
    <cellStyle name="_Premi PPNA Chiusura GE 06T2" xfId="24717"/>
    <cellStyle name="_Prepayment-WAL Assumptions" xfId="24718"/>
    <cellStyle name="_Presentation Strats" xfId="24719"/>
    <cellStyle name="_Presentation Strats 2" xfId="24720"/>
    <cellStyle name="_Presentation Strats 2 2" xfId="24721"/>
    <cellStyle name="_Presentation Strats 2 2 2" xfId="24722"/>
    <cellStyle name="_Presentation Strats 2 3" xfId="24723"/>
    <cellStyle name="_Presentation Strats 3" xfId="24724"/>
    <cellStyle name="_Presentation Strats 3 2" xfId="24725"/>
    <cellStyle name="_Presentation Strats 4" xfId="24726"/>
    <cellStyle name="_Presentation Strats_Annexe 7c (2)" xfId="24727"/>
    <cellStyle name="_Presentation Strats_annexe 7c mise à jour uk" xfId="24728"/>
    <cellStyle name="_Pricing Sheet" xfId="24729"/>
    <cellStyle name="_Pricing Sheet 2" xfId="24730"/>
    <cellStyle name="_Pricing Sheet 2 2" xfId="24731"/>
    <cellStyle name="_Pricing Sheet 2 2 2" xfId="24732"/>
    <cellStyle name="_Pricing Sheet 2 3" xfId="24733"/>
    <cellStyle name="_Pricing Sheet 3" xfId="24734"/>
    <cellStyle name="_Pricing Sheet 3 2" xfId="24735"/>
    <cellStyle name="_Pricing Sheet 4" xfId="24736"/>
    <cellStyle name="_Pricing Sheet_Annexe 7c (2)" xfId="24737"/>
    <cellStyle name="_Pricing Sheet_annexe 7c mise à jour uk" xfId="24738"/>
    <cellStyle name="_Pricing Sheet_Annexes FR" xfId="24739"/>
    <cellStyle name="_Primary_Structured Credit3" xfId="24740"/>
    <cellStyle name="_Primary_Structured Credit3 2" xfId="24741"/>
    <cellStyle name="_Primary_Structured Credit3 2 2" xfId="24742"/>
    <cellStyle name="_Primary_Structured Credit3 3" xfId="24743"/>
    <cellStyle name="_Primary_Structured Credit3_Annexe 7c (2)" xfId="24744"/>
    <cellStyle name="_Primary_Structured Credit3_annexe 7c mise à jour uk" xfId="24745"/>
    <cellStyle name="_Primary_Structured Credit3_Cadrage conso" xfId="24746"/>
    <cellStyle name="_Primo premio 06t1" xfId="24747"/>
    <cellStyle name="_Principal EOP" xfId="24748"/>
    <cellStyle name="_Principal EOP 2" xfId="24749"/>
    <cellStyle name="_Principal EOP 2 2" xfId="24750"/>
    <cellStyle name="_Principal EOP 3" xfId="24751"/>
    <cellStyle name="_Principal EOP_Annexe 7c (2)" xfId="24752"/>
    <cellStyle name="_Principal EOP_annexe 7c mise à jour uk" xfId="24753"/>
    <cellStyle name="_Principal EOP_Cadrage conso" xfId="24754"/>
    <cellStyle name="_Proposition new slide FP_19oct09" xfId="24755"/>
    <cellStyle name="_Prp5_ Bond_Prices" xfId="24756"/>
    <cellStyle name="_Q1_10 Synthèse Spread credit" xfId="24757"/>
    <cellStyle name="_Q1_10 Synthèse Spread credit 2" xfId="24758"/>
    <cellStyle name="_Q1_10 Synthèse Spread credit_AFS" xfId="24759"/>
    <cellStyle name="_Q1_10 Synthèse Spread credit_Etat CA FPBII Fortis - 2011 Q1" xfId="24760"/>
    <cellStyle name="_Q1_10 Synthèse Spread credit_Feuil1" xfId="24761"/>
    <cellStyle name="_Q1_10 Synthèse Spread credit_Justificatifs -2011 Q1" xfId="24762"/>
    <cellStyle name="_Q1_10 Synthèse Spread credit_Q1_Fortis participations" xfId="24763"/>
    <cellStyle name="_Q1_10 Synthèse Spread credit_Q1_Fortis participations_Var Immo incorp Q2" xfId="24764"/>
    <cellStyle name="_Q1_10 Synthèse Spread credit_Var Immo incorp Q2" xfId="24765"/>
    <cellStyle name="_Q1_11 Synthèse Spread credit" xfId="24766"/>
    <cellStyle name="_Q1_11 Synthèse Spread credit 2" xfId="24767"/>
    <cellStyle name="_Q1_11 Synthèse Spread credit_AFS" xfId="24768"/>
    <cellStyle name="_Q3 2010 Fortis - Minoritaires" xfId="24769"/>
    <cellStyle name="_Q3_2010_BII Fortis T1 Emissions admises en FP" xfId="24770"/>
    <cellStyle name="_Q3_2010_BII Fortis T2 Emissions admises en FP" xfId="24771"/>
    <cellStyle name="_Q4 2010 Fortis - Minoritaires" xfId="24772"/>
    <cellStyle name="_Q4_10 Fortis Prêts sub bancaires" xfId="24773"/>
    <cellStyle name="_Q4_BII FORTIS 1.1.5.1 Immo incorporelles" xfId="24774"/>
    <cellStyle name="_Qa" xfId="24775"/>
    <cellStyle name="_Qb" xfId="24776"/>
    <cellStyle name="_QCDMkt" xfId="24777"/>
    <cellStyle name="_QCDMkt 2" xfId="24778"/>
    <cellStyle name="_QCDMkt_Master états financiers de synthèse IFRS_201112 V0" xfId="24779"/>
    <cellStyle name="_QCDMkt_note 4 à insérer" xfId="24780"/>
    <cellStyle name="_Raw Data" xfId="24781"/>
    <cellStyle name="_RC VALUTEBIS WRILSI " xfId="18"/>
    <cellStyle name="_Réceptacle" xfId="24782"/>
    <cellStyle name="_Ref Entité AB Métier" xfId="24783"/>
    <cellStyle name="_ref stes" xfId="24784"/>
    <cellStyle name="_ref stes_1" xfId="24785"/>
    <cellStyle name="_referentiel" xfId="24786"/>
    <cellStyle name="_référentiel Satie" xfId="24787"/>
    <cellStyle name="_Réserves de rééval traitement" xfId="24788"/>
    <cellStyle name="_RestitComplete_2009T4_GBNPPIAS_V19_envoi" xfId="24789"/>
    <cellStyle name="_Reuters Strip Curve" xfId="24790"/>
    <cellStyle name="_risk" xfId="24791"/>
    <cellStyle name="_Risk Conso for CRFI December 2008 v1.01" xfId="24792"/>
    <cellStyle name="_Risk Conso for CRFI December 2008 v1.01_Degas HFTO" xfId="24793"/>
    <cellStyle name="_RiskyBondOption_CrdtIrmod" xfId="24794"/>
    <cellStyle name="_S&amp;T Sheet" xfId="24795"/>
    <cellStyle name="_Sale List YTD" xfId="24796"/>
    <cellStyle name="_Sale List YTD 2" xfId="24797"/>
    <cellStyle name="_Sale List YTD 2 2" xfId="24798"/>
    <cellStyle name="_Sale List YTD 2 2 2" xfId="24799"/>
    <cellStyle name="_Sale List YTD 2 3" xfId="24800"/>
    <cellStyle name="_Sale List YTD 3" xfId="24801"/>
    <cellStyle name="_Sale List YTD 3 2" xfId="24802"/>
    <cellStyle name="_Sale List YTD 4" xfId="24803"/>
    <cellStyle name="_Sale List YTD_Annexe 7c (2)" xfId="24804"/>
    <cellStyle name="_Sale List YTD_annexe 7c mise à jour uk" xfId="24805"/>
    <cellStyle name="_Sales" xfId="24806"/>
    <cellStyle name="_Sales_Degas HFTO" xfId="24807"/>
    <cellStyle name="_SandP Inputs" xfId="24808"/>
    <cellStyle name="_Sauvegarde de Copie de PLAN cible détaillé par classe v5 livré - traduction anglaise" xfId="24809"/>
    <cellStyle name="_Sauvegarde de Copie de PLAN cible détaillé par classe v5 livré - traduction anglaise_Annexe AFS_ Taiwan vie_BNPP Q12010" xfId="24810"/>
    <cellStyle name="_Servicing" xfId="24811"/>
    <cellStyle name="_Severance costs may 09" xfId="24812"/>
    <cellStyle name="_Sheet1" xfId="24813"/>
    <cellStyle name="_Sheet1 2" xfId="24814"/>
    <cellStyle name="_Sheet1 2 2" xfId="24815"/>
    <cellStyle name="_Sheet1 2 2 2" xfId="24816"/>
    <cellStyle name="_Sheet1 2 3" xfId="24817"/>
    <cellStyle name="_Sheet1 3" xfId="24818"/>
    <cellStyle name="_Sheet1 3 2" xfId="24819"/>
    <cellStyle name="_Sheet1 4" xfId="24820"/>
    <cellStyle name="_Sheet1_Amorisatisation schedules spreadsheet Ambac - 27042007" xfId="24821"/>
    <cellStyle name="_Sheet1_Annexe 7c (2)" xfId="24822"/>
    <cellStyle name="_Sheet1_annexe 7c mise à jour uk" xfId="24823"/>
    <cellStyle name="_Sheet1_Deal Analysis - Main" xfId="24824"/>
    <cellStyle name="_Sheet1_Deal Analysis - Main_Degas HFTO" xfId="24825"/>
    <cellStyle name="_Sheet1_E - S&amp;P" xfId="24826"/>
    <cellStyle name="_Sheet1_Epic (Industrious) Plc" xfId="24827"/>
    <cellStyle name="_Sheet1_Epic (Industrious) Plc 2" xfId="24828"/>
    <cellStyle name="_Sheet1_Epic (Industrious) Plc 2 2" xfId="24829"/>
    <cellStyle name="_Sheet1_Epic (Industrious) Plc 2 2 2" xfId="24830"/>
    <cellStyle name="_Sheet1_Epic (Industrious) Plc 2 3" xfId="24831"/>
    <cellStyle name="_Sheet1_Epic (Industrious) Plc 3" xfId="24832"/>
    <cellStyle name="_Sheet1_Epic (Industrious) Plc 3 2" xfId="24833"/>
    <cellStyle name="_Sheet1_Epic (Industrious) Plc 4" xfId="24834"/>
    <cellStyle name="_Sheet1_Epic (Industrious) Plc_Annexe 7c (2)" xfId="24835"/>
    <cellStyle name="_Sheet1_Epic (Industrious) Plc_annexe 7c mise à jour uk" xfId="24836"/>
    <cellStyle name="_Sheet1_F" xfId="24837"/>
    <cellStyle name="_Sheet1_Schedules" xfId="24838"/>
    <cellStyle name="_Sheet1_Sheet1" xfId="24839"/>
    <cellStyle name="_Sheet1_SymphonyII_v12_Avoca" xfId="24840"/>
    <cellStyle name="_Sheet1_UCI 17" xfId="24841"/>
    <cellStyle name="_Sheet1_UCI 17_Degas HFTO" xfId="24842"/>
    <cellStyle name="_Sheet2" xfId="24843"/>
    <cellStyle name="_Sheet2 2" xfId="24844"/>
    <cellStyle name="_Sheet2 2 2" xfId="24845"/>
    <cellStyle name="_Sheet2 3" xfId="24846"/>
    <cellStyle name="_Sheet2_Annexe 7c (2)" xfId="24847"/>
    <cellStyle name="_Sheet2_annexe 7c mise à jour uk" xfId="24848"/>
    <cellStyle name="_Sheet2_Cadrage conso" xfId="24849"/>
    <cellStyle name="_Sheet2_Deal Analysis - Main" xfId="24850"/>
    <cellStyle name="_Sheet2_Deal Analysis - Main_Degas HFTO" xfId="24851"/>
    <cellStyle name="_Sheet2_Epic (Industrious) Plc" xfId="24852"/>
    <cellStyle name="_Sheet2_Epic (Industrious) Plc 2" xfId="24853"/>
    <cellStyle name="_Sheet2_Epic (Industrious) Plc 2 2" xfId="24854"/>
    <cellStyle name="_Sheet2_Epic (Industrious) Plc 3" xfId="24855"/>
    <cellStyle name="_Sheet2_Epic (Industrious) Plc_Annexe 7c (2)" xfId="24856"/>
    <cellStyle name="_Sheet2_Epic (Industrious) Plc_annexe 7c mise à jour uk" xfId="24857"/>
    <cellStyle name="_Sheet2_Epic (Industrious) Plc_Cadrage conso" xfId="24858"/>
    <cellStyle name="_Sheet2_UCI 17" xfId="24859"/>
    <cellStyle name="_Sheet2_UCI 17_Degas HFTO" xfId="24860"/>
    <cellStyle name="_Sheet3" xfId="24861"/>
    <cellStyle name="_Sheet3 2" xfId="24862"/>
    <cellStyle name="_Sheet3_17-Juste valeur en annexe" xfId="24863"/>
    <cellStyle name="_Sheet3_2 - Appendices to be completed by the entities" xfId="24864"/>
    <cellStyle name="_Sheet3_2 - Appendix 11 Dérivés crédit  300611 V2 UK" xfId="24865"/>
    <cellStyle name="_Sheet3_2 - Appendix 7d  envoi 200911 GB" xfId="24866"/>
    <cellStyle name="_Sheet3_2 - Appendix 7e envoi160911" xfId="24867"/>
    <cellStyle name="_Sheet3_3 - Annexes d'information et notices" xfId="24868"/>
    <cellStyle name="_Sheet3_Annexe 16 - Titre classé en L&amp;R" xfId="24869"/>
    <cellStyle name="_Sheet3_Annexe 1c" xfId="24870"/>
    <cellStyle name="_Sheet3_Annexe 7c (2)" xfId="24871"/>
    <cellStyle name="_Sheet3_annexe 7c mise à jour uk" xfId="24872"/>
    <cellStyle name="_Sheet3_Annexes FR" xfId="24873"/>
    <cellStyle name="_Sheet3_Appendix 7d" xfId="24874"/>
    <cellStyle name="_Sheet3_Cadrage conso" xfId="24875"/>
    <cellStyle name="_Sheet3_Instructions appendix 7c" xfId="24876"/>
    <cellStyle name="_Sheet5" xfId="24877"/>
    <cellStyle name="_Sheet9" xfId="24878"/>
    <cellStyle name="_Sheet9 2" xfId="24879"/>
    <cellStyle name="_Sheet9 2 2" xfId="24880"/>
    <cellStyle name="_Sheet9 2 2 2" xfId="24881"/>
    <cellStyle name="_Sheet9 2 3" xfId="24882"/>
    <cellStyle name="_Sheet9 3" xfId="24883"/>
    <cellStyle name="_Sheet9 3 2" xfId="24884"/>
    <cellStyle name="_Sheet9 4" xfId="24885"/>
    <cellStyle name="_Sheet9_Annexe 7c (2)" xfId="24886"/>
    <cellStyle name="_Sheet9_annexe 7c mise à jour uk" xfId="24887"/>
    <cellStyle name="_Sintesi Prev Cardif Spa_def_corretta" xfId="24888"/>
    <cellStyle name="_Special Purpose Entitites 1" xfId="24889"/>
    <cellStyle name="_SpecialBonds" xfId="24890"/>
    <cellStyle name="_SPOutput" xfId="24891"/>
    <cellStyle name="_Sticky Positions" xfId="24892"/>
    <cellStyle name="_Sticky Positions_Degas HFTO" xfId="24893"/>
    <cellStyle name="_SubHeading" xfId="24894"/>
    <cellStyle name="_SubHeading 2" xfId="24895"/>
    <cellStyle name="_SubHeading 2 2" xfId="24896"/>
    <cellStyle name="_SubHeading 2 2 2" xfId="24897"/>
    <cellStyle name="_SubHeading 2 3" xfId="24898"/>
    <cellStyle name="_SubHeading 3" xfId="24899"/>
    <cellStyle name="_SubHeading 3 2" xfId="24900"/>
    <cellStyle name="_SubHeading 4" xfId="24901"/>
    <cellStyle name="_SubHeading 5" xfId="24902"/>
    <cellStyle name="_SubHeading_~0950885" xfId="24903"/>
    <cellStyle name="_SubHeading_~5830458" xfId="24904"/>
    <cellStyle name="_SubHeading_~8064952" xfId="24905"/>
    <cellStyle name="_SubHeading_15 Wizard Operating Model" xfId="24906"/>
    <cellStyle name="_SubHeading_15 Wizard Operating Model 2" xfId="24907"/>
    <cellStyle name="_SubHeading_15 Wizard Operating Model_Master états financiers de synthèse IFRS_201112 V0" xfId="24908"/>
    <cellStyle name="_SubHeading_15 Wizard Operating Model_note 4 à insérer" xfId="24909"/>
    <cellStyle name="_SubHeading_15 Wizard Operating Model_Queen III - PPA reversal Banking Book - 090630" xfId="24910"/>
    <cellStyle name="_SubHeading_15 Wizard Operating Model_Queen III - PPA reversal Banking Book - 090630_21h" xfId="24911"/>
    <cellStyle name="_SubHeading_15 Wizard Operating Model_Queen III - PPA reversal Banking Book - 090708h" xfId="24912"/>
    <cellStyle name="_SubHeading_15 Wizard Operating Model_Queen III - PPA reversal Banking Book - 090709 10h08 vm" xfId="24913"/>
    <cellStyle name="_SubHeading_15 Wizard Operating Model_Queen III - PPA reversal Banking Book - 090709 12h vm" xfId="24914"/>
    <cellStyle name="_SubHeading_15 Wizard Operating Model_Queen III - PPA reversal Banking Book - 090709 vm - à répartir" xfId="24915"/>
    <cellStyle name="_SubHeading_15 Wizard Operating Model_Queen III - PPA reversal Banking Book - 140709 17h modifié" xfId="24916"/>
    <cellStyle name="_SubHeading_15 Wizard Operating Model_Queen III - PPA reversal Banking Book - 140709 18h modifié" xfId="24917"/>
    <cellStyle name="_SubHeading_15 Wizard Operating Model_Queen III - Rationalisation des Issued Debts - 090723" xfId="24918"/>
    <cellStyle name="_SubHeading_45647 - Annexe 6a au 31 03 2011 v2" xfId="24919"/>
    <cellStyle name="_SubHeading_Annexe 6 Détail comptes" xfId="24920"/>
    <cellStyle name="_SubHeading_Annexe 7c (2)" xfId="24921"/>
    <cellStyle name="_SubHeading_annexe 7c mise à jour uk" xfId="24922"/>
    <cellStyle name="_SubHeading_CC 3 Yr Forecast to IPO Banks (1)" xfId="24923"/>
    <cellStyle name="_SubHeading_CC 3 Yr Forecast to IPO Banks (1) 2" xfId="24924"/>
    <cellStyle name="_SubHeading_CC 3 Yr Forecast to IPO Banks (1)_~0950885" xfId="24925"/>
    <cellStyle name="_SubHeading_CC 3 Yr Forecast to IPO Banks (1)_~5830458" xfId="24926"/>
    <cellStyle name="_SubHeading_CC 3 Yr Forecast to IPO Banks (1)_~8064952" xfId="24927"/>
    <cellStyle name="_SubHeading_CC 3 Yr Forecast to IPO Banks (1)_Fichier des tableaux ENG_EF_sc590" xfId="24928"/>
    <cellStyle name="_SubHeading_CC 3 Yr Forecast to IPO Banks (1)_Master états financiers de synthèse IFRS_201112 V0" xfId="24929"/>
    <cellStyle name="_SubHeading_CC 3 Yr Forecast to IPO Banks (1)_Queen III - PPA reversal Banking Book - 090630" xfId="24930"/>
    <cellStyle name="_SubHeading_CC 3 Yr Forecast to IPO Banks (1)_Queen III - PPA reversal Banking Book - 090630_21h" xfId="24931"/>
    <cellStyle name="_SubHeading_CC 3 Yr Forecast to IPO Banks (1)_Queen III - PPA reversal Banking Book - 090708h" xfId="24932"/>
    <cellStyle name="_SubHeading_CC 3 Yr Forecast to IPO Banks (1)_Queen III - PPA reversal Banking Book - 090709 12h vm pour databook" xfId="24933"/>
    <cellStyle name="_SubHeading_CC 3 Yr Forecast to IPO Banks (1)_Queen III - Rationalisation des Issued Debts - 090723" xfId="24934"/>
    <cellStyle name="_SubHeading_CC 3 Yr Forecast to IPO Banks (1)_Tableauxà modifier dans états fin_gb_rev" xfId="24935"/>
    <cellStyle name="_SubHeading_Comps 24May02_Final" xfId="24936"/>
    <cellStyle name="_SubHeading_Comps 24May02_Final 2" xfId="24937"/>
    <cellStyle name="_SubHeading_Comps 24May02_Final_~0950885" xfId="24938"/>
    <cellStyle name="_SubHeading_Comps 24May02_Final_~5830458" xfId="24939"/>
    <cellStyle name="_SubHeading_Comps 24May02_Final_~8064952" xfId="24940"/>
    <cellStyle name="_SubHeading_Comps 24May02_Final_Fichier des tableaux ENG_EF_sc590" xfId="24941"/>
    <cellStyle name="_SubHeading_Comps 24May02_Final_Master états financiers de synthèse IFRS_201112 V0" xfId="24942"/>
    <cellStyle name="_SubHeading_Comps 24May02_Final_Queen III - PPA reversal Banking Book - 090630" xfId="24943"/>
    <cellStyle name="_SubHeading_Comps 24May02_Final_Queen III - PPA reversal Banking Book - 090630_21h" xfId="24944"/>
    <cellStyle name="_SubHeading_Comps 24May02_Final_Queen III - PPA reversal Banking Book - 090708h" xfId="24945"/>
    <cellStyle name="_SubHeading_Comps 24May02_Final_Queen III - PPA reversal Banking Book - 090709 12h vm pour databook" xfId="24946"/>
    <cellStyle name="_SubHeading_Comps 24May02_Final_Queen III - Rationalisation des Issued Debts - 090723" xfId="24947"/>
    <cellStyle name="_SubHeading_Comps 24May02_Final_Tableauxà modifier dans états fin_gb_rev" xfId="24948"/>
    <cellStyle name="_SubHeading_Exclusion Karma" xfId="24949"/>
    <cellStyle name="_SubHeading_Exposition des titres souverains (zone euro) au 31.12.2011 V4" xfId="24950"/>
    <cellStyle name="_SubHeading_Fichier des tableaux ENG_EF_sc590" xfId="24951"/>
    <cellStyle name="_SubHeading_Master états financiers de synthèse IFRS_201112 V0" xfId="24952"/>
    <cellStyle name="_SubHeading_Multi-Family Property Data Tape v1" xfId="24953"/>
    <cellStyle name="_SubHeading_Multi-Family Property Data Tape v1 2" xfId="24954"/>
    <cellStyle name="_SubHeading_Multi-Family Property Data Tape v1 2 2" xfId="24955"/>
    <cellStyle name="_SubHeading_Multi-Family Property Data Tape v1 2 2 2" xfId="24956"/>
    <cellStyle name="_SubHeading_Multi-Family Property Data Tape v1 2 3" xfId="24957"/>
    <cellStyle name="_SubHeading_Multi-Family Property Data Tape v1 3" xfId="24958"/>
    <cellStyle name="_SubHeading_Multi-Family Property Data Tape v1 3 2" xfId="24959"/>
    <cellStyle name="_SubHeading_Multi-Family Property Data Tape v1 4" xfId="24960"/>
    <cellStyle name="_SubHeading_Multi-Family Property Data Tape v1_Annexe 7c (2)" xfId="24961"/>
    <cellStyle name="_SubHeading_Multi-Family Property Data Tape v1_annexe 7c mise à jour uk" xfId="24962"/>
    <cellStyle name="_SubHeading_prestemp" xfId="24963"/>
    <cellStyle name="_SubHeading_prestemp 2" xfId="24964"/>
    <cellStyle name="_SubHeading_prestemp_~0950885" xfId="24965"/>
    <cellStyle name="_SubHeading_prestemp_~5830458" xfId="24966"/>
    <cellStyle name="_SubHeading_prestemp_~8064952" xfId="24967"/>
    <cellStyle name="_SubHeading_prestemp_Fichier des tableaux ENG_EF_sc590" xfId="24968"/>
    <cellStyle name="_SubHeading_prestemp_Master états financiers de synthèse IFRS_201112 V0" xfId="24969"/>
    <cellStyle name="_SubHeading_prestemp_Queen III - PPA reversal Banking Book - 090630" xfId="24970"/>
    <cellStyle name="_SubHeading_prestemp_Queen III - PPA reversal Banking Book - 090630_21h" xfId="24971"/>
    <cellStyle name="_SubHeading_prestemp_Queen III - PPA reversal Banking Book - 090708h" xfId="24972"/>
    <cellStyle name="_SubHeading_prestemp_Queen III - PPA reversal Banking Book - 090709 12h vm pour databook" xfId="24973"/>
    <cellStyle name="_SubHeading_prestemp_Queen III - Rationalisation des Issued Debts - 090723" xfId="24974"/>
    <cellStyle name="_SubHeading_prestemp_Tableauxà modifier dans états fin_gb_rev" xfId="24975"/>
    <cellStyle name="_SubHeading_Queen III - PPA reversal Banking Book - 090630" xfId="24976"/>
    <cellStyle name="_SubHeading_Queen III - PPA reversal Banking Book - 090630_21h" xfId="24977"/>
    <cellStyle name="_SubHeading_Queen III - PPA reversal Banking Book - 090708h" xfId="24978"/>
    <cellStyle name="_SubHeading_Queen III - PPA reversal Banking Book - 090709 12h vm pour databook" xfId="24979"/>
    <cellStyle name="_SubHeading_Queen III - Rationalisation des Issued Debts - 090723" xfId="24980"/>
    <cellStyle name="_SubHeading_Revenue Increase Decrease 04-08" xfId="24981"/>
    <cellStyle name="_SubHeading_Revenue Increase Decrease 04-08 2" xfId="24982"/>
    <cellStyle name="_SubHeading_Revenue Increase Decrease 04-08_~0950885" xfId="24983"/>
    <cellStyle name="_SubHeading_Revenue Increase Decrease 04-08_~5830458" xfId="24984"/>
    <cellStyle name="_SubHeading_Revenue Increase Decrease 04-08_~8064952" xfId="24985"/>
    <cellStyle name="_SubHeading_Revenue Increase Decrease 04-08_Fichier des tableaux ENG_EF_sc590" xfId="24986"/>
    <cellStyle name="_SubHeading_Revenue Increase Decrease 04-08_Master états financiers de synthèse IFRS_201112 V0" xfId="24987"/>
    <cellStyle name="_SubHeading_Revenue Increase Decrease 04-08_Queen III - PPA reversal Banking Book - 090630" xfId="24988"/>
    <cellStyle name="_SubHeading_Revenue Increase Decrease 04-08_Queen III - PPA reversal Banking Book - 090630_21h" xfId="24989"/>
    <cellStyle name="_SubHeading_Revenue Increase Decrease 04-08_Queen III - PPA reversal Banking Book - 090708h" xfId="24990"/>
    <cellStyle name="_SubHeading_Revenue Increase Decrease 04-08_Queen III - PPA reversal Banking Book - 090709 12h vm pour databook" xfId="24991"/>
    <cellStyle name="_SubHeading_Revenue Increase Decrease 04-08_Queen III - Rationalisation des Issued Debts - 090723" xfId="24992"/>
    <cellStyle name="_SubHeading_Revenue Increase Decrease 04-08_Tableauxà modifier dans états fin_gb_rev" xfId="24993"/>
    <cellStyle name="_SubHeading_Tableauxà modifier dans états fin_gb_rev" xfId="24994"/>
    <cellStyle name="_Suivi main courante 201106" xfId="24995"/>
    <cellStyle name="_Suivi main courante 201106 2" xfId="24996"/>
    <cellStyle name="_Suivi main courante 201106_Master états financiers de synthèse IFRS_201106 V0" xfId="24997"/>
    <cellStyle name="_Suivi main courante 201106_Master états financiers de synthèse IFRS_201112 V0" xfId="24998"/>
    <cellStyle name="_Suivi main courante 201106_note 4 à insérer" xfId="24999"/>
    <cellStyle name="_SYN FX" xfId="25000"/>
    <cellStyle name="_SYNTHESE " xfId="25001"/>
    <cellStyle name="_Synthèse Budget 09 - 2901 - Exc BoA vs Actual" xfId="25002"/>
    <cellStyle name="_Synthèse du bilan Assurance" xfId="25003"/>
    <cellStyle name="_Synthèse Spread credit 310310" xfId="25004"/>
    <cellStyle name="_Synthèse Spread credit 310310 2" xfId="25005"/>
    <cellStyle name="_Synthèse Spread credit 310310_AFS" xfId="25006"/>
    <cellStyle name="_Synthèse Spread credit 310310_Etat CA FPBII Fortis - 2011 Q1" xfId="25007"/>
    <cellStyle name="_Synthèse Spread credit 310310_Feuil1" xfId="25008"/>
    <cellStyle name="_Synthèse Spread credit 310310_Justificatifs -2011 Q1" xfId="25009"/>
    <cellStyle name="_Synthèse Spread credit 310310_Q1_Fortis participations" xfId="25010"/>
    <cellStyle name="_Synthèse Spread credit 310310_Q1_Fortis participations_Var Immo incorp Q2" xfId="25011"/>
    <cellStyle name="_Synthèse Spread credit 310310_Var Immo incorp Q2" xfId="25012"/>
    <cellStyle name="_Synthèse Spread credit 311209" xfId="25013"/>
    <cellStyle name="_Synthèse Spread credit 311209 2" xfId="25014"/>
    <cellStyle name="_Synthèse Spread credit 311209_AFS" xfId="25015"/>
    <cellStyle name="_Synthèse Spread credit 311209_Etat CA FPBII Fortis - 2011 Q1" xfId="25016"/>
    <cellStyle name="_Synthèse Spread credit 311209_Feuil1" xfId="25017"/>
    <cellStyle name="_Synthèse Spread credit 311209_Justificatifs -2011 Q1" xfId="25018"/>
    <cellStyle name="_Synthèse Spread credit 311209_Q1_Fortis participations" xfId="25019"/>
    <cellStyle name="_Synthèse Spread credit 311209_Q1_Fortis participations_Var Immo incorp Q2" xfId="25020"/>
    <cellStyle name="_Synthèse Spread credit 311209_Var Immo incorp Q2" xfId="25021"/>
    <cellStyle name="_SyntheticABSCDOModel CMBS Tranches 09302005" xfId="25022"/>
    <cellStyle name="_TabExport" xfId="25023"/>
    <cellStyle name="_Table" xfId="25024"/>
    <cellStyle name="_Table 2" xfId="25025"/>
    <cellStyle name="_Table 2 2" xfId="25026"/>
    <cellStyle name="_Table 2 2 2" xfId="25027"/>
    <cellStyle name="_Table 2 3" xfId="25028"/>
    <cellStyle name="_Table 2 4" xfId="25029"/>
    <cellStyle name="_Table 3" xfId="25030"/>
    <cellStyle name="_Table 3 2" xfId="25031"/>
    <cellStyle name="_Table 4" xfId="25032"/>
    <cellStyle name="_Table 5" xfId="25033"/>
    <cellStyle name="_Table_~0950885" xfId="25034"/>
    <cellStyle name="_Table_~5830458" xfId="25035"/>
    <cellStyle name="_Table_~8064952" xfId="25036"/>
    <cellStyle name="_Table_15 Wizard Operating Model" xfId="25037"/>
    <cellStyle name="_Table_15 Wizard Operating Model 2" xfId="25038"/>
    <cellStyle name="_Table_15 Wizard Operating Model_ENVOI POUR TRADUIT Masterétats financiers de synthèse IF_eng" xfId="25039"/>
    <cellStyle name="_Table_15 Wizard Operating Model_Master états financiers de synthèse IFRS_201112 V0" xfId="25040"/>
    <cellStyle name="_Table_15 Wizard Operating Model_note 4 à insérer" xfId="25041"/>
    <cellStyle name="_Table_15 Wizard Operating Model_Queen III - PPA reversal Banking Book - 090630" xfId="25042"/>
    <cellStyle name="_Table_15 Wizard Operating Model_Queen III - PPA reversal Banking Book - 090630 2" xfId="25043"/>
    <cellStyle name="_Table_15 Wizard Operating Model_Queen III - PPA reversal Banking Book - 090630_21h" xfId="25044"/>
    <cellStyle name="_Table_15 Wizard Operating Model_Queen III - PPA reversal Banking Book - 090708h" xfId="25045"/>
    <cellStyle name="_Table_15 Wizard Operating Model_Queen III - PPA reversal Banking Book - 090709 10h08 vm" xfId="25046"/>
    <cellStyle name="_Table_15 Wizard Operating Model_Queen III - PPA reversal Banking Book - 090709 10h08 vm 2" xfId="25047"/>
    <cellStyle name="_Table_15 Wizard Operating Model_Queen III - PPA reversal Banking Book - 090709 12h vm" xfId="25048"/>
    <cellStyle name="_Table_15 Wizard Operating Model_Queen III - PPA reversal Banking Book - 090709 vm - à répartir" xfId="25049"/>
    <cellStyle name="_Table_15 Wizard Operating Model_Queen III - PPA reversal Banking Book - 090709 vm - à répartir 2" xfId="25050"/>
    <cellStyle name="_Table_15 Wizard Operating Model_Queen III - PPA reversal Banking Book - 140709 17h modifié" xfId="25051"/>
    <cellStyle name="_Table_15 Wizard Operating Model_Queen III - PPA reversal Banking Book - 140709 18h modifié" xfId="25052"/>
    <cellStyle name="_Table_15 Wizard Operating Model_Queen III - Rationalisation des Issued Debts - 090723" xfId="25053"/>
    <cellStyle name="_Table_45647 - Annexe 6a au 31 03 2011 v2" xfId="25054"/>
    <cellStyle name="_Table_Annexe 6 Détail comptes" xfId="25055"/>
    <cellStyle name="_Table_Annexe 7c (2)" xfId="25056"/>
    <cellStyle name="_Table_annexe 7c mise à jour uk" xfId="25057"/>
    <cellStyle name="_Table_ENVOI POUR TRADUIT Masterétats financiers de synthèse IF_eng" xfId="25058"/>
    <cellStyle name="_Table_Exclusion Karma" xfId="25059"/>
    <cellStyle name="_Table_Exposition des titres souverains (zone euro) au 31.12.2011 V4" xfId="25060"/>
    <cellStyle name="_Table_Fichier des tableaux ENG_EF_sc590" xfId="25061"/>
    <cellStyle name="_Table_Master états financiers de synthèse IFRS_201112 V0" xfId="25062"/>
    <cellStyle name="_Table_Queen III - PPA reversal Banking Book - 090630" xfId="25063"/>
    <cellStyle name="_Table_Queen III - PPA reversal Banking Book - 090630 2" xfId="25064"/>
    <cellStyle name="_Table_Queen III - PPA reversal Banking Book - 090630_21h" xfId="25065"/>
    <cellStyle name="_Table_Queen III - PPA reversal Banking Book - 090708h" xfId="25066"/>
    <cellStyle name="_Table_Queen III - PPA reversal Banking Book - 090709 12h vm pour databook" xfId="25067"/>
    <cellStyle name="_Table_Queen III - PPA reversal Banking Book - 090709 12h vm pour databook 2" xfId="25068"/>
    <cellStyle name="_Table_Queen III - Rationalisation des Issued Debts - 090723" xfId="25069"/>
    <cellStyle name="_Table_Revenue Increase Decrease 04-08" xfId="25070"/>
    <cellStyle name="_Table_Revenue Increase Decrease 04-08 2" xfId="25071"/>
    <cellStyle name="_Table_Revenue Increase Decrease 04-08_~0950885" xfId="25072"/>
    <cellStyle name="_Table_Revenue Increase Decrease 04-08_~5830458" xfId="25073"/>
    <cellStyle name="_Table_Revenue Increase Decrease 04-08_~8064952" xfId="25074"/>
    <cellStyle name="_Table_Revenue Increase Decrease 04-08_ENVOI POUR TRADUIT Masterétats financiers de synthèse IF_eng" xfId="25075"/>
    <cellStyle name="_Table_Revenue Increase Decrease 04-08_Fichier des tableaux ENG_EF_sc590" xfId="25076"/>
    <cellStyle name="_Table_Revenue Increase Decrease 04-08_Master états financiers de synthèse IFRS_201112 V0" xfId="25077"/>
    <cellStyle name="_Table_Revenue Increase Decrease 04-08_Queen III - PPA reversal Banking Book - 090630" xfId="25078"/>
    <cellStyle name="_Table_Revenue Increase Decrease 04-08_Queen III - PPA reversal Banking Book - 090630 2" xfId="25079"/>
    <cellStyle name="_Table_Revenue Increase Decrease 04-08_Queen III - PPA reversal Banking Book - 090630_21h" xfId="25080"/>
    <cellStyle name="_Table_Revenue Increase Decrease 04-08_Queen III - PPA reversal Banking Book - 090708h" xfId="25081"/>
    <cellStyle name="_Table_Revenue Increase Decrease 04-08_Queen III - PPA reversal Banking Book - 090709 12h vm pour databook" xfId="25082"/>
    <cellStyle name="_Table_Revenue Increase Decrease 04-08_Queen III - PPA reversal Banking Book - 090709 12h vm pour databook 2" xfId="25083"/>
    <cellStyle name="_Table_Revenue Increase Decrease 04-08_Queen III - Rationalisation des Issued Debts - 090723" xfId="25084"/>
    <cellStyle name="_Table_Revenue Increase Decrease 04-08_Tableauxà modifier dans états fin_gb_rev" xfId="25085"/>
    <cellStyle name="_Table_Tableauxà modifier dans états fin_gb_rev" xfId="25086"/>
    <cellStyle name="_Tableau chargment ADE Protection" xfId="25087"/>
    <cellStyle name="_Tableau chargment ADE Protection_Annexe AFS_ Taiwan vie_BNPP Q12010" xfId="25088"/>
    <cellStyle name="_Tableau chargment ADE Protection_Bresil Vie T3 2006 Coda XL v6" xfId="25089"/>
    <cellStyle name="_Tableau chargment ADE Protection_Chilird T3 2006 Coda XL v2" xfId="25090"/>
    <cellStyle name="_Tableau chargment ADE Protection_ec Taird RD Transco Coda-XL" xfId="25091"/>
    <cellStyle name="_Tableau chargment ADE Protection_ec Taird RD Transco Coda-XL_Annexe AFS_ Taiwan vie_BNPP Q12010" xfId="25092"/>
    <cellStyle name="_Tableau chargment ADE Protection_ec Taird RD Transco Coda-XL_Taiwan RD - Arrete BNPPA 1T07" xfId="25093"/>
    <cellStyle name="_Tableau chargment ADE Protection_ec Taird RD Transco Coda-XL_Taiwan RD - Arrete BNPPA 1T07 modifié" xfId="25094"/>
    <cellStyle name="_Tableau chargment ADE Protection_ec Taird RD Transco Coda-XL_Taiwan RD - final draft_J-20 1Q07 v travail" xfId="25095"/>
    <cellStyle name="_Tableau chargment ADE Protection_ec Taird RD Transco Coda-XL_Taiwan RD intégration dans CODA v6" xfId="25096"/>
    <cellStyle name="_Tableau chargment ADE Protection_ec Taird RD Transco Coda-XL_Taiwan VIE - Arrete BNPPA 1T07 modifié" xfId="25097"/>
    <cellStyle name="_Tableau chargment ADE Protection_ec Taird RD Transco Coda-XL_Taiwan VIE - Arrete BNPPA 1T07 modifié_Annexe AFS_ Taiwan vie_BNPP Q12010" xfId="25098"/>
    <cellStyle name="_Tableau chargment ADE Protection_fichier de travail" xfId="25099"/>
    <cellStyle name="_Tableau chargment ADE Protection_Nouvelle Transco Chili Vie V9" xfId="25100"/>
    <cellStyle name="_Tableau chargment ADE Protection_Pologne RD v7" xfId="25101"/>
    <cellStyle name="_Tableau chargment ADE Protection_Taiwan RD - Arrete BNPPA 1T07" xfId="25102"/>
    <cellStyle name="_Tableau chargment ADE Protection_Taiwan RD - Arrete BNPPA 1T07 modifié" xfId="25103"/>
    <cellStyle name="_Tableau chargment ADE Protection_Taiwan RD - final draft_J-20 1Q07 v travail" xfId="25104"/>
    <cellStyle name="_Tableau chargment ADE Protection_Taiwan RD intégration dans CODA v6" xfId="25105"/>
    <cellStyle name="_Tableau chargment ADE Protection_Taiwan VIE - Arrete BNPPA 1T07 modifié" xfId="25106"/>
    <cellStyle name="_Tableau chargment ADE Protection_Taiwan VIE - Arrete BNPPA 1T07 modifié_Annexe AFS_ Taiwan vie_BNPP Q12010" xfId="25107"/>
    <cellStyle name="_Tableau Global" xfId="25108"/>
    <cellStyle name="_Tableau recap_Etats Financiers 2010_20110125-envoi" xfId="25109"/>
    <cellStyle name="_Tableau recap_Etats Financiers 2010_20110125-envoi 2" xfId="25110"/>
    <cellStyle name="_Tableau recap_Etats Financiers 2010_20110125-envoi_Master états financiers de synthèse IFRS_201112 V0" xfId="25111"/>
    <cellStyle name="_Tableau recap_Etats Financiers 2010_20110125-envoi_note 4 à insérer" xfId="25112"/>
    <cellStyle name="_Tableau recap_Etats Financiers 2010_20110125-envoi_note 4 à insérer 2" xfId="25113"/>
    <cellStyle name="_Tableau recap_Etats Financiers 2010_20110125-envoi_note 4 à insérer 3" xfId="25114"/>
    <cellStyle name="_Tableau recap_Etats Financiers 2010_20110125-envoi_note 4 à insérer 4" xfId="25115"/>
    <cellStyle name="_Tableau recap_Etats Financiers 2010_20110125-envoi_note 4 à insérer 5" xfId="25116"/>
    <cellStyle name="_Tableau recap_Etats Financiers 2010_20110125-envoi_note 4 à insérer 6" xfId="25117"/>
    <cellStyle name="_Tableau recap_Etats Financiers 2010_20110125-envoi_note 4 à insérer 7" xfId="25118"/>
    <cellStyle name="_Tableau recap_Etats Financiers 2010_20110125-envoi_note 4 à insérer 8" xfId="25119"/>
    <cellStyle name="_Tableau recap_Etats Financiers 2010_20110125-envoi_note 4 à insérer 9" xfId="25120"/>
    <cellStyle name="_tableau V10" xfId="25121"/>
    <cellStyle name="_TableHead" xfId="25122"/>
    <cellStyle name="_TableHead 2" xfId="25123"/>
    <cellStyle name="_TableHead 2 2" xfId="25124"/>
    <cellStyle name="_TableHead 2 2 2" xfId="25125"/>
    <cellStyle name="_TableHead 2 3" xfId="25126"/>
    <cellStyle name="_TableHead 3" xfId="25127"/>
    <cellStyle name="_TableHead 3 2" xfId="25128"/>
    <cellStyle name="_TableHead 4" xfId="25129"/>
    <cellStyle name="_TableHead 5" xfId="25130"/>
    <cellStyle name="_TableHead_~0950885" xfId="25131"/>
    <cellStyle name="_TableHead_~5830458" xfId="25132"/>
    <cellStyle name="_TableHead_~8064952" xfId="25133"/>
    <cellStyle name="_TableHead_060209 Equity IRR" xfId="25134"/>
    <cellStyle name="_TableHead_060217 Equity IRR" xfId="25135"/>
    <cellStyle name="_TableHead_060220 warehousePF" xfId="25136"/>
    <cellStyle name="_TableHead_060301_Stressed runs - class A-B" xfId="25137"/>
    <cellStyle name="_TableHead_060725_AVOCA_VI_Structure" xfId="25138"/>
    <cellStyle name="_TableHead_15 Wizard Operating Model" xfId="25139"/>
    <cellStyle name="_TableHead_15 Wizard Operating Model 2" xfId="25140"/>
    <cellStyle name="_TableHead_15 Wizard Operating Model_ENVOI POUR TRADUIT Masterétats financiers de synthèse IF_eng" xfId="25141"/>
    <cellStyle name="_TableHead_15 Wizard Operating Model_Master états financiers de synthèse IFRS_201112 V0" xfId="25142"/>
    <cellStyle name="_TableHead_15 Wizard Operating Model_note 4 à insérer" xfId="25143"/>
    <cellStyle name="_TableHead_15 Wizard Operating Model_Queen III - PPA reversal Banking Book - 090630" xfId="25144"/>
    <cellStyle name="_TableHead_15 Wizard Operating Model_Queen III - PPA reversal Banking Book - 090630_21h" xfId="25145"/>
    <cellStyle name="_TableHead_15 Wizard Operating Model_Queen III - PPA reversal Banking Book - 090708h" xfId="25146"/>
    <cellStyle name="_TableHead_15 Wizard Operating Model_Queen III - PPA reversal Banking Book - 090709 10h08 vm" xfId="25147"/>
    <cellStyle name="_TableHead_15 Wizard Operating Model_Queen III - PPA reversal Banking Book - 090709 12h vm" xfId="25148"/>
    <cellStyle name="_TableHead_15 Wizard Operating Model_Queen III - PPA reversal Banking Book - 090709 vm - à répartir" xfId="25149"/>
    <cellStyle name="_TableHead_15 Wizard Operating Model_Queen III - PPA reversal Banking Book - 140709 17h modifié" xfId="25150"/>
    <cellStyle name="_TableHead_15 Wizard Operating Model_Queen III - PPA reversal Banking Book - 140709 18h modifié" xfId="25151"/>
    <cellStyle name="_TableHead_15 Wizard Operating Model_Queen III - Rationalisation des Issued Debts - 090723" xfId="25152"/>
    <cellStyle name="_TableHead_45647 - Annexe 6a au 31 03 2011 v2" xfId="25153"/>
    <cellStyle name="_TableHead_Agregate schedules" xfId="25154"/>
    <cellStyle name="_TableHead_Annexe 6 Détail comptes" xfId="25155"/>
    <cellStyle name="_TableHead_Annexe 7c (2)" xfId="25156"/>
    <cellStyle name="_TableHead_annexe 7c mise à jour uk" xfId="25157"/>
    <cellStyle name="_TableHead_Cairn_CLO_350m_060601" xfId="25158"/>
    <cellStyle name="_TableHead_Comps 24May02_Final" xfId="25159"/>
    <cellStyle name="_TableHead_Comps 24May02_Final_ENVOI POUR TRADUIT Masterétats financiers de synthèse IF_eng" xfId="25160"/>
    <cellStyle name="_TableHead_ENVOI POUR TRADUIT Masterétats financiers de synthèse IF_eng" xfId="25161"/>
    <cellStyle name="_TableHead_Exclusion Karma" xfId="25162"/>
    <cellStyle name="_TableHead_Exposition des titres souverains (zone euro) au 31.12.2011 V4" xfId="25163"/>
    <cellStyle name="_TableHead_F" xfId="25164"/>
    <cellStyle name="_TableHead_Fichier des tableaux ENG_EF_sc590" xfId="25165"/>
    <cellStyle name="_TableHead_Master états financiers de synthèse IFRS_201112 V0" xfId="25166"/>
    <cellStyle name="_TableHead_Multi-Family Property Data Tape v1" xfId="25167"/>
    <cellStyle name="_TableHead_Multi-Family Property Data Tape v1 2" xfId="25168"/>
    <cellStyle name="_TableHead_Multi-Family Property Data Tape v1 2 2" xfId="25169"/>
    <cellStyle name="_TableHead_Multi-Family Property Data Tape v1 2 2 2" xfId="25170"/>
    <cellStyle name="_TableHead_Multi-Family Property Data Tape v1 2 3" xfId="25171"/>
    <cellStyle name="_TableHead_Multi-Family Property Data Tape v1 3" xfId="25172"/>
    <cellStyle name="_TableHead_Multi-Family Property Data Tape v1 3 2" xfId="25173"/>
    <cellStyle name="_TableHead_Multi-Family Property Data Tape v1 4" xfId="25174"/>
    <cellStyle name="_TableHead_Multi-Family Property Data Tape v1_Annexe 7c (2)" xfId="25175"/>
    <cellStyle name="_TableHead_Multi-Family Property Data Tape v1_annexe 7c mise à jour uk" xfId="25176"/>
    <cellStyle name="_TableHead_Multi-Family Property Data Tape v1_Q2 _DS Magnitude" xfId="25177"/>
    <cellStyle name="_TableHead_Queen III - PPA reversal Banking Book - 090630" xfId="25178"/>
    <cellStyle name="_TableHead_Queen III - PPA reversal Banking Book - 090630_21h" xfId="25179"/>
    <cellStyle name="_TableHead_Queen III - PPA reversal Banking Book - 090708h" xfId="25180"/>
    <cellStyle name="_TableHead_Queen III - PPA reversal Banking Book - 090709 12h vm pour databook" xfId="25181"/>
    <cellStyle name="_TableHead_Queen III - Rationalisation des Issued Debts - 090723" xfId="25182"/>
    <cellStyle name="_TableHead_Revenue Increase Decrease 04-08" xfId="25183"/>
    <cellStyle name="_TableHead_Revenue Increase Decrease 04-08 2" xfId="25184"/>
    <cellStyle name="_TableHead_Revenue Increase Decrease 04-08_~0950885" xfId="25185"/>
    <cellStyle name="_TableHead_Revenue Increase Decrease 04-08_~5830458" xfId="25186"/>
    <cellStyle name="_TableHead_Revenue Increase Decrease 04-08_~8064952" xfId="25187"/>
    <cellStyle name="_TableHead_Revenue Increase Decrease 04-08_ENVOI POUR TRADUIT Masterétats financiers de synthèse IF_eng" xfId="25188"/>
    <cellStyle name="_TableHead_Revenue Increase Decrease 04-08_Fichier des tableaux ENG_EF_sc590" xfId="25189"/>
    <cellStyle name="_TableHead_Revenue Increase Decrease 04-08_Master états financiers de synthèse IFRS_201112 V0" xfId="25190"/>
    <cellStyle name="_TableHead_Revenue Increase Decrease 04-08_Queen III - PPA reversal Banking Book - 090630" xfId="25191"/>
    <cellStyle name="_TableHead_Revenue Increase Decrease 04-08_Queen III - PPA reversal Banking Book - 090630_21h" xfId="25192"/>
    <cellStyle name="_TableHead_Revenue Increase Decrease 04-08_Queen III - PPA reversal Banking Book - 090708h" xfId="25193"/>
    <cellStyle name="_TableHead_Revenue Increase Decrease 04-08_Queen III - PPA reversal Banking Book - 090709 12h vm pour databook" xfId="25194"/>
    <cellStyle name="_TableHead_Revenue Increase Decrease 04-08_Queen III - Rationalisation des Issued Debts - 090723" xfId="25195"/>
    <cellStyle name="_TableHead_Revenue Increase Decrease 04-08_Tableauxà modifier dans états fin_gb_rev" xfId="25196"/>
    <cellStyle name="_TableHead_SymphonyII_v12_Avoca" xfId="25197"/>
    <cellStyle name="_TableHead_Tableauxà modifier dans états fin_gb_rev" xfId="25198"/>
    <cellStyle name="_TableRowHead" xfId="25199"/>
    <cellStyle name="_TableRowHead 2" xfId="25200"/>
    <cellStyle name="_TableRowHead 2 2" xfId="25201"/>
    <cellStyle name="_TableRowHead 2 2 2" xfId="25202"/>
    <cellStyle name="_TableRowHead 2 3" xfId="25203"/>
    <cellStyle name="_TableRowHead 3" xfId="25204"/>
    <cellStyle name="_TableRowHead 3 2" xfId="25205"/>
    <cellStyle name="_TableRowHead 4" xfId="25206"/>
    <cellStyle name="_TableRowHead 5" xfId="25207"/>
    <cellStyle name="_TableRowHead_~0950885" xfId="25208"/>
    <cellStyle name="_TableRowHead_~5830458" xfId="25209"/>
    <cellStyle name="_TableRowHead_~8064952" xfId="25210"/>
    <cellStyle name="_TableRowHead_15 Wizard Operating Model" xfId="25211"/>
    <cellStyle name="_TableRowHead_15 Wizard Operating Model 2" xfId="25212"/>
    <cellStyle name="_TableRowHead_15 Wizard Operating Model_Master états financiers de synthèse IFRS_201112 V0" xfId="25213"/>
    <cellStyle name="_TableRowHead_15 Wizard Operating Model_note 4 à insérer" xfId="25214"/>
    <cellStyle name="_TableRowHead_15 Wizard Operating Model_Queen III - PPA reversal Banking Book - 090630" xfId="25215"/>
    <cellStyle name="_TableRowHead_15 Wizard Operating Model_Queen III - PPA reversal Banking Book - 090630_21h" xfId="25216"/>
    <cellStyle name="_TableRowHead_15 Wizard Operating Model_Queen III - PPA reversal Banking Book - 090708h" xfId="25217"/>
    <cellStyle name="_TableRowHead_15 Wizard Operating Model_Queen III - PPA reversal Banking Book - 090709 10h08 vm" xfId="25218"/>
    <cellStyle name="_TableRowHead_15 Wizard Operating Model_Queen III - PPA reversal Banking Book - 090709 12h vm" xfId="25219"/>
    <cellStyle name="_TableRowHead_15 Wizard Operating Model_Queen III - PPA reversal Banking Book - 090709 vm - à répartir" xfId="25220"/>
    <cellStyle name="_TableRowHead_15 Wizard Operating Model_Queen III - PPA reversal Banking Book - 140709 17h modifié" xfId="25221"/>
    <cellStyle name="_TableRowHead_15 Wizard Operating Model_Queen III - PPA reversal Banking Book - 140709 18h modifié" xfId="25222"/>
    <cellStyle name="_TableRowHead_15 Wizard Operating Model_Queen III - Rationalisation des Issued Debts - 090723" xfId="25223"/>
    <cellStyle name="_TableRowHead_45647 - Annexe 6a au 31 03 2011 v2" xfId="25224"/>
    <cellStyle name="_TableRowHead_Annexe 6 Détail comptes" xfId="25225"/>
    <cellStyle name="_TableRowHead_Annexe 7c (2)" xfId="25226"/>
    <cellStyle name="_TableRowHead_annexe 7c mise à jour uk" xfId="25227"/>
    <cellStyle name="_TableRowHead_Comps 24May02_Final" xfId="25228"/>
    <cellStyle name="_TableRowHead_Exclusion Karma" xfId="25229"/>
    <cellStyle name="_TableRowHead_Exposition des titres souverains (zone euro) au 31.12.2011 V4" xfId="25230"/>
    <cellStyle name="_TableRowHead_Fichier des tableaux ENG_EF_sc590" xfId="25231"/>
    <cellStyle name="_TableRowHead_Master états financiers de synthèse IFRS_201112 V0" xfId="25232"/>
    <cellStyle name="_TableRowHead_Multi-Family Property Data Tape v1" xfId="25233"/>
    <cellStyle name="_TableRowHead_Multi-Family Property Data Tape v1 2" xfId="25234"/>
    <cellStyle name="_TableRowHead_Multi-Family Property Data Tape v1 2 2" xfId="25235"/>
    <cellStyle name="_TableRowHead_Multi-Family Property Data Tape v1 2 2 2" xfId="25236"/>
    <cellStyle name="_TableRowHead_Multi-Family Property Data Tape v1 2 3" xfId="25237"/>
    <cellStyle name="_TableRowHead_Multi-Family Property Data Tape v1 3" xfId="25238"/>
    <cellStyle name="_TableRowHead_Multi-Family Property Data Tape v1 3 2" xfId="25239"/>
    <cellStyle name="_TableRowHead_Multi-Family Property Data Tape v1 4" xfId="25240"/>
    <cellStyle name="_TableRowHead_Multi-Family Property Data Tape v1_Annexe 7c (2)" xfId="25241"/>
    <cellStyle name="_TableRowHead_Multi-Family Property Data Tape v1_annexe 7c mise à jour uk" xfId="25242"/>
    <cellStyle name="_TableRowHead_Queen III - PPA reversal Banking Book - 090630" xfId="25243"/>
    <cellStyle name="_TableRowHead_Queen III - PPA reversal Banking Book - 090630_21h" xfId="25244"/>
    <cellStyle name="_TableRowHead_Queen III - PPA reversal Banking Book - 090708h" xfId="25245"/>
    <cellStyle name="_TableRowHead_Queen III - PPA reversal Banking Book - 090709 12h vm pour databook" xfId="25246"/>
    <cellStyle name="_TableRowHead_Queen III - Rationalisation des Issued Debts - 090723" xfId="25247"/>
    <cellStyle name="_TableRowHead_Revenue Increase Decrease 04-08" xfId="25248"/>
    <cellStyle name="_TableRowHead_Revenue Increase Decrease 04-08 2" xfId="25249"/>
    <cellStyle name="_TableRowHead_Revenue Increase Decrease 04-08_~0950885" xfId="25250"/>
    <cellStyle name="_TableRowHead_Revenue Increase Decrease 04-08_~5830458" xfId="25251"/>
    <cellStyle name="_TableRowHead_Revenue Increase Decrease 04-08_~8064952" xfId="25252"/>
    <cellStyle name="_TableRowHead_Revenue Increase Decrease 04-08_Fichier des tableaux ENG_EF_sc590" xfId="25253"/>
    <cellStyle name="_TableRowHead_Revenue Increase Decrease 04-08_Master états financiers de synthèse IFRS_201112 V0" xfId="25254"/>
    <cellStyle name="_TableRowHead_Revenue Increase Decrease 04-08_Queen III - PPA reversal Banking Book - 090630" xfId="25255"/>
    <cellStyle name="_TableRowHead_Revenue Increase Decrease 04-08_Queen III - PPA reversal Banking Book - 090630_21h" xfId="25256"/>
    <cellStyle name="_TableRowHead_Revenue Increase Decrease 04-08_Queen III - PPA reversal Banking Book - 090708h" xfId="25257"/>
    <cellStyle name="_TableRowHead_Revenue Increase Decrease 04-08_Queen III - PPA reversal Banking Book - 090709 12h vm pour databook" xfId="25258"/>
    <cellStyle name="_TableRowHead_Revenue Increase Decrease 04-08_Queen III - Rationalisation des Issued Debts - 090723" xfId="25259"/>
    <cellStyle name="_TableRowHead_Revenue Increase Decrease 04-08_Tableauxà modifier dans états fin_gb_rev" xfId="25260"/>
    <cellStyle name="_TableRowHead_Tableauxà modifier dans états fin_gb_rev" xfId="25261"/>
    <cellStyle name="_Tables" xfId="25262"/>
    <cellStyle name="_TableSuperHead" xfId="25263"/>
    <cellStyle name="_TableSuperHead 2" xfId="25264"/>
    <cellStyle name="_TableSuperHead 2 2" xfId="25265"/>
    <cellStyle name="_TableSuperHead 2 2 2" xfId="25266"/>
    <cellStyle name="_TableSuperHead 2 3" xfId="25267"/>
    <cellStyle name="_TableSuperHead 3" xfId="25268"/>
    <cellStyle name="_TableSuperHead 3 2" xfId="25269"/>
    <cellStyle name="_TableSuperHead 4" xfId="25270"/>
    <cellStyle name="_TableSuperHead 5" xfId="25271"/>
    <cellStyle name="_TableSuperHead_~0950885" xfId="25272"/>
    <cellStyle name="_TableSuperHead_~5830458" xfId="25273"/>
    <cellStyle name="_TableSuperHead_~8064952" xfId="25274"/>
    <cellStyle name="_TableSuperHead_060209 Equity IRR" xfId="25275"/>
    <cellStyle name="_TableSuperHead_060217 Equity IRR" xfId="25276"/>
    <cellStyle name="_TableSuperHead_060220 warehousePF" xfId="25277"/>
    <cellStyle name="_TableSuperHead_060301_Stressed runs - class A-B" xfId="25278"/>
    <cellStyle name="_TableSuperHead_060725_AVOCA_VI_Structure" xfId="25279"/>
    <cellStyle name="_TableSuperHead_15 Wizard Operating Model" xfId="25280"/>
    <cellStyle name="_TableSuperHead_15 Wizard Operating Model 2" xfId="25281"/>
    <cellStyle name="_TableSuperHead_15 Wizard Operating Model_Master états financiers de synthèse IFRS_201112 V0" xfId="25282"/>
    <cellStyle name="_TableSuperHead_15 Wizard Operating Model_note 4 à insérer" xfId="25283"/>
    <cellStyle name="_TableSuperHead_15 Wizard Operating Model_Queen III - PPA reversal Banking Book - 090630" xfId="25284"/>
    <cellStyle name="_TableSuperHead_15 Wizard Operating Model_Queen III - PPA reversal Banking Book - 090630_21h" xfId="25285"/>
    <cellStyle name="_TableSuperHead_15 Wizard Operating Model_Queen III - PPA reversal Banking Book - 090708h" xfId="25286"/>
    <cellStyle name="_TableSuperHead_15 Wizard Operating Model_Queen III - PPA reversal Banking Book - 090709 10h08 vm" xfId="25287"/>
    <cellStyle name="_TableSuperHead_15 Wizard Operating Model_Queen III - PPA reversal Banking Book - 090709 12h vm" xfId="25288"/>
    <cellStyle name="_TableSuperHead_15 Wizard Operating Model_Queen III - PPA reversal Banking Book - 090709 vm - à répartir" xfId="25289"/>
    <cellStyle name="_TableSuperHead_15 Wizard Operating Model_Queen III - PPA reversal Banking Book - 140709 17h modifié" xfId="25290"/>
    <cellStyle name="_TableSuperHead_15 Wizard Operating Model_Queen III - PPA reversal Banking Book - 140709 18h modifié" xfId="25291"/>
    <cellStyle name="_TableSuperHead_15 Wizard Operating Model_Queen III - Rationalisation des Issued Debts - 090723" xfId="25292"/>
    <cellStyle name="_TableSuperHead_45647 - Annexe 6a au 31 03 2011 v2" xfId="25293"/>
    <cellStyle name="_TableSuperHead_Agregate schedules" xfId="25294"/>
    <cellStyle name="_TableSuperHead_Annexe 6 Détail comptes" xfId="25295"/>
    <cellStyle name="_TableSuperHead_Annexe 7c (2)" xfId="25296"/>
    <cellStyle name="_TableSuperHead_annexe 7c mise à jour uk" xfId="25297"/>
    <cellStyle name="_TableSuperHead_Cairn_CLO_350m_060601" xfId="25298"/>
    <cellStyle name="_TableSuperHead_Comps 24May02_Final" xfId="25299"/>
    <cellStyle name="_TableSuperHead_Exclusion Karma" xfId="25300"/>
    <cellStyle name="_TableSuperHead_Exposition des titres souverains (zone euro) au 31.12.2011 V4" xfId="25301"/>
    <cellStyle name="_TableSuperHead_F" xfId="25302"/>
    <cellStyle name="_TableSuperHead_Fichier des tableaux ENG_EF_sc590" xfId="25303"/>
    <cellStyle name="_TableSuperHead_Investment_Template_Long1" xfId="25304"/>
    <cellStyle name="_TableSuperHead_Master états financiers de synthèse IFRS_201112 V0" xfId="25305"/>
    <cellStyle name="_TableSuperHead_Queen III - PPA reversal Banking Book - 090630" xfId="25306"/>
    <cellStyle name="_TableSuperHead_Queen III - PPA reversal Banking Book - 090630_21h" xfId="25307"/>
    <cellStyle name="_TableSuperHead_Queen III - PPA reversal Banking Book - 090708h" xfId="25308"/>
    <cellStyle name="_TableSuperHead_Queen III - PPA reversal Banking Book - 090709 12h vm pour databook" xfId="25309"/>
    <cellStyle name="_TableSuperHead_Queen III - Rationalisation des Issued Debts - 090723" xfId="25310"/>
    <cellStyle name="_TableSuperHead_Revenue Increase Decrease 04-08" xfId="25311"/>
    <cellStyle name="_TableSuperHead_Revenue Increase Decrease 04-08 2" xfId="25312"/>
    <cellStyle name="_TableSuperHead_Revenue Increase Decrease 04-08_~0950885" xfId="25313"/>
    <cellStyle name="_TableSuperHead_Revenue Increase Decrease 04-08_~5830458" xfId="25314"/>
    <cellStyle name="_TableSuperHead_Revenue Increase Decrease 04-08_~8064952" xfId="25315"/>
    <cellStyle name="_TableSuperHead_Revenue Increase Decrease 04-08_Fichier des tableaux ENG_EF_sc590" xfId="25316"/>
    <cellStyle name="_TableSuperHead_Revenue Increase Decrease 04-08_Master états financiers de synthèse IFRS_201112 V0" xfId="25317"/>
    <cellStyle name="_TableSuperHead_Revenue Increase Decrease 04-08_Queen III - PPA reversal Banking Book - 090630" xfId="25318"/>
    <cellStyle name="_TableSuperHead_Revenue Increase Decrease 04-08_Queen III - PPA reversal Banking Book - 090630_21h" xfId="25319"/>
    <cellStyle name="_TableSuperHead_Revenue Increase Decrease 04-08_Queen III - PPA reversal Banking Book - 090708h" xfId="25320"/>
    <cellStyle name="_TableSuperHead_Revenue Increase Decrease 04-08_Queen III - PPA reversal Banking Book - 090709 12h vm pour databook" xfId="25321"/>
    <cellStyle name="_TableSuperHead_Revenue Increase Decrease 04-08_Queen III - Rationalisation des Issued Debts - 090723" xfId="25322"/>
    <cellStyle name="_TableSuperHead_Revenue Increase Decrease 04-08_Tableauxà modifier dans états fin_gb_rev" xfId="25323"/>
    <cellStyle name="_TableSuperHead_SymphonyII_v12_Avoca" xfId="25324"/>
    <cellStyle name="_TableSuperHead_Tableauxà modifier dans états fin_gb_rev" xfId="25325"/>
    <cellStyle name="_tabsitu1299" xfId="25326"/>
    <cellStyle name="_Taivie" xfId="25327"/>
    <cellStyle name="_tappo per la chiusura 04T1" xfId="25328"/>
    <cellStyle name="_TCD" xfId="25329"/>
    <cellStyle name="_TCD base Annuelle" xfId="25330"/>
    <cellStyle name="_TCD OPLA Bivouac vision Matisse" xfId="25331"/>
    <cellStyle name="_TCD pour Cadrage" xfId="25332"/>
    <cellStyle name="_techn1299" xfId="25333"/>
    <cellStyle name="_techn1299_General Expenses -2000" xfId="25334"/>
    <cellStyle name="_techn1299_tai0900" xfId="25335"/>
    <cellStyle name="_techn1299_tai1299" xfId="25336"/>
    <cellStyle name="_techn1299_tai1299_CY200303-BSPL-1" xfId="25337"/>
    <cellStyle name="_techn1299_tai1299_detail diposal fixed assets" xfId="25338"/>
    <cellStyle name="_techn1299_tai1299_Korea-1201" xfId="25339"/>
    <cellStyle name="_techn1299_tai1299_korealife-0602" xfId="25340"/>
    <cellStyle name="_techn1299_tai1299_Taird" xfId="25341"/>
    <cellStyle name="_techn1299_tai1299_Taivie d-finitif envoi r--l 03 2005" xfId="25342"/>
    <cellStyle name="_techn1299_tai1299_Taivie envoi 03-04" xfId="25343"/>
    <cellStyle name="_techn1299_tai1299_Taivie envoi 06-04" xfId="25344"/>
    <cellStyle name="_techn1299_tai1299_Taivie-0901" xfId="25345"/>
    <cellStyle name="_techn1299_tai1299_Taivie1Q01" xfId="25346"/>
    <cellStyle name="_techn1299_tai1299_TECHN3Q01" xfId="25347"/>
    <cellStyle name="_techn1299_tai1299_technical operation" xfId="25348"/>
    <cellStyle name="_techn1299_techn tai1200" xfId="25349"/>
    <cellStyle name="_Tenant &amp; lease " xfId="25350"/>
    <cellStyle name="_Tenant &amp; lease  2" xfId="25351"/>
    <cellStyle name="_Tenant &amp; lease  2 2" xfId="25352"/>
    <cellStyle name="_Tenant &amp; lease  2 2 2" xfId="25353"/>
    <cellStyle name="_Tenant &amp; lease  2 3" xfId="25354"/>
    <cellStyle name="_Tenant &amp; lease  3" xfId="25355"/>
    <cellStyle name="_Tenant &amp; lease  3 2" xfId="25356"/>
    <cellStyle name="_Tenant &amp; lease  4" xfId="25357"/>
    <cellStyle name="_Tenant &amp; lease _Annexe 7c (2)" xfId="25358"/>
    <cellStyle name="_Tenant &amp; lease _annexe 7c mise à jour uk" xfId="25359"/>
    <cellStyle name="_Tenant Data" xfId="25360"/>
    <cellStyle name="_Tenant Data 2" xfId="25361"/>
    <cellStyle name="_Tenant Data 2 2" xfId="25362"/>
    <cellStyle name="_Tenant Data 2 2 2" xfId="25363"/>
    <cellStyle name="_Tenant Data 2 3" xfId="25364"/>
    <cellStyle name="_Tenant Data 3" xfId="25365"/>
    <cellStyle name="_Tenant Data 3 2" xfId="25366"/>
    <cellStyle name="_Tenant Data 4" xfId="25367"/>
    <cellStyle name="_Tenant Data_Annexe 7c (2)" xfId="25368"/>
    <cellStyle name="_Tenant Data_annexe 7c mise à jour uk" xfId="25369"/>
    <cellStyle name="_To A&amp;R_AMF_v1" xfId="25370"/>
    <cellStyle name="_trading CDS explain" xfId="25371"/>
    <cellStyle name="_trading CDS explain 2" xfId="25372"/>
    <cellStyle name="_trading CDS explain_Master états financiers de synthèse IFRS_201112 V0" xfId="25373"/>
    <cellStyle name="_trading CDS explain_note 4 à insérer" xfId="25374"/>
    <cellStyle name="_Transco" xfId="25375"/>
    <cellStyle name="_Transco_Annexe AFS_ Taiwan vie_BNPP Q12010" xfId="25376"/>
    <cellStyle name="_TURKEYBALANCESHEET" xfId="25377"/>
    <cellStyle name="_Twist data" xfId="25378"/>
    <cellStyle name="_Twist data_Degas HFTO" xfId="25379"/>
    <cellStyle name="_UCB 5102 06T2" xfId="25380"/>
    <cellStyle name="_UCB 5133 06T2" xfId="25381"/>
    <cellStyle name="_UCB 5212 06T2" xfId="25382"/>
    <cellStyle name="_UCI 17" xfId="25383"/>
    <cellStyle name="_Vector Output &amp; Default Timing" xfId="25384"/>
    <cellStyle name="_VWBank Gap" xfId="25385"/>
    <cellStyle name="_Warehouse" xfId="25386"/>
    <cellStyle name="_Windermere VI data tape strats - CUT OFF DATE" xfId="25387"/>
    <cellStyle name="_Windermere VI data tape strats - CUT OFF DATE 2" xfId="25388"/>
    <cellStyle name="_Windermere VI data tape strats - CUT OFF DATE 2 2" xfId="25389"/>
    <cellStyle name="_Windermere VI data tape strats - CUT OFF DATE 2 2 2" xfId="25390"/>
    <cellStyle name="_Windermere VI data tape strats - CUT OFF DATE 2 3" xfId="25391"/>
    <cellStyle name="_Windermere VI data tape strats - CUT OFF DATE 3" xfId="25392"/>
    <cellStyle name="_Windermere VI data tape strats - CUT OFF DATE 3 2" xfId="25393"/>
    <cellStyle name="_Windermere VI data tape strats - CUT OFF DATE 4" xfId="25394"/>
    <cellStyle name="_Windermere VI data tape strats - CUT OFF DATE_Annexe 7c (2)" xfId="25395"/>
    <cellStyle name="_Windermere VI data tape strats - CUT OFF DATE_annexe 7c mise à jour uk" xfId="25396"/>
    <cellStyle name="_Windermere VII Datatape MASTER" xfId="25397"/>
    <cellStyle name="_Windermere VII Datatape MASTER 2" xfId="25398"/>
    <cellStyle name="_Windermere VII Datatape MASTER 2 2" xfId="25399"/>
    <cellStyle name="_Windermere VII Datatape MASTER 2 2 2" xfId="25400"/>
    <cellStyle name="_Windermere VII Datatape MASTER 2 3" xfId="25401"/>
    <cellStyle name="_Windermere VII Datatape MASTER 3" xfId="25402"/>
    <cellStyle name="_Windermere VII Datatape MASTER 3 2" xfId="25403"/>
    <cellStyle name="_Windermere VII Datatape MASTER 4" xfId="25404"/>
    <cellStyle name="_Windermere VII Datatape MASTER backup 240206" xfId="25405"/>
    <cellStyle name="_Windermere VII Datatape MASTER backup 240206 2" xfId="25406"/>
    <cellStyle name="_Windermere VII Datatape MASTER backup 240206 2 2" xfId="25407"/>
    <cellStyle name="_Windermere VII Datatape MASTER backup 240206 2 2 2" xfId="25408"/>
    <cellStyle name="_Windermere VII Datatape MASTER backup 240206 2 3" xfId="25409"/>
    <cellStyle name="_Windermere VII Datatape MASTER backup 240206 3" xfId="25410"/>
    <cellStyle name="_Windermere VII Datatape MASTER backup 240206 3 2" xfId="25411"/>
    <cellStyle name="_Windermere VII Datatape MASTER backup 240206 4" xfId="25412"/>
    <cellStyle name="_Windermere VII Datatape MASTER backup 240206_Annexe 7c (2)" xfId="25413"/>
    <cellStyle name="_Windermere VII Datatape MASTER backup 240206_annexe 7c mise à jour uk" xfId="25414"/>
    <cellStyle name="_Windermere VII Datatape MASTER_Annexe 7c (2)" xfId="25415"/>
    <cellStyle name="_Windermere VII Datatape MASTER_annexe 7c mise à jour uk" xfId="25416"/>
    <cellStyle name="_Windermere VII Strats MASTER" xfId="25417"/>
    <cellStyle name="_xl.template" xfId="25418"/>
    <cellStyle name="_xl.template 2" xfId="25419"/>
    <cellStyle name="_xl.template 3" xfId="25420"/>
    <cellStyle name="_Xx" xfId="25421"/>
    <cellStyle name="_Xx_~temp~705547512a" xfId="25422"/>
    <cellStyle name="_Xy" xfId="25423"/>
    <cellStyle name="_Ya" xfId="25424"/>
    <cellStyle name="_Ya_1" xfId="25425"/>
    <cellStyle name="_yc6 aug12" xfId="25426"/>
    <cellStyle name="_Yn" xfId="25427"/>
    <cellStyle name="_Z_FRONT" xfId="25428"/>
    <cellStyle name="_Zoo ABS 4" xfId="25429"/>
    <cellStyle name="_Zoo ABS 4 2" xfId="25430"/>
    <cellStyle name="_Zoo ABS 4 2 2" xfId="25431"/>
    <cellStyle name="_Zoo ABS 4 2 2 2" xfId="25432"/>
    <cellStyle name="_Zoo ABS 4 2 3" xfId="25433"/>
    <cellStyle name="_Zoo ABS 4 3" xfId="25434"/>
    <cellStyle name="_Zoo ABS 4 3 2" xfId="25435"/>
    <cellStyle name="_Zoo ABS 4 4" xfId="25436"/>
    <cellStyle name="_Zoo ABS 4_Annexe 7c (2)" xfId="25437"/>
    <cellStyle name="_Zoo ABS 4_annexe 7c mise à jour uk" xfId="25438"/>
    <cellStyle name="_Zz" xfId="25439"/>
    <cellStyle name="~Product" xfId="25440"/>
    <cellStyle name="~Sélectionner" xfId="25441"/>
    <cellStyle name="~subhead" xfId="25442"/>
    <cellStyle name="£ BP" xfId="25443"/>
    <cellStyle name="£ BP 2" xfId="25444"/>
    <cellStyle name="£ BP 2 2" xfId="25445"/>
    <cellStyle name="£ BP 2 2 2" xfId="25446"/>
    <cellStyle name="£ BP 2 3" xfId="25447"/>
    <cellStyle name="£ BP 3" xfId="25448"/>
    <cellStyle name="£ BP 3 2" xfId="25449"/>
    <cellStyle name="£ BP 4" xfId="25450"/>
    <cellStyle name="¥ JY" xfId="25451"/>
    <cellStyle name="¥ JY 2" xfId="25452"/>
    <cellStyle name="¥ JY 2 2" xfId="25453"/>
    <cellStyle name="¥ JY 2 2 2" xfId="25454"/>
    <cellStyle name="¥ JY 2 3" xfId="25455"/>
    <cellStyle name="¥ JY 3" xfId="25456"/>
    <cellStyle name="¥ JY 3 2" xfId="25457"/>
    <cellStyle name="¥ JY 4" xfId="25458"/>
    <cellStyle name="=C:\WINNT35\SYSTEM32\COMMAND.COM" xfId="20953"/>
    <cellStyle name="=C:\WINNT35\SYSTEM32\COMMAND.COM 2" xfId="25460"/>
    <cellStyle name="=C:\WINNT35\SYSTEM32\COMMAND.COM 2 2" xfId="25461"/>
    <cellStyle name="=C:\WINNT35\SYSTEM32\COMMAND.COM 2 2 2" xfId="25462"/>
    <cellStyle name="=C:\WINNT35\SYSTEM32\COMMAND.COM 2 2 3" xfId="25463"/>
    <cellStyle name="=C:\WINNT35\SYSTEM32\COMMAND.COM 2 3" xfId="25464"/>
    <cellStyle name="=C:\WINNT35\SYSTEM32\COMMAND.COM 3" xfId="25465"/>
    <cellStyle name="=C:\WINNT35\SYSTEM32\COMMAND.COM 3 2" xfId="25466"/>
    <cellStyle name="=C:\WINNT35\SYSTEM32\COMMAND.COM 4" xfId="25467"/>
    <cellStyle name="=C:\WINNT35\SYSTEM32\COMMAND.COM 5" xfId="25459"/>
    <cellStyle name="=C:\WINNT35\SYSTEM32\COMMAND.COM_Cadrage conso" xfId="25468"/>
    <cellStyle name="•W€_NewOriginal100" xfId="25469"/>
    <cellStyle name="0" xfId="25470"/>
    <cellStyle name="0,0" xfId="25471"/>
    <cellStyle name="0,0 2" xfId="25472"/>
    <cellStyle name="0,0 F" xfId="25473"/>
    <cellStyle name="0,0 F 2" xfId="25474"/>
    <cellStyle name="0,0 F_~0950885" xfId="25475"/>
    <cellStyle name="0,0%" xfId="25476"/>
    <cellStyle name="0,0% 2" xfId="25477"/>
    <cellStyle name="0,0%_~0950885" xfId="25478"/>
    <cellStyle name="0,0_~0950885" xfId="25479"/>
    <cellStyle name="0,00x" xfId="25480"/>
    <cellStyle name="0,00x 2" xfId="25481"/>
    <cellStyle name="0,00x_~0950885" xfId="25482"/>
    <cellStyle name="0,0x" xfId="25483"/>
    <cellStyle name="0,0x 2" xfId="25484"/>
    <cellStyle name="0,0x_~0950885" xfId="25485"/>
    <cellStyle name="0.00x" xfId="25486"/>
    <cellStyle name="0.00x 2" xfId="25487"/>
    <cellStyle name="0.00x_~0950885" xfId="25488"/>
    <cellStyle name="0.0x" xfId="25489"/>
    <cellStyle name="0.0x 2" xfId="25490"/>
    <cellStyle name="0.0x_~0950885" xfId="25491"/>
    <cellStyle name="000" xfId="25492"/>
    <cellStyle name="000 2" xfId="25493"/>
    <cellStyle name="000 MF" xfId="25494"/>
    <cellStyle name="000 MF 2" xfId="25495"/>
    <cellStyle name="000 MF_~0950885" xfId="25496"/>
    <cellStyle name="000,0" xfId="25497"/>
    <cellStyle name="000,0 2" xfId="25498"/>
    <cellStyle name="000,0_~0950885" xfId="25499"/>
    <cellStyle name="000_~0950885" xfId="25500"/>
    <cellStyle name="002" xfId="25501"/>
    <cellStyle name="002 2" xfId="36438"/>
    <cellStyle name="1 000 K?_laroux" xfId="25502"/>
    <cellStyle name="1 000 Kc_laroux" xfId="25503"/>
    <cellStyle name="1 000 Kč_laroux" xfId="25504"/>
    <cellStyle name="1 000 Kc_laroux_Accueil" xfId="25505"/>
    <cellStyle name="1 000 Kč_laroux_Accueil" xfId="25506"/>
    <cellStyle name="1 000 Kc_laroux_Accueil 2" xfId="25507"/>
    <cellStyle name="1 000 Kč_laroux_Accueil 2" xfId="25508"/>
    <cellStyle name="1 000 Kc_laroux_Base Interim 2002" xfId="25509"/>
    <cellStyle name="1 000 Kč_laroux_Base Interim 2002" xfId="25510"/>
    <cellStyle name="1 000 Kc_laroux_Base Interim 2002 2" xfId="25511"/>
    <cellStyle name="1 000 Kč_laroux_Base Interim 2002 2" xfId="25512"/>
    <cellStyle name="1 000 Kc_laroux_classeur1" xfId="25513"/>
    <cellStyle name="1 000 Kč_laroux_classeur1" xfId="25514"/>
    <cellStyle name="1 000 Kc_laroux_classeur1 2" xfId="25515"/>
    <cellStyle name="1 000 Kč_laroux_classeur1 2" xfId="25516"/>
    <cellStyle name="1 000 Kc_laroux_DSS segments (hors EI)" xfId="25517"/>
    <cellStyle name="1 000 Kč_laroux_DSS segments (hors EI)" xfId="25518"/>
    <cellStyle name="1 000 Kc_laroux_DSS segments (hors EI) 2" xfId="25519"/>
    <cellStyle name="1 000 Kč_laroux_DSS segments (hors EI) 2" xfId="25520"/>
    <cellStyle name="1 000 Kc_laroux_Effectifs Repart" xfId="25521"/>
    <cellStyle name="1 000 Kč_laroux_Effectifs Repart" xfId="25522"/>
    <cellStyle name="1 000 Kc_laroux_Effectifs Repart 2" xfId="25523"/>
    <cellStyle name="1 000 Kč_laroux_Effectifs Repart 2" xfId="25524"/>
    <cellStyle name="1 000 Kc_laroux_Effectifs Totaux" xfId="25525"/>
    <cellStyle name="1 000 Kč_laroux_Effectifs Totaux" xfId="25526"/>
    <cellStyle name="1 000 Kc_laroux_Effectifs Totaux 2" xfId="25527"/>
    <cellStyle name="1 000 Kč_laroux_Effectifs Totaux 2" xfId="25528"/>
    <cellStyle name="1 000 Kc_laroux_IMR January" xfId="25529"/>
    <cellStyle name="1 000 Kč_laroux_IMR January" xfId="25530"/>
    <cellStyle name="1 000 Kc_laroux_IMR January 2" xfId="25531"/>
    <cellStyle name="1 000 Kč_laroux_IMR January 2" xfId="25532"/>
    <cellStyle name="1 000 Kc_laroux_Interim" xfId="25533"/>
    <cellStyle name="1 000 Kč_laroux_Interim" xfId="25534"/>
    <cellStyle name="1 000 Kc_laroux_Interim 2" xfId="25535"/>
    <cellStyle name="1 000 Kč_laroux_Interim 2" xfId="25536"/>
    <cellStyle name="1 000 Kc_laroux_Interim_1" xfId="25537"/>
    <cellStyle name="1 000 Kč_laroux_Interim_1" xfId="25538"/>
    <cellStyle name="1 000 Kc_laroux_Interim_1 2" xfId="25539"/>
    <cellStyle name="1 000 Kč_laroux_Interim_1 2" xfId="25540"/>
    <cellStyle name="1 000 Kc_laroux_Italie_AdE_06T1 Cardif SV RD" xfId="25541"/>
    <cellStyle name="1 000 Kč_laroux_Italie_AdE_06T1 Cardif SV RD" xfId="25542"/>
    <cellStyle name="1 000 Kc_laroux_phases comparées" xfId="25543"/>
    <cellStyle name="1 000 Kč_laroux_phases comparées" xfId="25544"/>
    <cellStyle name="1 000 Kc_laroux_phases comparées 2" xfId="25545"/>
    <cellStyle name="1 000 Kč_laroux_phases comparées 2" xfId="25546"/>
    <cellStyle name="1 000 Kc_laroux_Planilla de Trabajo J-10_VIDA" xfId="25547"/>
    <cellStyle name="1 000 Kč_laroux_Planilla de Trabajo J-10_VIDA" xfId="25548"/>
    <cellStyle name="1 000 Kc_laroux_Planilla de Trabajo J-10_VIDA 2" xfId="25549"/>
    <cellStyle name="1 000 Kč_laroux_Planilla de Trabajo J-10_VIDA 2" xfId="25550"/>
    <cellStyle name="1 000 Kc_laroux_PPNA Banca Sella Mutui Vita 06T2" xfId="25551"/>
    <cellStyle name="1 000 Kč_laroux_PPNA Banca Sella Mutui Vita 06T2" xfId="25552"/>
    <cellStyle name="1 000 Kc_laroux_PPNA ucb 06T1" xfId="25553"/>
    <cellStyle name="1 000 Kč_laroux_PPNA ucb 06T1" xfId="25554"/>
    <cellStyle name="1 000 Kc_laroux_referentiel" xfId="25555"/>
    <cellStyle name="1 000 Kč_laroux_referentiel" xfId="25556"/>
    <cellStyle name="1 000 Kc_laroux_referentiel 2" xfId="25557"/>
    <cellStyle name="1 000 Kč_laroux_referentiel 2" xfId="25558"/>
    <cellStyle name="1 000 Kc_laroux_Régies" xfId="25559"/>
    <cellStyle name="1 000 Kč_laroux_Régies" xfId="25560"/>
    <cellStyle name="1 000 Kc_laroux_Régies 2" xfId="25561"/>
    <cellStyle name="1 000 Kč_laroux_Régies 2" xfId="25562"/>
    <cellStyle name="1 000 Kc_laroux_Restitution OCEA Arrêté BNPP 03-06 segments" xfId="25563"/>
    <cellStyle name="1 000 Kč_laroux_Restitution OCEA Arrêté BNPP 03-06 segments" xfId="25564"/>
    <cellStyle name="1 000 Kc_laroux_Restitution OCEA Arrêté BNPP 03-06 segments 2" xfId="25565"/>
    <cellStyle name="1 000 Kč_laroux_Restitution OCEA Arrêté BNPP 03-06 segments 2" xfId="25566"/>
    <cellStyle name="1 000 Kc_laroux_restitution OCEA Arrêté BNPP 06-06" xfId="25567"/>
    <cellStyle name="1 000 Kč_laroux_restitution OCEA Arrêté BNPP 06-06" xfId="25568"/>
    <cellStyle name="1 000 Kc_laroux_restitution OCEA Arrêté BNPP 06-06 2" xfId="25569"/>
    <cellStyle name="1 000 Kč_laroux_restitution OCEA Arrêté BNPP 06-06 2" xfId="25570"/>
    <cellStyle name="1 000 Kc_laroux_restitution OCEA Arrêté BNPP 06-07 cadrage" xfId="25571"/>
    <cellStyle name="1 000 Kč_laroux_restitution OCEA Arrêté BNPP 06-07 cadrage" xfId="25572"/>
    <cellStyle name="1 000 Kc_laroux_restitution OCEA Arrêté BNPP 06-07 cadrage 2" xfId="25573"/>
    <cellStyle name="1 000 Kč_laroux_restitution OCEA Arrêté BNPP 06-07 cadrage 2" xfId="25574"/>
    <cellStyle name="1 000 Kc_laroux_restitution OCEA Arrêté BNPP 09-07" xfId="25575"/>
    <cellStyle name="1 000 Kč_laroux_restitution OCEA Arrêté BNPP 09-07" xfId="25576"/>
    <cellStyle name="1 000 Kc_laroux_restitution OCEA Arrêté BNPP 09-07 2" xfId="25577"/>
    <cellStyle name="1 000 Kč_laroux_restitution OCEA Arrêté BNPP 09-07 2" xfId="25578"/>
    <cellStyle name="1 000 Kc_laroux_Restitution OCEA Arrêté BNPP 09-07 économique" xfId="25579"/>
    <cellStyle name="1 000 Kč_laroux_Restitution OCEA Arrêté BNPP 09-07 économique" xfId="25580"/>
    <cellStyle name="1 000 Kc_laroux_Restitution OCEA Arrêté BNPP 09-07 économique 2" xfId="25581"/>
    <cellStyle name="1 000 Kč_laroux_Restitution OCEA Arrêté BNPP 09-07 économique 2" xfId="25582"/>
    <cellStyle name="1 000 Kc_laroux_Restitution OCEA Arrêté BNPP 12-07" xfId="25583"/>
    <cellStyle name="1 000 Kč_laroux_Restitution OCEA Arrêté BNPP 12-07" xfId="25584"/>
    <cellStyle name="1 000 Kc_laroux_Restitution OCEA Arrêté BNPP 12-07 2" xfId="25585"/>
    <cellStyle name="1 000 Kč_laroux_Restitution OCEA Arrêté BNPP 12-07 2" xfId="25586"/>
    <cellStyle name="1 000 Kc_laroux_Restitution OCEA Arrêté BNPP 12-07 économique" xfId="25587"/>
    <cellStyle name="1 000 Kč_laroux_Restitution OCEA Arrêté BNPP 12-07 économique" xfId="25588"/>
    <cellStyle name="1 000 Kc_laroux_Restitution OCEA Arrêté BNPP 12-07 économique 2" xfId="25589"/>
    <cellStyle name="1 000 Kč_laroux_Restitution OCEA Arrêté BNPP 12-07 économique 2" xfId="25590"/>
    <cellStyle name="1 000 Kc_laroux_Savings account dec03" xfId="25591"/>
    <cellStyle name="1 000 Kč_laroux_Savings account dec03" xfId="25592"/>
    <cellStyle name="1 000 Kc_laroux_Sintesi Prev Cardif Spa_def_corretta" xfId="25593"/>
    <cellStyle name="1 000 Kč_laroux_Sintesi Prev Cardif Spa_def_corretta" xfId="25594"/>
    <cellStyle name="1 000 Kc_laroux_Suivi Mensuel des Effectifs" xfId="25595"/>
    <cellStyle name="1 000 Kč_laroux_Suivi Mensuel des Effectifs" xfId="25596"/>
    <cellStyle name="1 000 Kc_laroux_Suivi Mensuel des Effectifs 2" xfId="25597"/>
    <cellStyle name="1 000 Kč_laroux_Suivi Mensuel des Effectifs 2" xfId="25598"/>
    <cellStyle name="1 000 Kc_laroux_TCD Alimentation commentaires" xfId="25599"/>
    <cellStyle name="1 000 Kč_laroux_TCD Alimentation commentaires" xfId="25600"/>
    <cellStyle name="1 000 Kc_laroux_TCD Alimentation commentaires 2" xfId="25601"/>
    <cellStyle name="1 000 Kč_laroux_TCD Alimentation commentaires 2" xfId="25602"/>
    <cellStyle name="1 000 Kc_laroux_TCD Analyse libre" xfId="25603"/>
    <cellStyle name="1 000 Kč_laroux_TCD Analyse libre (2)" xfId="25604"/>
    <cellStyle name="1 000 Kc_laroux_TCD Analyse libre 2" xfId="25605"/>
    <cellStyle name="1 000 Kč_laroux_Technique Taïwan RD" xfId="25606"/>
    <cellStyle name="1 000 Kc_laroux_Technique Taïwan vie" xfId="25607"/>
    <cellStyle name="1 000 Kč_laroux_Technique Taïwan vie" xfId="25608"/>
    <cellStyle name="1 000 Kc_laroux_Technique Taïwan vie 2" xfId="25609"/>
    <cellStyle name="1 000 Kč_laroux_Technique Taïwan vie 2" xfId="25610"/>
    <cellStyle name="1 000 Kc_laroux_UCB 5212 06T1" xfId="25611"/>
    <cellStyle name="1 000 Kč_laroux_UCB 5212 06T1" xfId="25612"/>
    <cellStyle name="1 000 Kc_laroux_UCB 5212 06T2" xfId="25613"/>
    <cellStyle name="1 000 Kč_laroux_UCB 5212 06T2" xfId="25614"/>
    <cellStyle name="1 000 Kc_laroux_wksFreeAnalysis" xfId="25615"/>
    <cellStyle name="1/1/94" xfId="25616"/>
    <cellStyle name="1/1/94 2" xfId="25617"/>
    <cellStyle name="1/1/94 2 2" xfId="25618"/>
    <cellStyle name="1/1/94 2 2 2" xfId="25619"/>
    <cellStyle name="1/1/94 2 3" xfId="25620"/>
    <cellStyle name="1/1/94 2_CONFIGURATION" xfId="25621"/>
    <cellStyle name="1/1/94 3" xfId="25622"/>
    <cellStyle name="1/1/94 4" xfId="25623"/>
    <cellStyle name="1/1/94 5" xfId="25624"/>
    <cellStyle name="1/1/94_~0950885" xfId="25625"/>
    <cellStyle name="1994" xfId="25626"/>
    <cellStyle name="1994 2" xfId="25627"/>
    <cellStyle name="1994_~0950885" xfId="25628"/>
    <cellStyle name="1Normal" xfId="19"/>
    <cellStyle name="1Normal 2" xfId="20"/>
    <cellStyle name="1Normal 3" xfId="21"/>
    <cellStyle name="20 % - Accent1 2" xfId="25629"/>
    <cellStyle name="20 % - Accent1 2 2" xfId="25630"/>
    <cellStyle name="20 % - Accent1 2 3" xfId="25631"/>
    <cellStyle name="20 % - Accent1 2_CONFIGURATION" xfId="25632"/>
    <cellStyle name="20 % - Accent1 3" xfId="25633"/>
    <cellStyle name="20 % - Accent1 4" xfId="25634"/>
    <cellStyle name="20 % - Accent2 2" xfId="25635"/>
    <cellStyle name="20 % - Accent2 2 2" xfId="25636"/>
    <cellStyle name="20 % - Accent2 2 3" xfId="25637"/>
    <cellStyle name="20 % - Accent2 2_CONFIGURATION" xfId="25638"/>
    <cellStyle name="20 % - Accent2 3" xfId="25639"/>
    <cellStyle name="20 % - Accent2 4" xfId="25640"/>
    <cellStyle name="20 % - Accent3 2" xfId="25641"/>
    <cellStyle name="20 % - Accent3 2 2" xfId="25642"/>
    <cellStyle name="20 % - Accent3 2 3" xfId="25643"/>
    <cellStyle name="20 % - Accent3 2_CONFIGURATION" xfId="25644"/>
    <cellStyle name="20 % - Accent3 3" xfId="25645"/>
    <cellStyle name="20 % - Accent3 4" xfId="25646"/>
    <cellStyle name="20 % - Accent4 2" xfId="25647"/>
    <cellStyle name="20 % - Accent4 2 2" xfId="25648"/>
    <cellStyle name="20 % - Accent4 2 3" xfId="25649"/>
    <cellStyle name="20 % - Accent4 2_CONFIGURATION" xfId="25650"/>
    <cellStyle name="20 % - Accent4 3" xfId="25651"/>
    <cellStyle name="20 % - Accent4 4" xfId="25652"/>
    <cellStyle name="20 % - Accent5 2" xfId="25653"/>
    <cellStyle name="20 % - Accent5 2 2" xfId="25654"/>
    <cellStyle name="20 % - Accent5 2 3" xfId="25655"/>
    <cellStyle name="20 % - Accent5 2_CONFIGURATION" xfId="25656"/>
    <cellStyle name="20 % - Accent5 3" xfId="25657"/>
    <cellStyle name="20 % - Accent6 2" xfId="25658"/>
    <cellStyle name="20 % - Accent6 2 2" xfId="25659"/>
    <cellStyle name="20 % - Accent6 2 3" xfId="25660"/>
    <cellStyle name="20 % - Accent6 2_CONFIGURATION" xfId="25661"/>
    <cellStyle name="20 % - Accent6 3" xfId="25662"/>
    <cellStyle name="20 % - Accent6 4" xfId="25663"/>
    <cellStyle name="20% - Accent1 10" xfId="25665"/>
    <cellStyle name="20% - Accent1 11" xfId="25666"/>
    <cellStyle name="20% - Accent1 12" xfId="25667"/>
    <cellStyle name="20% - Accent1 13" xfId="25668"/>
    <cellStyle name="20% - Accent1 14" xfId="25664"/>
    <cellStyle name="20% - Accent1 2" xfId="22"/>
    <cellStyle name="20% - Accent1 2 10" xfId="23"/>
    <cellStyle name="20% - Accent1 2 11" xfId="24"/>
    <cellStyle name="20% - Accent1 2 12" xfId="25"/>
    <cellStyle name="20% - Accent1 2 13" xfId="25669"/>
    <cellStyle name="20% - Accent1 2 2" xfId="26"/>
    <cellStyle name="20% - Accent1 2 2 2" xfId="27"/>
    <cellStyle name="20% - Accent1 2 2 3" xfId="25670"/>
    <cellStyle name="20% - Accent1 2 3" xfId="28"/>
    <cellStyle name="20% - Accent1 2 3 2" xfId="25671"/>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2 2" xfId="25673"/>
    <cellStyle name="20% - Accent1 3 3" xfId="37"/>
    <cellStyle name="20% - Accent1 3 3 2" xfId="25674"/>
    <cellStyle name="20% - Accent1 3 4" xfId="25672"/>
    <cellStyle name="20% - Accent1 4" xfId="38"/>
    <cellStyle name="20% - Accent1 4 2" xfId="39"/>
    <cellStyle name="20% - Accent1 4 2 2" xfId="25676"/>
    <cellStyle name="20% - Accent1 4 3" xfId="40"/>
    <cellStyle name="20% - Accent1 4 3 2" xfId="25677"/>
    <cellStyle name="20% - Accent1 4 4" xfId="25675"/>
    <cellStyle name="20% - Accent1 5" xfId="41"/>
    <cellStyle name="20% - Accent1 5 2" xfId="42"/>
    <cellStyle name="20% - Accent1 5 3" xfId="43"/>
    <cellStyle name="20% - Accent1 5 4" xfId="25678"/>
    <cellStyle name="20% - Accent1 6" xfId="44"/>
    <cellStyle name="20% - Accent1 6 2" xfId="45"/>
    <cellStyle name="20% - Accent1 6 3" xfId="46"/>
    <cellStyle name="20% - Accent1 6 4" xfId="25679"/>
    <cellStyle name="20% - Accent1 7" xfId="47"/>
    <cellStyle name="20% - Accent1 7 2" xfId="25680"/>
    <cellStyle name="20% - Accent1 8" xfId="25681"/>
    <cellStyle name="20% - Accent1 9" xfId="25682"/>
    <cellStyle name="20% - Accent2 10" xfId="25684"/>
    <cellStyle name="20% - Accent2 11" xfId="25685"/>
    <cellStyle name="20% - Accent2 12" xfId="25686"/>
    <cellStyle name="20% - Accent2 13" xfId="25687"/>
    <cellStyle name="20% - Accent2 14" xfId="25683"/>
    <cellStyle name="20% - Accent2 2" xfId="48"/>
    <cellStyle name="20% - Accent2 2 10" xfId="49"/>
    <cellStyle name="20% - Accent2 2 11" xfId="50"/>
    <cellStyle name="20% - Accent2 2 12" xfId="51"/>
    <cellStyle name="20% - Accent2 2 13" xfId="25688"/>
    <cellStyle name="20% - Accent2 2 2" xfId="52"/>
    <cellStyle name="20% - Accent2 2 2 2" xfId="53"/>
    <cellStyle name="20% - Accent2 2 2 3" xfId="25689"/>
    <cellStyle name="20% - Accent2 2 3" xfId="54"/>
    <cellStyle name="20% - Accent2 2 3 2" xfId="25690"/>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2 2" xfId="25692"/>
    <cellStyle name="20% - Accent2 3 3" xfId="63"/>
    <cellStyle name="20% - Accent2 3 3 2" xfId="25693"/>
    <cellStyle name="20% - Accent2 3 4" xfId="25691"/>
    <cellStyle name="20% - Accent2 4" xfId="64"/>
    <cellStyle name="20% - Accent2 4 2" xfId="65"/>
    <cellStyle name="20% - Accent2 4 2 2" xfId="25695"/>
    <cellStyle name="20% - Accent2 4 3" xfId="66"/>
    <cellStyle name="20% - Accent2 4 3 2" xfId="25696"/>
    <cellStyle name="20% - Accent2 4 4" xfId="25694"/>
    <cellStyle name="20% - Accent2 5" xfId="67"/>
    <cellStyle name="20% - Accent2 5 2" xfId="68"/>
    <cellStyle name="20% - Accent2 5 3" xfId="69"/>
    <cellStyle name="20% - Accent2 5 4" xfId="25697"/>
    <cellStyle name="20% - Accent2 6" xfId="70"/>
    <cellStyle name="20% - Accent2 6 2" xfId="71"/>
    <cellStyle name="20% - Accent2 6 3" xfId="72"/>
    <cellStyle name="20% - Accent2 6 4" xfId="25698"/>
    <cellStyle name="20% - Accent2 7" xfId="73"/>
    <cellStyle name="20% - Accent2 7 2" xfId="25699"/>
    <cellStyle name="20% - Accent2 8" xfId="25700"/>
    <cellStyle name="20% - Accent2 9" xfId="25701"/>
    <cellStyle name="20% - Accent3 10" xfId="25703"/>
    <cellStyle name="20% - Accent3 11" xfId="25704"/>
    <cellStyle name="20% - Accent3 12" xfId="25705"/>
    <cellStyle name="20% - Accent3 13" xfId="25706"/>
    <cellStyle name="20% - Accent3 14" xfId="25702"/>
    <cellStyle name="20% - Accent3 2" xfId="74"/>
    <cellStyle name="20% - Accent3 2 10" xfId="75"/>
    <cellStyle name="20% - Accent3 2 11" xfId="76"/>
    <cellStyle name="20% - Accent3 2 12" xfId="77"/>
    <cellStyle name="20% - Accent3 2 13" xfId="25707"/>
    <cellStyle name="20% - Accent3 2 2" xfId="78"/>
    <cellStyle name="20% - Accent3 2 2 2" xfId="79"/>
    <cellStyle name="20% - Accent3 2 2 3" xfId="25708"/>
    <cellStyle name="20% - Accent3 2 3" xfId="80"/>
    <cellStyle name="20% - Accent3 2 3 2" xfId="25709"/>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2 2" xfId="25711"/>
    <cellStyle name="20% - Accent3 3 3" xfId="89"/>
    <cellStyle name="20% - Accent3 3 3 2" xfId="25712"/>
    <cellStyle name="20% - Accent3 3 4" xfId="25710"/>
    <cellStyle name="20% - Accent3 4" xfId="90"/>
    <cellStyle name="20% - Accent3 4 2" xfId="91"/>
    <cellStyle name="20% - Accent3 4 2 2" xfId="25714"/>
    <cellStyle name="20% - Accent3 4 3" xfId="92"/>
    <cellStyle name="20% - Accent3 4 3 2" xfId="25715"/>
    <cellStyle name="20% - Accent3 4 4" xfId="25713"/>
    <cellStyle name="20% - Accent3 5" xfId="93"/>
    <cellStyle name="20% - Accent3 5 2" xfId="94"/>
    <cellStyle name="20% - Accent3 5 3" xfId="95"/>
    <cellStyle name="20% - Accent3 5 4" xfId="25716"/>
    <cellStyle name="20% - Accent3 6" xfId="96"/>
    <cellStyle name="20% - Accent3 6 2" xfId="97"/>
    <cellStyle name="20% - Accent3 6 3" xfId="98"/>
    <cellStyle name="20% - Accent3 6 4" xfId="25717"/>
    <cellStyle name="20% - Accent3 7" xfId="99"/>
    <cellStyle name="20% - Accent3 7 2" xfId="25718"/>
    <cellStyle name="20% - Accent3 8" xfId="25719"/>
    <cellStyle name="20% - Accent3 9" xfId="25720"/>
    <cellStyle name="20% - Accent4 10" xfId="25722"/>
    <cellStyle name="20% - Accent4 11" xfId="25723"/>
    <cellStyle name="20% - Accent4 12" xfId="25724"/>
    <cellStyle name="20% - Accent4 13" xfId="25725"/>
    <cellStyle name="20% - Accent4 14" xfId="25721"/>
    <cellStyle name="20% - Accent4 2" xfId="100"/>
    <cellStyle name="20% - Accent4 2 10" xfId="101"/>
    <cellStyle name="20% - Accent4 2 11" xfId="102"/>
    <cellStyle name="20% - Accent4 2 12" xfId="103"/>
    <cellStyle name="20% - Accent4 2 13" xfId="25726"/>
    <cellStyle name="20% - Accent4 2 2" xfId="104"/>
    <cellStyle name="20% - Accent4 2 2 2" xfId="105"/>
    <cellStyle name="20% - Accent4 2 2 3" xfId="25727"/>
    <cellStyle name="20% - Accent4 2 3" xfId="106"/>
    <cellStyle name="20% - Accent4 2 3 2" xfId="25728"/>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2 2" xfId="25730"/>
    <cellStyle name="20% - Accent4 3 3" xfId="115"/>
    <cellStyle name="20% - Accent4 3 3 2" xfId="25731"/>
    <cellStyle name="20% - Accent4 3 4" xfId="25729"/>
    <cellStyle name="20% - Accent4 4" xfId="116"/>
    <cellStyle name="20% - Accent4 4 2" xfId="117"/>
    <cellStyle name="20% - Accent4 4 2 2" xfId="25733"/>
    <cellStyle name="20% - Accent4 4 3" xfId="118"/>
    <cellStyle name="20% - Accent4 4 3 2" xfId="25734"/>
    <cellStyle name="20% - Accent4 4 4" xfId="25732"/>
    <cellStyle name="20% - Accent4 5" xfId="119"/>
    <cellStyle name="20% - Accent4 5 2" xfId="120"/>
    <cellStyle name="20% - Accent4 5 3" xfId="121"/>
    <cellStyle name="20% - Accent4 5 4" xfId="25735"/>
    <cellStyle name="20% - Accent4 6" xfId="122"/>
    <cellStyle name="20% - Accent4 6 2" xfId="123"/>
    <cellStyle name="20% - Accent4 6 3" xfId="124"/>
    <cellStyle name="20% - Accent4 6 4" xfId="25736"/>
    <cellStyle name="20% - Accent4 7" xfId="125"/>
    <cellStyle name="20% - Accent4 7 2" xfId="25737"/>
    <cellStyle name="20% - Accent4 8" xfId="25738"/>
    <cellStyle name="20% - Accent4 9" xfId="25739"/>
    <cellStyle name="20% - Accent5 10" xfId="25740"/>
    <cellStyle name="20% - Accent5 11" xfId="25741"/>
    <cellStyle name="20% - Accent5 12" xfId="25742"/>
    <cellStyle name="20% - Accent5 13" xfId="25743"/>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3 2" xfId="25744"/>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2 2" xfId="25746"/>
    <cellStyle name="20% - Accent5 3 3" xfId="141"/>
    <cellStyle name="20% - Accent5 3 3 2" xfId="25747"/>
    <cellStyle name="20% - Accent5 3 4" xfId="25745"/>
    <cellStyle name="20% - Accent5 4" xfId="142"/>
    <cellStyle name="20% - Accent5 4 2" xfId="143"/>
    <cellStyle name="20% - Accent5 4 2 2" xfId="25749"/>
    <cellStyle name="20% - Accent5 4 3" xfId="144"/>
    <cellStyle name="20% - Accent5 4 3 2" xfId="25750"/>
    <cellStyle name="20% - Accent5 4 4" xfId="25748"/>
    <cellStyle name="20% - Accent5 5" xfId="145"/>
    <cellStyle name="20% - Accent5 5 2" xfId="146"/>
    <cellStyle name="20% - Accent5 5 3" xfId="147"/>
    <cellStyle name="20% - Accent5 5 4" xfId="25751"/>
    <cellStyle name="20% - Accent5 6" xfId="148"/>
    <cellStyle name="20% - Accent5 6 2" xfId="149"/>
    <cellStyle name="20% - Accent5 6 3" xfId="150"/>
    <cellStyle name="20% - Accent5 6 4" xfId="25752"/>
    <cellStyle name="20% - Accent5 7" xfId="151"/>
    <cellStyle name="20% - Accent5 7 2" xfId="25753"/>
    <cellStyle name="20% - Accent5 8" xfId="25754"/>
    <cellStyle name="20% - Accent5 9" xfId="25755"/>
    <cellStyle name="20% - Accent6 10" xfId="25757"/>
    <cellStyle name="20% - Accent6 11" xfId="25758"/>
    <cellStyle name="20% - Accent6 12" xfId="25759"/>
    <cellStyle name="20% - Accent6 13" xfId="25760"/>
    <cellStyle name="20% - Accent6 14" xfId="25756"/>
    <cellStyle name="20% - Accent6 2" xfId="152"/>
    <cellStyle name="20% - Accent6 2 10" xfId="153"/>
    <cellStyle name="20% - Accent6 2 11" xfId="154"/>
    <cellStyle name="20% - Accent6 2 12" xfId="155"/>
    <cellStyle name="20% - Accent6 2 13" xfId="25761"/>
    <cellStyle name="20% - Accent6 2 2" xfId="156"/>
    <cellStyle name="20% - Accent6 2 2 2" xfId="157"/>
    <cellStyle name="20% - Accent6 2 2 3" xfId="25762"/>
    <cellStyle name="20% - Accent6 2 3" xfId="158"/>
    <cellStyle name="20% - Accent6 2 3 2" xfId="25763"/>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2 2" xfId="25765"/>
    <cellStyle name="20% - Accent6 3 3" xfId="167"/>
    <cellStyle name="20% - Accent6 3 3 2" xfId="25766"/>
    <cellStyle name="20% - Accent6 3 4" xfId="25764"/>
    <cellStyle name="20% - Accent6 4" xfId="168"/>
    <cellStyle name="20% - Accent6 4 2" xfId="169"/>
    <cellStyle name="20% - Accent6 4 2 2" xfId="25768"/>
    <cellStyle name="20% - Accent6 4 3" xfId="170"/>
    <cellStyle name="20% - Accent6 4 3 2" xfId="25769"/>
    <cellStyle name="20% - Accent6 4 4" xfId="25767"/>
    <cellStyle name="20% - Accent6 5" xfId="171"/>
    <cellStyle name="20% - Accent6 5 2" xfId="172"/>
    <cellStyle name="20% - Accent6 5 3" xfId="173"/>
    <cellStyle name="20% - Accent6 5 4" xfId="25770"/>
    <cellStyle name="20% - Accent6 6" xfId="174"/>
    <cellStyle name="20% - Accent6 6 2" xfId="175"/>
    <cellStyle name="20% - Accent6 6 3" xfId="176"/>
    <cellStyle name="20% - Accent6 6 4" xfId="25771"/>
    <cellStyle name="20% - Accent6 7" xfId="177"/>
    <cellStyle name="20% - Accent6 7 2" xfId="25772"/>
    <cellStyle name="20% - Accent6 8" xfId="25773"/>
    <cellStyle name="20% - Accent6 9" xfId="25774"/>
    <cellStyle name="20% - Colore 1" xfId="25775"/>
    <cellStyle name="20% - Colore 1 10" xfId="25776"/>
    <cellStyle name="20% - Colore 1 11" xfId="25777"/>
    <cellStyle name="20% - Colore 1 12" xfId="25778"/>
    <cellStyle name="20% - Colore 1 13" xfId="25779"/>
    <cellStyle name="20% - Colore 1 14" xfId="25780"/>
    <cellStyle name="20% - Colore 1 15" xfId="25781"/>
    <cellStyle name="20% - Colore 1 16" xfId="25782"/>
    <cellStyle name="20% - Colore 1 17" xfId="25783"/>
    <cellStyle name="20% - Colore 1 2" xfId="25784"/>
    <cellStyle name="20% - Colore 1 3" xfId="25785"/>
    <cellStyle name="20% - Colore 1 4" xfId="25786"/>
    <cellStyle name="20% - Colore 1 5" xfId="25787"/>
    <cellStyle name="20% - Colore 1 6" xfId="25788"/>
    <cellStyle name="20% - Colore 1 7" xfId="25789"/>
    <cellStyle name="20% - Colore 1 8" xfId="25790"/>
    <cellStyle name="20% - Colore 1 9" xfId="25791"/>
    <cellStyle name="20% - Colore 1_Display" xfId="25792"/>
    <cellStyle name="20% - Colore 2" xfId="25793"/>
    <cellStyle name="20% - Colore 2 10" xfId="25794"/>
    <cellStyle name="20% - Colore 2 11" xfId="25795"/>
    <cellStyle name="20% - Colore 2 12" xfId="25796"/>
    <cellStyle name="20% - Colore 2 13" xfId="25797"/>
    <cellStyle name="20% - Colore 2 14" xfId="25798"/>
    <cellStyle name="20% - Colore 2 15" xfId="25799"/>
    <cellStyle name="20% - Colore 2 16" xfId="25800"/>
    <cellStyle name="20% - Colore 2 17" xfId="25801"/>
    <cellStyle name="20% - Colore 2 2" xfId="25802"/>
    <cellStyle name="20% - Colore 2 3" xfId="25803"/>
    <cellStyle name="20% - Colore 2 4" xfId="25804"/>
    <cellStyle name="20% - Colore 2 5" xfId="25805"/>
    <cellStyle name="20% - Colore 2 6" xfId="25806"/>
    <cellStyle name="20% - Colore 2 7" xfId="25807"/>
    <cellStyle name="20% - Colore 2 8" xfId="25808"/>
    <cellStyle name="20% - Colore 2 9" xfId="25809"/>
    <cellStyle name="20% - Colore 2_Display" xfId="25810"/>
    <cellStyle name="20% - Colore 3" xfId="25811"/>
    <cellStyle name="20% - Colore 3 10" xfId="25812"/>
    <cellStyle name="20% - Colore 3 11" xfId="25813"/>
    <cellStyle name="20% - Colore 3 12" xfId="25814"/>
    <cellStyle name="20% - Colore 3 13" xfId="25815"/>
    <cellStyle name="20% - Colore 3 14" xfId="25816"/>
    <cellStyle name="20% - Colore 3 15" xfId="25817"/>
    <cellStyle name="20% - Colore 3 16" xfId="25818"/>
    <cellStyle name="20% - Colore 3 17" xfId="25819"/>
    <cellStyle name="20% - Colore 3 2" xfId="25820"/>
    <cellStyle name="20% - Colore 3 3" xfId="25821"/>
    <cellStyle name="20% - Colore 3 4" xfId="25822"/>
    <cellStyle name="20% - Colore 3 5" xfId="25823"/>
    <cellStyle name="20% - Colore 3 6" xfId="25824"/>
    <cellStyle name="20% - Colore 3 7" xfId="25825"/>
    <cellStyle name="20% - Colore 3 8" xfId="25826"/>
    <cellStyle name="20% - Colore 3 9" xfId="25827"/>
    <cellStyle name="20% - Colore 3_Display" xfId="25828"/>
    <cellStyle name="20% - Colore 4" xfId="25829"/>
    <cellStyle name="20% - Colore 4 10" xfId="25830"/>
    <cellStyle name="20% - Colore 4 11" xfId="25831"/>
    <cellStyle name="20% - Colore 4 12" xfId="25832"/>
    <cellStyle name="20% - Colore 4 13" xfId="25833"/>
    <cellStyle name="20% - Colore 4 14" xfId="25834"/>
    <cellStyle name="20% - Colore 4 15" xfId="25835"/>
    <cellStyle name="20% - Colore 4 16" xfId="25836"/>
    <cellStyle name="20% - Colore 4 17" xfId="25837"/>
    <cellStyle name="20% - Colore 4 2" xfId="25838"/>
    <cellStyle name="20% - Colore 4 3" xfId="25839"/>
    <cellStyle name="20% - Colore 4 4" xfId="25840"/>
    <cellStyle name="20% - Colore 4 5" xfId="25841"/>
    <cellStyle name="20% - Colore 4 6" xfId="25842"/>
    <cellStyle name="20% - Colore 4 7" xfId="25843"/>
    <cellStyle name="20% - Colore 4 8" xfId="25844"/>
    <cellStyle name="20% - Colore 4 9" xfId="25845"/>
    <cellStyle name="20% - Colore 4_Display" xfId="25846"/>
    <cellStyle name="20% - Colore 5" xfId="25847"/>
    <cellStyle name="20% - Colore 5 10" xfId="25848"/>
    <cellStyle name="20% - Colore 5 11" xfId="25849"/>
    <cellStyle name="20% - Colore 5 12" xfId="25850"/>
    <cellStyle name="20% - Colore 5 13" xfId="25851"/>
    <cellStyle name="20% - Colore 5 14" xfId="25852"/>
    <cellStyle name="20% - Colore 5 15" xfId="25853"/>
    <cellStyle name="20% - Colore 5 16" xfId="25854"/>
    <cellStyle name="20% - Colore 5 17" xfId="25855"/>
    <cellStyle name="20% - Colore 5 2" xfId="25856"/>
    <cellStyle name="20% - Colore 5 3" xfId="25857"/>
    <cellStyle name="20% - Colore 5 4" xfId="25858"/>
    <cellStyle name="20% - Colore 5 5" xfId="25859"/>
    <cellStyle name="20% - Colore 5 6" xfId="25860"/>
    <cellStyle name="20% - Colore 5 7" xfId="25861"/>
    <cellStyle name="20% - Colore 5 8" xfId="25862"/>
    <cellStyle name="20% - Colore 5 9" xfId="25863"/>
    <cellStyle name="20% - Colore 5_Display" xfId="25864"/>
    <cellStyle name="20% - Colore 6" xfId="25865"/>
    <cellStyle name="20% - Colore 6 10" xfId="25866"/>
    <cellStyle name="20% - Colore 6 11" xfId="25867"/>
    <cellStyle name="20% - Colore 6 12" xfId="25868"/>
    <cellStyle name="20% - Colore 6 13" xfId="25869"/>
    <cellStyle name="20% - Colore 6 14" xfId="25870"/>
    <cellStyle name="20% - Colore 6 15" xfId="25871"/>
    <cellStyle name="20% - Colore 6 16" xfId="25872"/>
    <cellStyle name="20% - Colore 6 17" xfId="25873"/>
    <cellStyle name="20% - Colore 6 2" xfId="25874"/>
    <cellStyle name="20% - Colore 6 3" xfId="25875"/>
    <cellStyle name="20% - Colore 6 4" xfId="25876"/>
    <cellStyle name="20% - Colore 6 5" xfId="25877"/>
    <cellStyle name="20% - Colore 6 6" xfId="25878"/>
    <cellStyle name="20% - Colore 6 7" xfId="25879"/>
    <cellStyle name="20% - Colore 6 8" xfId="25880"/>
    <cellStyle name="20% - Colore 6 9" xfId="25881"/>
    <cellStyle name="20% - Colore 6_Display" xfId="25882"/>
    <cellStyle name="-20966" xfId="25883"/>
    <cellStyle name="-20966 2" xfId="36439"/>
    <cellStyle name="40 % - Accent1 2" xfId="25884"/>
    <cellStyle name="40 % - Accent1 2 2" xfId="25885"/>
    <cellStyle name="40 % - Accent1 2 3" xfId="25886"/>
    <cellStyle name="40 % - Accent1 2_CONFIGURATION" xfId="25887"/>
    <cellStyle name="40 % - Accent1 3" xfId="25888"/>
    <cellStyle name="40 % - Accent1 4" xfId="25889"/>
    <cellStyle name="40 % - Accent2 2" xfId="25890"/>
    <cellStyle name="40 % - Accent2 2 2" xfId="25891"/>
    <cellStyle name="40 % - Accent2 2 3" xfId="25892"/>
    <cellStyle name="40 % - Accent2 2_CONFIGURATION" xfId="25893"/>
    <cellStyle name="40 % - Accent2 3" xfId="25894"/>
    <cellStyle name="40 % - Accent3 2" xfId="25895"/>
    <cellStyle name="40 % - Accent3 2 2" xfId="25896"/>
    <cellStyle name="40 % - Accent3 2 3" xfId="25897"/>
    <cellStyle name="40 % - Accent3 2_CONFIGURATION" xfId="25898"/>
    <cellStyle name="40 % - Accent3 3" xfId="25899"/>
    <cellStyle name="40 % - Accent3 4" xfId="25900"/>
    <cellStyle name="40 % - Accent4 2" xfId="25901"/>
    <cellStyle name="40 % - Accent4 2 2" xfId="25902"/>
    <cellStyle name="40 % - Accent4 2 3" xfId="25903"/>
    <cellStyle name="40 % - Accent4 2_CONFIGURATION" xfId="25904"/>
    <cellStyle name="40 % - Accent4 3" xfId="25905"/>
    <cellStyle name="40 % - Accent4 4" xfId="25906"/>
    <cellStyle name="40 % - Accent5 2" xfId="25907"/>
    <cellStyle name="40 % - Accent5 2 2" xfId="25908"/>
    <cellStyle name="40 % - Accent5 2 3" xfId="25909"/>
    <cellStyle name="40 % - Accent5 2_CONFIGURATION" xfId="25910"/>
    <cellStyle name="40 % - Accent5 3" xfId="25911"/>
    <cellStyle name="40 % - Accent5 4" xfId="25912"/>
    <cellStyle name="40 % - Accent6 2" xfId="25913"/>
    <cellStyle name="40 % - Accent6 2 2" xfId="25914"/>
    <cellStyle name="40 % - Accent6 2 3" xfId="25915"/>
    <cellStyle name="40 % - Accent6 2_CONFIGURATION" xfId="25916"/>
    <cellStyle name="40 % - Accent6 3" xfId="25917"/>
    <cellStyle name="40 % - Accent6 4" xfId="25918"/>
    <cellStyle name="40% - Accent1 10" xfId="25920"/>
    <cellStyle name="40% - Accent1 11" xfId="25921"/>
    <cellStyle name="40% - Accent1 12" xfId="25922"/>
    <cellStyle name="40% - Accent1 13" xfId="25923"/>
    <cellStyle name="40% - Accent1 14" xfId="25919"/>
    <cellStyle name="40% - Accent1 2" xfId="178"/>
    <cellStyle name="40% - Accent1 2 10" xfId="179"/>
    <cellStyle name="40% - Accent1 2 11" xfId="180"/>
    <cellStyle name="40% - Accent1 2 12" xfId="181"/>
    <cellStyle name="40% - Accent1 2 13" xfId="25924"/>
    <cellStyle name="40% - Accent1 2 2" xfId="182"/>
    <cellStyle name="40% - Accent1 2 2 2" xfId="183"/>
    <cellStyle name="40% - Accent1 2 2 3" xfId="25925"/>
    <cellStyle name="40% - Accent1 2 3" xfId="184"/>
    <cellStyle name="40% - Accent1 2 3 2" xfId="25926"/>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2 2" xfId="25928"/>
    <cellStyle name="40% - Accent1 3 3" xfId="193"/>
    <cellStyle name="40% - Accent1 3 3 2" xfId="25929"/>
    <cellStyle name="40% - Accent1 3 4" xfId="25927"/>
    <cellStyle name="40% - Accent1 4" xfId="194"/>
    <cellStyle name="40% - Accent1 4 2" xfId="195"/>
    <cellStyle name="40% - Accent1 4 2 2" xfId="25931"/>
    <cellStyle name="40% - Accent1 4 3" xfId="196"/>
    <cellStyle name="40% - Accent1 4 3 2" xfId="25932"/>
    <cellStyle name="40% - Accent1 4 4" xfId="25930"/>
    <cellStyle name="40% - Accent1 5" xfId="197"/>
    <cellStyle name="40% - Accent1 5 2" xfId="198"/>
    <cellStyle name="40% - Accent1 5 3" xfId="199"/>
    <cellStyle name="40% - Accent1 5 4" xfId="25933"/>
    <cellStyle name="40% - Accent1 6" xfId="200"/>
    <cellStyle name="40% - Accent1 6 2" xfId="201"/>
    <cellStyle name="40% - Accent1 6 3" xfId="202"/>
    <cellStyle name="40% - Accent1 6 4" xfId="25934"/>
    <cellStyle name="40% - Accent1 7" xfId="203"/>
    <cellStyle name="40% - Accent1 7 2" xfId="25935"/>
    <cellStyle name="40% - Accent1 8" xfId="25936"/>
    <cellStyle name="40% - Accent1 9" xfId="25937"/>
    <cellStyle name="40% - Accent2 10" xfId="25938"/>
    <cellStyle name="40% - Accent2 11" xfId="25939"/>
    <cellStyle name="40% - Accent2 12" xfId="25940"/>
    <cellStyle name="40% - Accent2 13" xfId="25941"/>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3 2" xfId="25942"/>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2 2" xfId="25944"/>
    <cellStyle name="40% - Accent2 3 3" xfId="219"/>
    <cellStyle name="40% - Accent2 3 3 2" xfId="25945"/>
    <cellStyle name="40% - Accent2 3 4" xfId="25943"/>
    <cellStyle name="40% - Accent2 4" xfId="220"/>
    <cellStyle name="40% - Accent2 4 2" xfId="221"/>
    <cellStyle name="40% - Accent2 4 2 2" xfId="25947"/>
    <cellStyle name="40% - Accent2 4 3" xfId="222"/>
    <cellStyle name="40% - Accent2 4 3 2" xfId="25948"/>
    <cellStyle name="40% - Accent2 4 4" xfId="25946"/>
    <cellStyle name="40% - Accent2 5" xfId="223"/>
    <cellStyle name="40% - Accent2 5 2" xfId="224"/>
    <cellStyle name="40% - Accent2 5 3" xfId="225"/>
    <cellStyle name="40% - Accent2 5 4" xfId="25949"/>
    <cellStyle name="40% - Accent2 6" xfId="226"/>
    <cellStyle name="40% - Accent2 6 2" xfId="227"/>
    <cellStyle name="40% - Accent2 6 3" xfId="228"/>
    <cellStyle name="40% - Accent2 6 4" xfId="25950"/>
    <cellStyle name="40% - Accent2 7" xfId="229"/>
    <cellStyle name="40% - Accent2 7 2" xfId="25951"/>
    <cellStyle name="40% - Accent2 8" xfId="25952"/>
    <cellStyle name="40% - Accent2 9" xfId="25953"/>
    <cellStyle name="40% - Accent3 10" xfId="25955"/>
    <cellStyle name="40% - Accent3 11" xfId="25956"/>
    <cellStyle name="40% - Accent3 12" xfId="25957"/>
    <cellStyle name="40% - Accent3 13" xfId="25958"/>
    <cellStyle name="40% - Accent3 14" xfId="25954"/>
    <cellStyle name="40% - Accent3 2" xfId="230"/>
    <cellStyle name="40% - Accent3 2 10" xfId="231"/>
    <cellStyle name="40% - Accent3 2 11" xfId="232"/>
    <cellStyle name="40% - Accent3 2 12" xfId="233"/>
    <cellStyle name="40% - Accent3 2 13" xfId="25959"/>
    <cellStyle name="40% - Accent3 2 2" xfId="234"/>
    <cellStyle name="40% - Accent3 2 2 2" xfId="235"/>
    <cellStyle name="40% - Accent3 2 2 3" xfId="25960"/>
    <cellStyle name="40% - Accent3 2 3" xfId="236"/>
    <cellStyle name="40% - Accent3 2 3 2" xfId="25961"/>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2 2" xfId="25963"/>
    <cellStyle name="40% - Accent3 3 3" xfId="245"/>
    <cellStyle name="40% - Accent3 3 3 2" xfId="25964"/>
    <cellStyle name="40% - Accent3 3 4" xfId="25962"/>
    <cellStyle name="40% - Accent3 4" xfId="246"/>
    <cellStyle name="40% - Accent3 4 2" xfId="247"/>
    <cellStyle name="40% - Accent3 4 2 2" xfId="25966"/>
    <cellStyle name="40% - Accent3 4 3" xfId="248"/>
    <cellStyle name="40% - Accent3 4 3 2" xfId="25967"/>
    <cellStyle name="40% - Accent3 4 4" xfId="25965"/>
    <cellStyle name="40% - Accent3 5" xfId="249"/>
    <cellStyle name="40% - Accent3 5 2" xfId="250"/>
    <cellStyle name="40% - Accent3 5 3" xfId="251"/>
    <cellStyle name="40% - Accent3 5 4" xfId="25968"/>
    <cellStyle name="40% - Accent3 6" xfId="252"/>
    <cellStyle name="40% - Accent3 6 2" xfId="253"/>
    <cellStyle name="40% - Accent3 6 3" xfId="254"/>
    <cellStyle name="40% - Accent3 6 4" xfId="25969"/>
    <cellStyle name="40% - Accent3 7" xfId="255"/>
    <cellStyle name="40% - Accent3 7 2" xfId="25970"/>
    <cellStyle name="40% - Accent3 8" xfId="25971"/>
    <cellStyle name="40% - Accent3 9" xfId="25972"/>
    <cellStyle name="40% - Accent4 10" xfId="25974"/>
    <cellStyle name="40% - Accent4 11" xfId="25975"/>
    <cellStyle name="40% - Accent4 12" xfId="25976"/>
    <cellStyle name="40% - Accent4 13" xfId="25977"/>
    <cellStyle name="40% - Accent4 14" xfId="25973"/>
    <cellStyle name="40% - Accent4 2" xfId="256"/>
    <cellStyle name="40% - Accent4 2 10" xfId="257"/>
    <cellStyle name="40% - Accent4 2 11" xfId="258"/>
    <cellStyle name="40% - Accent4 2 12" xfId="259"/>
    <cellStyle name="40% - Accent4 2 13" xfId="25978"/>
    <cellStyle name="40% - Accent4 2 2" xfId="260"/>
    <cellStyle name="40% - Accent4 2 2 2" xfId="261"/>
    <cellStyle name="40% - Accent4 2 2 3" xfId="25979"/>
    <cellStyle name="40% - Accent4 2 3" xfId="262"/>
    <cellStyle name="40% - Accent4 2 3 2" xfId="25980"/>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2 2" xfId="25982"/>
    <cellStyle name="40% - Accent4 3 3" xfId="271"/>
    <cellStyle name="40% - Accent4 3 3 2" xfId="25983"/>
    <cellStyle name="40% - Accent4 3 4" xfId="25981"/>
    <cellStyle name="40% - Accent4 4" xfId="272"/>
    <cellStyle name="40% - Accent4 4 2" xfId="273"/>
    <cellStyle name="40% - Accent4 4 2 2" xfId="25985"/>
    <cellStyle name="40% - Accent4 4 3" xfId="274"/>
    <cellStyle name="40% - Accent4 4 3 2" xfId="25986"/>
    <cellStyle name="40% - Accent4 4 4" xfId="25984"/>
    <cellStyle name="40% - Accent4 5" xfId="275"/>
    <cellStyle name="40% - Accent4 5 2" xfId="276"/>
    <cellStyle name="40% - Accent4 5 3" xfId="277"/>
    <cellStyle name="40% - Accent4 5 4" xfId="25987"/>
    <cellStyle name="40% - Accent4 6" xfId="278"/>
    <cellStyle name="40% - Accent4 6 2" xfId="279"/>
    <cellStyle name="40% - Accent4 6 3" xfId="280"/>
    <cellStyle name="40% - Accent4 6 4" xfId="25988"/>
    <cellStyle name="40% - Accent4 7" xfId="281"/>
    <cellStyle name="40% - Accent4 7 2" xfId="25989"/>
    <cellStyle name="40% - Accent4 8" xfId="25990"/>
    <cellStyle name="40% - Accent4 9" xfId="25991"/>
    <cellStyle name="40% - Accent5 10" xfId="25993"/>
    <cellStyle name="40% - Accent5 11" xfId="25994"/>
    <cellStyle name="40% - Accent5 12" xfId="25995"/>
    <cellStyle name="40% - Accent5 13" xfId="25996"/>
    <cellStyle name="40% - Accent5 14" xfId="25992"/>
    <cellStyle name="40% - Accent5 2" xfId="282"/>
    <cellStyle name="40% - Accent5 2 10" xfId="283"/>
    <cellStyle name="40% - Accent5 2 11" xfId="284"/>
    <cellStyle name="40% - Accent5 2 12" xfId="285"/>
    <cellStyle name="40% - Accent5 2 13" xfId="25997"/>
    <cellStyle name="40% - Accent5 2 2" xfId="286"/>
    <cellStyle name="40% - Accent5 2 2 2" xfId="287"/>
    <cellStyle name="40% - Accent5 2 2 3" xfId="25998"/>
    <cellStyle name="40% - Accent5 2 3" xfId="288"/>
    <cellStyle name="40% - Accent5 2 3 2" xfId="25999"/>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2 2" xfId="26001"/>
    <cellStyle name="40% - Accent5 3 3" xfId="297"/>
    <cellStyle name="40% - Accent5 3 3 2" xfId="26002"/>
    <cellStyle name="40% - Accent5 3 4" xfId="26000"/>
    <cellStyle name="40% - Accent5 4" xfId="298"/>
    <cellStyle name="40% - Accent5 4 2" xfId="299"/>
    <cellStyle name="40% - Accent5 4 2 2" xfId="26004"/>
    <cellStyle name="40% - Accent5 4 3" xfId="300"/>
    <cellStyle name="40% - Accent5 4 3 2" xfId="26005"/>
    <cellStyle name="40% - Accent5 4 4" xfId="26003"/>
    <cellStyle name="40% - Accent5 5" xfId="301"/>
    <cellStyle name="40% - Accent5 5 2" xfId="302"/>
    <cellStyle name="40% - Accent5 5 3" xfId="303"/>
    <cellStyle name="40% - Accent5 5 4" xfId="26006"/>
    <cellStyle name="40% - Accent5 6" xfId="304"/>
    <cellStyle name="40% - Accent5 6 2" xfId="305"/>
    <cellStyle name="40% - Accent5 6 3" xfId="306"/>
    <cellStyle name="40% - Accent5 6 4" xfId="26007"/>
    <cellStyle name="40% - Accent5 7" xfId="307"/>
    <cellStyle name="40% - Accent5 7 2" xfId="26008"/>
    <cellStyle name="40% - Accent5 8" xfId="26009"/>
    <cellStyle name="40% - Accent5 9" xfId="26010"/>
    <cellStyle name="40% - Accent6 10" xfId="26012"/>
    <cellStyle name="40% - Accent6 11" xfId="26013"/>
    <cellStyle name="40% - Accent6 12" xfId="26014"/>
    <cellStyle name="40% - Accent6 13" xfId="26015"/>
    <cellStyle name="40% - Accent6 14" xfId="26011"/>
    <cellStyle name="40% - Accent6 2" xfId="308"/>
    <cellStyle name="40% - Accent6 2 10" xfId="309"/>
    <cellStyle name="40% - Accent6 2 11" xfId="310"/>
    <cellStyle name="40% - Accent6 2 12" xfId="311"/>
    <cellStyle name="40% - Accent6 2 13" xfId="26016"/>
    <cellStyle name="40% - Accent6 2 2" xfId="312"/>
    <cellStyle name="40% - Accent6 2 2 2" xfId="313"/>
    <cellStyle name="40% - Accent6 2 2 3" xfId="26017"/>
    <cellStyle name="40% - Accent6 2 3" xfId="314"/>
    <cellStyle name="40% - Accent6 2 3 2" xfId="26018"/>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2 2" xfId="26020"/>
    <cellStyle name="40% - Accent6 3 3" xfId="323"/>
    <cellStyle name="40% - Accent6 3 3 2" xfId="26021"/>
    <cellStyle name="40% - Accent6 3 4" xfId="26019"/>
    <cellStyle name="40% - Accent6 4" xfId="324"/>
    <cellStyle name="40% - Accent6 4 2" xfId="325"/>
    <cellStyle name="40% - Accent6 4 2 2" xfId="26023"/>
    <cellStyle name="40% - Accent6 4 3" xfId="326"/>
    <cellStyle name="40% - Accent6 4 3 2" xfId="26024"/>
    <cellStyle name="40% - Accent6 4 4" xfId="26022"/>
    <cellStyle name="40% - Accent6 5" xfId="327"/>
    <cellStyle name="40% - Accent6 5 2" xfId="328"/>
    <cellStyle name="40% - Accent6 5 3" xfId="329"/>
    <cellStyle name="40% - Accent6 5 4" xfId="26025"/>
    <cellStyle name="40% - Accent6 6" xfId="330"/>
    <cellStyle name="40% - Accent6 6 2" xfId="331"/>
    <cellStyle name="40% - Accent6 6 3" xfId="332"/>
    <cellStyle name="40% - Accent6 6 4" xfId="26026"/>
    <cellStyle name="40% - Accent6 7" xfId="333"/>
    <cellStyle name="40% - Accent6 7 2" xfId="26027"/>
    <cellStyle name="40% - Accent6 8" xfId="26028"/>
    <cellStyle name="40% - Accent6 9" xfId="26029"/>
    <cellStyle name="40% - Colore 1" xfId="26030"/>
    <cellStyle name="40% - Colore 1 10" xfId="26031"/>
    <cellStyle name="40% - Colore 1 11" xfId="26032"/>
    <cellStyle name="40% - Colore 1 12" xfId="26033"/>
    <cellStyle name="40% - Colore 1 13" xfId="26034"/>
    <cellStyle name="40% - Colore 1 14" xfId="26035"/>
    <cellStyle name="40% - Colore 1 15" xfId="26036"/>
    <cellStyle name="40% - Colore 1 16" xfId="26037"/>
    <cellStyle name="40% - Colore 1 17" xfId="26038"/>
    <cellStyle name="40% - Colore 1 2" xfId="26039"/>
    <cellStyle name="40% - Colore 1 3" xfId="26040"/>
    <cellStyle name="40% - Colore 1 4" xfId="26041"/>
    <cellStyle name="40% - Colore 1 5" xfId="26042"/>
    <cellStyle name="40% - Colore 1 6" xfId="26043"/>
    <cellStyle name="40% - Colore 1 7" xfId="26044"/>
    <cellStyle name="40% - Colore 1 8" xfId="26045"/>
    <cellStyle name="40% - Colore 1 9" xfId="26046"/>
    <cellStyle name="40% - Colore 1_Display" xfId="26047"/>
    <cellStyle name="40% - Colore 2" xfId="26048"/>
    <cellStyle name="40% - Colore 2 10" xfId="26049"/>
    <cellStyle name="40% - Colore 2 11" xfId="26050"/>
    <cellStyle name="40% - Colore 2 12" xfId="26051"/>
    <cellStyle name="40% - Colore 2 13" xfId="26052"/>
    <cellStyle name="40% - Colore 2 14" xfId="26053"/>
    <cellStyle name="40% - Colore 2 15" xfId="26054"/>
    <cellStyle name="40% - Colore 2 16" xfId="26055"/>
    <cellStyle name="40% - Colore 2 17" xfId="26056"/>
    <cellStyle name="40% - Colore 2 2" xfId="26057"/>
    <cellStyle name="40% - Colore 2 3" xfId="26058"/>
    <cellStyle name="40% - Colore 2 4" xfId="26059"/>
    <cellStyle name="40% - Colore 2 5" xfId="26060"/>
    <cellStyle name="40% - Colore 2 6" xfId="26061"/>
    <cellStyle name="40% - Colore 2 7" xfId="26062"/>
    <cellStyle name="40% - Colore 2 8" xfId="26063"/>
    <cellStyle name="40% - Colore 2 9" xfId="26064"/>
    <cellStyle name="40% - Colore 2_Display" xfId="26065"/>
    <cellStyle name="40% - Colore 3" xfId="26066"/>
    <cellStyle name="40% - Colore 3 10" xfId="26067"/>
    <cellStyle name="40% - Colore 3 11" xfId="26068"/>
    <cellStyle name="40% - Colore 3 12" xfId="26069"/>
    <cellStyle name="40% - Colore 3 13" xfId="26070"/>
    <cellStyle name="40% - Colore 3 14" xfId="26071"/>
    <cellStyle name="40% - Colore 3 15" xfId="26072"/>
    <cellStyle name="40% - Colore 3 16" xfId="26073"/>
    <cellStyle name="40% - Colore 3 17" xfId="26074"/>
    <cellStyle name="40% - Colore 3 2" xfId="26075"/>
    <cellStyle name="40% - Colore 3 3" xfId="26076"/>
    <cellStyle name="40% - Colore 3 4" xfId="26077"/>
    <cellStyle name="40% - Colore 3 5" xfId="26078"/>
    <cellStyle name="40% - Colore 3 6" xfId="26079"/>
    <cellStyle name="40% - Colore 3 7" xfId="26080"/>
    <cellStyle name="40% - Colore 3 8" xfId="26081"/>
    <cellStyle name="40% - Colore 3 9" xfId="26082"/>
    <cellStyle name="40% - Colore 3_Display" xfId="26083"/>
    <cellStyle name="40% - Colore 4" xfId="26084"/>
    <cellStyle name="40% - Colore 4 10" xfId="26085"/>
    <cellStyle name="40% - Colore 4 11" xfId="26086"/>
    <cellStyle name="40% - Colore 4 12" xfId="26087"/>
    <cellStyle name="40% - Colore 4 13" xfId="26088"/>
    <cellStyle name="40% - Colore 4 14" xfId="26089"/>
    <cellStyle name="40% - Colore 4 15" xfId="26090"/>
    <cellStyle name="40% - Colore 4 16" xfId="26091"/>
    <cellStyle name="40% - Colore 4 17" xfId="26092"/>
    <cellStyle name="40% - Colore 4 2" xfId="26093"/>
    <cellStyle name="40% - Colore 4 3" xfId="26094"/>
    <cellStyle name="40% - Colore 4 4" xfId="26095"/>
    <cellStyle name="40% - Colore 4 5" xfId="26096"/>
    <cellStyle name="40% - Colore 4 6" xfId="26097"/>
    <cellStyle name="40% - Colore 4 7" xfId="26098"/>
    <cellStyle name="40% - Colore 4 8" xfId="26099"/>
    <cellStyle name="40% - Colore 4 9" xfId="26100"/>
    <cellStyle name="40% - Colore 4_Display" xfId="26101"/>
    <cellStyle name="40% - Colore 5" xfId="26102"/>
    <cellStyle name="40% - Colore 5 10" xfId="26103"/>
    <cellStyle name="40% - Colore 5 11" xfId="26104"/>
    <cellStyle name="40% - Colore 5 12" xfId="26105"/>
    <cellStyle name="40% - Colore 5 13" xfId="26106"/>
    <cellStyle name="40% - Colore 5 14" xfId="26107"/>
    <cellStyle name="40% - Colore 5 15" xfId="26108"/>
    <cellStyle name="40% - Colore 5 16" xfId="26109"/>
    <cellStyle name="40% - Colore 5 17" xfId="26110"/>
    <cellStyle name="40% - Colore 5 2" xfId="26111"/>
    <cellStyle name="40% - Colore 5 3" xfId="26112"/>
    <cellStyle name="40% - Colore 5 4" xfId="26113"/>
    <cellStyle name="40% - Colore 5 5" xfId="26114"/>
    <cellStyle name="40% - Colore 5 6" xfId="26115"/>
    <cellStyle name="40% - Colore 5 7" xfId="26116"/>
    <cellStyle name="40% - Colore 5 8" xfId="26117"/>
    <cellStyle name="40% - Colore 5 9" xfId="26118"/>
    <cellStyle name="40% - Colore 5_Display" xfId="26119"/>
    <cellStyle name="40% - Colore 6" xfId="26120"/>
    <cellStyle name="40% - Colore 6 10" xfId="26121"/>
    <cellStyle name="40% - Colore 6 11" xfId="26122"/>
    <cellStyle name="40% - Colore 6 12" xfId="26123"/>
    <cellStyle name="40% - Colore 6 13" xfId="26124"/>
    <cellStyle name="40% - Colore 6 14" xfId="26125"/>
    <cellStyle name="40% - Colore 6 15" xfId="26126"/>
    <cellStyle name="40% - Colore 6 16" xfId="26127"/>
    <cellStyle name="40% - Colore 6 17" xfId="26128"/>
    <cellStyle name="40% - Colore 6 2" xfId="26129"/>
    <cellStyle name="40% - Colore 6 3" xfId="26130"/>
    <cellStyle name="40% - Colore 6 4" xfId="26131"/>
    <cellStyle name="40% - Colore 6 5" xfId="26132"/>
    <cellStyle name="40% - Colore 6 6" xfId="26133"/>
    <cellStyle name="40% - Colore 6 7" xfId="26134"/>
    <cellStyle name="40% - Colore 6 8" xfId="26135"/>
    <cellStyle name="40% - Colore 6 9" xfId="26136"/>
    <cellStyle name="40% - Colore 6_Display" xfId="26137"/>
    <cellStyle name="60 % - Accent1 2" xfId="26138"/>
    <cellStyle name="60 % - Accent1 2 2" xfId="26139"/>
    <cellStyle name="60 % - Accent1 2 3" xfId="26140"/>
    <cellStyle name="60 % - Accent1 2_CONFIGURATION" xfId="26141"/>
    <cellStyle name="60 % - Accent1 3" xfId="26142"/>
    <cellStyle name="60 % - Accent2 2" xfId="26143"/>
    <cellStyle name="60 % - Accent2 2 2" xfId="26144"/>
    <cellStyle name="60 % - Accent2 2 3" xfId="26145"/>
    <cellStyle name="60 % - Accent2 2_CONFIGURATION" xfId="26146"/>
    <cellStyle name="60 % - Accent2 3" xfId="26147"/>
    <cellStyle name="60 % - Accent3 2" xfId="26148"/>
    <cellStyle name="60 % - Accent3 2 2" xfId="26149"/>
    <cellStyle name="60 % - Accent3 2 3" xfId="26150"/>
    <cellStyle name="60 % - Accent3 2_CONFIGURATION" xfId="26151"/>
    <cellStyle name="60 % - Accent3 3" xfId="26152"/>
    <cellStyle name="60 % - Accent4 2" xfId="26153"/>
    <cellStyle name="60 % - Accent4 2 2" xfId="26154"/>
    <cellStyle name="60 % - Accent4 2 3" xfId="26155"/>
    <cellStyle name="60 % - Accent4 2_CONFIGURATION" xfId="26156"/>
    <cellStyle name="60 % - Accent4 3" xfId="26157"/>
    <cellStyle name="60 % - Accent5 2" xfId="26158"/>
    <cellStyle name="60 % - Accent5 2 2" xfId="26159"/>
    <cellStyle name="60 % - Accent5 2 3" xfId="26160"/>
    <cellStyle name="60 % - Accent5 2_CONFIGURATION" xfId="26161"/>
    <cellStyle name="60 % - Accent5 3" xfId="26162"/>
    <cellStyle name="60 % - Accent6 2" xfId="26163"/>
    <cellStyle name="60 % - Accent6 2 2" xfId="26164"/>
    <cellStyle name="60 % - Accent6 2 3" xfId="26165"/>
    <cellStyle name="60 % - Accent6 2_CONFIGURATION" xfId="26166"/>
    <cellStyle name="60 % - Accent6 3" xfId="26167"/>
    <cellStyle name="60% - Accent1 10" xfId="26169"/>
    <cellStyle name="60% - Accent1 11" xfId="26170"/>
    <cellStyle name="60% - Accent1 12" xfId="26171"/>
    <cellStyle name="60% - Accent1 13" xfId="26172"/>
    <cellStyle name="60% - Accent1 14" xfId="26168"/>
    <cellStyle name="60% - Accent1 2" xfId="334"/>
    <cellStyle name="60% - Accent1 2 10" xfId="335"/>
    <cellStyle name="60% - Accent1 2 11" xfId="336"/>
    <cellStyle name="60% - Accent1 2 12" xfId="337"/>
    <cellStyle name="60% - Accent1 2 13" xfId="26173"/>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3 4" xfId="26174"/>
    <cellStyle name="60% - Accent1 4" xfId="350"/>
    <cellStyle name="60% - Accent1 4 2" xfId="351"/>
    <cellStyle name="60% - Accent1 4 3" xfId="352"/>
    <cellStyle name="60% - Accent1 4 4" xfId="26175"/>
    <cellStyle name="60% - Accent1 5" xfId="353"/>
    <cellStyle name="60% - Accent1 5 2" xfId="354"/>
    <cellStyle name="60% - Accent1 5 3" xfId="355"/>
    <cellStyle name="60% - Accent1 5 4" xfId="26176"/>
    <cellStyle name="60% - Accent1 6" xfId="356"/>
    <cellStyle name="60% - Accent1 6 2" xfId="357"/>
    <cellStyle name="60% - Accent1 6 3" xfId="358"/>
    <cellStyle name="60% - Accent1 6 4" xfId="26177"/>
    <cellStyle name="60% - Accent1 7" xfId="359"/>
    <cellStyle name="60% - Accent1 7 2" xfId="26178"/>
    <cellStyle name="60% - Accent1 8" xfId="26179"/>
    <cellStyle name="60% - Accent1 9" xfId="26180"/>
    <cellStyle name="60% - Accent2 10" xfId="26182"/>
    <cellStyle name="60% - Accent2 11" xfId="26183"/>
    <cellStyle name="60% - Accent2 12" xfId="26184"/>
    <cellStyle name="60% - Accent2 13" xfId="26185"/>
    <cellStyle name="60% - Accent2 14" xfId="26181"/>
    <cellStyle name="60% - Accent2 2" xfId="360"/>
    <cellStyle name="60% - Accent2 2 10" xfId="361"/>
    <cellStyle name="60% - Accent2 2 11" xfId="362"/>
    <cellStyle name="60% - Accent2 2 12" xfId="363"/>
    <cellStyle name="60% - Accent2 2 13" xfId="26186"/>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3 4" xfId="26187"/>
    <cellStyle name="60% - Accent2 4" xfId="376"/>
    <cellStyle name="60% - Accent2 4 2" xfId="377"/>
    <cellStyle name="60% - Accent2 4 3" xfId="378"/>
    <cellStyle name="60% - Accent2 4 4" xfId="26188"/>
    <cellStyle name="60% - Accent2 5" xfId="379"/>
    <cellStyle name="60% - Accent2 5 2" xfId="380"/>
    <cellStyle name="60% - Accent2 5 3" xfId="381"/>
    <cellStyle name="60% - Accent2 5 4" xfId="26189"/>
    <cellStyle name="60% - Accent2 6" xfId="382"/>
    <cellStyle name="60% - Accent2 6 2" xfId="383"/>
    <cellStyle name="60% - Accent2 6 3" xfId="384"/>
    <cellStyle name="60% - Accent2 6 4" xfId="26190"/>
    <cellStyle name="60% - Accent2 7" xfId="385"/>
    <cellStyle name="60% - Accent2 7 2" xfId="26191"/>
    <cellStyle name="60% - Accent2 8" xfId="26192"/>
    <cellStyle name="60% - Accent2 9" xfId="26193"/>
    <cellStyle name="60% - Accent3 10" xfId="26195"/>
    <cellStyle name="60% - Accent3 11" xfId="26196"/>
    <cellStyle name="60% - Accent3 12" xfId="26197"/>
    <cellStyle name="60% - Accent3 13" xfId="26198"/>
    <cellStyle name="60% - Accent3 14" xfId="26194"/>
    <cellStyle name="60% - Accent3 2" xfId="386"/>
    <cellStyle name="60% - Accent3 2 10" xfId="387"/>
    <cellStyle name="60% - Accent3 2 11" xfId="388"/>
    <cellStyle name="60% - Accent3 2 12" xfId="389"/>
    <cellStyle name="60% - Accent3 2 13" xfId="2619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3 4" xfId="26200"/>
    <cellStyle name="60% - Accent3 4" xfId="402"/>
    <cellStyle name="60% - Accent3 4 2" xfId="403"/>
    <cellStyle name="60% - Accent3 4 3" xfId="404"/>
    <cellStyle name="60% - Accent3 4 4" xfId="26201"/>
    <cellStyle name="60% - Accent3 5" xfId="405"/>
    <cellStyle name="60% - Accent3 5 2" xfId="406"/>
    <cellStyle name="60% - Accent3 5 3" xfId="407"/>
    <cellStyle name="60% - Accent3 5 4" xfId="26202"/>
    <cellStyle name="60% - Accent3 6" xfId="408"/>
    <cellStyle name="60% - Accent3 6 2" xfId="409"/>
    <cellStyle name="60% - Accent3 6 3" xfId="410"/>
    <cellStyle name="60% - Accent3 6 4" xfId="26203"/>
    <cellStyle name="60% - Accent3 7" xfId="411"/>
    <cellStyle name="60% - Accent3 7 2" xfId="26204"/>
    <cellStyle name="60% - Accent3 8" xfId="26205"/>
    <cellStyle name="60% - Accent3 9" xfId="26206"/>
    <cellStyle name="60% - Accent4 10" xfId="26208"/>
    <cellStyle name="60% - Accent4 11" xfId="26209"/>
    <cellStyle name="60% - Accent4 12" xfId="26210"/>
    <cellStyle name="60% - Accent4 13" xfId="26211"/>
    <cellStyle name="60% - Accent4 14" xfId="26207"/>
    <cellStyle name="60% - Accent4 2" xfId="412"/>
    <cellStyle name="60% - Accent4 2 10" xfId="413"/>
    <cellStyle name="60% - Accent4 2 11" xfId="414"/>
    <cellStyle name="60% - Accent4 2 12" xfId="415"/>
    <cellStyle name="60% - Accent4 2 13" xfId="26212"/>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3 4" xfId="26213"/>
    <cellStyle name="60% - Accent4 4" xfId="428"/>
    <cellStyle name="60% - Accent4 4 2" xfId="429"/>
    <cellStyle name="60% - Accent4 4 3" xfId="430"/>
    <cellStyle name="60% - Accent4 4 4" xfId="26214"/>
    <cellStyle name="60% - Accent4 5" xfId="431"/>
    <cellStyle name="60% - Accent4 5 2" xfId="432"/>
    <cellStyle name="60% - Accent4 5 3" xfId="433"/>
    <cellStyle name="60% - Accent4 5 4" xfId="26215"/>
    <cellStyle name="60% - Accent4 6" xfId="434"/>
    <cellStyle name="60% - Accent4 6 2" xfId="435"/>
    <cellStyle name="60% - Accent4 6 3" xfId="436"/>
    <cellStyle name="60% - Accent4 6 4" xfId="26216"/>
    <cellStyle name="60% - Accent4 7" xfId="437"/>
    <cellStyle name="60% - Accent4 7 2" xfId="26217"/>
    <cellStyle name="60% - Accent4 8" xfId="26218"/>
    <cellStyle name="60% - Accent4 9" xfId="26219"/>
    <cellStyle name="60% - Accent5 10" xfId="26221"/>
    <cellStyle name="60% - Accent5 11" xfId="26222"/>
    <cellStyle name="60% - Accent5 12" xfId="26223"/>
    <cellStyle name="60% - Accent5 13" xfId="26224"/>
    <cellStyle name="60% - Accent5 14" xfId="26220"/>
    <cellStyle name="60% - Accent5 2" xfId="438"/>
    <cellStyle name="60% - Accent5 2 10" xfId="439"/>
    <cellStyle name="60% - Accent5 2 11" xfId="440"/>
    <cellStyle name="60% - Accent5 2 12" xfId="441"/>
    <cellStyle name="60% - Accent5 2 13" xfId="26225"/>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3 4" xfId="26226"/>
    <cellStyle name="60% - Accent5 4" xfId="454"/>
    <cellStyle name="60% - Accent5 4 2" xfId="455"/>
    <cellStyle name="60% - Accent5 4 3" xfId="456"/>
    <cellStyle name="60% - Accent5 4 4" xfId="26227"/>
    <cellStyle name="60% - Accent5 5" xfId="457"/>
    <cellStyle name="60% - Accent5 5 2" xfId="458"/>
    <cellStyle name="60% - Accent5 5 3" xfId="459"/>
    <cellStyle name="60% - Accent5 5 4" xfId="26228"/>
    <cellStyle name="60% - Accent5 6" xfId="460"/>
    <cellStyle name="60% - Accent5 6 2" xfId="461"/>
    <cellStyle name="60% - Accent5 6 3" xfId="462"/>
    <cellStyle name="60% - Accent5 6 4" xfId="26229"/>
    <cellStyle name="60% - Accent5 7" xfId="463"/>
    <cellStyle name="60% - Accent5 7 2" xfId="26230"/>
    <cellStyle name="60% - Accent5 8" xfId="26231"/>
    <cellStyle name="60% - Accent5 9" xfId="26232"/>
    <cellStyle name="60% - Accent6 10" xfId="26234"/>
    <cellStyle name="60% - Accent6 11" xfId="26235"/>
    <cellStyle name="60% - Accent6 12" xfId="26236"/>
    <cellStyle name="60% - Accent6 13" xfId="26237"/>
    <cellStyle name="60% - Accent6 14" xfId="26233"/>
    <cellStyle name="60% - Accent6 2" xfId="464"/>
    <cellStyle name="60% - Accent6 2 10" xfId="465"/>
    <cellStyle name="60% - Accent6 2 11" xfId="466"/>
    <cellStyle name="60% - Accent6 2 12" xfId="467"/>
    <cellStyle name="60% - Accent6 2 13" xfId="26238"/>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3 4" xfId="26239"/>
    <cellStyle name="60% - Accent6 4" xfId="480"/>
    <cellStyle name="60% - Accent6 4 2" xfId="481"/>
    <cellStyle name="60% - Accent6 4 3" xfId="482"/>
    <cellStyle name="60% - Accent6 4 4" xfId="26240"/>
    <cellStyle name="60% - Accent6 5" xfId="483"/>
    <cellStyle name="60% - Accent6 5 2" xfId="484"/>
    <cellStyle name="60% - Accent6 5 3" xfId="485"/>
    <cellStyle name="60% - Accent6 5 4" xfId="26241"/>
    <cellStyle name="60% - Accent6 6" xfId="486"/>
    <cellStyle name="60% - Accent6 6 2" xfId="487"/>
    <cellStyle name="60% - Accent6 6 3" xfId="488"/>
    <cellStyle name="60% - Accent6 6 4" xfId="26242"/>
    <cellStyle name="60% - Accent6 7" xfId="489"/>
    <cellStyle name="60% - Accent6 7 2" xfId="26243"/>
    <cellStyle name="60% - Accent6 8" xfId="26244"/>
    <cellStyle name="60% - Accent6 9" xfId="26245"/>
    <cellStyle name="60% - Colore 1" xfId="26246"/>
    <cellStyle name="60% - Colore 1 10" xfId="26247"/>
    <cellStyle name="60% - Colore 1 11" xfId="26248"/>
    <cellStyle name="60% - Colore 1 12" xfId="26249"/>
    <cellStyle name="60% - Colore 1 13" xfId="26250"/>
    <cellStyle name="60% - Colore 1 14" xfId="26251"/>
    <cellStyle name="60% - Colore 1 15" xfId="26252"/>
    <cellStyle name="60% - Colore 1 16" xfId="26253"/>
    <cellStyle name="60% - Colore 1 17" xfId="26254"/>
    <cellStyle name="60% - Colore 1 2" xfId="26255"/>
    <cellStyle name="60% - Colore 1 3" xfId="26256"/>
    <cellStyle name="60% - Colore 1 4" xfId="26257"/>
    <cellStyle name="60% - Colore 1 5" xfId="26258"/>
    <cellStyle name="60% - Colore 1 6" xfId="26259"/>
    <cellStyle name="60% - Colore 1 7" xfId="26260"/>
    <cellStyle name="60% - Colore 1 8" xfId="26261"/>
    <cellStyle name="60% - Colore 1 9" xfId="26262"/>
    <cellStyle name="60% - Colore 1_Display" xfId="26263"/>
    <cellStyle name="60% - Colore 2" xfId="26264"/>
    <cellStyle name="60% - Colore 2 10" xfId="26265"/>
    <cellStyle name="60% - Colore 2 11" xfId="26266"/>
    <cellStyle name="60% - Colore 2 12" xfId="26267"/>
    <cellStyle name="60% - Colore 2 13" xfId="26268"/>
    <cellStyle name="60% - Colore 2 14" xfId="26269"/>
    <cellStyle name="60% - Colore 2 15" xfId="26270"/>
    <cellStyle name="60% - Colore 2 16" xfId="26271"/>
    <cellStyle name="60% - Colore 2 17" xfId="26272"/>
    <cellStyle name="60% - Colore 2 2" xfId="26273"/>
    <cellStyle name="60% - Colore 2 3" xfId="26274"/>
    <cellStyle name="60% - Colore 2 4" xfId="26275"/>
    <cellStyle name="60% - Colore 2 5" xfId="26276"/>
    <cellStyle name="60% - Colore 2 6" xfId="26277"/>
    <cellStyle name="60% - Colore 2 7" xfId="26278"/>
    <cellStyle name="60% - Colore 2 8" xfId="26279"/>
    <cellStyle name="60% - Colore 2 9" xfId="26280"/>
    <cellStyle name="60% - Colore 2_Display" xfId="26281"/>
    <cellStyle name="60% - Colore 3" xfId="26282"/>
    <cellStyle name="60% - Colore 3 10" xfId="26283"/>
    <cellStyle name="60% - Colore 3 11" xfId="26284"/>
    <cellStyle name="60% - Colore 3 12" xfId="26285"/>
    <cellStyle name="60% - Colore 3 13" xfId="26286"/>
    <cellStyle name="60% - Colore 3 14" xfId="26287"/>
    <cellStyle name="60% - Colore 3 15" xfId="26288"/>
    <cellStyle name="60% - Colore 3 16" xfId="26289"/>
    <cellStyle name="60% - Colore 3 17" xfId="26290"/>
    <cellStyle name="60% - Colore 3 2" xfId="26291"/>
    <cellStyle name="60% - Colore 3 3" xfId="26292"/>
    <cellStyle name="60% - Colore 3 4" xfId="26293"/>
    <cellStyle name="60% - Colore 3 5" xfId="26294"/>
    <cellStyle name="60% - Colore 3 6" xfId="26295"/>
    <cellStyle name="60% - Colore 3 7" xfId="26296"/>
    <cellStyle name="60% - Colore 3 8" xfId="26297"/>
    <cellStyle name="60% - Colore 3 9" xfId="26298"/>
    <cellStyle name="60% - Colore 3_Display" xfId="26299"/>
    <cellStyle name="60% - Colore 4" xfId="26300"/>
    <cellStyle name="60% - Colore 4 10" xfId="26301"/>
    <cellStyle name="60% - Colore 4 11" xfId="26302"/>
    <cellStyle name="60% - Colore 4 12" xfId="26303"/>
    <cellStyle name="60% - Colore 4 13" xfId="26304"/>
    <cellStyle name="60% - Colore 4 14" xfId="26305"/>
    <cellStyle name="60% - Colore 4 15" xfId="26306"/>
    <cellStyle name="60% - Colore 4 16" xfId="26307"/>
    <cellStyle name="60% - Colore 4 17" xfId="26308"/>
    <cellStyle name="60% - Colore 4 2" xfId="26309"/>
    <cellStyle name="60% - Colore 4 3" xfId="26310"/>
    <cellStyle name="60% - Colore 4 4" xfId="26311"/>
    <cellStyle name="60% - Colore 4 5" xfId="26312"/>
    <cellStyle name="60% - Colore 4 6" xfId="26313"/>
    <cellStyle name="60% - Colore 4 7" xfId="26314"/>
    <cellStyle name="60% - Colore 4 8" xfId="26315"/>
    <cellStyle name="60% - Colore 4 9" xfId="26316"/>
    <cellStyle name="60% - Colore 4_Display" xfId="26317"/>
    <cellStyle name="60% - Colore 5" xfId="26318"/>
    <cellStyle name="60% - Colore 5 10" xfId="26319"/>
    <cellStyle name="60% - Colore 5 11" xfId="26320"/>
    <cellStyle name="60% - Colore 5 12" xfId="26321"/>
    <cellStyle name="60% - Colore 5 13" xfId="26322"/>
    <cellStyle name="60% - Colore 5 14" xfId="26323"/>
    <cellStyle name="60% - Colore 5 15" xfId="26324"/>
    <cellStyle name="60% - Colore 5 16" xfId="26325"/>
    <cellStyle name="60% - Colore 5 17" xfId="26326"/>
    <cellStyle name="60% - Colore 5 2" xfId="26327"/>
    <cellStyle name="60% - Colore 5 3" xfId="26328"/>
    <cellStyle name="60% - Colore 5 4" xfId="26329"/>
    <cellStyle name="60% - Colore 5 5" xfId="26330"/>
    <cellStyle name="60% - Colore 5 6" xfId="26331"/>
    <cellStyle name="60% - Colore 5 7" xfId="26332"/>
    <cellStyle name="60% - Colore 5 8" xfId="26333"/>
    <cellStyle name="60% - Colore 5 9" xfId="26334"/>
    <cellStyle name="60% - Colore 5_Display" xfId="26335"/>
    <cellStyle name="60% - Colore 6" xfId="26336"/>
    <cellStyle name="60% - Colore 6 10" xfId="26337"/>
    <cellStyle name="60% - Colore 6 11" xfId="26338"/>
    <cellStyle name="60% - Colore 6 12" xfId="26339"/>
    <cellStyle name="60% - Colore 6 13" xfId="26340"/>
    <cellStyle name="60% - Colore 6 14" xfId="26341"/>
    <cellStyle name="60% - Colore 6 15" xfId="26342"/>
    <cellStyle name="60% - Colore 6 16" xfId="26343"/>
    <cellStyle name="60% - Colore 6 17" xfId="26344"/>
    <cellStyle name="60% - Colore 6 2" xfId="26345"/>
    <cellStyle name="60% - Colore 6 3" xfId="26346"/>
    <cellStyle name="60% - Colore 6 4" xfId="26347"/>
    <cellStyle name="60% - Colore 6 5" xfId="26348"/>
    <cellStyle name="60% - Colore 6 6" xfId="26349"/>
    <cellStyle name="60% - Colore 6 7" xfId="26350"/>
    <cellStyle name="60% - Colore 6 8" xfId="26351"/>
    <cellStyle name="60% - Colore 6 9" xfId="26352"/>
    <cellStyle name="60% - Colore 6_Display" xfId="26353"/>
    <cellStyle name="_x001c_À " xfId="26354"/>
    <cellStyle name="_x001c_À  2" xfId="26355"/>
    <cellStyle name="A_Cacher" xfId="26356"/>
    <cellStyle name="ac" xfId="26357"/>
    <cellStyle name="ac 2" xfId="26358"/>
    <cellStyle name="Accent1 - 20%" xfId="490"/>
    <cellStyle name="Accent1 - 40%" xfId="491"/>
    <cellStyle name="Accent1 - 60%" xfId="492"/>
    <cellStyle name="Accent1 10" xfId="26359"/>
    <cellStyle name="Accent1 11" xfId="26360"/>
    <cellStyle name="Accent1 12" xfId="26361"/>
    <cellStyle name="Accent1 13" xfId="26362"/>
    <cellStyle name="Accent1 14" xfId="26363"/>
    <cellStyle name="Accent1 2" xfId="493"/>
    <cellStyle name="Accent1 2 10" xfId="494"/>
    <cellStyle name="Accent1 2 11" xfId="495"/>
    <cellStyle name="Accent1 2 12" xfId="496"/>
    <cellStyle name="Accent1 2 2" xfId="497"/>
    <cellStyle name="Accent1 2 2 2" xfId="498"/>
    <cellStyle name="Accent1 2 2 3" xfId="26364"/>
    <cellStyle name="Accent1 2 3" xfId="499"/>
    <cellStyle name="Accent1 2 3 2" xfId="26365"/>
    <cellStyle name="Accent1 2 4" xfId="500"/>
    <cellStyle name="Accent1 2 5" xfId="501"/>
    <cellStyle name="Accent1 2 6" xfId="502"/>
    <cellStyle name="Accent1 2 7" xfId="503"/>
    <cellStyle name="Accent1 2 8" xfId="504"/>
    <cellStyle name="Accent1 2 9" xfId="505"/>
    <cellStyle name="Accent1 2_CONFIGURATION" xfId="26366"/>
    <cellStyle name="Accent1 3" xfId="506"/>
    <cellStyle name="Accent1 3 2" xfId="507"/>
    <cellStyle name="Accent1 3 3" xfId="508"/>
    <cellStyle name="Accent1 3 4" xfId="26367"/>
    <cellStyle name="Accent1 4" xfId="509"/>
    <cellStyle name="Accent1 4 2" xfId="510"/>
    <cellStyle name="Accent1 4 3" xfId="511"/>
    <cellStyle name="Accent1 4 4" xfId="26368"/>
    <cellStyle name="Accent1 5" xfId="512"/>
    <cellStyle name="Accent1 5 2" xfId="513"/>
    <cellStyle name="Accent1 5 3" xfId="514"/>
    <cellStyle name="Accent1 5 4" xfId="26369"/>
    <cellStyle name="Accent1 6" xfId="515"/>
    <cellStyle name="Accent1 6 2" xfId="516"/>
    <cellStyle name="Accent1 6 3" xfId="517"/>
    <cellStyle name="Accent1 6 4" xfId="26370"/>
    <cellStyle name="Accent1 7" xfId="518"/>
    <cellStyle name="Accent1 7 2" xfId="26371"/>
    <cellStyle name="Accent1 8" xfId="519"/>
    <cellStyle name="Accent1 8 2" xfId="26372"/>
    <cellStyle name="Accent1 9" xfId="520"/>
    <cellStyle name="Accent1 9 2" xfId="26373"/>
    <cellStyle name="Accent2 - 20%" xfId="521"/>
    <cellStyle name="Accent2 - 40%" xfId="522"/>
    <cellStyle name="Accent2 - 60%" xfId="523"/>
    <cellStyle name="Accent2 10" xfId="26374"/>
    <cellStyle name="Accent2 11" xfId="26375"/>
    <cellStyle name="Accent2 12" xfId="26376"/>
    <cellStyle name="Accent2 13" xfId="26377"/>
    <cellStyle name="Accent2 14" xfId="26378"/>
    <cellStyle name="Accent2 2" xfId="524"/>
    <cellStyle name="Accent2 2 10" xfId="525"/>
    <cellStyle name="Accent2 2 11" xfId="526"/>
    <cellStyle name="Accent2 2 12" xfId="527"/>
    <cellStyle name="Accent2 2 2" xfId="528"/>
    <cellStyle name="Accent2 2 2 2" xfId="529"/>
    <cellStyle name="Accent2 2 2 3" xfId="26379"/>
    <cellStyle name="Accent2 2 3" xfId="530"/>
    <cellStyle name="Accent2 2 3 2" xfId="26380"/>
    <cellStyle name="Accent2 2 4" xfId="531"/>
    <cellStyle name="Accent2 2 5" xfId="532"/>
    <cellStyle name="Accent2 2 6" xfId="533"/>
    <cellStyle name="Accent2 2 7" xfId="534"/>
    <cellStyle name="Accent2 2 8" xfId="535"/>
    <cellStyle name="Accent2 2 9" xfId="536"/>
    <cellStyle name="Accent2 2_CONFIGURATION" xfId="26381"/>
    <cellStyle name="Accent2 3" xfId="537"/>
    <cellStyle name="Accent2 3 2" xfId="538"/>
    <cellStyle name="Accent2 3 3" xfId="539"/>
    <cellStyle name="Accent2 3 4" xfId="26382"/>
    <cellStyle name="Accent2 4" xfId="540"/>
    <cellStyle name="Accent2 4 2" xfId="541"/>
    <cellStyle name="Accent2 4 3" xfId="542"/>
    <cellStyle name="Accent2 4 4" xfId="26383"/>
    <cellStyle name="Accent2 5" xfId="543"/>
    <cellStyle name="Accent2 5 2" xfId="544"/>
    <cellStyle name="Accent2 5 3" xfId="545"/>
    <cellStyle name="Accent2 5 4" xfId="26384"/>
    <cellStyle name="Accent2 6" xfId="546"/>
    <cellStyle name="Accent2 6 2" xfId="547"/>
    <cellStyle name="Accent2 6 3" xfId="548"/>
    <cellStyle name="Accent2 6 4" xfId="26385"/>
    <cellStyle name="Accent2 7" xfId="549"/>
    <cellStyle name="Accent2 7 2" xfId="26386"/>
    <cellStyle name="Accent2 8" xfId="550"/>
    <cellStyle name="Accent2 8 2" xfId="26387"/>
    <cellStyle name="Accent2 9" xfId="551"/>
    <cellStyle name="Accent2 9 2" xfId="26388"/>
    <cellStyle name="Accent3 - 20%" xfId="552"/>
    <cellStyle name="Accent3 - 40%" xfId="553"/>
    <cellStyle name="Accent3 - 60%" xfId="554"/>
    <cellStyle name="Accent3 10" xfId="26389"/>
    <cellStyle name="Accent3 11" xfId="26390"/>
    <cellStyle name="Accent3 12" xfId="26391"/>
    <cellStyle name="Accent3 13" xfId="26392"/>
    <cellStyle name="Accent3 14" xfId="26393"/>
    <cellStyle name="Accent3 2" xfId="555"/>
    <cellStyle name="Accent3 2 10" xfId="556"/>
    <cellStyle name="Accent3 2 11" xfId="557"/>
    <cellStyle name="Accent3 2 12" xfId="558"/>
    <cellStyle name="Accent3 2 2" xfId="559"/>
    <cellStyle name="Accent3 2 2 2" xfId="560"/>
    <cellStyle name="Accent3 2 2 3" xfId="26394"/>
    <cellStyle name="Accent3 2 3" xfId="561"/>
    <cellStyle name="Accent3 2 3 2" xfId="26395"/>
    <cellStyle name="Accent3 2 4" xfId="562"/>
    <cellStyle name="Accent3 2 5" xfId="563"/>
    <cellStyle name="Accent3 2 6" xfId="564"/>
    <cellStyle name="Accent3 2 7" xfId="565"/>
    <cellStyle name="Accent3 2 8" xfId="566"/>
    <cellStyle name="Accent3 2 9" xfId="567"/>
    <cellStyle name="Accent3 2_CONFIGURATION" xfId="26396"/>
    <cellStyle name="Accent3 3" xfId="568"/>
    <cellStyle name="Accent3 3 2" xfId="569"/>
    <cellStyle name="Accent3 3 3" xfId="570"/>
    <cellStyle name="Accent3 3 4" xfId="26397"/>
    <cellStyle name="Accent3 4" xfId="571"/>
    <cellStyle name="Accent3 4 2" xfId="572"/>
    <cellStyle name="Accent3 4 3" xfId="573"/>
    <cellStyle name="Accent3 4 4" xfId="26398"/>
    <cellStyle name="Accent3 5" xfId="574"/>
    <cellStyle name="Accent3 5 2" xfId="575"/>
    <cellStyle name="Accent3 5 3" xfId="576"/>
    <cellStyle name="Accent3 5 4" xfId="26399"/>
    <cellStyle name="Accent3 6" xfId="577"/>
    <cellStyle name="Accent3 6 2" xfId="578"/>
    <cellStyle name="Accent3 6 3" xfId="579"/>
    <cellStyle name="Accent3 6 4" xfId="26400"/>
    <cellStyle name="Accent3 7" xfId="580"/>
    <cellStyle name="Accent3 7 2" xfId="26401"/>
    <cellStyle name="Accent3 8" xfId="581"/>
    <cellStyle name="Accent3 8 2" xfId="26402"/>
    <cellStyle name="Accent3 9" xfId="582"/>
    <cellStyle name="Accent3 9 2" xfId="26403"/>
    <cellStyle name="Accent4 - 20%" xfId="583"/>
    <cellStyle name="Accent4 - 40%" xfId="584"/>
    <cellStyle name="Accent4 - 60%" xfId="585"/>
    <cellStyle name="Accent4 10" xfId="26404"/>
    <cellStyle name="Accent4 11" xfId="26405"/>
    <cellStyle name="Accent4 12" xfId="26406"/>
    <cellStyle name="Accent4 13" xfId="26407"/>
    <cellStyle name="Accent4 14" xfId="26408"/>
    <cellStyle name="Accent4 2" xfId="586"/>
    <cellStyle name="Accent4 2 10" xfId="587"/>
    <cellStyle name="Accent4 2 11" xfId="588"/>
    <cellStyle name="Accent4 2 12" xfId="589"/>
    <cellStyle name="Accent4 2 2" xfId="590"/>
    <cellStyle name="Accent4 2 2 2" xfId="591"/>
    <cellStyle name="Accent4 2 2 3" xfId="26409"/>
    <cellStyle name="Accent4 2 3" xfId="592"/>
    <cellStyle name="Accent4 2 3 2" xfId="26410"/>
    <cellStyle name="Accent4 2 4" xfId="593"/>
    <cellStyle name="Accent4 2 5" xfId="594"/>
    <cellStyle name="Accent4 2 6" xfId="595"/>
    <cellStyle name="Accent4 2 7" xfId="596"/>
    <cellStyle name="Accent4 2 8" xfId="597"/>
    <cellStyle name="Accent4 2 9" xfId="598"/>
    <cellStyle name="Accent4 2_CONFIGURATION" xfId="26411"/>
    <cellStyle name="Accent4 3" xfId="599"/>
    <cellStyle name="Accent4 3 2" xfId="600"/>
    <cellStyle name="Accent4 3 3" xfId="601"/>
    <cellStyle name="Accent4 3 4" xfId="26412"/>
    <cellStyle name="Accent4 4" xfId="602"/>
    <cellStyle name="Accent4 4 2" xfId="603"/>
    <cellStyle name="Accent4 4 3" xfId="604"/>
    <cellStyle name="Accent4 4 4" xfId="26413"/>
    <cellStyle name="Accent4 5" xfId="605"/>
    <cellStyle name="Accent4 5 2" xfId="606"/>
    <cellStyle name="Accent4 5 3" xfId="607"/>
    <cellStyle name="Accent4 5 4" xfId="26414"/>
    <cellStyle name="Accent4 6" xfId="608"/>
    <cellStyle name="Accent4 6 2" xfId="609"/>
    <cellStyle name="Accent4 6 3" xfId="610"/>
    <cellStyle name="Accent4 6 4" xfId="26415"/>
    <cellStyle name="Accent4 7" xfId="611"/>
    <cellStyle name="Accent4 7 2" xfId="26416"/>
    <cellStyle name="Accent4 8" xfId="612"/>
    <cellStyle name="Accent4 8 2" xfId="26417"/>
    <cellStyle name="Accent4 9" xfId="613"/>
    <cellStyle name="Accent4 9 2" xfId="26418"/>
    <cellStyle name="Accent5 - 20%" xfId="614"/>
    <cellStyle name="Accent5 - 40%" xfId="615"/>
    <cellStyle name="Accent5 - 60%" xfId="616"/>
    <cellStyle name="Accent5 10" xfId="26419"/>
    <cellStyle name="Accent5 11" xfId="26420"/>
    <cellStyle name="Accent5 12" xfId="26421"/>
    <cellStyle name="Accent5 13" xfId="26422"/>
    <cellStyle name="Accent5 14" xfId="26423"/>
    <cellStyle name="Accent5 15" xfId="26424"/>
    <cellStyle name="Accent5 2" xfId="617"/>
    <cellStyle name="Accent5 2 10" xfId="618"/>
    <cellStyle name="Accent5 2 11" xfId="619"/>
    <cellStyle name="Accent5 2 12" xfId="620"/>
    <cellStyle name="Accent5 2 2" xfId="621"/>
    <cellStyle name="Accent5 2 2 2" xfId="622"/>
    <cellStyle name="Accent5 2 2 3" xfId="26425"/>
    <cellStyle name="Accent5 2 3" xfId="623"/>
    <cellStyle name="Accent5 2 3 2" xfId="26426"/>
    <cellStyle name="Accent5 2 4" xfId="624"/>
    <cellStyle name="Accent5 2 5" xfId="625"/>
    <cellStyle name="Accent5 2 6" xfId="626"/>
    <cellStyle name="Accent5 2 7" xfId="627"/>
    <cellStyle name="Accent5 2 8" xfId="628"/>
    <cellStyle name="Accent5 2 9" xfId="629"/>
    <cellStyle name="Accent5 2_CONFIGURATION" xfId="26427"/>
    <cellStyle name="Accent5 3" xfId="630"/>
    <cellStyle name="Accent5 3 2" xfId="631"/>
    <cellStyle name="Accent5 3 3" xfId="632"/>
    <cellStyle name="Accent5 3 4" xfId="26428"/>
    <cellStyle name="Accent5 4" xfId="633"/>
    <cellStyle name="Accent5 4 2" xfId="634"/>
    <cellStyle name="Accent5 4 3" xfId="635"/>
    <cellStyle name="Accent5 4 4" xfId="26429"/>
    <cellStyle name="Accent5 5" xfId="636"/>
    <cellStyle name="Accent5 5 2" xfId="637"/>
    <cellStyle name="Accent5 5 3" xfId="638"/>
    <cellStyle name="Accent5 5 4" xfId="26430"/>
    <cellStyle name="Accent5 6" xfId="639"/>
    <cellStyle name="Accent5 6 2" xfId="640"/>
    <cellStyle name="Accent5 6 3" xfId="641"/>
    <cellStyle name="Accent5 6 4" xfId="26431"/>
    <cellStyle name="Accent5 7" xfId="642"/>
    <cellStyle name="Accent5 7 2" xfId="26432"/>
    <cellStyle name="Accent5 8" xfId="643"/>
    <cellStyle name="Accent5 8 2" xfId="26433"/>
    <cellStyle name="Accent5 9" xfId="644"/>
    <cellStyle name="Accent5 9 2" xfId="26434"/>
    <cellStyle name="Accent6 - 20%" xfId="645"/>
    <cellStyle name="Accent6 - 40%" xfId="646"/>
    <cellStyle name="Accent6 - 60%" xfId="647"/>
    <cellStyle name="Accent6 10" xfId="26435"/>
    <cellStyle name="Accent6 11" xfId="26436"/>
    <cellStyle name="Accent6 12" xfId="26437"/>
    <cellStyle name="Accent6 13" xfId="26438"/>
    <cellStyle name="Accent6 14" xfId="26439"/>
    <cellStyle name="Accent6 2" xfId="648"/>
    <cellStyle name="Accent6 2 10" xfId="649"/>
    <cellStyle name="Accent6 2 11" xfId="650"/>
    <cellStyle name="Accent6 2 12" xfId="651"/>
    <cellStyle name="Accent6 2 2" xfId="652"/>
    <cellStyle name="Accent6 2 2 2" xfId="653"/>
    <cellStyle name="Accent6 2 2 3" xfId="26440"/>
    <cellStyle name="Accent6 2 3" xfId="654"/>
    <cellStyle name="Accent6 2 3 2" xfId="26441"/>
    <cellStyle name="Accent6 2 4" xfId="655"/>
    <cellStyle name="Accent6 2 5" xfId="656"/>
    <cellStyle name="Accent6 2 6" xfId="657"/>
    <cellStyle name="Accent6 2 7" xfId="658"/>
    <cellStyle name="Accent6 2 8" xfId="659"/>
    <cellStyle name="Accent6 2 9" xfId="660"/>
    <cellStyle name="Accent6 2_CONFIGURATION" xfId="26442"/>
    <cellStyle name="Accent6 3" xfId="661"/>
    <cellStyle name="Accent6 3 2" xfId="662"/>
    <cellStyle name="Accent6 3 3" xfId="663"/>
    <cellStyle name="Accent6 3 4" xfId="26443"/>
    <cellStyle name="Accent6 4" xfId="664"/>
    <cellStyle name="Accent6 4 2" xfId="665"/>
    <cellStyle name="Accent6 4 3" xfId="666"/>
    <cellStyle name="Accent6 4 4" xfId="26444"/>
    <cellStyle name="Accent6 5" xfId="667"/>
    <cellStyle name="Accent6 5 2" xfId="668"/>
    <cellStyle name="Accent6 5 3" xfId="669"/>
    <cellStyle name="Accent6 5 4" xfId="26445"/>
    <cellStyle name="Accent6 6" xfId="670"/>
    <cellStyle name="Accent6 6 2" xfId="671"/>
    <cellStyle name="Accent6 6 3" xfId="672"/>
    <cellStyle name="Accent6 6 4" xfId="26446"/>
    <cellStyle name="Accent6 7" xfId="673"/>
    <cellStyle name="Accent6 7 2" xfId="26447"/>
    <cellStyle name="Accent6 8" xfId="674"/>
    <cellStyle name="Accent6 8 2" xfId="26448"/>
    <cellStyle name="Accent6 9" xfId="675"/>
    <cellStyle name="Accent6 9 2" xfId="26449"/>
    <cellStyle name="accounting" xfId="26450"/>
    <cellStyle name="accounting 2" xfId="26451"/>
    <cellStyle name="accounting 2 2" xfId="26452"/>
    <cellStyle name="accounting 2 2 2" xfId="26453"/>
    <cellStyle name="accounting 2 2 2 2" xfId="36443"/>
    <cellStyle name="accounting 2 2 3" xfId="36442"/>
    <cellStyle name="accounting 2 3" xfId="26454"/>
    <cellStyle name="accounting 2 3 2" xfId="36444"/>
    <cellStyle name="accounting 2 4" xfId="26455"/>
    <cellStyle name="accounting 2 4 2" xfId="36445"/>
    <cellStyle name="accounting 2 5" xfId="26456"/>
    <cellStyle name="accounting 2 5 2" xfId="36446"/>
    <cellStyle name="accounting 2 6" xfId="26457"/>
    <cellStyle name="accounting 2 6 2" xfId="36447"/>
    <cellStyle name="accounting 2 7" xfId="36441"/>
    <cellStyle name="accounting 3" xfId="26458"/>
    <cellStyle name="accounting 3 2" xfId="26459"/>
    <cellStyle name="accounting 3 2 2" xfId="36449"/>
    <cellStyle name="accounting 3 3" xfId="36448"/>
    <cellStyle name="accounting 4" xfId="26460"/>
    <cellStyle name="accounting 4 2" xfId="36450"/>
    <cellStyle name="accounting 5" xfId="26461"/>
    <cellStyle name="accounting 5 2" xfId="36451"/>
    <cellStyle name="accounting 6" xfId="26462"/>
    <cellStyle name="accounting 6 2" xfId="36452"/>
    <cellStyle name="accounting 7" xfId="26463"/>
    <cellStyle name="accounting 7 2" xfId="36453"/>
    <cellStyle name="accounting 8" xfId="36440"/>
    <cellStyle name="act" xfId="26464"/>
    <cellStyle name="act 10" xfId="26465"/>
    <cellStyle name="act 11" xfId="26466"/>
    <cellStyle name="act 12" xfId="26467"/>
    <cellStyle name="act 13" xfId="26468"/>
    <cellStyle name="act 14" xfId="26469"/>
    <cellStyle name="act 15" xfId="26470"/>
    <cellStyle name="act 16" xfId="26471"/>
    <cellStyle name="act 17" xfId="26472"/>
    <cellStyle name="act 2" xfId="26473"/>
    <cellStyle name="act 2 2" xfId="26474"/>
    <cellStyle name="act 2_Degas HFTO" xfId="26475"/>
    <cellStyle name="act 3" xfId="26476"/>
    <cellStyle name="act 4" xfId="26477"/>
    <cellStyle name="act 5" xfId="26478"/>
    <cellStyle name="act 6" xfId="26479"/>
    <cellStyle name="act 7" xfId="26480"/>
    <cellStyle name="act 8" xfId="26481"/>
    <cellStyle name="act 9" xfId="26482"/>
    <cellStyle name="act_Degas HFTO" xfId="26483"/>
    <cellStyle name="Adjustable" xfId="26484"/>
    <cellStyle name="AFE" xfId="26485"/>
    <cellStyle name="AFE 10" xfId="26486"/>
    <cellStyle name="AFE 11" xfId="26487"/>
    <cellStyle name="AFE 12" xfId="26488"/>
    <cellStyle name="AFE 13" xfId="26489"/>
    <cellStyle name="AFE 14" xfId="26490"/>
    <cellStyle name="AFE 15" xfId="26491"/>
    <cellStyle name="AFE 16" xfId="26492"/>
    <cellStyle name="AFE 17" xfId="26493"/>
    <cellStyle name="AFE 2" xfId="26494"/>
    <cellStyle name="AFE 3" xfId="26495"/>
    <cellStyle name="AFE 4" xfId="26496"/>
    <cellStyle name="AFE 5" xfId="26497"/>
    <cellStyle name="AFE 6" xfId="26498"/>
    <cellStyle name="AFE 7" xfId="26499"/>
    <cellStyle name="AFE 8" xfId="26500"/>
    <cellStyle name="AFE 9" xfId="26501"/>
    <cellStyle name="AFE_Degas HFTO" xfId="26502"/>
    <cellStyle name="AminPageHeading" xfId="26503"/>
    <cellStyle name="Arial 10" xfId="26504"/>
    <cellStyle name="Arial 10 2" xfId="26505"/>
    <cellStyle name="Arial 10 2 2" xfId="26506"/>
    <cellStyle name="Arial 10 3" xfId="26507"/>
    <cellStyle name="Arial 10_Cadrage conso" xfId="26508"/>
    <cellStyle name="Arial 12" xfId="26509"/>
    <cellStyle name="AskSide" xfId="26510"/>
    <cellStyle name="Assumption" xfId="26511"/>
    <cellStyle name="Assumption 2" xfId="26512"/>
    <cellStyle name="Assumption 2 2" xfId="36455"/>
    <cellStyle name="Assumption 3" xfId="26513"/>
    <cellStyle name="Assumption 3 2" xfId="36456"/>
    <cellStyle name="Assumption 4" xfId="26514"/>
    <cellStyle name="Assumption 4 2" xfId="36457"/>
    <cellStyle name="Assumption 5" xfId="26515"/>
    <cellStyle name="Assumption 5 2" xfId="36458"/>
    <cellStyle name="Assumption 6" xfId="36454"/>
    <cellStyle name="Auto" xfId="26516"/>
    <cellStyle name="AutoFormat Options" xfId="26517"/>
    <cellStyle name="AutoFormat Options 2" xfId="26518"/>
    <cellStyle name="AutoFormat Options 2 2" xfId="26519"/>
    <cellStyle name="AutoFormat Options 3" xfId="26520"/>
    <cellStyle name="Avertissement 2" xfId="26521"/>
    <cellStyle name="Avertissement 3" xfId="26522"/>
    <cellStyle name="Axis.EffectiveDate" xfId="26523"/>
    <cellStyle name="Axis.Seasoning" xfId="26524"/>
    <cellStyle name="b" xfId="26525"/>
    <cellStyle name="b 10" xfId="26526"/>
    <cellStyle name="b 10 2" xfId="36460"/>
    <cellStyle name="b 11" xfId="26527"/>
    <cellStyle name="b 11 2" xfId="36461"/>
    <cellStyle name="b 12" xfId="26528"/>
    <cellStyle name="b 12 2" xfId="36462"/>
    <cellStyle name="b 13" xfId="26529"/>
    <cellStyle name="b 13 2" xfId="36463"/>
    <cellStyle name="b 14" xfId="26530"/>
    <cellStyle name="b 14 2" xfId="36464"/>
    <cellStyle name="b 15" xfId="26531"/>
    <cellStyle name="b 15 2" xfId="36465"/>
    <cellStyle name="b 16" xfId="26532"/>
    <cellStyle name="b 16 2" xfId="36466"/>
    <cellStyle name="b 17" xfId="26533"/>
    <cellStyle name="b 17 2" xfId="36467"/>
    <cellStyle name="b 18" xfId="26534"/>
    <cellStyle name="b 18 2" xfId="36468"/>
    <cellStyle name="b 19" xfId="26535"/>
    <cellStyle name="b 19 2" xfId="36469"/>
    <cellStyle name="b 2" xfId="26536"/>
    <cellStyle name="b 2 2" xfId="26537"/>
    <cellStyle name="b 2 2 2" xfId="36471"/>
    <cellStyle name="b 2 3" xfId="26538"/>
    <cellStyle name="b 2 3 2" xfId="36472"/>
    <cellStyle name="b 2 4" xfId="26539"/>
    <cellStyle name="b 2 4 2" xfId="36473"/>
    <cellStyle name="b 2 5" xfId="26540"/>
    <cellStyle name="b 2 5 2" xfId="36474"/>
    <cellStyle name="b 2 6" xfId="26541"/>
    <cellStyle name="b 2 6 2" xfId="36475"/>
    <cellStyle name="b 2 7" xfId="36470"/>
    <cellStyle name="b 20" xfId="26542"/>
    <cellStyle name="b 20 2" xfId="36476"/>
    <cellStyle name="b 21" xfId="26543"/>
    <cellStyle name="b 21 2" xfId="36477"/>
    <cellStyle name="b 22" xfId="26544"/>
    <cellStyle name="b 22 2" xfId="36478"/>
    <cellStyle name="b 23" xfId="36459"/>
    <cellStyle name="b 3" xfId="26545"/>
    <cellStyle name="b 3 2" xfId="26546"/>
    <cellStyle name="b 3 2 2" xfId="36480"/>
    <cellStyle name="b 3 3" xfId="36479"/>
    <cellStyle name="b 4" xfId="26547"/>
    <cellStyle name="b 4 2" xfId="26548"/>
    <cellStyle name="b 4 2 2" xfId="36482"/>
    <cellStyle name="b 4 3" xfId="36481"/>
    <cellStyle name="b 5" xfId="26549"/>
    <cellStyle name="b 5 2" xfId="26550"/>
    <cellStyle name="b 5 2 2" xfId="36484"/>
    <cellStyle name="b 5 3" xfId="36483"/>
    <cellStyle name="b 6" xfId="26551"/>
    <cellStyle name="b 6 2" xfId="26552"/>
    <cellStyle name="b 6 2 2" xfId="36486"/>
    <cellStyle name="b 6 3" xfId="36485"/>
    <cellStyle name="b 7" xfId="26553"/>
    <cellStyle name="b 7 2" xfId="26554"/>
    <cellStyle name="b 7 2 2" xfId="36488"/>
    <cellStyle name="b 7 3" xfId="36487"/>
    <cellStyle name="b 8" xfId="26555"/>
    <cellStyle name="b 8 2" xfId="36489"/>
    <cellStyle name="b 9" xfId="26556"/>
    <cellStyle name="b 9 2" xfId="36490"/>
    <cellStyle name="b_~0950885" xfId="26557"/>
    <cellStyle name="b_~0950885 2" xfId="36491"/>
    <cellStyle name="b_~5830458" xfId="26558"/>
    <cellStyle name="b_~5830458 2" xfId="36492"/>
    <cellStyle name="b_~8064952" xfId="26559"/>
    <cellStyle name="b_~8064952 2" xfId="36493"/>
    <cellStyle name="b_Fichier des tableaux ENG_EF_sc590" xfId="26560"/>
    <cellStyle name="b_Fichier des tableaux ENG_EF_sc590 2" xfId="36494"/>
    <cellStyle name="b_Master états financiers de synthèse IFRS_201112 V0" xfId="26561"/>
    <cellStyle name="b_Master états financiers de synthèse IFRS_201112 V0 2" xfId="36495"/>
    <cellStyle name="b_Queen III - PPA reversal Banking Book - 090630" xfId="26562"/>
    <cellStyle name="b_Queen III - PPA reversal Banking Book - 090630 2" xfId="26563"/>
    <cellStyle name="b_Queen III - PPA reversal Banking Book - 090630 2 2" xfId="26564"/>
    <cellStyle name="b_Queen III - PPA reversal Banking Book - 090630 2 2 2" xfId="36498"/>
    <cellStyle name="b_Queen III - PPA reversal Banking Book - 090630 2 3" xfId="26565"/>
    <cellStyle name="b_Queen III - PPA reversal Banking Book - 090630 2 3 2" xfId="36499"/>
    <cellStyle name="b_Queen III - PPA reversal Banking Book - 090630 2 4" xfId="26566"/>
    <cellStyle name="b_Queen III - PPA reversal Banking Book - 090630 2 4 2" xfId="36500"/>
    <cellStyle name="b_Queen III - PPA reversal Banking Book - 090630 2 5" xfId="26567"/>
    <cellStyle name="b_Queen III - PPA reversal Banking Book - 090630 2 5 2" xfId="36501"/>
    <cellStyle name="b_Queen III - PPA reversal Banking Book - 090630 2 6" xfId="26568"/>
    <cellStyle name="b_Queen III - PPA reversal Banking Book - 090630 2 6 2" xfId="36502"/>
    <cellStyle name="b_Queen III - PPA reversal Banking Book - 090630 2 7" xfId="36497"/>
    <cellStyle name="b_Queen III - PPA reversal Banking Book - 090630 3" xfId="36496"/>
    <cellStyle name="b_Queen III - PPA reversal Banking Book - 090630_21h" xfId="26569"/>
    <cellStyle name="b_Queen III - PPA reversal Banking Book - 090630_21h 2" xfId="36503"/>
    <cellStyle name="b_Queen III - PPA reversal Banking Book - 090708h" xfId="26570"/>
    <cellStyle name="b_Queen III - PPA reversal Banking Book - 090708h 2" xfId="36504"/>
    <cellStyle name="b_Queen III - PPA reversal Banking Book - 090709 12h vm pour databook" xfId="26571"/>
    <cellStyle name="b_Queen III - PPA reversal Banking Book - 090709 12h vm pour databook 2" xfId="26572"/>
    <cellStyle name="b_Queen III - PPA reversal Banking Book - 090709 12h vm pour databook 2 2" xfId="26573"/>
    <cellStyle name="b_Queen III - PPA reversal Banking Book - 090709 12h vm pour databook 2 2 2" xfId="36507"/>
    <cellStyle name="b_Queen III - PPA reversal Banking Book - 090709 12h vm pour databook 2 3" xfId="26574"/>
    <cellStyle name="b_Queen III - PPA reversal Banking Book - 090709 12h vm pour databook 2 3 2" xfId="36508"/>
    <cellStyle name="b_Queen III - PPA reversal Banking Book - 090709 12h vm pour databook 2 4" xfId="26575"/>
    <cellStyle name="b_Queen III - PPA reversal Banking Book - 090709 12h vm pour databook 2 4 2" xfId="36509"/>
    <cellStyle name="b_Queen III - PPA reversal Banking Book - 090709 12h vm pour databook 2 5" xfId="26576"/>
    <cellStyle name="b_Queen III - PPA reversal Banking Book - 090709 12h vm pour databook 2 5 2" xfId="36510"/>
    <cellStyle name="b_Queen III - PPA reversal Banking Book - 090709 12h vm pour databook 2 6" xfId="26577"/>
    <cellStyle name="b_Queen III - PPA reversal Banking Book - 090709 12h vm pour databook 2 6 2" xfId="36511"/>
    <cellStyle name="b_Queen III - PPA reversal Banking Book - 090709 12h vm pour databook 2 7" xfId="36506"/>
    <cellStyle name="b_Queen III - PPA reversal Banking Book - 090709 12h vm pour databook 3" xfId="36505"/>
    <cellStyle name="b_Queen III - Rationalisation des Issued Debts - 090723" xfId="26578"/>
    <cellStyle name="b_Queen III - Rationalisation des Issued Debts - 090723 2" xfId="36512"/>
    <cellStyle name="b_Tableauxà modifier dans états fin_gb_rev" xfId="26579"/>
    <cellStyle name="b_Tableauxà modifier dans états fin_gb_rev 2" xfId="36513"/>
    <cellStyle name="b0let" xfId="26580"/>
    <cellStyle name="Bad 10" xfId="26581"/>
    <cellStyle name="Bad 11" xfId="26582"/>
    <cellStyle name="Bad 12" xfId="26583"/>
    <cellStyle name="Bad 13" xfId="26584"/>
    <cellStyle name="Bad 14" xfId="26585"/>
    <cellStyle name="Bad 15" xfId="26586"/>
    <cellStyle name="Bad 16" xfId="26587"/>
    <cellStyle name="Bad 17" xfId="26588"/>
    <cellStyle name="Bad 2" xfId="676"/>
    <cellStyle name="Bad 2 10" xfId="677"/>
    <cellStyle name="Bad 2 11" xfId="678"/>
    <cellStyle name="Bad 2 12" xfId="679"/>
    <cellStyle name="Bad 2 13" xfId="2658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3 4" xfId="26590"/>
    <cellStyle name="Bad 4" xfId="692"/>
    <cellStyle name="Bad 4 2" xfId="693"/>
    <cellStyle name="Bad 4 3" xfId="694"/>
    <cellStyle name="Bad 4 4" xfId="26591"/>
    <cellStyle name="Bad 5" xfId="695"/>
    <cellStyle name="Bad 5 2" xfId="696"/>
    <cellStyle name="Bad 5 3" xfId="697"/>
    <cellStyle name="Bad 5 4" xfId="26592"/>
    <cellStyle name="Bad 6" xfId="698"/>
    <cellStyle name="Bad 6 2" xfId="699"/>
    <cellStyle name="Bad 6 3" xfId="700"/>
    <cellStyle name="Bad 6 4" xfId="26593"/>
    <cellStyle name="Bad 7" xfId="701"/>
    <cellStyle name="Bad 7 2" xfId="26594"/>
    <cellStyle name="Bad 8" xfId="26595"/>
    <cellStyle name="Bad 9" xfId="26596"/>
    <cellStyle name="Banner" xfId="26597"/>
    <cellStyle name="Banner 2" xfId="26598"/>
    <cellStyle name="Banner 2 2" xfId="36515"/>
    <cellStyle name="Banner 3" xfId="36514"/>
    <cellStyle name="BartText" xfId="26599"/>
    <cellStyle name="-Bas de tableau" xfId="26600"/>
    <cellStyle name="bbox" xfId="26601"/>
    <cellStyle name="bbox 10" xfId="26602"/>
    <cellStyle name="bbox 11" xfId="26603"/>
    <cellStyle name="bbox 12" xfId="26604"/>
    <cellStyle name="bbox 13" xfId="26605"/>
    <cellStyle name="bbox 14" xfId="26606"/>
    <cellStyle name="bbox 15" xfId="26607"/>
    <cellStyle name="bbox 16" xfId="26608"/>
    <cellStyle name="bbox 17" xfId="26609"/>
    <cellStyle name="bbox 2" xfId="26610"/>
    <cellStyle name="bbox 3" xfId="26611"/>
    <cellStyle name="bbox 4" xfId="26612"/>
    <cellStyle name="bbox 5" xfId="26613"/>
    <cellStyle name="bbox 6" xfId="26614"/>
    <cellStyle name="bbox 7" xfId="26615"/>
    <cellStyle name="bbox 8" xfId="26616"/>
    <cellStyle name="bbox 9" xfId="26617"/>
    <cellStyle name="Berekening" xfId="26618"/>
    <cellStyle name="BidSide" xfId="26619"/>
    <cellStyle name="Big Money" xfId="26620"/>
    <cellStyle name="BLACK" xfId="26621"/>
    <cellStyle name="BLACK 2" xfId="26622"/>
    <cellStyle name="BLACK 2 2" xfId="26623"/>
    <cellStyle name="BLACK 2 2 2" xfId="26624"/>
    <cellStyle name="BLACK 2 3" xfId="26625"/>
    <cellStyle name="BLACK 3" xfId="26626"/>
    <cellStyle name="BLACK 3 2" xfId="26627"/>
    <cellStyle name="BLACK 4" xfId="26628"/>
    <cellStyle name="black-white" xfId="26629"/>
    <cellStyle name="black-white 10" xfId="26630"/>
    <cellStyle name="black-white 11" xfId="26631"/>
    <cellStyle name="black-white 12" xfId="26632"/>
    <cellStyle name="black-white 13" xfId="26633"/>
    <cellStyle name="black-white 14" xfId="26634"/>
    <cellStyle name="black-white 15" xfId="26635"/>
    <cellStyle name="black-white 16" xfId="26636"/>
    <cellStyle name="black-white 17" xfId="26637"/>
    <cellStyle name="black-white 2" xfId="26638"/>
    <cellStyle name="black-white 2 2" xfId="26639"/>
    <cellStyle name="black-white 3" xfId="26640"/>
    <cellStyle name="black-white 4" xfId="26641"/>
    <cellStyle name="black-white 5" xfId="26642"/>
    <cellStyle name="black-white 6" xfId="26643"/>
    <cellStyle name="black-white 7" xfId="26644"/>
    <cellStyle name="black-white 8" xfId="26645"/>
    <cellStyle name="black-white 9" xfId="26646"/>
    <cellStyle name="black-white small" xfId="26647"/>
    <cellStyle name="black-white small 10" xfId="26648"/>
    <cellStyle name="black-white small 11" xfId="26649"/>
    <cellStyle name="black-white small 12" xfId="26650"/>
    <cellStyle name="black-white small 13" xfId="26651"/>
    <cellStyle name="black-white small 14" xfId="26652"/>
    <cellStyle name="black-white small 15" xfId="26653"/>
    <cellStyle name="black-white small 16" xfId="26654"/>
    <cellStyle name="black-white small 17" xfId="26655"/>
    <cellStyle name="black-white small 2" xfId="26656"/>
    <cellStyle name="black-white small 2 2" xfId="26657"/>
    <cellStyle name="black-white small 3" xfId="26658"/>
    <cellStyle name="black-white small 4" xfId="26659"/>
    <cellStyle name="black-white small 5" xfId="26660"/>
    <cellStyle name="black-white small 6" xfId="26661"/>
    <cellStyle name="black-white small 7" xfId="26662"/>
    <cellStyle name="black-white small 8" xfId="26663"/>
    <cellStyle name="black-white small 9" xfId="26664"/>
    <cellStyle name="black-white small_~0950885" xfId="26665"/>
    <cellStyle name="black-white_~0950885" xfId="26666"/>
    <cellStyle name="Blank [$]" xfId="26667"/>
    <cellStyle name="Blank [$] 2" xfId="26668"/>
    <cellStyle name="Blank [$] 2 2" xfId="26669"/>
    <cellStyle name="Blank [$] 2 2 2" xfId="26670"/>
    <cellStyle name="Blank [$] 2 3" xfId="26671"/>
    <cellStyle name="Blank [$] 3" xfId="26672"/>
    <cellStyle name="Blank [$] 3 2" xfId="26673"/>
    <cellStyle name="Blank [$] 4" xfId="26674"/>
    <cellStyle name="Blank [%]" xfId="26675"/>
    <cellStyle name="Blank [%] 2" xfId="26676"/>
    <cellStyle name="Blank [%] 2 2" xfId="26677"/>
    <cellStyle name="Blank [%] 2 2 2" xfId="26678"/>
    <cellStyle name="Blank [%] 2 3" xfId="26679"/>
    <cellStyle name="Blank [%] 3" xfId="26680"/>
    <cellStyle name="Blank [%] 3 2" xfId="26681"/>
    <cellStyle name="Blank [%] 4" xfId="26682"/>
    <cellStyle name="Blank [,]" xfId="26683"/>
    <cellStyle name="Blank [,] 2" xfId="26684"/>
    <cellStyle name="Blank [,] 2 2" xfId="26685"/>
    <cellStyle name="Blank [,] 2 2 2" xfId="26686"/>
    <cellStyle name="Blank [,] 2 3" xfId="26687"/>
    <cellStyle name="Blank [,] 3" xfId="26688"/>
    <cellStyle name="Blank [,] 3 2" xfId="26689"/>
    <cellStyle name="Blank [,] 4" xfId="26690"/>
    <cellStyle name="Blank [1$]" xfId="26691"/>
    <cellStyle name="Blank [1$] 2" xfId="26692"/>
    <cellStyle name="Blank [1$] 2 2" xfId="26693"/>
    <cellStyle name="Blank [1$] 2 2 2" xfId="26694"/>
    <cellStyle name="Blank [1$] 2 3" xfId="26695"/>
    <cellStyle name="Blank [1$] 3" xfId="26696"/>
    <cellStyle name="Blank [1$] 3 2" xfId="26697"/>
    <cellStyle name="Blank [1$] 4" xfId="26698"/>
    <cellStyle name="Blank [1%]" xfId="26699"/>
    <cellStyle name="Blank [1%] 2" xfId="26700"/>
    <cellStyle name="Blank [1%] 2 2" xfId="26701"/>
    <cellStyle name="Blank [1%] 2 2 2" xfId="26702"/>
    <cellStyle name="Blank [1%] 2 3" xfId="26703"/>
    <cellStyle name="Blank [1%] 3" xfId="26704"/>
    <cellStyle name="Blank [1%] 3 2" xfId="26705"/>
    <cellStyle name="Blank [1%] 4" xfId="26706"/>
    <cellStyle name="Blank [1,]" xfId="26707"/>
    <cellStyle name="Blank [1,] 2" xfId="26708"/>
    <cellStyle name="Blank [1,] 2 2" xfId="26709"/>
    <cellStyle name="Blank [1,] 2 2 2" xfId="26710"/>
    <cellStyle name="Blank [1,] 2 3" xfId="26711"/>
    <cellStyle name="Blank [1,] 3" xfId="26712"/>
    <cellStyle name="Blank [1,] 3 2" xfId="26713"/>
    <cellStyle name="Blank [1,] 4" xfId="26714"/>
    <cellStyle name="Blank [2$]" xfId="26715"/>
    <cellStyle name="Blank [2$] 2" xfId="26716"/>
    <cellStyle name="Blank [2$] 2 2" xfId="26717"/>
    <cellStyle name="Blank [2$] 2 2 2" xfId="26718"/>
    <cellStyle name="Blank [2$] 2 3" xfId="26719"/>
    <cellStyle name="Blank [2$] 3" xfId="26720"/>
    <cellStyle name="Blank [2$] 3 2" xfId="26721"/>
    <cellStyle name="Blank [2$] 4" xfId="26722"/>
    <cellStyle name="Blank [2%]" xfId="26723"/>
    <cellStyle name="Blank [2%] 2" xfId="26724"/>
    <cellStyle name="Blank [2%] 2 2" xfId="26725"/>
    <cellStyle name="Blank [2%] 2 2 2" xfId="26726"/>
    <cellStyle name="Blank [2%] 2 3" xfId="26727"/>
    <cellStyle name="Blank [2%] 3" xfId="26728"/>
    <cellStyle name="Blank [2%] 3 2" xfId="26729"/>
    <cellStyle name="Blank [2%] 4" xfId="26730"/>
    <cellStyle name="Blank [2,]" xfId="26731"/>
    <cellStyle name="Blank [2,] 2" xfId="26732"/>
    <cellStyle name="Blank [2,] 2 2" xfId="26733"/>
    <cellStyle name="Blank [2,] 2 2 2" xfId="26734"/>
    <cellStyle name="Blank [2,] 2 3" xfId="26735"/>
    <cellStyle name="Blank [2,] 3" xfId="26736"/>
    <cellStyle name="Blank [2,] 3 2" xfId="26737"/>
    <cellStyle name="Blank [2,] 4" xfId="26738"/>
    <cellStyle name="Blank [3$]" xfId="26739"/>
    <cellStyle name="Blank [3$] 2" xfId="26740"/>
    <cellStyle name="Blank [3$] 2 2" xfId="26741"/>
    <cellStyle name="Blank [3$] 2 2 2" xfId="26742"/>
    <cellStyle name="Blank [3$] 2 3" xfId="26743"/>
    <cellStyle name="Blank [3$] 3" xfId="26744"/>
    <cellStyle name="Blank [3$] 3 2" xfId="26745"/>
    <cellStyle name="Blank [3$] 4" xfId="26746"/>
    <cellStyle name="Blank [3%]" xfId="26747"/>
    <cellStyle name="Blank [3%] 2" xfId="26748"/>
    <cellStyle name="Blank [3%] 2 2" xfId="26749"/>
    <cellStyle name="Blank [3%] 2 2 2" xfId="26750"/>
    <cellStyle name="Blank [3%] 2 3" xfId="26751"/>
    <cellStyle name="Blank [3%] 3" xfId="26752"/>
    <cellStyle name="Blank [3%] 3 2" xfId="26753"/>
    <cellStyle name="Blank [3%] 4" xfId="26754"/>
    <cellStyle name="Blank [3,]" xfId="26755"/>
    <cellStyle name="Blank [3,] 2" xfId="26756"/>
    <cellStyle name="Blank [3,] 2 2" xfId="26757"/>
    <cellStyle name="Blank [3,] 2 2 2" xfId="26758"/>
    <cellStyle name="Blank [3,] 2 3" xfId="26759"/>
    <cellStyle name="Blank [3,] 3" xfId="26760"/>
    <cellStyle name="Blank [3,] 3 2" xfId="26761"/>
    <cellStyle name="Blank [3,] 4" xfId="26762"/>
    <cellStyle name="Blank [Date]" xfId="26763"/>
    <cellStyle name="Blank [Date] 2" xfId="26764"/>
    <cellStyle name="Blank [Date] 2 2" xfId="26765"/>
    <cellStyle name="Blank [Date] 2 2 2" xfId="26766"/>
    <cellStyle name="Blank [Date] 2 3" xfId="26767"/>
    <cellStyle name="Blank [Date] 3" xfId="26768"/>
    <cellStyle name="Blank [Date] 3 2" xfId="26769"/>
    <cellStyle name="Blank [Date] 4" xfId="26770"/>
    <cellStyle name="Blank [D-M-Y]" xfId="26771"/>
    <cellStyle name="Blank [D-M-Y] 2" xfId="26772"/>
    <cellStyle name="Blank [D-M-Y] 2 2" xfId="26773"/>
    <cellStyle name="Blank [D-M-Y] 2 2 2" xfId="26774"/>
    <cellStyle name="Blank [D-M-Y] 2 3" xfId="26775"/>
    <cellStyle name="Blank [D-M-Y] 3" xfId="26776"/>
    <cellStyle name="Blank [D-M-Y] 3 2" xfId="26777"/>
    <cellStyle name="Blank [D-M-Y] 4" xfId="26778"/>
    <cellStyle name="Blank [K,]" xfId="26779"/>
    <cellStyle name="Blank [K,] 2" xfId="26780"/>
    <cellStyle name="Blank [K,] 2 2" xfId="26781"/>
    <cellStyle name="Blank [K,] 2 2 2" xfId="26782"/>
    <cellStyle name="Blank [K,] 2 3" xfId="26783"/>
    <cellStyle name="Blank [K,] 3" xfId="26784"/>
    <cellStyle name="Blank [K,] 3 2" xfId="26785"/>
    <cellStyle name="Blank [K,] 4" xfId="26786"/>
    <cellStyle name="BlankedZeros" xfId="26787"/>
    <cellStyle name="bleu fixe" xfId="26788"/>
    <cellStyle name="bleu fixe cadre" xfId="26789"/>
    <cellStyle name="bleu fixe_arrêté conso 31-12-01" xfId="26790"/>
    <cellStyle name="bleucadre" xfId="26791"/>
    <cellStyle name="Blue - Normal" xfId="26792"/>
    <cellStyle name="Blue - Normal 2" xfId="26793"/>
    <cellStyle name="Blue - Normal_~0950885" xfId="26794"/>
    <cellStyle name="Blue - small" xfId="26795"/>
    <cellStyle name="Blue - small 2" xfId="26796"/>
    <cellStyle name="Blue - small_~0950885" xfId="26797"/>
    <cellStyle name="Blue - underline, small" xfId="26798"/>
    <cellStyle name="Blue - underline, small 2" xfId="26799"/>
    <cellStyle name="Blue - underline, small_~0950885" xfId="26800"/>
    <cellStyle name="blue shading" xfId="26801"/>
    <cellStyle name="blue shading 2" xfId="26802"/>
    <cellStyle name="Blue wording" xfId="26803"/>
    <cellStyle name="Blue wording 2" xfId="26804"/>
    <cellStyle name="blue$00" xfId="26805"/>
    <cellStyle name="blue$00 2" xfId="26806"/>
    <cellStyle name="blue$00 2 2" xfId="26807"/>
    <cellStyle name="blue$00 2 2 2" xfId="26808"/>
    <cellStyle name="blue$00 2 3" xfId="26809"/>
    <cellStyle name="blue$00 3" xfId="26810"/>
    <cellStyle name="blue$00 3 2" xfId="26811"/>
    <cellStyle name="blue$00 4" xfId="26812"/>
    <cellStyle name="Body" xfId="26813"/>
    <cellStyle name="Body 10" xfId="26814"/>
    <cellStyle name="Body 11" xfId="26815"/>
    <cellStyle name="Body 12" xfId="26816"/>
    <cellStyle name="Body 13" xfId="26817"/>
    <cellStyle name="Body 14" xfId="26818"/>
    <cellStyle name="Body 15" xfId="26819"/>
    <cellStyle name="Body 16" xfId="26820"/>
    <cellStyle name="Body 17" xfId="26821"/>
    <cellStyle name="Body 2" xfId="26822"/>
    <cellStyle name="Body 3" xfId="26823"/>
    <cellStyle name="Body 4" xfId="26824"/>
    <cellStyle name="Body 5" xfId="26825"/>
    <cellStyle name="Body 6" xfId="26826"/>
    <cellStyle name="Body 7" xfId="26827"/>
    <cellStyle name="Body 8" xfId="26828"/>
    <cellStyle name="Body 9" xfId="26829"/>
    <cellStyle name="Body_Degas HFTO" xfId="26830"/>
    <cellStyle name="Bold" xfId="26831"/>
    <cellStyle name="Bold/Border" xfId="26832"/>
    <cellStyle name="Bold/Border 2" xfId="26833"/>
    <cellStyle name="Bold/Border 2 2" xfId="26834"/>
    <cellStyle name="Bold/Border 2 2 2" xfId="26835"/>
    <cellStyle name="Bold/Border 2 3" xfId="26836"/>
    <cellStyle name="Bold/Border 3" xfId="26837"/>
    <cellStyle name="Bold/Border 3 2" xfId="26838"/>
    <cellStyle name="Bold/Border 4" xfId="26839"/>
    <cellStyle name="Bol-Data" xfId="26840"/>
    <cellStyle name="Bol-Data 2" xfId="26841"/>
    <cellStyle name="Bol-Data_~0950885" xfId="26842"/>
    <cellStyle name="BoldRight" xfId="26843"/>
    <cellStyle name="bolet" xfId="26844"/>
    <cellStyle name="bolet 2" xfId="26845"/>
    <cellStyle name="bolet_~0950885" xfId="26846"/>
    <cellStyle name="Boletim" xfId="26847"/>
    <cellStyle name="Bon" xfId="26848"/>
    <cellStyle name="bord" xfId="26849"/>
    <cellStyle name="bord 10" xfId="26850"/>
    <cellStyle name="bord 10 2" xfId="36517"/>
    <cellStyle name="bord 11" xfId="26851"/>
    <cellStyle name="bord 11 2" xfId="36518"/>
    <cellStyle name="bord 12" xfId="26852"/>
    <cellStyle name="bord 12 2" xfId="36519"/>
    <cellStyle name="bord 13" xfId="26853"/>
    <cellStyle name="bord 13 2" xfId="36520"/>
    <cellStyle name="bord 14" xfId="26854"/>
    <cellStyle name="bord 14 2" xfId="36521"/>
    <cellStyle name="bord 15" xfId="26855"/>
    <cellStyle name="bord 15 2" xfId="36522"/>
    <cellStyle name="bord 16" xfId="26856"/>
    <cellStyle name="bord 16 2" xfId="36523"/>
    <cellStyle name="bord 17" xfId="26857"/>
    <cellStyle name="bord 17 2" xfId="36524"/>
    <cellStyle name="bord 18" xfId="36516"/>
    <cellStyle name="bord 2" xfId="26858"/>
    <cellStyle name="bord 2 2" xfId="26859"/>
    <cellStyle name="bord 2 2 2" xfId="36526"/>
    <cellStyle name="bord 2 3" xfId="36525"/>
    <cellStyle name="bord 2_Degas HFTO" xfId="26860"/>
    <cellStyle name="bord 3" xfId="26861"/>
    <cellStyle name="bord 3 2" xfId="36527"/>
    <cellStyle name="bord 4" xfId="26862"/>
    <cellStyle name="bord 4 2" xfId="36528"/>
    <cellStyle name="bord 5" xfId="26863"/>
    <cellStyle name="bord 5 2" xfId="36529"/>
    <cellStyle name="bord 6" xfId="26864"/>
    <cellStyle name="bord 6 2" xfId="36530"/>
    <cellStyle name="bord 7" xfId="26865"/>
    <cellStyle name="bord 7 2" xfId="36531"/>
    <cellStyle name="bord 8" xfId="26866"/>
    <cellStyle name="bord 8 2" xfId="36532"/>
    <cellStyle name="bord 9" xfId="26867"/>
    <cellStyle name="bord 9 2" xfId="36533"/>
    <cellStyle name="bord_Degas HFTO" xfId="26868"/>
    <cellStyle name="Border" xfId="26869"/>
    <cellStyle name="Border Heavy" xfId="26870"/>
    <cellStyle name="Border Heavy 2" xfId="36534"/>
    <cellStyle name="Border Thin" xfId="26871"/>
    <cellStyle name="Border, Bottom" xfId="26872"/>
    <cellStyle name="Border, Bottom 2" xfId="26873"/>
    <cellStyle name="Border, Left" xfId="26874"/>
    <cellStyle name="Border, Left 2" xfId="26875"/>
    <cellStyle name="Border, Left 2 2" xfId="36536"/>
    <cellStyle name="Border, Left 3" xfId="26876"/>
    <cellStyle name="Border, Left 3 2" xfId="36537"/>
    <cellStyle name="Border, Left 4" xfId="36535"/>
    <cellStyle name="Border, Right" xfId="26877"/>
    <cellStyle name="Border, Right 2" xfId="26878"/>
    <cellStyle name="Border, Right 2 2" xfId="36539"/>
    <cellStyle name="Border, Right 3" xfId="36538"/>
    <cellStyle name="Border, Top" xfId="26879"/>
    <cellStyle name="Border, Top 2" xfId="26880"/>
    <cellStyle name="Border, Top 2 2" xfId="26881"/>
    <cellStyle name="Border, Top 2 2 2" xfId="36542"/>
    <cellStyle name="Border, Top 2 3" xfId="36541"/>
    <cellStyle name="Border, Top 3" xfId="26882"/>
    <cellStyle name="Border, Top 3 2" xfId="36543"/>
    <cellStyle name="Border, Top 4" xfId="26883"/>
    <cellStyle name="Border, Top 4 2" xfId="36544"/>
    <cellStyle name="Border, Top 5" xfId="26884"/>
    <cellStyle name="Border, Top 5 2" xfId="36545"/>
    <cellStyle name="Border, Top 6" xfId="36540"/>
    <cellStyle name="BOX - COLUMN BOXES" xfId="26885"/>
    <cellStyle name="BOX - COLUMN BOXES 2" xfId="26886"/>
    <cellStyle name="BOX - COLUMN BOXES 2 2" xfId="26887"/>
    <cellStyle name="BOX - COLUMN BOXES 2 2 2" xfId="26888"/>
    <cellStyle name="BOX - COLUMN BOXES 2 2 2 2" xfId="36549"/>
    <cellStyle name="BOX - COLUMN BOXES 2 2 3" xfId="36548"/>
    <cellStyle name="BOX - COLUMN BOXES 2 3" xfId="26889"/>
    <cellStyle name="BOX - COLUMN BOXES 2 3 2" xfId="36550"/>
    <cellStyle name="BOX - COLUMN BOXES 2 4" xfId="36547"/>
    <cellStyle name="BOX - COLUMN BOXES 3" xfId="26890"/>
    <cellStyle name="BOX - COLUMN BOXES 3 2" xfId="26891"/>
    <cellStyle name="BOX - COLUMN BOXES 3 2 2" xfId="36552"/>
    <cellStyle name="BOX - COLUMN BOXES 3 3" xfId="36551"/>
    <cellStyle name="BOX - COLUMN BOXES 4" xfId="26892"/>
    <cellStyle name="BOX - COLUMN BOXES 4 2" xfId="36553"/>
    <cellStyle name="BOX - COLUMN BOXES 5" xfId="36546"/>
    <cellStyle name="British Pound" xfId="26893"/>
    <cellStyle name="British Pound 2" xfId="26894"/>
    <cellStyle name="British Pound 2 2" xfId="26895"/>
    <cellStyle name="British Pound 2 2 2" xfId="26896"/>
    <cellStyle name="British Pound 2 3" xfId="26897"/>
    <cellStyle name="British Pound 3" xfId="26898"/>
    <cellStyle name="British Pound 3 2" xfId="26899"/>
    <cellStyle name="British Pound 4" xfId="26900"/>
    <cellStyle name="Bullet" xfId="26901"/>
    <cellStyle name="Bullet 2" xfId="26902"/>
    <cellStyle name="Bullet 2 2" xfId="26903"/>
    <cellStyle name="Bullet 2 2 2" xfId="26904"/>
    <cellStyle name="Bullet 2 3" xfId="26905"/>
    <cellStyle name="Bullet 3" xfId="26906"/>
    <cellStyle name="Bullet 3 2" xfId="26907"/>
    <cellStyle name="Bullet 4" xfId="26908"/>
    <cellStyle name="c" xfId="26909"/>
    <cellStyle name="c 2" xfId="26910"/>
    <cellStyle name="c_17-Juste valeur en annexe" xfId="26911"/>
    <cellStyle name="c_2 - Appendices to be completed by the entities" xfId="26912"/>
    <cellStyle name="c_2 - Appendix 11 Dérivés crédit  300611 V2 UK" xfId="26913"/>
    <cellStyle name="c_2 - Appendix 7d  envoi 200911 GB" xfId="26914"/>
    <cellStyle name="c_2 - Appendix 7e envoi160911" xfId="26915"/>
    <cellStyle name="c_3 - Annexes d'information et notices" xfId="26916"/>
    <cellStyle name="c_Annexe 16 - Titre classé en L&amp;R" xfId="26917"/>
    <cellStyle name="c_Annexe 1c" xfId="26918"/>
    <cellStyle name="c_Annexe 7c (2)" xfId="26919"/>
    <cellStyle name="c_annexe 7c mise à jour uk" xfId="26920"/>
    <cellStyle name="c_Annexes FR" xfId="26921"/>
    <cellStyle name="c_Appendix 7d" xfId="26922"/>
    <cellStyle name="c_Cadrage conso" xfId="26923"/>
    <cellStyle name="c_Data" xfId="26924"/>
    <cellStyle name="c_Data 2" xfId="26925"/>
    <cellStyle name="c_Data_Cadrage conso" xfId="26926"/>
    <cellStyle name="c_Instructions appendix 7c" xfId="26927"/>
    <cellStyle name="Calc Currency (0)" xfId="702"/>
    <cellStyle name="Calc Currency (0) 10" xfId="703"/>
    <cellStyle name="Calc Currency (0) 10 2" xfId="26929"/>
    <cellStyle name="Calc Currency (0) 11" xfId="704"/>
    <cellStyle name="Calc Currency (0) 11 2" xfId="26930"/>
    <cellStyle name="Calc Currency (0) 12" xfId="705"/>
    <cellStyle name="Calc Currency (0) 12 2" xfId="26931"/>
    <cellStyle name="Calc Currency (0) 13" xfId="26932"/>
    <cellStyle name="Calc Currency (0) 14" xfId="26933"/>
    <cellStyle name="Calc Currency (0) 15" xfId="26934"/>
    <cellStyle name="Calc Currency (0) 16" xfId="26935"/>
    <cellStyle name="Calc Currency (0) 17" xfId="26936"/>
    <cellStyle name="Calc Currency (0) 18" xfId="26928"/>
    <cellStyle name="Calc Currency (0) 2" xfId="706"/>
    <cellStyle name="Calc Currency (0) 2 2" xfId="26937"/>
    <cellStyle name="Calc Currency (0) 3" xfId="707"/>
    <cellStyle name="Calc Currency (0) 3 2" xfId="26938"/>
    <cellStyle name="Calc Currency (0) 4" xfId="708"/>
    <cellStyle name="Calc Currency (0) 4 2" xfId="26939"/>
    <cellStyle name="Calc Currency (0) 5" xfId="709"/>
    <cellStyle name="Calc Currency (0) 5 2" xfId="26940"/>
    <cellStyle name="Calc Currency (0) 6" xfId="710"/>
    <cellStyle name="Calc Currency (0) 6 2" xfId="26941"/>
    <cellStyle name="Calc Currency (0) 7" xfId="711"/>
    <cellStyle name="Calc Currency (0) 7 2" xfId="26942"/>
    <cellStyle name="Calc Currency (0) 8" xfId="712"/>
    <cellStyle name="Calc Currency (0) 8 2" xfId="26943"/>
    <cellStyle name="Calc Currency (0) 9" xfId="713"/>
    <cellStyle name="Calc Currency (0) 9 2" xfId="26944"/>
    <cellStyle name="Calc Currency (0)_Degas HFTO" xfId="26945"/>
    <cellStyle name="Calc Currency (2)" xfId="714"/>
    <cellStyle name="Calc Currency (2) 10" xfId="26947"/>
    <cellStyle name="Calc Currency (2) 11" xfId="26948"/>
    <cellStyle name="Calc Currency (2) 12" xfId="26949"/>
    <cellStyle name="Calc Currency (2) 13" xfId="26950"/>
    <cellStyle name="Calc Currency (2) 14" xfId="26951"/>
    <cellStyle name="Calc Currency (2) 15" xfId="26952"/>
    <cellStyle name="Calc Currency (2) 16" xfId="26953"/>
    <cellStyle name="Calc Currency (2) 17" xfId="26954"/>
    <cellStyle name="Calc Currency (2) 18" xfId="26946"/>
    <cellStyle name="Calc Currency (2) 2" xfId="26955"/>
    <cellStyle name="Calc Currency (2) 3" xfId="26956"/>
    <cellStyle name="Calc Currency (2) 4" xfId="26957"/>
    <cellStyle name="Calc Currency (2) 5" xfId="26958"/>
    <cellStyle name="Calc Currency (2) 6" xfId="26959"/>
    <cellStyle name="Calc Currency (2) 7" xfId="26960"/>
    <cellStyle name="Calc Currency (2) 8" xfId="26961"/>
    <cellStyle name="Calc Currency (2) 9" xfId="26962"/>
    <cellStyle name="Calc Currency (2)_Degas HFTO" xfId="26963"/>
    <cellStyle name="Calc Percent (0)" xfId="715"/>
    <cellStyle name="Calc Percent (0) 10" xfId="26965"/>
    <cellStyle name="Calc Percent (0) 11" xfId="26966"/>
    <cellStyle name="Calc Percent (0) 12" xfId="26967"/>
    <cellStyle name="Calc Percent (0) 13" xfId="26968"/>
    <cellStyle name="Calc Percent (0) 14" xfId="26969"/>
    <cellStyle name="Calc Percent (0) 15" xfId="26970"/>
    <cellStyle name="Calc Percent (0) 16" xfId="26971"/>
    <cellStyle name="Calc Percent (0) 17" xfId="26972"/>
    <cellStyle name="Calc Percent (0) 18" xfId="26964"/>
    <cellStyle name="Calc Percent (0) 2" xfId="26973"/>
    <cellStyle name="Calc Percent (0) 3" xfId="26974"/>
    <cellStyle name="Calc Percent (0) 4" xfId="26975"/>
    <cellStyle name="Calc Percent (0) 5" xfId="26976"/>
    <cellStyle name="Calc Percent (0) 6" xfId="26977"/>
    <cellStyle name="Calc Percent (0) 7" xfId="26978"/>
    <cellStyle name="Calc Percent (0) 8" xfId="26979"/>
    <cellStyle name="Calc Percent (0) 9" xfId="26980"/>
    <cellStyle name="Calc Percent (0)_Degas HFTO" xfId="26981"/>
    <cellStyle name="Calc Percent (1)" xfId="716"/>
    <cellStyle name="Calc Percent (1) 10" xfId="26983"/>
    <cellStyle name="Calc Percent (1) 11" xfId="26984"/>
    <cellStyle name="Calc Percent (1) 12" xfId="26985"/>
    <cellStyle name="Calc Percent (1) 13" xfId="26986"/>
    <cellStyle name="Calc Percent (1) 14" xfId="26987"/>
    <cellStyle name="Calc Percent (1) 15" xfId="26988"/>
    <cellStyle name="Calc Percent (1) 16" xfId="26989"/>
    <cellStyle name="Calc Percent (1) 17" xfId="26990"/>
    <cellStyle name="Calc Percent (1) 18" xfId="26982"/>
    <cellStyle name="Calc Percent (1) 2" xfId="26991"/>
    <cellStyle name="Calc Percent (1) 3" xfId="26992"/>
    <cellStyle name="Calc Percent (1) 4" xfId="26993"/>
    <cellStyle name="Calc Percent (1) 5" xfId="26994"/>
    <cellStyle name="Calc Percent (1) 6" xfId="26995"/>
    <cellStyle name="Calc Percent (1) 7" xfId="26996"/>
    <cellStyle name="Calc Percent (1) 8" xfId="26997"/>
    <cellStyle name="Calc Percent (1) 9" xfId="26998"/>
    <cellStyle name="Calc Percent (1)_Degas HFTO" xfId="26999"/>
    <cellStyle name="Calc Percent (2)" xfId="717"/>
    <cellStyle name="Calc Percent (2) 10" xfId="27001"/>
    <cellStyle name="Calc Percent (2) 11" xfId="27002"/>
    <cellStyle name="Calc Percent (2) 12" xfId="27003"/>
    <cellStyle name="Calc Percent (2) 13" xfId="27004"/>
    <cellStyle name="Calc Percent (2) 14" xfId="27005"/>
    <cellStyle name="Calc Percent (2) 15" xfId="27006"/>
    <cellStyle name="Calc Percent (2) 16" xfId="27007"/>
    <cellStyle name="Calc Percent (2) 17" xfId="27008"/>
    <cellStyle name="Calc Percent (2) 18" xfId="27000"/>
    <cellStyle name="Calc Percent (2) 2" xfId="27009"/>
    <cellStyle name="Calc Percent (2) 2 2" xfId="27010"/>
    <cellStyle name="Calc Percent (2) 2 2 2" xfId="27011"/>
    <cellStyle name="Calc Percent (2) 2 3" xfId="27012"/>
    <cellStyle name="Calc Percent (2) 3" xfId="27013"/>
    <cellStyle name="Calc Percent (2) 3 2" xfId="27014"/>
    <cellStyle name="Calc Percent (2) 4" xfId="27015"/>
    <cellStyle name="Calc Percent (2) 5" xfId="27016"/>
    <cellStyle name="Calc Percent (2) 6" xfId="27017"/>
    <cellStyle name="Calc Percent (2) 7" xfId="27018"/>
    <cellStyle name="Calc Percent (2) 8" xfId="27019"/>
    <cellStyle name="Calc Percent (2) 9" xfId="27020"/>
    <cellStyle name="Calc Percent (2)_Degas HFTO" xfId="27021"/>
    <cellStyle name="Calc Units (0)" xfId="718"/>
    <cellStyle name="Calc Units (0) 10" xfId="27023"/>
    <cellStyle name="Calc Units (0) 11" xfId="27024"/>
    <cellStyle name="Calc Units (0) 12" xfId="27025"/>
    <cellStyle name="Calc Units (0) 13" xfId="27026"/>
    <cellStyle name="Calc Units (0) 14" xfId="27027"/>
    <cellStyle name="Calc Units (0) 15" xfId="27028"/>
    <cellStyle name="Calc Units (0) 16" xfId="27029"/>
    <cellStyle name="Calc Units (0) 17" xfId="27030"/>
    <cellStyle name="Calc Units (0) 18" xfId="27022"/>
    <cellStyle name="Calc Units (0) 2" xfId="27031"/>
    <cellStyle name="Calc Units (0) 3" xfId="27032"/>
    <cellStyle name="Calc Units (0) 4" xfId="27033"/>
    <cellStyle name="Calc Units (0) 5" xfId="27034"/>
    <cellStyle name="Calc Units (0) 6" xfId="27035"/>
    <cellStyle name="Calc Units (0) 7" xfId="27036"/>
    <cellStyle name="Calc Units (0) 8" xfId="27037"/>
    <cellStyle name="Calc Units (0) 9" xfId="27038"/>
    <cellStyle name="Calc Units (0)_Degas HFTO" xfId="27039"/>
    <cellStyle name="Calc Units (1)" xfId="719"/>
    <cellStyle name="Calc Units (1) 10" xfId="27041"/>
    <cellStyle name="Calc Units (1) 11" xfId="27042"/>
    <cellStyle name="Calc Units (1) 12" xfId="27043"/>
    <cellStyle name="Calc Units (1) 13" xfId="27044"/>
    <cellStyle name="Calc Units (1) 14" xfId="27045"/>
    <cellStyle name="Calc Units (1) 15" xfId="27046"/>
    <cellStyle name="Calc Units (1) 16" xfId="27047"/>
    <cellStyle name="Calc Units (1) 17" xfId="27048"/>
    <cellStyle name="Calc Units (1) 18" xfId="27040"/>
    <cellStyle name="Calc Units (1) 2" xfId="27049"/>
    <cellStyle name="Calc Units (1) 3" xfId="27050"/>
    <cellStyle name="Calc Units (1) 4" xfId="27051"/>
    <cellStyle name="Calc Units (1) 5" xfId="27052"/>
    <cellStyle name="Calc Units (1) 6" xfId="27053"/>
    <cellStyle name="Calc Units (1) 7" xfId="27054"/>
    <cellStyle name="Calc Units (1) 8" xfId="27055"/>
    <cellStyle name="Calc Units (1) 9" xfId="27056"/>
    <cellStyle name="Calc Units (1)_Degas HFTO" xfId="27057"/>
    <cellStyle name="Calc Units (2)" xfId="720"/>
    <cellStyle name="Calc Units (2) 10" xfId="27059"/>
    <cellStyle name="Calc Units (2) 11" xfId="27060"/>
    <cellStyle name="Calc Units (2) 12" xfId="27061"/>
    <cellStyle name="Calc Units (2) 13" xfId="27062"/>
    <cellStyle name="Calc Units (2) 14" xfId="27063"/>
    <cellStyle name="Calc Units (2) 15" xfId="27064"/>
    <cellStyle name="Calc Units (2) 16" xfId="27065"/>
    <cellStyle name="Calc Units (2) 17" xfId="27066"/>
    <cellStyle name="Calc Units (2) 18" xfId="27058"/>
    <cellStyle name="Calc Units (2) 2" xfId="27067"/>
    <cellStyle name="Calc Units (2) 3" xfId="27068"/>
    <cellStyle name="Calc Units (2) 4" xfId="27069"/>
    <cellStyle name="Calc Units (2) 5" xfId="27070"/>
    <cellStyle name="Calc Units (2) 6" xfId="27071"/>
    <cellStyle name="Calc Units (2) 7" xfId="27072"/>
    <cellStyle name="Calc Units (2) 8" xfId="27073"/>
    <cellStyle name="Calc Units (2) 9" xfId="27074"/>
    <cellStyle name="Calc Units (2)_Degas HFTO" xfId="27075"/>
    <cellStyle name="Calcolo" xfId="27076"/>
    <cellStyle name="Calcolo 10" xfId="27077"/>
    <cellStyle name="Calcolo 11" xfId="27078"/>
    <cellStyle name="Calcolo 12" xfId="27079"/>
    <cellStyle name="Calcolo 13" xfId="27080"/>
    <cellStyle name="Calcolo 14" xfId="27081"/>
    <cellStyle name="Calcolo 15" xfId="27082"/>
    <cellStyle name="Calcolo 16" xfId="27083"/>
    <cellStyle name="Calcolo 17" xfId="27084"/>
    <cellStyle name="Calcolo 2" xfId="27085"/>
    <cellStyle name="Calcolo 3" xfId="27086"/>
    <cellStyle name="Calcolo 4" xfId="27087"/>
    <cellStyle name="Calcolo 5" xfId="27088"/>
    <cellStyle name="Calcolo 6" xfId="27089"/>
    <cellStyle name="Calcolo 7" xfId="27090"/>
    <cellStyle name="Calcolo 8" xfId="27091"/>
    <cellStyle name="Calcolo 9" xfId="27092"/>
    <cellStyle name="Calcolo_Display" xfId="27093"/>
    <cellStyle name="Calcul 2" xfId="27094"/>
    <cellStyle name="Calcul 2 2" xfId="27095"/>
    <cellStyle name="Calcul 2 3" xfId="27096"/>
    <cellStyle name="Calcul 2 4" xfId="27097"/>
    <cellStyle name="Calcul 2 5" xfId="27098"/>
    <cellStyle name="Calcul 2 6" xfId="27099"/>
    <cellStyle name="Calcul 2_CONFIGURATION" xfId="27100"/>
    <cellStyle name="Calcul 3" xfId="27101"/>
    <cellStyle name="Calcul 3 2" xfId="27102"/>
    <cellStyle name="Calcul 4" xfId="27103"/>
    <cellStyle name="Calcul 5" xfId="27104"/>
    <cellStyle name="Calculated" xfId="27105"/>
    <cellStyle name="Calculated 2" xfId="36554"/>
    <cellStyle name="Calculation 10" xfId="27107"/>
    <cellStyle name="Calculation 11" xfId="27108"/>
    <cellStyle name="Calculation 12" xfId="27109"/>
    <cellStyle name="Calculation 13" xfId="27110"/>
    <cellStyle name="Calculation 14" xfId="27106"/>
    <cellStyle name="Calculation 2" xfId="721"/>
    <cellStyle name="Calculation 2 10" xfId="722"/>
    <cellStyle name="Calculation 2 10 2" xfId="723"/>
    <cellStyle name="Calculation 2 10 3" xfId="724"/>
    <cellStyle name="Calculation 2 10 4" xfId="725"/>
    <cellStyle name="Calculation 2 10 5" xfId="726"/>
    <cellStyle name="Calculation 2 11" xfId="727"/>
    <cellStyle name="Calculation 2 11 2" xfId="728"/>
    <cellStyle name="Calculation 2 11 3" xfId="729"/>
    <cellStyle name="Calculation 2 11 4" xfId="730"/>
    <cellStyle name="Calculation 2 11 5" xfId="731"/>
    <cellStyle name="Calculation 2 12" xfId="732"/>
    <cellStyle name="Calculation 2 12 2" xfId="733"/>
    <cellStyle name="Calculation 2 12 3" xfId="734"/>
    <cellStyle name="Calculation 2 12 4" xfId="735"/>
    <cellStyle name="Calculation 2 12 5" xfId="736"/>
    <cellStyle name="Calculation 2 13" xfId="737"/>
    <cellStyle name="Calculation 2 13 2" xfId="738"/>
    <cellStyle name="Calculation 2 13 3" xfId="739"/>
    <cellStyle name="Calculation 2 13 4" xfId="740"/>
    <cellStyle name="Calculation 2 14" xfId="741"/>
    <cellStyle name="Calculation 2 15" xfId="742"/>
    <cellStyle name="Calculation 2 16" xfId="743"/>
    <cellStyle name="Calculation 2 17" xfId="27111"/>
    <cellStyle name="Calculation 2 2" xfId="744"/>
    <cellStyle name="Calculation 2 2 10" xfId="27112"/>
    <cellStyle name="Calculation 2 2 2" xfId="745"/>
    <cellStyle name="Calculation 2 2 2 2" xfId="746"/>
    <cellStyle name="Calculation 2 2 2 3" xfId="747"/>
    <cellStyle name="Calculation 2 2 2 4" xfId="748"/>
    <cellStyle name="Calculation 2 2 2 5" xfId="27113"/>
    <cellStyle name="Calculation 2 2 3" xfId="749"/>
    <cellStyle name="Calculation 2 2 3 2" xfId="750"/>
    <cellStyle name="Calculation 2 2 3 3" xfId="751"/>
    <cellStyle name="Calculation 2 2 3 4" xfId="752"/>
    <cellStyle name="Calculation 2 2 4" xfId="753"/>
    <cellStyle name="Calculation 2 2 4 2" xfId="754"/>
    <cellStyle name="Calculation 2 2 4 3" xfId="755"/>
    <cellStyle name="Calculation 2 2 4 4" xfId="756"/>
    <cellStyle name="Calculation 2 2 5" xfId="757"/>
    <cellStyle name="Calculation 2 2 5 2" xfId="758"/>
    <cellStyle name="Calculation 2 2 5 3" xfId="759"/>
    <cellStyle name="Calculation 2 2 5 4" xfId="760"/>
    <cellStyle name="Calculation 2 2 6" xfId="761"/>
    <cellStyle name="Calculation 2 2 7" xfId="762"/>
    <cellStyle name="Calculation 2 2 8" xfId="763"/>
    <cellStyle name="Calculation 2 2 9" xfId="764"/>
    <cellStyle name="Calculation 2 3" xfId="765"/>
    <cellStyle name="Calculation 2 3 2" xfId="766"/>
    <cellStyle name="Calculation 2 3 3" xfId="767"/>
    <cellStyle name="Calculation 2 3 4" xfId="768"/>
    <cellStyle name="Calculation 2 3 5" xfId="769"/>
    <cellStyle name="Calculation 2 3 6" xfId="27114"/>
    <cellStyle name="Calculation 2 4" xfId="770"/>
    <cellStyle name="Calculation 2 4 2" xfId="771"/>
    <cellStyle name="Calculation 2 4 3" xfId="772"/>
    <cellStyle name="Calculation 2 4 4" xfId="773"/>
    <cellStyle name="Calculation 2 4 5" xfId="774"/>
    <cellStyle name="Calculation 2 4 6" xfId="27115"/>
    <cellStyle name="Calculation 2 5" xfId="775"/>
    <cellStyle name="Calculation 2 5 2" xfId="776"/>
    <cellStyle name="Calculation 2 5 3" xfId="777"/>
    <cellStyle name="Calculation 2 5 4" xfId="778"/>
    <cellStyle name="Calculation 2 5 5" xfId="779"/>
    <cellStyle name="Calculation 2 5 6" xfId="27116"/>
    <cellStyle name="Calculation 2 6" xfId="780"/>
    <cellStyle name="Calculation 2 6 2" xfId="781"/>
    <cellStyle name="Calculation 2 6 3" xfId="782"/>
    <cellStyle name="Calculation 2 6 4" xfId="783"/>
    <cellStyle name="Calculation 2 6 5" xfId="784"/>
    <cellStyle name="Calculation 2 7" xfId="785"/>
    <cellStyle name="Calculation 2 7 2" xfId="786"/>
    <cellStyle name="Calculation 2 7 3" xfId="787"/>
    <cellStyle name="Calculation 2 7 4" xfId="788"/>
    <cellStyle name="Calculation 2 7 5" xfId="789"/>
    <cellStyle name="Calculation 2 8" xfId="790"/>
    <cellStyle name="Calculation 2 8 2" xfId="791"/>
    <cellStyle name="Calculation 2 8 3" xfId="792"/>
    <cellStyle name="Calculation 2 8 4" xfId="793"/>
    <cellStyle name="Calculation 2 8 5" xfId="794"/>
    <cellStyle name="Calculation 2 9" xfId="795"/>
    <cellStyle name="Calculation 2 9 2" xfId="796"/>
    <cellStyle name="Calculation 2 9 3" xfId="797"/>
    <cellStyle name="Calculation 2 9 4" xfId="798"/>
    <cellStyle name="Calculation 2 9 5" xfId="799"/>
    <cellStyle name="Calculation 3" xfId="800"/>
    <cellStyle name="Calculation 3 2" xfId="801"/>
    <cellStyle name="Calculation 3 2 2" xfId="27119"/>
    <cellStyle name="Calculation 3 2 3" xfId="27118"/>
    <cellStyle name="Calculation 3 3" xfId="802"/>
    <cellStyle name="Calculation 3 3 2" xfId="27120"/>
    <cellStyle name="Calculation 3 4" xfId="27121"/>
    <cellStyle name="Calculation 3 5" xfId="27122"/>
    <cellStyle name="Calculation 3 6" xfId="27117"/>
    <cellStyle name="Calculation 4" xfId="803"/>
    <cellStyle name="Calculation 4 2" xfId="804"/>
    <cellStyle name="Calculation 4 2 2" xfId="27125"/>
    <cellStyle name="Calculation 4 2 3" xfId="27124"/>
    <cellStyle name="Calculation 4 3" xfId="805"/>
    <cellStyle name="Calculation 4 3 2" xfId="27126"/>
    <cellStyle name="Calculation 4 4" xfId="27127"/>
    <cellStyle name="Calculation 4 5" xfId="27128"/>
    <cellStyle name="Calculation 4 6" xfId="27123"/>
    <cellStyle name="Calculation 5" xfId="806"/>
    <cellStyle name="Calculation 5 2" xfId="807"/>
    <cellStyle name="Calculation 5 3" xfId="808"/>
    <cellStyle name="Calculation 5 4" xfId="27129"/>
    <cellStyle name="Calculation 6" xfId="809"/>
    <cellStyle name="Calculation 6 2" xfId="810"/>
    <cellStyle name="Calculation 6 2 2" xfId="27131"/>
    <cellStyle name="Calculation 6 3" xfId="811"/>
    <cellStyle name="Calculation 6 4" xfId="27130"/>
    <cellStyle name="Calculation 6_Cadrage conso" xfId="27132"/>
    <cellStyle name="Calculation 7" xfId="812"/>
    <cellStyle name="Calculation 7 2" xfId="27133"/>
    <cellStyle name="Calculation 8" xfId="27134"/>
    <cellStyle name="Calculation 9" xfId="27135"/>
    <cellStyle name="cárky [0]_laroux" xfId="27136"/>
    <cellStyle name="čárky [0]_laroux" xfId="27137"/>
    <cellStyle name="cárky [0]_laroux 2" xfId="27138"/>
    <cellStyle name="čárky [0]_laroux 2" xfId="27139"/>
    <cellStyle name="cárky_laroux" xfId="27140"/>
    <cellStyle name="čárky_laroux" xfId="27141"/>
    <cellStyle name="cárky_laroux_1" xfId="27142"/>
    <cellStyle name="čárky_laroux_1" xfId="27143"/>
    <cellStyle name="cárky_laroux_1 2" xfId="27144"/>
    <cellStyle name="čárky_laroux_1 2" xfId="27145"/>
    <cellStyle name="Case" xfId="27146"/>
    <cellStyle name="Case 2" xfId="27147"/>
    <cellStyle name="Cella collegata" xfId="27148"/>
    <cellStyle name="Cella da controllare" xfId="27149"/>
    <cellStyle name="Cella da controllare 10" xfId="27150"/>
    <cellStyle name="Cella da controllare 11" xfId="27151"/>
    <cellStyle name="Cella da controllare 12" xfId="27152"/>
    <cellStyle name="Cella da controllare 13" xfId="27153"/>
    <cellStyle name="Cella da controllare 14" xfId="27154"/>
    <cellStyle name="Cella da controllare 15" xfId="27155"/>
    <cellStyle name="Cella da controllare 16" xfId="27156"/>
    <cellStyle name="Cella da controllare 17" xfId="27157"/>
    <cellStyle name="Cella da controllare 2" xfId="27158"/>
    <cellStyle name="Cella da controllare 3" xfId="27159"/>
    <cellStyle name="Cella da controllare 4" xfId="27160"/>
    <cellStyle name="Cella da controllare 5" xfId="27161"/>
    <cellStyle name="Cella da controllare 6" xfId="27162"/>
    <cellStyle name="Cella da controllare 7" xfId="27163"/>
    <cellStyle name="Cella da controllare 8" xfId="27164"/>
    <cellStyle name="Cella da controllare 9" xfId="27165"/>
    <cellStyle name="Cella da controllare_Display" xfId="27166"/>
    <cellStyle name="Cellule liée 2" xfId="27167"/>
    <cellStyle name="Cellule liée 2 2" xfId="27168"/>
    <cellStyle name="Cellule liée 2 3" xfId="27169"/>
    <cellStyle name="Cellule liée 2_CONFIGURATION" xfId="27170"/>
    <cellStyle name="Cellule liée 3" xfId="27171"/>
    <cellStyle name="Center" xfId="27172"/>
    <cellStyle name="Center 2" xfId="27173"/>
    <cellStyle name="Center 3" xfId="27174"/>
    <cellStyle name="cerfa" xfId="27175"/>
    <cellStyle name="cerfa 2" xfId="36555"/>
    <cellStyle name="check" xfId="27176"/>
    <cellStyle name="Check Cell 10" xfId="27177"/>
    <cellStyle name="Check Cell 11" xfId="27178"/>
    <cellStyle name="Check Cell 12" xfId="27179"/>
    <cellStyle name="Check Cell 13" xfId="27180"/>
    <cellStyle name="Check Cell 14" xfId="27181"/>
    <cellStyle name="Check Cell 15" xfId="27182"/>
    <cellStyle name="Check Cell 16" xfId="27183"/>
    <cellStyle name="Check Cell 17" xfId="27184"/>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10" xfId="27185"/>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10" xfId="27186"/>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10" xfId="27187"/>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10" xfId="27188"/>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heck Cell 7 2" xfId="27189"/>
    <cellStyle name="Check Cell 8" xfId="27190"/>
    <cellStyle name="Check Cell 9" xfId="27191"/>
    <cellStyle name="checkExposure" xfId="27192"/>
    <cellStyle name="checkExposure 10" xfId="27193"/>
    <cellStyle name="checkExposure 10 2" xfId="36557"/>
    <cellStyle name="checkExposure 11" xfId="36556"/>
    <cellStyle name="checkExposure 2" xfId="27194"/>
    <cellStyle name="checkExposure 2 2" xfId="27195"/>
    <cellStyle name="checkExposure 2 2 2" xfId="36559"/>
    <cellStyle name="checkExposure 2 3" xfId="27196"/>
    <cellStyle name="checkExposure 2 3 2" xfId="36560"/>
    <cellStyle name="checkExposure 2 4" xfId="27197"/>
    <cellStyle name="checkExposure 2 4 2" xfId="36561"/>
    <cellStyle name="checkExposure 2 5" xfId="27198"/>
    <cellStyle name="checkExposure 2 5 2" xfId="36562"/>
    <cellStyle name="checkExposure 2 6" xfId="27199"/>
    <cellStyle name="checkExposure 2 6 2" xfId="36563"/>
    <cellStyle name="checkExposure 2 7" xfId="36558"/>
    <cellStyle name="checkExposure 2_CONFIGURATION" xfId="27200"/>
    <cellStyle name="checkExposure 3" xfId="27201"/>
    <cellStyle name="checkExposure 3 2" xfId="27202"/>
    <cellStyle name="checkExposure 3 2 2" xfId="36565"/>
    <cellStyle name="checkExposure 3 3" xfId="36564"/>
    <cellStyle name="checkExposure 3_CONFIGURATION" xfId="27203"/>
    <cellStyle name="checkExposure 4" xfId="27204"/>
    <cellStyle name="checkExposure 4 2" xfId="36566"/>
    <cellStyle name="checkExposure 5" xfId="27205"/>
    <cellStyle name="checkExposure 5 2" xfId="36567"/>
    <cellStyle name="checkExposure 6" xfId="27206"/>
    <cellStyle name="checkExposure 6 2" xfId="36568"/>
    <cellStyle name="checkExposure 7" xfId="27207"/>
    <cellStyle name="checkExposure 7 2" xfId="36569"/>
    <cellStyle name="checkExposure 8" xfId="27208"/>
    <cellStyle name="checkExposure 8 2" xfId="36570"/>
    <cellStyle name="checkExposure 9" xfId="27209"/>
    <cellStyle name="checkExposure 9 2" xfId="36571"/>
    <cellStyle name="checkExposure_Cadrage conso" xfId="27210"/>
    <cellStyle name="Chiffres %" xfId="27211"/>
    <cellStyle name="Chiffres milliers" xfId="27212"/>
    <cellStyle name="Colore 1" xfId="27213"/>
    <cellStyle name="Colore 1 10" xfId="27214"/>
    <cellStyle name="Colore 1 11" xfId="27215"/>
    <cellStyle name="Colore 1 12" xfId="27216"/>
    <cellStyle name="Colore 1 13" xfId="27217"/>
    <cellStyle name="Colore 1 14" xfId="27218"/>
    <cellStyle name="Colore 1 15" xfId="27219"/>
    <cellStyle name="Colore 1 16" xfId="27220"/>
    <cellStyle name="Colore 1 17" xfId="27221"/>
    <cellStyle name="Colore 1 2" xfId="27222"/>
    <cellStyle name="Colore 1 3" xfId="27223"/>
    <cellStyle name="Colore 1 4" xfId="27224"/>
    <cellStyle name="Colore 1 5" xfId="27225"/>
    <cellStyle name="Colore 1 6" xfId="27226"/>
    <cellStyle name="Colore 1 7" xfId="27227"/>
    <cellStyle name="Colore 1 8" xfId="27228"/>
    <cellStyle name="Colore 1 9" xfId="27229"/>
    <cellStyle name="Colore 1_Display" xfId="27230"/>
    <cellStyle name="Colore 2" xfId="27231"/>
    <cellStyle name="Colore 2 10" xfId="27232"/>
    <cellStyle name="Colore 2 11" xfId="27233"/>
    <cellStyle name="Colore 2 12" xfId="27234"/>
    <cellStyle name="Colore 2 13" xfId="27235"/>
    <cellStyle name="Colore 2 14" xfId="27236"/>
    <cellStyle name="Colore 2 15" xfId="27237"/>
    <cellStyle name="Colore 2 16" xfId="27238"/>
    <cellStyle name="Colore 2 17" xfId="27239"/>
    <cellStyle name="Colore 2 2" xfId="27240"/>
    <cellStyle name="Colore 2 3" xfId="27241"/>
    <cellStyle name="Colore 2 4" xfId="27242"/>
    <cellStyle name="Colore 2 5" xfId="27243"/>
    <cellStyle name="Colore 2 6" xfId="27244"/>
    <cellStyle name="Colore 2 7" xfId="27245"/>
    <cellStyle name="Colore 2 8" xfId="27246"/>
    <cellStyle name="Colore 2 9" xfId="27247"/>
    <cellStyle name="Colore 2_Display" xfId="27248"/>
    <cellStyle name="Colore 3" xfId="27249"/>
    <cellStyle name="Colore 3 10" xfId="27250"/>
    <cellStyle name="Colore 3 11" xfId="27251"/>
    <cellStyle name="Colore 3 12" xfId="27252"/>
    <cellStyle name="Colore 3 13" xfId="27253"/>
    <cellStyle name="Colore 3 14" xfId="27254"/>
    <cellStyle name="Colore 3 15" xfId="27255"/>
    <cellStyle name="Colore 3 16" xfId="27256"/>
    <cellStyle name="Colore 3 17" xfId="27257"/>
    <cellStyle name="Colore 3 2" xfId="27258"/>
    <cellStyle name="Colore 3 3" xfId="27259"/>
    <cellStyle name="Colore 3 4" xfId="27260"/>
    <cellStyle name="Colore 3 5" xfId="27261"/>
    <cellStyle name="Colore 3 6" xfId="27262"/>
    <cellStyle name="Colore 3 7" xfId="27263"/>
    <cellStyle name="Colore 3 8" xfId="27264"/>
    <cellStyle name="Colore 3 9" xfId="27265"/>
    <cellStyle name="Colore 3_Display" xfId="27266"/>
    <cellStyle name="Colore 4" xfId="27267"/>
    <cellStyle name="Colore 4 10" xfId="27268"/>
    <cellStyle name="Colore 4 11" xfId="27269"/>
    <cellStyle name="Colore 4 12" xfId="27270"/>
    <cellStyle name="Colore 4 13" xfId="27271"/>
    <cellStyle name="Colore 4 14" xfId="27272"/>
    <cellStyle name="Colore 4 15" xfId="27273"/>
    <cellStyle name="Colore 4 16" xfId="27274"/>
    <cellStyle name="Colore 4 17" xfId="27275"/>
    <cellStyle name="Colore 4 2" xfId="27276"/>
    <cellStyle name="Colore 4 3" xfId="27277"/>
    <cellStyle name="Colore 4 4" xfId="27278"/>
    <cellStyle name="Colore 4 5" xfId="27279"/>
    <cellStyle name="Colore 4 6" xfId="27280"/>
    <cellStyle name="Colore 4 7" xfId="27281"/>
    <cellStyle name="Colore 4 8" xfId="27282"/>
    <cellStyle name="Colore 4 9" xfId="27283"/>
    <cellStyle name="Colore 4_Display" xfId="27284"/>
    <cellStyle name="Colore 5" xfId="27285"/>
    <cellStyle name="Colore 5 10" xfId="27286"/>
    <cellStyle name="Colore 5 11" xfId="27287"/>
    <cellStyle name="Colore 5 12" xfId="27288"/>
    <cellStyle name="Colore 5 13" xfId="27289"/>
    <cellStyle name="Colore 5 14" xfId="27290"/>
    <cellStyle name="Colore 5 15" xfId="27291"/>
    <cellStyle name="Colore 5 16" xfId="27292"/>
    <cellStyle name="Colore 5 17" xfId="27293"/>
    <cellStyle name="Colore 5 2" xfId="27294"/>
    <cellStyle name="Colore 5 3" xfId="27295"/>
    <cellStyle name="Colore 5 4" xfId="27296"/>
    <cellStyle name="Colore 5 5" xfId="27297"/>
    <cellStyle name="Colore 5 6" xfId="27298"/>
    <cellStyle name="Colore 5 7" xfId="27299"/>
    <cellStyle name="Colore 5 8" xfId="27300"/>
    <cellStyle name="Colore 5 9" xfId="27301"/>
    <cellStyle name="Colore 5_Display" xfId="27302"/>
    <cellStyle name="Colore 6" xfId="27303"/>
    <cellStyle name="Colore 6 10" xfId="27304"/>
    <cellStyle name="Colore 6 11" xfId="27305"/>
    <cellStyle name="Colore 6 12" xfId="27306"/>
    <cellStyle name="Colore 6 13" xfId="27307"/>
    <cellStyle name="Colore 6 14" xfId="27308"/>
    <cellStyle name="Colore 6 15" xfId="27309"/>
    <cellStyle name="Colore 6 16" xfId="27310"/>
    <cellStyle name="Colore 6 17" xfId="27311"/>
    <cellStyle name="Colore 6 2" xfId="27312"/>
    <cellStyle name="Colore 6 3" xfId="27313"/>
    <cellStyle name="Colore 6 4" xfId="27314"/>
    <cellStyle name="Colore 6 5" xfId="27315"/>
    <cellStyle name="Colore 6 6" xfId="27316"/>
    <cellStyle name="Colore 6 7" xfId="27317"/>
    <cellStyle name="Colore 6 8" xfId="27318"/>
    <cellStyle name="Colore 6 9" xfId="27319"/>
    <cellStyle name="Colore 6_Display" xfId="27320"/>
    <cellStyle name="comic" xfId="27321"/>
    <cellStyle name="Comma" xfId="7" builtinId="3"/>
    <cellStyle name="Comma  - Style1" xfId="27323"/>
    <cellStyle name="Comma  - Style2" xfId="27324"/>
    <cellStyle name="Comma  - Style3" xfId="27325"/>
    <cellStyle name="Comma  - Style4" xfId="27326"/>
    <cellStyle name="Comma  - Style5" xfId="27327"/>
    <cellStyle name="Comma  - Style6" xfId="27328"/>
    <cellStyle name="Comma  - Style7" xfId="27329"/>
    <cellStyle name="Comma  - Style8" xfId="27330"/>
    <cellStyle name="Comma (1 dp)" xfId="27331"/>
    <cellStyle name="Comma (1 dp) 2" xfId="27332"/>
    <cellStyle name="Comma (1 dp)_~0950885" xfId="27333"/>
    <cellStyle name="Comma [0] 10" xfId="923"/>
    <cellStyle name="Comma [0] 10 2" xfId="27335"/>
    <cellStyle name="Comma [0] 10 3" xfId="27334"/>
    <cellStyle name="Comma [0] 11" xfId="924"/>
    <cellStyle name="Comma [0] 11 2" xfId="27336"/>
    <cellStyle name="Comma [0] 12" xfId="27337"/>
    <cellStyle name="Comma [0] 2" xfId="925"/>
    <cellStyle name="Comma [0] 2 2" xfId="926"/>
    <cellStyle name="Comma [0] 2 2 2" xfId="927"/>
    <cellStyle name="Comma [0] 2 2 2 2" xfId="27340"/>
    <cellStyle name="Comma [0] 2 2 2 3" xfId="27339"/>
    <cellStyle name="Comma [0] 2 2 3" xfId="27341"/>
    <cellStyle name="Comma [0] 2 2 4" xfId="27342"/>
    <cellStyle name="Comma [0] 2 2 5" xfId="27338"/>
    <cellStyle name="Comma [0] 2 3" xfId="928"/>
    <cellStyle name="Comma [0] 2 3 2" xfId="27344"/>
    <cellStyle name="Comma [0] 2 3 2 2" xfId="27345"/>
    <cellStyle name="Comma [0] 2 3 3" xfId="27346"/>
    <cellStyle name="Comma [0] 2 3 4" xfId="27347"/>
    <cellStyle name="Comma [0] 2 3 5" xfId="27343"/>
    <cellStyle name="Comma [0] 2 4" xfId="27348"/>
    <cellStyle name="Comma [0] 2 4 2" xfId="27349"/>
    <cellStyle name="Comma [0] 2 4 3" xfId="27350"/>
    <cellStyle name="Comma [0] 2 5" xfId="27351"/>
    <cellStyle name="Comma [0] 2 6" xfId="27352"/>
    <cellStyle name="Comma [0] 2 7" xfId="27353"/>
    <cellStyle name="Comma [0] 2 8" xfId="27354"/>
    <cellStyle name="Comma [0] 3" xfId="929"/>
    <cellStyle name="Comma [0] 3 2" xfId="930"/>
    <cellStyle name="Comma [0] 3 2 2" xfId="931"/>
    <cellStyle name="Comma [0] 3 2 2 2" xfId="27358"/>
    <cellStyle name="Comma [0] 3 2 2 3" xfId="27357"/>
    <cellStyle name="Comma [0] 3 2 3" xfId="27359"/>
    <cellStyle name="Comma [0] 3 2 4" xfId="27360"/>
    <cellStyle name="Comma [0] 3 2 5" xfId="27356"/>
    <cellStyle name="Comma [0] 3 3" xfId="932"/>
    <cellStyle name="Comma [0] 3 3 2" xfId="27362"/>
    <cellStyle name="Comma [0] 3 3 2 2" xfId="27363"/>
    <cellStyle name="Comma [0] 3 3 3" xfId="27364"/>
    <cellStyle name="Comma [0] 3 3 4" xfId="27365"/>
    <cellStyle name="Comma [0] 3 3 5" xfId="27361"/>
    <cellStyle name="Comma [0] 3 4" xfId="933"/>
    <cellStyle name="Comma [0] 3 4 2" xfId="27367"/>
    <cellStyle name="Comma [0] 3 4 3" xfId="27368"/>
    <cellStyle name="Comma [0] 3 4 4" xfId="27366"/>
    <cellStyle name="Comma [0] 3 5" xfId="27369"/>
    <cellStyle name="Comma [0] 3 6" xfId="27370"/>
    <cellStyle name="Comma [0] 3 7" xfId="27371"/>
    <cellStyle name="Comma [0] 3 8" xfId="27372"/>
    <cellStyle name="Comma [0] 3 9" xfId="27355"/>
    <cellStyle name="Comma [0] 4" xfId="934"/>
    <cellStyle name="Comma [0] 4 2" xfId="935"/>
    <cellStyle name="Comma [0] 4 2 2" xfId="936"/>
    <cellStyle name="Comma [0] 4 2 2 2" xfId="27375"/>
    <cellStyle name="Comma [0] 4 2 3" xfId="27376"/>
    <cellStyle name="Comma [0] 4 2 4" xfId="27374"/>
    <cellStyle name="Comma [0] 4 3" xfId="937"/>
    <cellStyle name="Comma [0] 4 3 2" xfId="27377"/>
    <cellStyle name="Comma [0] 4 4" xfId="27378"/>
    <cellStyle name="Comma [0] 4 5" xfId="27379"/>
    <cellStyle name="Comma [0] 4 6" xfId="27373"/>
    <cellStyle name="Comma [0] 5" xfId="938"/>
    <cellStyle name="Comma [0] 5 2" xfId="939"/>
    <cellStyle name="Comma [0] 5 2 2" xfId="940"/>
    <cellStyle name="Comma [0] 5 2 2 2" xfId="27382"/>
    <cellStyle name="Comma [0] 5 2 3" xfId="27383"/>
    <cellStyle name="Comma [0] 5 2 4" xfId="27381"/>
    <cellStyle name="Comma [0] 5 3" xfId="27384"/>
    <cellStyle name="Comma [0] 5 4" xfId="27385"/>
    <cellStyle name="Comma [0] 5 5" xfId="27380"/>
    <cellStyle name="Comma [0] 6" xfId="941"/>
    <cellStyle name="Comma [0] 6 2" xfId="942"/>
    <cellStyle name="Comma [0] 6 2 2" xfId="27387"/>
    <cellStyle name="Comma [0] 6 3" xfId="27388"/>
    <cellStyle name="Comma [0] 6 4" xfId="27386"/>
    <cellStyle name="Comma [0] 7" xfId="943"/>
    <cellStyle name="Comma [0] 7 2" xfId="944"/>
    <cellStyle name="Comma [0] 7 2 2" xfId="27390"/>
    <cellStyle name="Comma [0] 7 3" xfId="27391"/>
    <cellStyle name="Comma [0] 7 4" xfId="27389"/>
    <cellStyle name="Comma [0] 8" xfId="945"/>
    <cellStyle name="Comma [0] 8 2" xfId="27392"/>
    <cellStyle name="Comma [0] 9" xfId="946"/>
    <cellStyle name="Comma [0] 9 2" xfId="27393"/>
    <cellStyle name="Comma [00]" xfId="947"/>
    <cellStyle name="Comma [00] 10" xfId="27395"/>
    <cellStyle name="Comma [00] 11" xfId="27396"/>
    <cellStyle name="Comma [00] 12" xfId="27397"/>
    <cellStyle name="Comma [00] 13" xfId="27398"/>
    <cellStyle name="Comma [00] 14" xfId="27399"/>
    <cellStyle name="Comma [00] 15" xfId="27400"/>
    <cellStyle name="Comma [00] 16" xfId="27401"/>
    <cellStyle name="Comma [00] 17" xfId="27402"/>
    <cellStyle name="Comma [00] 18" xfId="27394"/>
    <cellStyle name="Comma [00] 2" xfId="27403"/>
    <cellStyle name="Comma [00] 3" xfId="27404"/>
    <cellStyle name="Comma [00] 4" xfId="27405"/>
    <cellStyle name="Comma [00] 5" xfId="27406"/>
    <cellStyle name="Comma [00] 6" xfId="27407"/>
    <cellStyle name="Comma [00] 7" xfId="27408"/>
    <cellStyle name="Comma [00] 8" xfId="27409"/>
    <cellStyle name="Comma [00] 9" xfId="27410"/>
    <cellStyle name="Comma [1]" xfId="27411"/>
    <cellStyle name="Comma [1] 10" xfId="27412"/>
    <cellStyle name="Comma [1] 10 2" xfId="27413"/>
    <cellStyle name="Comma [1] 10 3" xfId="27414"/>
    <cellStyle name="Comma [1] 10_CONFIGURATION" xfId="27415"/>
    <cellStyle name="Comma [1] 11" xfId="27416"/>
    <cellStyle name="Comma [1] 11 2" xfId="27417"/>
    <cellStyle name="Comma [1] 11 3" xfId="27418"/>
    <cellStyle name="Comma [1] 11_CONFIGURATION" xfId="27419"/>
    <cellStyle name="Comma [1] 12" xfId="27420"/>
    <cellStyle name="Comma [1] 12 2" xfId="27421"/>
    <cellStyle name="Comma [1] 12 3" xfId="27422"/>
    <cellStyle name="Comma [1] 12_CONFIGURATION" xfId="27423"/>
    <cellStyle name="Comma [1] 13" xfId="27424"/>
    <cellStyle name="Comma [1] 13 2" xfId="27425"/>
    <cellStyle name="Comma [1] 13 3" xfId="27426"/>
    <cellStyle name="Comma [1] 14" xfId="27427"/>
    <cellStyle name="Comma [1] 14 2" xfId="27428"/>
    <cellStyle name="Comma [1] 14 3" xfId="27429"/>
    <cellStyle name="Comma [1] 15" xfId="27430"/>
    <cellStyle name="Comma [1] 15 2" xfId="27431"/>
    <cellStyle name="Comma [1] 15 3" xfId="27432"/>
    <cellStyle name="Comma [1] 16" xfId="27433"/>
    <cellStyle name="Comma [1] 17" xfId="27434"/>
    <cellStyle name="Comma [1] 18" xfId="27435"/>
    <cellStyle name="Comma [1] 2" xfId="27436"/>
    <cellStyle name="Comma [1] 2 2" xfId="27437"/>
    <cellStyle name="Comma [1] 2 2 2" xfId="27438"/>
    <cellStyle name="Comma [1] 2 2_CONFIGURATION" xfId="27439"/>
    <cellStyle name="Comma [1] 2 3" xfId="27440"/>
    <cellStyle name="Comma [1] 2 3 2" xfId="27441"/>
    <cellStyle name="Comma [1] 2 4" xfId="27442"/>
    <cellStyle name="Comma [1] 2 5" xfId="27443"/>
    <cellStyle name="Comma [1] 3" xfId="27444"/>
    <cellStyle name="Comma [1] 3 2" xfId="27445"/>
    <cellStyle name="Comma [1] 3 2 2" xfId="27446"/>
    <cellStyle name="Comma [1] 3 2_CONFIGURATION" xfId="27447"/>
    <cellStyle name="Comma [1] 3 3" xfId="27448"/>
    <cellStyle name="Comma [1] 3 4" xfId="27449"/>
    <cellStyle name="Comma [1] 3 5" xfId="27450"/>
    <cellStyle name="Comma [1] 4" xfId="27451"/>
    <cellStyle name="Comma [1] 4 2" xfId="27452"/>
    <cellStyle name="Comma [1] 4 2 2" xfId="27453"/>
    <cellStyle name="Comma [1] 4 2_CONFIGURATION" xfId="27454"/>
    <cellStyle name="Comma [1] 4 3" xfId="27455"/>
    <cellStyle name="Comma [1] 4 4" xfId="27456"/>
    <cellStyle name="Comma [1] 4 5" xfId="27457"/>
    <cellStyle name="Comma [1] 5" xfId="27458"/>
    <cellStyle name="Comma [1] 5 2" xfId="27459"/>
    <cellStyle name="Comma [1] 5 2 2" xfId="27460"/>
    <cellStyle name="Comma [1] 5 2_CONFIGURATION" xfId="27461"/>
    <cellStyle name="Comma [1] 5 3" xfId="27462"/>
    <cellStyle name="Comma [1] 5 4" xfId="27463"/>
    <cellStyle name="Comma [1] 5 5" xfId="27464"/>
    <cellStyle name="Comma [1] 6" xfId="27465"/>
    <cellStyle name="Comma [1] 6 2" xfId="27466"/>
    <cellStyle name="Comma [1] 6 2 2" xfId="27467"/>
    <cellStyle name="Comma [1] 6 2_CONFIGURATION" xfId="27468"/>
    <cellStyle name="Comma [1] 6 3" xfId="27469"/>
    <cellStyle name="Comma [1] 6 4" xfId="27470"/>
    <cellStyle name="Comma [1] 6 5" xfId="27471"/>
    <cellStyle name="Comma [1] 7" xfId="27472"/>
    <cellStyle name="Comma [1] 7 2" xfId="27473"/>
    <cellStyle name="Comma [1] 7 2 2" xfId="27474"/>
    <cellStyle name="Comma [1] 7 2_CONFIGURATION" xfId="27475"/>
    <cellStyle name="Comma [1] 7 3" xfId="27476"/>
    <cellStyle name="Comma [1] 7 4" xfId="27477"/>
    <cellStyle name="Comma [1] 7_CONFIGURATION" xfId="27478"/>
    <cellStyle name="Comma [1] 8" xfId="27479"/>
    <cellStyle name="Comma [1] 8 2" xfId="27480"/>
    <cellStyle name="Comma [1] 8 2 2" xfId="27481"/>
    <cellStyle name="Comma [1] 8 2 3" xfId="27482"/>
    <cellStyle name="Comma [1] 8 2_CONFIGURATION" xfId="27483"/>
    <cellStyle name="Comma [1] 8 3" xfId="27484"/>
    <cellStyle name="Comma [1] 8 3 2" xfId="27485"/>
    <cellStyle name="Comma [1] 8 3 3" xfId="27486"/>
    <cellStyle name="Comma [1] 8 4" xfId="27487"/>
    <cellStyle name="Comma [1] 8_CONFIGURATION" xfId="27488"/>
    <cellStyle name="Comma [1] 9" xfId="27489"/>
    <cellStyle name="Comma [1] 9 2" xfId="27490"/>
    <cellStyle name="Comma [1] 9 2 2" xfId="27491"/>
    <cellStyle name="Comma [1] 9 2_CONFIGURATION" xfId="27492"/>
    <cellStyle name="Comma [1] 9 3" xfId="27493"/>
    <cellStyle name="Comma [1] 9 4" xfId="27494"/>
    <cellStyle name="Comma [1]_Degas HFTO" xfId="27495"/>
    <cellStyle name="Comma [2]" xfId="27496"/>
    <cellStyle name="Comma [2] 2" xfId="27497"/>
    <cellStyle name="Comma [2] 2 2" xfId="27498"/>
    <cellStyle name="Comma [2] 2 2 2" xfId="27499"/>
    <cellStyle name="Comma [2] 2 3" xfId="27500"/>
    <cellStyle name="Comma [2] 3" xfId="27501"/>
    <cellStyle name="Comma [2] 3 2" xfId="27502"/>
    <cellStyle name="Comma [2] 4" xfId="27503"/>
    <cellStyle name="Comma [2]_Degas HFTO" xfId="27504"/>
    <cellStyle name="Comma [3]" xfId="27505"/>
    <cellStyle name="Comma [3] 2" xfId="27506"/>
    <cellStyle name="Comma [3] 2 2" xfId="27507"/>
    <cellStyle name="Comma [3] 2 2 2" xfId="27508"/>
    <cellStyle name="Comma [3] 2 3" xfId="27509"/>
    <cellStyle name="Comma [3] 3" xfId="27510"/>
    <cellStyle name="Comma [3] 3 2" xfId="27511"/>
    <cellStyle name="Comma [3] 4" xfId="27512"/>
    <cellStyle name="Comma 0" xfId="27513"/>
    <cellStyle name="Comma 0 10" xfId="27514"/>
    <cellStyle name="Comma 0 11" xfId="27515"/>
    <cellStyle name="Comma 0 12" xfId="27516"/>
    <cellStyle name="Comma 0 13" xfId="27517"/>
    <cellStyle name="Comma 0 14" xfId="27518"/>
    <cellStyle name="Comma 0 15" xfId="27519"/>
    <cellStyle name="Comma 0 16" xfId="27520"/>
    <cellStyle name="Comma 0 17" xfId="27521"/>
    <cellStyle name="Comma 0 2" xfId="27522"/>
    <cellStyle name="Comma 0 3" xfId="27523"/>
    <cellStyle name="Comma 0 4" xfId="27524"/>
    <cellStyle name="Comma 0 5" xfId="27525"/>
    <cellStyle name="Comma 0 6" xfId="27526"/>
    <cellStyle name="Comma 0 7" xfId="27527"/>
    <cellStyle name="Comma 0 8" xfId="27528"/>
    <cellStyle name="Comma 0 9" xfId="27529"/>
    <cellStyle name="Comma 0*" xfId="27530"/>
    <cellStyle name="Comma 0* 2" xfId="27531"/>
    <cellStyle name="Comma 0* 2 2" xfId="27532"/>
    <cellStyle name="Comma 0* 2 2 2" xfId="27533"/>
    <cellStyle name="Comma 0* 2 3" xfId="27534"/>
    <cellStyle name="Comma 0* 3" xfId="27535"/>
    <cellStyle name="Comma 0* 3 2" xfId="27536"/>
    <cellStyle name="Comma 0* 4" xfId="27537"/>
    <cellStyle name="Comma 0* 5" xfId="27538"/>
    <cellStyle name="Comma 0_Deal Analysis - Main" xfId="27539"/>
    <cellStyle name="Comma 10" xfId="948"/>
    <cellStyle name="Comma 10 10" xfId="949"/>
    <cellStyle name="Comma 10 11" xfId="950"/>
    <cellStyle name="Comma 10 12" xfId="951"/>
    <cellStyle name="Comma 10 12 2" xfId="952"/>
    <cellStyle name="Comma 10 13" xfId="953"/>
    <cellStyle name="Comma 10 14" xfId="954"/>
    <cellStyle name="Comma 10 15" xfId="27540"/>
    <cellStyle name="Comma 10 2" xfId="955"/>
    <cellStyle name="Comma 10 2 2" xfId="956"/>
    <cellStyle name="Comma 10 2 2 2" xfId="957"/>
    <cellStyle name="Comma 10 2 2 2 2" xfId="27543"/>
    <cellStyle name="Comma 10 2 2 3" xfId="27542"/>
    <cellStyle name="Comma 10 2 3" xfId="958"/>
    <cellStyle name="Comma 10 2 3 2" xfId="27544"/>
    <cellStyle name="Comma 10 2 4" xfId="959"/>
    <cellStyle name="Comma 10 2 5" xfId="960"/>
    <cellStyle name="Comma 10 2 6" xfId="961"/>
    <cellStyle name="Comma 10 2 7" xfId="962"/>
    <cellStyle name="Comma 10 2 8" xfId="27541"/>
    <cellStyle name="Comma 10 3" xfId="963"/>
    <cellStyle name="Comma 10 3 2" xfId="27546"/>
    <cellStyle name="Comma 10 3 3" xfId="27545"/>
    <cellStyle name="Comma 10 4" xfId="964"/>
    <cellStyle name="Comma 10 4 2" xfId="27547"/>
    <cellStyle name="Comma 10 5" xfId="965"/>
    <cellStyle name="Comma 10 5 2" xfId="27548"/>
    <cellStyle name="Comma 10 6" xfId="966"/>
    <cellStyle name="Comma 10 7" xfId="967"/>
    <cellStyle name="Comma 10 8" xfId="968"/>
    <cellStyle name="Comma 10 9" xfId="969"/>
    <cellStyle name="Comma 10_CONFIGURATION" xfId="2754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10" xfId="27551"/>
    <cellStyle name="Comma 11 2 2" xfId="992"/>
    <cellStyle name="Comma 11 2 2 2" xfId="27553"/>
    <cellStyle name="Comma 11 2 2 3" xfId="27552"/>
    <cellStyle name="Comma 11 2 3" xfId="993"/>
    <cellStyle name="Comma 11 2 3 2" xfId="27554"/>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2 2" xfId="27556"/>
    <cellStyle name="Comma 11 3 3" xfId="1002"/>
    <cellStyle name="Comma 11 3 4" xfId="27555"/>
    <cellStyle name="Comma 11 4" xfId="1003"/>
    <cellStyle name="Comma 11 4 2" xfId="1004"/>
    <cellStyle name="Comma 11 4 3" xfId="27557"/>
    <cellStyle name="Comma 11 5" xfId="1005"/>
    <cellStyle name="Comma 11 5 2" xfId="27558"/>
    <cellStyle name="Comma 11 6" xfId="27550"/>
    <cellStyle name="Comma 11_CONFIGURATION" xfId="27559"/>
    <cellStyle name="Comma 110" xfId="1006"/>
    <cellStyle name="Comma 110 2" xfId="1007"/>
    <cellStyle name="Comma 111" xfId="20954"/>
    <cellStyle name="Comma 112" xfId="27322"/>
    <cellStyle name="Comma 113" xfId="36572"/>
    <cellStyle name="Comma 12" xfId="1008"/>
    <cellStyle name="Comma 12 2" xfId="1009"/>
    <cellStyle name="Comma 12 2 2" xfId="1010"/>
    <cellStyle name="Comma 12 2 2 2" xfId="1011"/>
    <cellStyle name="Comma 12 2 2 2 2" xfId="27563"/>
    <cellStyle name="Comma 12 2 2 3" xfId="27562"/>
    <cellStyle name="Comma 12 2 3" xfId="1012"/>
    <cellStyle name="Comma 12 2 3 2" xfId="27564"/>
    <cellStyle name="Comma 12 2 4" xfId="1013"/>
    <cellStyle name="Comma 12 2 5" xfId="1014"/>
    <cellStyle name="Comma 12 2 6" xfId="1015"/>
    <cellStyle name="Comma 12 2 7" xfId="1016"/>
    <cellStyle name="Comma 12 2 8" xfId="27561"/>
    <cellStyle name="Comma 12 3" xfId="1017"/>
    <cellStyle name="Comma 12 3 2" xfId="1018"/>
    <cellStyle name="Comma 12 3 2 2" xfId="27566"/>
    <cellStyle name="Comma 12 3 3" xfId="27565"/>
    <cellStyle name="Comma 12 4" xfId="1019"/>
    <cellStyle name="Comma 12 4 2" xfId="1020"/>
    <cellStyle name="Comma 12 4 3" xfId="27567"/>
    <cellStyle name="Comma 12 5" xfId="27568"/>
    <cellStyle name="Comma 12 6" xfId="27560"/>
    <cellStyle name="Comma 12_CONFIGURATION" xfId="27569"/>
    <cellStyle name="Comma 13" xfId="1021"/>
    <cellStyle name="Comma 13 2" xfId="1022"/>
    <cellStyle name="Comma 13 2 2" xfId="1023"/>
    <cellStyle name="Comma 13 2 2 2" xfId="27573"/>
    <cellStyle name="Comma 13 2 2 3" xfId="27572"/>
    <cellStyle name="Comma 13 2 3" xfId="1024"/>
    <cellStyle name="Comma 13 2 3 2" xfId="27574"/>
    <cellStyle name="Comma 13 2 4" xfId="1025"/>
    <cellStyle name="Comma 13 2 5" xfId="1026"/>
    <cellStyle name="Comma 13 2 6" xfId="1027"/>
    <cellStyle name="Comma 13 2 7" xfId="1028"/>
    <cellStyle name="Comma 13 2 8" xfId="27571"/>
    <cellStyle name="Comma 13 3" xfId="1029"/>
    <cellStyle name="Comma 13 3 2" xfId="1030"/>
    <cellStyle name="Comma 13 3 2 2" xfId="27576"/>
    <cellStyle name="Comma 13 3 3" xfId="27575"/>
    <cellStyle name="Comma 13 4" xfId="27577"/>
    <cellStyle name="Comma 13 5" xfId="27578"/>
    <cellStyle name="Comma 13 6" xfId="27570"/>
    <cellStyle name="Comma 13_CONFIGURATION" xfId="27579"/>
    <cellStyle name="Comma 14" xfId="1031"/>
    <cellStyle name="Comma 14 10" xfId="36573"/>
    <cellStyle name="Comma 14 2" xfId="1032"/>
    <cellStyle name="Comma 14 2 2" xfId="1033"/>
    <cellStyle name="Comma 14 2 2 2" xfId="27582"/>
    <cellStyle name="Comma 14 2 3" xfId="27583"/>
    <cellStyle name="Comma 14 2 3 2" xfId="27584"/>
    <cellStyle name="Comma 14 2 4" xfId="27585"/>
    <cellStyle name="Comma 14 2 5" xfId="27581"/>
    <cellStyle name="Comma 14 2_Sheet2" xfId="27586"/>
    <cellStyle name="Comma 14 3" xfId="1034"/>
    <cellStyle name="Comma 14 3 2" xfId="27588"/>
    <cellStyle name="Comma 14 3 2 2" xfId="27589"/>
    <cellStyle name="Comma 14 3 3" xfId="27590"/>
    <cellStyle name="Comma 14 3 4" xfId="27587"/>
    <cellStyle name="Comma 14 4" xfId="27591"/>
    <cellStyle name="Comma 14 4 2" xfId="27592"/>
    <cellStyle name="Comma 14 4 2 2" xfId="27593"/>
    <cellStyle name="Comma 14 4 3" xfId="27594"/>
    <cellStyle name="Comma 14 5" xfId="27595"/>
    <cellStyle name="Comma 14 5 2" xfId="27596"/>
    <cellStyle name="Comma 14 6" xfId="27597"/>
    <cellStyle name="Comma 14 6 2" xfId="27598"/>
    <cellStyle name="Comma 14 7" xfId="27599"/>
    <cellStyle name="Comma 14 8" xfId="27600"/>
    <cellStyle name="Comma 14 9" xfId="27580"/>
    <cellStyle name="Comma 14_CONFIGURATION" xfId="27601"/>
    <cellStyle name="Comma 15" xfId="1035"/>
    <cellStyle name="Comma 15 2" xfId="1036"/>
    <cellStyle name="Comma 15 2 2" xfId="1037"/>
    <cellStyle name="Comma 15 2 2 2" xfId="27604"/>
    <cellStyle name="Comma 15 2 3" xfId="1038"/>
    <cellStyle name="Comma 15 2 3 2" xfId="27606"/>
    <cellStyle name="Comma 15 2 3 3" xfId="27605"/>
    <cellStyle name="Comma 15 2 4" xfId="1039"/>
    <cellStyle name="Comma 15 2 4 2" xfId="27607"/>
    <cellStyle name="Comma 15 2 5" xfId="1040"/>
    <cellStyle name="Comma 15 2 6" xfId="1041"/>
    <cellStyle name="Comma 15 2 7" xfId="1042"/>
    <cellStyle name="Comma 15 2 8" xfId="27603"/>
    <cellStyle name="Comma 15 2_CONFIGURATION" xfId="27608"/>
    <cellStyle name="Comma 15 3" xfId="1043"/>
    <cellStyle name="Comma 15 3 2" xfId="27610"/>
    <cellStyle name="Comma 15 3 2 2" xfId="27611"/>
    <cellStyle name="Comma 15 3 3" xfId="27612"/>
    <cellStyle name="Comma 15 3 4" xfId="27609"/>
    <cellStyle name="Comma 15 4" xfId="27613"/>
    <cellStyle name="Comma 15 4 2" xfId="27614"/>
    <cellStyle name="Comma 15 4 2 2" xfId="27615"/>
    <cellStyle name="Comma 15 4 3" xfId="27616"/>
    <cellStyle name="Comma 15 5" xfId="27617"/>
    <cellStyle name="Comma 15 5 2" xfId="27618"/>
    <cellStyle name="Comma 15 6" xfId="27619"/>
    <cellStyle name="Comma 15 6 2" xfId="27620"/>
    <cellStyle name="Comma 15 7" xfId="27621"/>
    <cellStyle name="Comma 15 8" xfId="27602"/>
    <cellStyle name="Comma 15 9" xfId="36574"/>
    <cellStyle name="Comma 16" xfId="1044"/>
    <cellStyle name="Comma 16 10" xfId="1045"/>
    <cellStyle name="Comma 16 11" xfId="1046"/>
    <cellStyle name="Comma 16 12" xfId="27622"/>
    <cellStyle name="Comma 16 2" xfId="1047"/>
    <cellStyle name="Comma 16 2 2" xfId="27624"/>
    <cellStyle name="Comma 16 2 2 2" xfId="27625"/>
    <cellStyle name="Comma 16 2 2 3" xfId="27626"/>
    <cellStyle name="Comma 16 2 3" xfId="27627"/>
    <cellStyle name="Comma 16 2 4" xfId="27628"/>
    <cellStyle name="Comma 16 2 4 2" xfId="27629"/>
    <cellStyle name="Comma 16 2 4 2 2" xfId="27630"/>
    <cellStyle name="Comma 16 2 4 3" xfId="27631"/>
    <cellStyle name="Comma 16 2 5" xfId="27632"/>
    <cellStyle name="Comma 16 2 5 2" xfId="27633"/>
    <cellStyle name="Comma 16 2 5 3" xfId="27634"/>
    <cellStyle name="Comma 16 2 5 3 2" xfId="27635"/>
    <cellStyle name="Comma 16 2 6" xfId="27636"/>
    <cellStyle name="Comma 16 2 7" xfId="27623"/>
    <cellStyle name="Comma 16 2_Sheet2" xfId="27637"/>
    <cellStyle name="Comma 16 3" xfId="1048"/>
    <cellStyle name="Comma 16 3 2" xfId="27639"/>
    <cellStyle name="Comma 16 3 2 2" xfId="27640"/>
    <cellStyle name="Comma 16 3 2 2 2" xfId="27641"/>
    <cellStyle name="Comma 16 3 2 3" xfId="27642"/>
    <cellStyle name="Comma 16 3 2 3 2" xfId="27643"/>
    <cellStyle name="Comma 16 3 2 4" xfId="27644"/>
    <cellStyle name="Comma 16 3 3" xfId="27645"/>
    <cellStyle name="Comma 16 3 3 2" xfId="27646"/>
    <cellStyle name="Comma 16 3 4" xfId="27647"/>
    <cellStyle name="Comma 16 3 5" xfId="27638"/>
    <cellStyle name="Comma 16 4" xfId="1049"/>
    <cellStyle name="Comma 16 4 2" xfId="27649"/>
    <cellStyle name="Comma 16 4 3" xfId="27648"/>
    <cellStyle name="Comma 16 5" xfId="1050"/>
    <cellStyle name="Comma 16 5 2" xfId="27651"/>
    <cellStyle name="Comma 16 5 3" xfId="27650"/>
    <cellStyle name="Comma 16 6" xfId="1051"/>
    <cellStyle name="Comma 16 6 2" xfId="27652"/>
    <cellStyle name="Comma 16 7" xfId="1052"/>
    <cellStyle name="Comma 16 8" xfId="1053"/>
    <cellStyle name="Comma 16 9" xfId="1054"/>
    <cellStyle name="Comma 17" xfId="1055"/>
    <cellStyle name="Comma 17 2" xfId="1056"/>
    <cellStyle name="Comma 17 2 2" xfId="1057"/>
    <cellStyle name="Comma 17 2 2 2" xfId="27656"/>
    <cellStyle name="Comma 17 2 2 2 2" xfId="27657"/>
    <cellStyle name="Comma 17 2 2 3" xfId="27658"/>
    <cellStyle name="Comma 17 2 2 3 2" xfId="27659"/>
    <cellStyle name="Comma 17 2 2 4" xfId="27660"/>
    <cellStyle name="Comma 17 2 2 5" xfId="27655"/>
    <cellStyle name="Comma 17 2 3" xfId="27661"/>
    <cellStyle name="Comma 17 2 3 2" xfId="27662"/>
    <cellStyle name="Comma 17 2 4" xfId="27663"/>
    <cellStyle name="Comma 17 2 5" xfId="27654"/>
    <cellStyle name="Comma 17 3" xfId="27664"/>
    <cellStyle name="Comma 17 3 2" xfId="27665"/>
    <cellStyle name="Comma 17 3 2 2" xfId="27666"/>
    <cellStyle name="Comma 17 3 2 2 2" xfId="27667"/>
    <cellStyle name="Comma 17 3 2 3" xfId="27668"/>
    <cellStyle name="Comma 17 3 2 3 2" xfId="27669"/>
    <cellStyle name="Comma 17 3 2 4" xfId="27670"/>
    <cellStyle name="Comma 17 3 3" xfId="27671"/>
    <cellStyle name="Comma 17 3 3 2" xfId="27672"/>
    <cellStyle name="Comma 17 3 4" xfId="27673"/>
    <cellStyle name="Comma 17 4" xfId="27674"/>
    <cellStyle name="Comma 17 4 2" xfId="27675"/>
    <cellStyle name="Comma 17 5" xfId="27676"/>
    <cellStyle name="Comma 17 5 2" xfId="27677"/>
    <cellStyle name="Comma 17 6" xfId="27678"/>
    <cellStyle name="Comma 17 7" xfId="27653"/>
    <cellStyle name="Comma 18" xfId="1058"/>
    <cellStyle name="Comma 18 2" xfId="1059"/>
    <cellStyle name="Comma 18 2 2" xfId="1060"/>
    <cellStyle name="Comma 18 2 2 2" xfId="27682"/>
    <cellStyle name="Comma 18 2 2 2 2" xfId="27683"/>
    <cellStyle name="Comma 18 2 2 3" xfId="27684"/>
    <cellStyle name="Comma 18 2 2 3 2" xfId="27685"/>
    <cellStyle name="Comma 18 2 2 4" xfId="27686"/>
    <cellStyle name="Comma 18 2 2 5" xfId="27681"/>
    <cellStyle name="Comma 18 2 3" xfId="27687"/>
    <cellStyle name="Comma 18 2 3 2" xfId="27688"/>
    <cellStyle name="Comma 18 2 4" xfId="27689"/>
    <cellStyle name="Comma 18 2 5" xfId="27680"/>
    <cellStyle name="Comma 18 3" xfId="27690"/>
    <cellStyle name="Comma 18 3 2" xfId="27691"/>
    <cellStyle name="Comma 18 3 2 2" xfId="27692"/>
    <cellStyle name="Comma 18 3 2 2 2" xfId="27693"/>
    <cellStyle name="Comma 18 3 2 3" xfId="27694"/>
    <cellStyle name="Comma 18 3 2 3 2" xfId="27695"/>
    <cellStyle name="Comma 18 3 2 4" xfId="27696"/>
    <cellStyle name="Comma 18 3 3" xfId="27697"/>
    <cellStyle name="Comma 18 3 3 2" xfId="27698"/>
    <cellStyle name="Comma 18 3 4" xfId="27699"/>
    <cellStyle name="Comma 18 4" xfId="27700"/>
    <cellStyle name="Comma 18 4 2" xfId="27701"/>
    <cellStyle name="Comma 18 5" xfId="27702"/>
    <cellStyle name="Comma 18 6" xfId="27703"/>
    <cellStyle name="Comma 18 6 2" xfId="27704"/>
    <cellStyle name="Comma 18 7" xfId="27679"/>
    <cellStyle name="Comma 18_CONFIGURATION" xfId="27705"/>
    <cellStyle name="Comma 19" xfId="1061"/>
    <cellStyle name="Comma 19 10" xfId="1062"/>
    <cellStyle name="Comma 19 11" xfId="1063"/>
    <cellStyle name="Comma 19 12" xfId="27706"/>
    <cellStyle name="Comma 19 2" xfId="1064"/>
    <cellStyle name="Comma 19 2 2" xfId="27708"/>
    <cellStyle name="Comma 19 2 2 2" xfId="27709"/>
    <cellStyle name="Comma 19 2 3" xfId="27710"/>
    <cellStyle name="Comma 19 2 3 2" xfId="27711"/>
    <cellStyle name="Comma 19 2 3 2 2" xfId="27712"/>
    <cellStyle name="Comma 19 2 3 3" xfId="27713"/>
    <cellStyle name="Comma 19 2 4" xfId="27714"/>
    <cellStyle name="Comma 19 2 4 2" xfId="27715"/>
    <cellStyle name="Comma 19 2 4 3" xfId="27716"/>
    <cellStyle name="Comma 19 2 4 3 2" xfId="27717"/>
    <cellStyle name="Comma 19 2 5" xfId="27718"/>
    <cellStyle name="Comma 19 2 6" xfId="27707"/>
    <cellStyle name="Comma 19 2_Sheet2" xfId="27719"/>
    <cellStyle name="Comma 19 3" xfId="1065"/>
    <cellStyle name="Comma 19 3 2" xfId="27721"/>
    <cellStyle name="Comma 19 3 2 2" xfId="27722"/>
    <cellStyle name="Comma 19 3 2 3" xfId="27723"/>
    <cellStyle name="Comma 19 3 2 3 2" xfId="27724"/>
    <cellStyle name="Comma 19 3 3" xfId="27725"/>
    <cellStyle name="Comma 19 3 4" xfId="27720"/>
    <cellStyle name="Comma 19 3_Sheet2" xfId="27726"/>
    <cellStyle name="Comma 19 4" xfId="1066"/>
    <cellStyle name="Comma 19 4 2" xfId="27728"/>
    <cellStyle name="Comma 19 4 2 2" xfId="27729"/>
    <cellStyle name="Comma 19 4 3" xfId="27730"/>
    <cellStyle name="Comma 19 4 4" xfId="27727"/>
    <cellStyle name="Comma 19 5" xfId="1067"/>
    <cellStyle name="Comma 19 5 2" xfId="27731"/>
    <cellStyle name="Comma 19 6" xfId="1068"/>
    <cellStyle name="Comma 19 6 2" xfId="27733"/>
    <cellStyle name="Comma 19 6 3" xfId="27732"/>
    <cellStyle name="Comma 19 7" xfId="1069"/>
    <cellStyle name="Comma 19 7 2" xfId="27734"/>
    <cellStyle name="Comma 19 8" xfId="1070"/>
    <cellStyle name="Comma 19 9" xfId="1071"/>
    <cellStyle name="Comma 2" xfId="1"/>
    <cellStyle name="Comma 2 10" xfId="1072"/>
    <cellStyle name="Comma 2 10 10" xfId="1073"/>
    <cellStyle name="Comma 2 10 11" xfId="27736"/>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10" xfId="27737"/>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2 9" xfId="27738"/>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3 7" xfId="27739"/>
    <cellStyle name="Comma 2 11 4" xfId="1218"/>
    <cellStyle name="Comma 2 11 4 2" xfId="27740"/>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_Degas HFTO" xfId="27741"/>
    <cellStyle name="Comma 2 110" xfId="1234"/>
    <cellStyle name="Comma 2 111" xfId="27735"/>
    <cellStyle name="Comma 2 112" xfId="36575"/>
    <cellStyle name="Comma 2 12" xfId="1235"/>
    <cellStyle name="Comma 2 12 10" xfId="27742"/>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2 9" xfId="2774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2_Degas HFTO" xfId="27744"/>
    <cellStyle name="Comma 2 13" xfId="1287"/>
    <cellStyle name="Comma 2 13 10" xfId="1288"/>
    <cellStyle name="Comma 2 13 11" xfId="27745"/>
    <cellStyle name="Comma 2 13 2" xfId="1289"/>
    <cellStyle name="Comma 2 13 2 2" xfId="1290"/>
    <cellStyle name="Comma 2 13 2 2 2" xfId="27747"/>
    <cellStyle name="Comma 2 13 2 3" xfId="27748"/>
    <cellStyle name="Comma 2 13 2 4" xfId="27746"/>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3_Degas HFTO" xfId="27749"/>
    <cellStyle name="Comma 2 14" xfId="1308"/>
    <cellStyle name="Comma 2 14 10" xfId="27750"/>
    <cellStyle name="Comma 2 14 2" xfId="1309"/>
    <cellStyle name="Comma 2 14 2 2" xfId="1310"/>
    <cellStyle name="Comma 2 14 2 2 2" xfId="27752"/>
    <cellStyle name="Comma 2 14 2 3" xfId="27753"/>
    <cellStyle name="Comma 2 14 2 4" xfId="27751"/>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4_Degas HFTO" xfId="27754"/>
    <cellStyle name="Comma 2 15" xfId="1329"/>
    <cellStyle name="Comma 2 15 2" xfId="1330"/>
    <cellStyle name="Comma 2 15 2 2" xfId="27756"/>
    <cellStyle name="Comma 2 15 3" xfId="1331"/>
    <cellStyle name="Comma 2 15 3 2" xfId="1332"/>
    <cellStyle name="Comma 2 15 3 3" xfId="1333"/>
    <cellStyle name="Comma 2 15 3 4" xfId="1334"/>
    <cellStyle name="Comma 2 15 4" xfId="27755"/>
    <cellStyle name="Comma 2 15_CONFIGURATION" xfId="27757"/>
    <cellStyle name="Comma 2 16" xfId="1335"/>
    <cellStyle name="Comma 2 16 2" xfId="1336"/>
    <cellStyle name="Comma 2 16 2 2" xfId="1337"/>
    <cellStyle name="Comma 2 16 3" xfId="27758"/>
    <cellStyle name="Comma 2 17" xfId="1338"/>
    <cellStyle name="Comma 2 17 2" xfId="1339"/>
    <cellStyle name="Comma 2 17 3" xfId="1340"/>
    <cellStyle name="Comma 2 17 3 2" xfId="1341"/>
    <cellStyle name="Comma 2 17 3 3" xfId="1342"/>
    <cellStyle name="Comma 2 17 3 4" xfId="1343"/>
    <cellStyle name="Comma 2 17 4" xfId="27759"/>
    <cellStyle name="Comma 2 18" xfId="1344"/>
    <cellStyle name="Comma 2 18 2" xfId="1345"/>
    <cellStyle name="Comma 2 18 3" xfId="1346"/>
    <cellStyle name="Comma 2 18 3 2" xfId="1347"/>
    <cellStyle name="Comma 2 18 3 3" xfId="1348"/>
    <cellStyle name="Comma 2 18 3 4" xfId="1349"/>
    <cellStyle name="Comma 2 18 4" xfId="27760"/>
    <cellStyle name="Comma 2 19" xfId="1350"/>
    <cellStyle name="Comma 2 19 2" xfId="1351"/>
    <cellStyle name="Comma 2 19 3" xfId="1352"/>
    <cellStyle name="Comma 2 19 3 2" xfId="1353"/>
    <cellStyle name="Comma 2 19 3 3" xfId="1354"/>
    <cellStyle name="Comma 2 19 3 4" xfId="1355"/>
    <cellStyle name="Comma 2 19 4" xfId="27761"/>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24" xfId="27763"/>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24" xfId="27762"/>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21" xfId="27764"/>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_Degas HFTO" xfId="27765"/>
    <cellStyle name="Comma 2 20" xfId="3375"/>
    <cellStyle name="Comma 2 20 2" xfId="3376"/>
    <cellStyle name="Comma 2 20 3" xfId="3377"/>
    <cellStyle name="Comma 2 20 3 2" xfId="3378"/>
    <cellStyle name="Comma 2 20 3 3" xfId="3379"/>
    <cellStyle name="Comma 2 20 3 4" xfId="3380"/>
    <cellStyle name="Comma 2 20 4" xfId="27766"/>
    <cellStyle name="Comma 2 21" xfId="3381"/>
    <cellStyle name="Comma 2 21 2" xfId="3382"/>
    <cellStyle name="Comma 2 21 3" xfId="3383"/>
    <cellStyle name="Comma 2 21 3 2" xfId="3384"/>
    <cellStyle name="Comma 2 21 3 3" xfId="3385"/>
    <cellStyle name="Comma 2 21 3 4" xfId="3386"/>
    <cellStyle name="Comma 2 21 4" xfId="27767"/>
    <cellStyle name="Comma 2 22" xfId="3387"/>
    <cellStyle name="Comma 2 22 2" xfId="3388"/>
    <cellStyle name="Comma 2 22 3" xfId="3389"/>
    <cellStyle name="Comma 2 22 3 2" xfId="3390"/>
    <cellStyle name="Comma 2 22 3 3" xfId="3391"/>
    <cellStyle name="Comma 2 22 3 4" xfId="3392"/>
    <cellStyle name="Comma 2 22 4" xfId="27768"/>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17" xfId="27769"/>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15" xfId="27770"/>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11" xfId="27771"/>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_Degas HFTO" xfId="27772"/>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16" xfId="27773"/>
    <cellStyle name="Comma 2 4 2" xfId="4304"/>
    <cellStyle name="Comma 2 4 2 10" xfId="4305"/>
    <cellStyle name="Comma 2 4 2 11" xfId="27774"/>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10" xfId="27775"/>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_Degas HFTO" xfId="27776"/>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12" xfId="27777"/>
    <cellStyle name="Comma 2 5 2" xfId="4736"/>
    <cellStyle name="Comma 2 5 2 2" xfId="4737"/>
    <cellStyle name="Comma 2 5 2 3" xfId="4738"/>
    <cellStyle name="Comma 2 5 2 4" xfId="2777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3 9" xfId="27779"/>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4 7" xfId="27780"/>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_Degas HFTO" xfId="27781"/>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12" xfId="27782"/>
    <cellStyle name="Comma 2 6 2" xfId="4846"/>
    <cellStyle name="Comma 2 6 2 2" xfId="4847"/>
    <cellStyle name="Comma 2 6 2 3" xfId="4848"/>
    <cellStyle name="Comma 2 6 2 4" xfId="27783"/>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3 9" xfId="27784"/>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_Degas HFTO" xfId="27785"/>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2 7" xfId="27787"/>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 8" xfId="27786"/>
    <cellStyle name="Comma 2 7_Degas HFTO" xfId="27788"/>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2 2" xfId="27791"/>
    <cellStyle name="Comma 2 8 2 3" xfId="4990"/>
    <cellStyle name="Comma 2 8 2 3 2" xfId="27792"/>
    <cellStyle name="Comma 2 8 2 4" xfId="27790"/>
    <cellStyle name="Comma 2 8 3" xfId="4991"/>
    <cellStyle name="Comma 2 8 3 2" xfId="4992"/>
    <cellStyle name="Comma 2 8 3 2 2" xfId="27794"/>
    <cellStyle name="Comma 2 8 3 3" xfId="27793"/>
    <cellStyle name="Comma 2 8 3_CONFIGURATION" xfId="27795"/>
    <cellStyle name="Comma 2 8 4" xfId="4993"/>
    <cellStyle name="Comma 2 8 4 2" xfId="27797"/>
    <cellStyle name="Comma 2 8 4 3" xfId="27796"/>
    <cellStyle name="Comma 2 8 4_CONFIGURATION" xfId="27798"/>
    <cellStyle name="Comma 2 8 5" xfId="4994"/>
    <cellStyle name="Comma 2 8 5 2" xfId="27799"/>
    <cellStyle name="Comma 2 8 6" xfId="4995"/>
    <cellStyle name="Comma 2 8 6 2" xfId="4996"/>
    <cellStyle name="Comma 2 8 6 3" xfId="4997"/>
    <cellStyle name="Comma 2 8 6 4" xfId="4998"/>
    <cellStyle name="Comma 2 8 7" xfId="27789"/>
    <cellStyle name="Comma 2 8_Cadrage conso" xfId="27800"/>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2 2 2" xfId="27803"/>
    <cellStyle name="Comma 2 9 2 3" xfId="27802"/>
    <cellStyle name="Comma 2 9 3" xfId="5012"/>
    <cellStyle name="Comma 2 9 3 2" xfId="27804"/>
    <cellStyle name="Comma 2 9 4" xfId="5013"/>
    <cellStyle name="Comma 2 9 4 2" xfId="27805"/>
    <cellStyle name="Comma 2 9 5" xfId="5014"/>
    <cellStyle name="Comma 2 9 5 2" xfId="5015"/>
    <cellStyle name="Comma 2 9 5 3" xfId="5016"/>
    <cellStyle name="Comma 2 9 5 4" xfId="5017"/>
    <cellStyle name="Comma 2 9 5 5" xfId="27806"/>
    <cellStyle name="Comma 2 9 6" xfId="27801"/>
    <cellStyle name="Comma 2 9_CONFIGURATION" xfId="2780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_45647 - Annexe 6a au 31 03 2011 v2" xfId="27808"/>
    <cellStyle name="Comma 20" xfId="5028"/>
    <cellStyle name="Comma 20 10" xfId="5029"/>
    <cellStyle name="Comma 20 11" xfId="5030"/>
    <cellStyle name="Comma 20 12" xfId="5031"/>
    <cellStyle name="Comma 20 13" xfId="27809"/>
    <cellStyle name="Comma 20 2" xfId="5032"/>
    <cellStyle name="Comma 20 2 2" xfId="5033"/>
    <cellStyle name="Comma 20 2 2 2" xfId="27811"/>
    <cellStyle name="Comma 20 2 3" xfId="5034"/>
    <cellStyle name="Comma 20 2 3 2" xfId="27813"/>
    <cellStyle name="Comma 20 2 3 2 2" xfId="27814"/>
    <cellStyle name="Comma 20 2 3 3" xfId="27815"/>
    <cellStyle name="Comma 20 2 3 4" xfId="27812"/>
    <cellStyle name="Comma 20 2 4" xfId="5035"/>
    <cellStyle name="Comma 20 2 5" xfId="5036"/>
    <cellStyle name="Comma 20 2 6" xfId="5037"/>
    <cellStyle name="Comma 20 2 7" xfId="5038"/>
    <cellStyle name="Comma 20 2 8" xfId="27810"/>
    <cellStyle name="Comma 20 3" xfId="5039"/>
    <cellStyle name="Comma 20 3 2" xfId="5040"/>
    <cellStyle name="Comma 20 3 3" xfId="5041"/>
    <cellStyle name="Comma 20 3 4" xfId="5042"/>
    <cellStyle name="Comma 20 3 5" xfId="5043"/>
    <cellStyle name="Comma 20 3 6" xfId="5044"/>
    <cellStyle name="Comma 20 3 7" xfId="27816"/>
    <cellStyle name="Comma 20 4" xfId="5045"/>
    <cellStyle name="Comma 20 4 2" xfId="5046"/>
    <cellStyle name="Comma 20 4 3" xfId="5047"/>
    <cellStyle name="Comma 20 4 4" xfId="5048"/>
    <cellStyle name="Comma 20 4 5" xfId="5049"/>
    <cellStyle name="Comma 20 4 6" xfId="5050"/>
    <cellStyle name="Comma 20 4 7" xfId="27817"/>
    <cellStyle name="Comma 20 5" xfId="5051"/>
    <cellStyle name="Comma 20 5 2" xfId="5052"/>
    <cellStyle name="Comma 20 5 2 2" xfId="27819"/>
    <cellStyle name="Comma 20 5 3" xfId="5053"/>
    <cellStyle name="Comma 20 5 4" xfId="5054"/>
    <cellStyle name="Comma 20 5 5" xfId="5055"/>
    <cellStyle name="Comma 20 5 6" xfId="5056"/>
    <cellStyle name="Comma 20 5 7" xfId="27818"/>
    <cellStyle name="Comma 20 6" xfId="5057"/>
    <cellStyle name="Comma 20 6 2" xfId="27820"/>
    <cellStyle name="Comma 20 7" xfId="5058"/>
    <cellStyle name="Comma 20 8" xfId="5059"/>
    <cellStyle name="Comma 20 9" xfId="5060"/>
    <cellStyle name="Comma 21" xfId="5061"/>
    <cellStyle name="Comma 21 2" xfId="5062"/>
    <cellStyle name="Comma 21 2 2" xfId="5063"/>
    <cellStyle name="Comma 21 2 2 2" xfId="27824"/>
    <cellStyle name="Comma 21 2 2 3" xfId="27823"/>
    <cellStyle name="Comma 21 2 3" xfId="27825"/>
    <cellStyle name="Comma 21 2 4" xfId="27822"/>
    <cellStyle name="Comma 21 3" xfId="5064"/>
    <cellStyle name="Comma 21 3 2" xfId="27826"/>
    <cellStyle name="Comma 21 4" xfId="27827"/>
    <cellStyle name="Comma 21 4 2" xfId="27828"/>
    <cellStyle name="Comma 21 4 2 2" xfId="27829"/>
    <cellStyle name="Comma 21 4 3" xfId="27830"/>
    <cellStyle name="Comma 21 5" xfId="27831"/>
    <cellStyle name="Comma 21 5 2" xfId="27832"/>
    <cellStyle name="Comma 21 6" xfId="27833"/>
    <cellStyle name="Comma 21 7" xfId="27821"/>
    <cellStyle name="Comma 22" xfId="5065"/>
    <cellStyle name="Comma 22 2" xfId="5066"/>
    <cellStyle name="Comma 22 2 2" xfId="5067"/>
    <cellStyle name="Comma 22 2 2 2" xfId="27837"/>
    <cellStyle name="Comma 22 2 2 3" xfId="27836"/>
    <cellStyle name="Comma 22 2 3" xfId="27838"/>
    <cellStyle name="Comma 22 2 4" xfId="27835"/>
    <cellStyle name="Comma 22 3" xfId="5068"/>
    <cellStyle name="Comma 22 3 2" xfId="27839"/>
    <cellStyle name="Comma 22 4" xfId="27840"/>
    <cellStyle name="Comma 22 4 2" xfId="27841"/>
    <cellStyle name="Comma 22 4 2 2" xfId="27842"/>
    <cellStyle name="Comma 22 4 3" xfId="27843"/>
    <cellStyle name="Comma 22 5" xfId="27844"/>
    <cellStyle name="Comma 22 5 2" xfId="27845"/>
    <cellStyle name="Comma 22 6" xfId="27846"/>
    <cellStyle name="Comma 22 7" xfId="27834"/>
    <cellStyle name="Comma 23" xfId="5069"/>
    <cellStyle name="Comma 23 2" xfId="5070"/>
    <cellStyle name="Comma 23 2 2" xfId="27849"/>
    <cellStyle name="Comma 23 2 2 2" xfId="27850"/>
    <cellStyle name="Comma 23 2 3" xfId="27851"/>
    <cellStyle name="Comma 23 2 4" xfId="27848"/>
    <cellStyle name="Comma 23 3" xfId="27852"/>
    <cellStyle name="Comma 23 4" xfId="27853"/>
    <cellStyle name="Comma 23 4 2" xfId="27854"/>
    <cellStyle name="Comma 23 4 2 2" xfId="27855"/>
    <cellStyle name="Comma 23 4 3" xfId="27856"/>
    <cellStyle name="Comma 23 5" xfId="27857"/>
    <cellStyle name="Comma 23 5 2" xfId="27858"/>
    <cellStyle name="Comma 23 6" xfId="27847"/>
    <cellStyle name="Comma 23_CONFIGURATION" xfId="27859"/>
    <cellStyle name="Comma 24" xfId="5071"/>
    <cellStyle name="Comma 24 2" xfId="5072"/>
    <cellStyle name="Comma 24 2 2" xfId="27862"/>
    <cellStyle name="Comma 24 2 3" xfId="27861"/>
    <cellStyle name="Comma 24 3" xfId="27863"/>
    <cellStyle name="Comma 24 3 2" xfId="27864"/>
    <cellStyle name="Comma 24 3 2 2" xfId="27865"/>
    <cellStyle name="Comma 24 3 3" xfId="27866"/>
    <cellStyle name="Comma 24 4" xfId="27867"/>
    <cellStyle name="Comma 24 5" xfId="27868"/>
    <cellStyle name="Comma 24 5 2" xfId="27869"/>
    <cellStyle name="Comma 24 6" xfId="27870"/>
    <cellStyle name="Comma 24 7" xfId="27860"/>
    <cellStyle name="Comma 25" xfId="5073"/>
    <cellStyle name="Comma 25 2" xfId="5074"/>
    <cellStyle name="Comma 25 2 2" xfId="27873"/>
    <cellStyle name="Comma 25 2 3" xfId="27872"/>
    <cellStyle name="Comma 25 3" xfId="27874"/>
    <cellStyle name="Comma 25 3 2" xfId="27875"/>
    <cellStyle name="Comma 25 3 2 2" xfId="27876"/>
    <cellStyle name="Comma 25 3 3" xfId="27877"/>
    <cellStyle name="Comma 25 4" xfId="27878"/>
    <cellStyle name="Comma 25 5" xfId="27879"/>
    <cellStyle name="Comma 25 5 2" xfId="27880"/>
    <cellStyle name="Comma 25 6" xfId="27881"/>
    <cellStyle name="Comma 25 7" xfId="27871"/>
    <cellStyle name="Comma 26" xfId="5075"/>
    <cellStyle name="Comma 26 2" xfId="5076"/>
    <cellStyle name="Comma 26 2 2" xfId="5077"/>
    <cellStyle name="Comma 26 2 2 2" xfId="27884"/>
    <cellStyle name="Comma 26 2 3" xfId="27883"/>
    <cellStyle name="Comma 26 3" xfId="5078"/>
    <cellStyle name="Comma 26 3 2" xfId="27886"/>
    <cellStyle name="Comma 26 3 2 2" xfId="27887"/>
    <cellStyle name="Comma 26 3 3" xfId="27888"/>
    <cellStyle name="Comma 26 3 4" xfId="27885"/>
    <cellStyle name="Comma 26 4" xfId="5079"/>
    <cellStyle name="Comma 26 4 2" xfId="27889"/>
    <cellStyle name="Comma 26 5" xfId="27890"/>
    <cellStyle name="Comma 26 6" xfId="27891"/>
    <cellStyle name="Comma 26 7" xfId="27882"/>
    <cellStyle name="Comma 26_Sheet2" xfId="27892"/>
    <cellStyle name="Comma 27" xfId="5080"/>
    <cellStyle name="Comma 27 2" xfId="5081"/>
    <cellStyle name="Comma 27 2 2" xfId="5082"/>
    <cellStyle name="Comma 27 2 3" xfId="27894"/>
    <cellStyle name="Comma 27 3" xfId="5083"/>
    <cellStyle name="Comma 27 3 2" xfId="27896"/>
    <cellStyle name="Comma 27 3 2 2" xfId="27897"/>
    <cellStyle name="Comma 27 3 3" xfId="27898"/>
    <cellStyle name="Comma 27 3 4" xfId="27895"/>
    <cellStyle name="Comma 27 4" xfId="5084"/>
    <cellStyle name="Comma 27 4 2" xfId="27899"/>
    <cellStyle name="Comma 27 5" xfId="27900"/>
    <cellStyle name="Comma 27 6" xfId="27893"/>
    <cellStyle name="Comma 28" xfId="5085"/>
    <cellStyle name="Comma 28 2" xfId="5086"/>
    <cellStyle name="Comma 28 2 2" xfId="5087"/>
    <cellStyle name="Comma 28 2 2 2" xfId="27903"/>
    <cellStyle name="Comma 28 2 3" xfId="27902"/>
    <cellStyle name="Comma 28 3" xfId="5088"/>
    <cellStyle name="Comma 28 3 2" xfId="27905"/>
    <cellStyle name="Comma 28 3 2 2" xfId="27906"/>
    <cellStyle name="Comma 28 3 3" xfId="27907"/>
    <cellStyle name="Comma 28 3 4" xfId="27904"/>
    <cellStyle name="Comma 28 4" xfId="5089"/>
    <cellStyle name="Comma 28 4 2" xfId="27908"/>
    <cellStyle name="Comma 28 5" xfId="27909"/>
    <cellStyle name="Comma 28 5 2" xfId="27910"/>
    <cellStyle name="Comma 28 5 2 2" xfId="27911"/>
    <cellStyle name="Comma 28 5 3" xfId="27912"/>
    <cellStyle name="Comma 28 6" xfId="27913"/>
    <cellStyle name="Comma 28 7" xfId="27901"/>
    <cellStyle name="Comma 28_Sheet2" xfId="27914"/>
    <cellStyle name="Comma 29" xfId="5090"/>
    <cellStyle name="Comma 29 2" xfId="5091"/>
    <cellStyle name="Comma 29 2 2" xfId="5092"/>
    <cellStyle name="Comma 29 2 2 2" xfId="27917"/>
    <cellStyle name="Comma 29 2 3" xfId="27916"/>
    <cellStyle name="Comma 29 3" xfId="5093"/>
    <cellStyle name="Comma 29 3 2" xfId="27919"/>
    <cellStyle name="Comma 29 3 2 2" xfId="27920"/>
    <cellStyle name="Comma 29 3 3" xfId="27921"/>
    <cellStyle name="Comma 29 3 3 2" xfId="27922"/>
    <cellStyle name="Comma 29 3 4" xfId="27923"/>
    <cellStyle name="Comma 29 3 5" xfId="27918"/>
    <cellStyle name="Comma 29 4" xfId="5094"/>
    <cellStyle name="Comma 29 4 2" xfId="27925"/>
    <cellStyle name="Comma 29 4 3" xfId="27924"/>
    <cellStyle name="Comma 29 5" xfId="27926"/>
    <cellStyle name="Comma 29 6" xfId="27915"/>
    <cellStyle name="Comma 3" xfId="2"/>
    <cellStyle name="Comma 3 10" xfId="5095"/>
    <cellStyle name="Comma 3 10 2" xfId="5096"/>
    <cellStyle name="Comma 3 10 3" xfId="5097"/>
    <cellStyle name="Comma 3 10 4" xfId="5098"/>
    <cellStyle name="Comma 3 10 5" xfId="27927"/>
    <cellStyle name="Comma 3 11" xfId="5099"/>
    <cellStyle name="Comma 3 11 2" xfId="5100"/>
    <cellStyle name="Comma 3 11 3" xfId="27928"/>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2 3" xfId="27930"/>
    <cellStyle name="Comma 3 2 2 3" xfId="5121"/>
    <cellStyle name="Comma 3 2 2 3 2" xfId="5122"/>
    <cellStyle name="Comma 3 2 2 3 3" xfId="27931"/>
    <cellStyle name="Comma 3 2 2 4" xfId="27929"/>
    <cellStyle name="Comma 3 2 3" xfId="5123"/>
    <cellStyle name="Comma 3 2 3 2" xfId="5124"/>
    <cellStyle name="Comma 3 2 3 3" xfId="27932"/>
    <cellStyle name="Comma 3 2 4" xfId="5125"/>
    <cellStyle name="Comma 3 2 4 2" xfId="27933"/>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_Degas HFTO" xfId="27934"/>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2 2" xfId="27936"/>
    <cellStyle name="Comma 3 3 2 3" xfId="27935"/>
    <cellStyle name="Comma 3 3 3" xfId="5165"/>
    <cellStyle name="Comma 3 3 3 2" xfId="27937"/>
    <cellStyle name="Comma 3 3 4" xfId="5166"/>
    <cellStyle name="Comma 3 3 4 2" xfId="27938"/>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2 2" xfId="27940"/>
    <cellStyle name="Comma 3 4 3" xfId="5189"/>
    <cellStyle name="Comma 3 4 3 2" xfId="27942"/>
    <cellStyle name="Comma 3 4 3 2 2" xfId="27943"/>
    <cellStyle name="Comma 3 4 3 3" xfId="27944"/>
    <cellStyle name="Comma 3 4 3 4" xfId="27941"/>
    <cellStyle name="Comma 3 4 4" xfId="27945"/>
    <cellStyle name="Comma 3 4 5" xfId="2793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 4" xfId="27946"/>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 4" xfId="27947"/>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 5" xfId="27948"/>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 5" xfId="27949"/>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 9 2 3" xfId="27951"/>
    <cellStyle name="Comma 3 9 3" xfId="27950"/>
    <cellStyle name="Comma 3*" xfId="27952"/>
    <cellStyle name="Comma 3_CONFIGURATION" xfId="27953"/>
    <cellStyle name="Comma 30" xfId="5312"/>
    <cellStyle name="Comma 30 2" xfId="5313"/>
    <cellStyle name="Comma 30 2 2" xfId="27956"/>
    <cellStyle name="Comma 30 2 3" xfId="27955"/>
    <cellStyle name="Comma 30 3" xfId="27957"/>
    <cellStyle name="Comma 30 4" xfId="27954"/>
    <cellStyle name="Comma 31" xfId="5314"/>
    <cellStyle name="Comma 31 2" xfId="5315"/>
    <cellStyle name="Comma 31 2 2" xfId="5316"/>
    <cellStyle name="Comma 31 2 2 2" xfId="27960"/>
    <cellStyle name="Comma 31 2 3" xfId="27959"/>
    <cellStyle name="Comma 31 3" xfId="5317"/>
    <cellStyle name="Comma 31 3 2" xfId="27961"/>
    <cellStyle name="Comma 31 4" xfId="27958"/>
    <cellStyle name="Comma 32" xfId="5318"/>
    <cellStyle name="Comma 32 2" xfId="5319"/>
    <cellStyle name="Comma 32 2 2" xfId="27964"/>
    <cellStyle name="Comma 32 2 2 2" xfId="27965"/>
    <cellStyle name="Comma 32 2 3" xfId="27966"/>
    <cellStyle name="Comma 32 2 4" xfId="27967"/>
    <cellStyle name="Comma 32 2 5" xfId="27963"/>
    <cellStyle name="Comma 32 3" xfId="27968"/>
    <cellStyle name="Comma 32 3 2" xfId="27969"/>
    <cellStyle name="Comma 32 4" xfId="27962"/>
    <cellStyle name="Comma 32_Sheet2" xfId="27970"/>
    <cellStyle name="Comma 33" xfId="5320"/>
    <cellStyle name="Comma 33 2" xfId="5321"/>
    <cellStyle name="Comma 33 2 2" xfId="27973"/>
    <cellStyle name="Comma 33 2 2 2" xfId="27974"/>
    <cellStyle name="Comma 33 2 3" xfId="27975"/>
    <cellStyle name="Comma 33 2 4" xfId="27976"/>
    <cellStyle name="Comma 33 2 5" xfId="27972"/>
    <cellStyle name="Comma 33 3" xfId="27977"/>
    <cellStyle name="Comma 33 3 2" xfId="27978"/>
    <cellStyle name="Comma 33 4" xfId="27971"/>
    <cellStyle name="Comma 33_Sheet2" xfId="27979"/>
    <cellStyle name="Comma 34" xfId="5322"/>
    <cellStyle name="Comma 34 10" xfId="5323"/>
    <cellStyle name="Comma 34 11" xfId="27980"/>
    <cellStyle name="Comma 34 2" xfId="5324"/>
    <cellStyle name="Comma 34 2 10" xfId="27981"/>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2 8" xfId="27982"/>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3 8" xfId="27983"/>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2 7" xfId="27986"/>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2 8" xfId="27985"/>
    <cellStyle name="Comma 35 3" xfId="5441"/>
    <cellStyle name="Comma 35 3 2" xfId="27987"/>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5 9" xfId="27984"/>
    <cellStyle name="Comma 36" xfId="5457"/>
    <cellStyle name="Comma 36 2" xfId="5458"/>
    <cellStyle name="Comma 36 2 2" xfId="5459"/>
    <cellStyle name="Comma 36 2 2 2" xfId="27990"/>
    <cellStyle name="Comma 36 2 3" xfId="27989"/>
    <cellStyle name="Comma 36 3" xfId="5460"/>
    <cellStyle name="Comma 36 3 2" xfId="27991"/>
    <cellStyle name="Comma 36 4" xfId="27988"/>
    <cellStyle name="Comma 37" xfId="5461"/>
    <cellStyle name="Comma 37 2" xfId="5462"/>
    <cellStyle name="Comma 37 2 2" xfId="5463"/>
    <cellStyle name="Comma 37 2 2 2" xfId="27995"/>
    <cellStyle name="Comma 37 2 2 3" xfId="27994"/>
    <cellStyle name="Comma 37 2 3" xfId="27996"/>
    <cellStyle name="Comma 37 2 4" xfId="27993"/>
    <cellStyle name="Comma 37 3" xfId="5464"/>
    <cellStyle name="Comma 37 3 2" xfId="27997"/>
    <cellStyle name="Comma 37 4" xfId="27998"/>
    <cellStyle name="Comma 37 4 2" xfId="27999"/>
    <cellStyle name="Comma 37 5" xfId="27992"/>
    <cellStyle name="Comma 37_CONFIGURATION" xfId="28000"/>
    <cellStyle name="Comma 38" xfId="5465"/>
    <cellStyle name="Comma 38 2" xfId="5466"/>
    <cellStyle name="Comma 38 2 2" xfId="5467"/>
    <cellStyle name="Comma 38 2 3" xfId="28002"/>
    <cellStyle name="Comma 38 3" xfId="5468"/>
    <cellStyle name="Comma 38 3 2" xfId="28004"/>
    <cellStyle name="Comma 38 3 3" xfId="28003"/>
    <cellStyle name="Comma 38 4" xfId="28005"/>
    <cellStyle name="Comma 38 5" xfId="28001"/>
    <cellStyle name="Comma 38_CONFIGURATION" xfId="28006"/>
    <cellStyle name="Comma 39" xfId="5469"/>
    <cellStyle name="Comma 39 2" xfId="5470"/>
    <cellStyle name="Comma 39 2 2" xfId="5471"/>
    <cellStyle name="Comma 39 2 2 2" xfId="28009"/>
    <cellStyle name="Comma 39 2 3" xfId="28008"/>
    <cellStyle name="Comma 39 3" xfId="5472"/>
    <cellStyle name="Comma 39 3 2" xfId="28010"/>
    <cellStyle name="Comma 39 4" xfId="28011"/>
    <cellStyle name="Comma 39 5" xfId="28007"/>
    <cellStyle name="Comma 39_CONFIGURATION" xfId="28012"/>
    <cellStyle name="Comma 4" xfId="10"/>
    <cellStyle name="Comma 4 10" xfId="28014"/>
    <cellStyle name="Comma 4 11" xfId="28015"/>
    <cellStyle name="Comma 4 12" xfId="28013"/>
    <cellStyle name="Comma 4 2" xfId="5473"/>
    <cellStyle name="Comma 4 2 2" xfId="5474"/>
    <cellStyle name="Comma 4 2 2 2" xfId="5475"/>
    <cellStyle name="Comma 4 2 2 2 2" xfId="28018"/>
    <cellStyle name="Comma 4 2 2 3" xfId="28019"/>
    <cellStyle name="Comma 4 2 2 4" xfId="28017"/>
    <cellStyle name="Comma 4 2 3" xfId="28020"/>
    <cellStyle name="Comma 4 2 4" xfId="28021"/>
    <cellStyle name="Comma 4 2 5" xfId="28016"/>
    <cellStyle name="Comma 4 3" xfId="5476"/>
    <cellStyle name="Comma 4 3 2" xfId="5477"/>
    <cellStyle name="Comma 4 3 2 2" xfId="28024"/>
    <cellStyle name="Comma 4 3 2 3" xfId="28023"/>
    <cellStyle name="Comma 4 3 3" xfId="28025"/>
    <cellStyle name="Comma 4 3 4" xfId="28026"/>
    <cellStyle name="Comma 4 3 5" xfId="28022"/>
    <cellStyle name="Comma 4 4" xfId="5478"/>
    <cellStyle name="Comma 4 4 2" xfId="28028"/>
    <cellStyle name="Comma 4 4 3" xfId="28029"/>
    <cellStyle name="Comma 4 4 3 2" xfId="28030"/>
    <cellStyle name="Comma 4 4 3 2 2" xfId="28031"/>
    <cellStyle name="Comma 4 4 3 3" xfId="28032"/>
    <cellStyle name="Comma 4 4 4" xfId="28033"/>
    <cellStyle name="Comma 4 4 5" xfId="28027"/>
    <cellStyle name="Comma 4 5" xfId="28034"/>
    <cellStyle name="Comma 4 6" xfId="28035"/>
    <cellStyle name="Comma 4 7" xfId="28036"/>
    <cellStyle name="Comma 4 8" xfId="28037"/>
    <cellStyle name="Comma 4 9" xfId="28038"/>
    <cellStyle name="Comma 4 9 2" xfId="28039"/>
    <cellStyle name="Comma 4_CONFIGURATION" xfId="28040"/>
    <cellStyle name="Comma 40" xfId="5479"/>
    <cellStyle name="Comma 40 2" xfId="5480"/>
    <cellStyle name="Comma 40 2 2" xfId="5481"/>
    <cellStyle name="Comma 40 2 2 2" xfId="28043"/>
    <cellStyle name="Comma 40 2 3" xfId="28042"/>
    <cellStyle name="Comma 40 3" xfId="5482"/>
    <cellStyle name="Comma 40 3 2" xfId="28044"/>
    <cellStyle name="Comma 40 4" xfId="28041"/>
    <cellStyle name="Comma 41" xfId="5483"/>
    <cellStyle name="Comma 41 2" xfId="5484"/>
    <cellStyle name="Comma 41 2 2" xfId="5485"/>
    <cellStyle name="Comma 41 2 2 2" xfId="28047"/>
    <cellStyle name="Comma 41 2 3" xfId="28046"/>
    <cellStyle name="Comma 41 3" xfId="5486"/>
    <cellStyle name="Comma 41 3 2" xfId="28048"/>
    <cellStyle name="Comma 41 4" xfId="28045"/>
    <cellStyle name="Comma 42" xfId="5487"/>
    <cellStyle name="Comma 42 2" xfId="5488"/>
    <cellStyle name="Comma 42 2 2" xfId="5489"/>
    <cellStyle name="Comma 42 2 2 2" xfId="28051"/>
    <cellStyle name="Comma 42 2 3" xfId="28050"/>
    <cellStyle name="Comma 42 3" xfId="5490"/>
    <cellStyle name="Comma 42 3 2" xfId="28052"/>
    <cellStyle name="Comma 42 4" xfId="28049"/>
    <cellStyle name="Comma 43" xfId="5491"/>
    <cellStyle name="Comma 43 2" xfId="5492"/>
    <cellStyle name="Comma 43 2 2" xfId="5493"/>
    <cellStyle name="Comma 43 2 3" xfId="28054"/>
    <cellStyle name="Comma 43 3" xfId="5494"/>
    <cellStyle name="Comma 43 3 2" xfId="28055"/>
    <cellStyle name="Comma 43 4" xfId="28053"/>
    <cellStyle name="Comma 44" xfId="5495"/>
    <cellStyle name="Comma 44 2" xfId="5496"/>
    <cellStyle name="Comma 44 2 2" xfId="5497"/>
    <cellStyle name="Comma 44 3" xfId="5498"/>
    <cellStyle name="Comma 44 4" xfId="28056"/>
    <cellStyle name="Comma 45" xfId="5499"/>
    <cellStyle name="Comma 45 2" xfId="5500"/>
    <cellStyle name="Comma 45 2 2" xfId="5501"/>
    <cellStyle name="Comma 45 3" xfId="5502"/>
    <cellStyle name="Comma 45 4" xfId="28057"/>
    <cellStyle name="Comma 46" xfId="5503"/>
    <cellStyle name="Comma 46 2" xfId="5504"/>
    <cellStyle name="Comma 46 2 2" xfId="5505"/>
    <cellStyle name="Comma 46 2 3" xfId="28059"/>
    <cellStyle name="Comma 46 3" xfId="5506"/>
    <cellStyle name="Comma 46 4" xfId="28058"/>
    <cellStyle name="Comma 47" xfId="5507"/>
    <cellStyle name="Comma 47 2" xfId="5508"/>
    <cellStyle name="Comma 47 2 2" xfId="5509"/>
    <cellStyle name="Comma 47 3" xfId="5510"/>
    <cellStyle name="Comma 47 4" xfId="28060"/>
    <cellStyle name="Comma 48" xfId="5511"/>
    <cellStyle name="Comma 48 2" xfId="5512"/>
    <cellStyle name="Comma 48 2 2" xfId="5513"/>
    <cellStyle name="Comma 48 3" xfId="5514"/>
    <cellStyle name="Comma 48 4" xfId="28061"/>
    <cellStyle name="Comma 49" xfId="5515"/>
    <cellStyle name="Comma 49 10" xfId="5516"/>
    <cellStyle name="Comma 49 11" xfId="5517"/>
    <cellStyle name="Comma 49 12" xfId="5518"/>
    <cellStyle name="Comma 49 13" xfId="28062"/>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2 2 2" xfId="28066"/>
    <cellStyle name="Comma 5 2 2 3" xfId="28065"/>
    <cellStyle name="Comma 5 2 3" xfId="5951"/>
    <cellStyle name="Comma 5 2 3 2" xfId="5952"/>
    <cellStyle name="Comma 5 2 3 3" xfId="28067"/>
    <cellStyle name="Comma 5 2 4" xfId="28064"/>
    <cellStyle name="Comma 5 3" xfId="5953"/>
    <cellStyle name="Comma 5 3 2" xfId="5954"/>
    <cellStyle name="Comma 5 3 2 2" xfId="28069"/>
    <cellStyle name="Comma 5 3 3" xfId="28068"/>
    <cellStyle name="Comma 5 4" xfId="5955"/>
    <cellStyle name="Comma 5 4 2" xfId="28070"/>
    <cellStyle name="Comma 5 5" xfId="28071"/>
    <cellStyle name="Comma 5 6" xfId="28063"/>
    <cellStyle name="Comma 5_CONFIGURATION" xfId="28072"/>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10" xfId="28073"/>
    <cellStyle name="Comma 6 2" xfId="8558"/>
    <cellStyle name="Comma 6 2 2" xfId="8559"/>
    <cellStyle name="Comma 6 2 2 2" xfId="8560"/>
    <cellStyle name="Comma 6 2 2 2 2" xfId="28076"/>
    <cellStyle name="Comma 6 2 2 3" xfId="28075"/>
    <cellStyle name="Comma 6 2 3" xfId="8561"/>
    <cellStyle name="Comma 6 2 3 2" xfId="28077"/>
    <cellStyle name="Comma 6 2 4" xfId="8562"/>
    <cellStyle name="Comma 6 2 4 2" xfId="28078"/>
    <cellStyle name="Comma 6 2 5" xfId="28074"/>
    <cellStyle name="Comma 6 3" xfId="8563"/>
    <cellStyle name="Comma 6 3 2" xfId="8564"/>
    <cellStyle name="Comma 6 3 2 2" xfId="28081"/>
    <cellStyle name="Comma 6 3 2 3" xfId="28080"/>
    <cellStyle name="Comma 6 3 3" xfId="8565"/>
    <cellStyle name="Comma 6 3 3 2" xfId="28082"/>
    <cellStyle name="Comma 6 3 4" xfId="28083"/>
    <cellStyle name="Comma 6 3 5" xfId="28079"/>
    <cellStyle name="Comma 6 4" xfId="8566"/>
    <cellStyle name="Comma 6 4 2" xfId="8567"/>
    <cellStyle name="Comma 6 4 2 2" xfId="28085"/>
    <cellStyle name="Comma 6 4 3" xfId="28086"/>
    <cellStyle name="Comma 6 4 4" xfId="28084"/>
    <cellStyle name="Comma 6 5" xfId="8568"/>
    <cellStyle name="Comma 6 5 2" xfId="28087"/>
    <cellStyle name="Comma 6 6" xfId="28088"/>
    <cellStyle name="Comma 6 7" xfId="28089"/>
    <cellStyle name="Comma 6 8" xfId="28090"/>
    <cellStyle name="Comma 6 9" xfId="28091"/>
    <cellStyle name="Comma 6_CONFIGURATION" xfId="28092"/>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2 2 2" xfId="28096"/>
    <cellStyle name="Comma 7 2 2 3" xfId="28095"/>
    <cellStyle name="Comma 7 2 2_Annexe 6 IAS" xfId="28097"/>
    <cellStyle name="Comma 7 2 3" xfId="9022"/>
    <cellStyle name="Comma 7 2 3 2" xfId="28098"/>
    <cellStyle name="Comma 7 2 4" xfId="9023"/>
    <cellStyle name="Comma 7 2 5" xfId="9024"/>
    <cellStyle name="Comma 7 2 6" xfId="9025"/>
    <cellStyle name="Comma 7 2 7" xfId="9026"/>
    <cellStyle name="Comma 7 2 8" xfId="28094"/>
    <cellStyle name="Comma 7 2_Annexe 6 IAS" xfId="28099"/>
    <cellStyle name="Comma 7 3" xfId="9027"/>
    <cellStyle name="Comma 7 3 2" xfId="9028"/>
    <cellStyle name="Comma 7 3 2 2" xfId="28101"/>
    <cellStyle name="Comma 7 3 3" xfId="28100"/>
    <cellStyle name="Comma 7 3_Annexe 6 IAS" xfId="28102"/>
    <cellStyle name="Comma 7 4" xfId="9029"/>
    <cellStyle name="Comma 7 4 2" xfId="9030"/>
    <cellStyle name="Comma 7 4 3" xfId="9031"/>
    <cellStyle name="Comma 7 4 4" xfId="28103"/>
    <cellStyle name="Comma 7 5" xfId="28104"/>
    <cellStyle name="Comma 7 6" xfId="28093"/>
    <cellStyle name="Comma 7 7" xfId="36576"/>
    <cellStyle name="Comma 7_Annexe 6 IAS" xfId="28105"/>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12" xfId="28106"/>
    <cellStyle name="Comma 8 2" xfId="9045"/>
    <cellStyle name="Comma 8 2 2" xfId="9046"/>
    <cellStyle name="Comma 8 2 2 2" xfId="9047"/>
    <cellStyle name="Comma 8 2 2 2 2" xfId="28109"/>
    <cellStyle name="Comma 8 2 2 3" xfId="28108"/>
    <cellStyle name="Comma 8 2 2_Annexe 6 IAS" xfId="28110"/>
    <cellStyle name="Comma 8 2 3" xfId="9048"/>
    <cellStyle name="Comma 8 2 3 2" xfId="28111"/>
    <cellStyle name="Comma 8 2 4" xfId="9049"/>
    <cellStyle name="Comma 8 2 5" xfId="9050"/>
    <cellStyle name="Comma 8 2 6" xfId="9051"/>
    <cellStyle name="Comma 8 2 7" xfId="9052"/>
    <cellStyle name="Comma 8 2 8" xfId="9053"/>
    <cellStyle name="Comma 8 2 9" xfId="28107"/>
    <cellStyle name="Comma 8 2_Annexe 6 IAS" xfId="28112"/>
    <cellStyle name="Comma 8 3" xfId="9054"/>
    <cellStyle name="Comma 8 3 2" xfId="9055"/>
    <cellStyle name="Comma 8 3 2 2" xfId="28114"/>
    <cellStyle name="Comma 8 3 3" xfId="28113"/>
    <cellStyle name="Comma 8 3_Annexe 6 IAS" xfId="28115"/>
    <cellStyle name="Comma 8 4" xfId="9056"/>
    <cellStyle name="Comma 8 4 2" xfId="9057"/>
    <cellStyle name="Comma 8 4 3" xfId="28116"/>
    <cellStyle name="Comma 8 5" xfId="9058"/>
    <cellStyle name="Comma 8 5 2" xfId="28117"/>
    <cellStyle name="Comma 8 6" xfId="9059"/>
    <cellStyle name="Comma 8 7" xfId="9060"/>
    <cellStyle name="Comma 8 8" xfId="9061"/>
    <cellStyle name="Comma 8 9" xfId="9062"/>
    <cellStyle name="Comma 8_Annexe 6 IAS" xfId="28118"/>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14" xfId="28119"/>
    <cellStyle name="Comma 9 2" xfId="9078"/>
    <cellStyle name="Comma 9 2 2" xfId="9079"/>
    <cellStyle name="Comma 9 2 2 2" xfId="9080"/>
    <cellStyle name="Comma 9 2 2 2 2" xfId="28122"/>
    <cellStyle name="Comma 9 2 2 3" xfId="28121"/>
    <cellStyle name="Comma 9 2 2_Annexe 6 IAS" xfId="28123"/>
    <cellStyle name="Comma 9 2 3" xfId="9081"/>
    <cellStyle name="Comma 9 2 3 2" xfId="9082"/>
    <cellStyle name="Comma 9 2 3 3" xfId="28124"/>
    <cellStyle name="Comma 9 2 4" xfId="28120"/>
    <cellStyle name="Comma 9 2_Annexe 6 IAS" xfId="28125"/>
    <cellStyle name="Comma 9 3" xfId="9083"/>
    <cellStyle name="Comma 9 3 2" xfId="9084"/>
    <cellStyle name="Comma 9 3 2 2" xfId="9085"/>
    <cellStyle name="Comma 9 3 2 3" xfId="28127"/>
    <cellStyle name="Comma 9 3 3" xfId="9086"/>
    <cellStyle name="Comma 9 3 4" xfId="9087"/>
    <cellStyle name="Comma 9 3 5" xfId="9088"/>
    <cellStyle name="Comma 9 3 6" xfId="9089"/>
    <cellStyle name="Comma 9 3 7" xfId="9090"/>
    <cellStyle name="Comma 9 3 8" xfId="28126"/>
    <cellStyle name="Comma 9 3_Annexe 6 IAS" xfId="28128"/>
    <cellStyle name="Comma 9 4" xfId="9091"/>
    <cellStyle name="Comma 9 4 2" xfId="28129"/>
    <cellStyle name="Comma 9 5" xfId="9092"/>
    <cellStyle name="Comma 9 5 2" xfId="28130"/>
    <cellStyle name="Comma 9 6" xfId="9093"/>
    <cellStyle name="Comma 9 7" xfId="9094"/>
    <cellStyle name="Comma 9 8" xfId="9095"/>
    <cellStyle name="Comma 9 9" xfId="9096"/>
    <cellStyle name="Comma 9 9 2" xfId="9097"/>
    <cellStyle name="Comma 9_Annexe 6 IAS" xfId="28131"/>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xfId="28132"/>
    <cellStyle name="Comma.0 2" xfId="28133"/>
    <cellStyle name="Comma.0_Annexe 6 IAS" xfId="28134"/>
    <cellStyle name="Comma.00" xfId="28135"/>
    <cellStyle name="Comma.00 2" xfId="28136"/>
    <cellStyle name="Comma.00 2 2" xfId="28137"/>
    <cellStyle name="Comma.00 2_Annexe 6 IAS" xfId="28138"/>
    <cellStyle name="Comma.00 3" xfId="28139"/>
    <cellStyle name="Comma.00 4" xfId="28140"/>
    <cellStyle name="Comma.00 5" xfId="28141"/>
    <cellStyle name="Comma.00_Annexe 6 IAS" xfId="28142"/>
    <cellStyle name="Comma0" xfId="28143"/>
    <cellStyle name="Comma0 - Style3" xfId="9109"/>
    <cellStyle name="Comma0 2" xfId="28144"/>
    <cellStyle name="Comma0 2 2" xfId="28145"/>
    <cellStyle name="Comma0 2 2 2" xfId="28146"/>
    <cellStyle name="Comma0 2 3" xfId="28147"/>
    <cellStyle name="Comma0 3" xfId="28148"/>
    <cellStyle name="Comma0 3 2" xfId="28149"/>
    <cellStyle name="Comma0 4" xfId="28150"/>
    <cellStyle name="comment" xfId="28151"/>
    <cellStyle name="comment2" xfId="28152"/>
    <cellStyle name="Commentaire 2" xfId="28153"/>
    <cellStyle name="Commentaire 2 2" xfId="28154"/>
    <cellStyle name="Commentaire 2 2 2" xfId="28155"/>
    <cellStyle name="Commentaire 2 2 3" xfId="28156"/>
    <cellStyle name="Commentaire 2 2 4" xfId="28157"/>
    <cellStyle name="Commentaire 2 2 5" xfId="28158"/>
    <cellStyle name="Commentaire 2 3" xfId="28159"/>
    <cellStyle name="Commentaire 2 3 2" xfId="28160"/>
    <cellStyle name="Commentaire 2 3 3" xfId="28161"/>
    <cellStyle name="Commentaire 2 3 4" xfId="28162"/>
    <cellStyle name="Commentaire 2 3 5" xfId="28163"/>
    <cellStyle name="Commentaire 2 4" xfId="28164"/>
    <cellStyle name="Commentaire 2 5" xfId="28165"/>
    <cellStyle name="Commentaire 2 6" xfId="28166"/>
    <cellStyle name="Commentaire 2 7" xfId="28167"/>
    <cellStyle name="Commentaire 2 7 2" xfId="28168"/>
    <cellStyle name="Commentaire 2 8" xfId="28169"/>
    <cellStyle name="Commentaire 2_Annexe 6 IAS" xfId="28170"/>
    <cellStyle name="Commentaire 3" xfId="28171"/>
    <cellStyle name="Commentaire 3 2" xfId="28172"/>
    <cellStyle name="Commentaire 3 3" xfId="28173"/>
    <cellStyle name="Commentaire 3 4" xfId="28174"/>
    <cellStyle name="Commentaire 3 5" xfId="28175"/>
    <cellStyle name="Commentaire 4" xfId="28176"/>
    <cellStyle name="Commentaire 4 2" xfId="28177"/>
    <cellStyle name="Commentaire 4 2 2" xfId="28178"/>
    <cellStyle name="Commentaire 4 2 3" xfId="28179"/>
    <cellStyle name="Commentaire 4 2 4" xfId="28180"/>
    <cellStyle name="Commentaire 4 2 5" xfId="28181"/>
    <cellStyle name="Commentaire 4 3" xfId="28182"/>
    <cellStyle name="Commentaire 4 4" xfId="28183"/>
    <cellStyle name="Commentaire 4 5" xfId="28184"/>
    <cellStyle name="Commentaire 4 6" xfId="28185"/>
    <cellStyle name="Commentaire 5" xfId="28186"/>
    <cellStyle name="Commentaire 5 2" xfId="28187"/>
    <cellStyle name="Commentaire 5 3" xfId="28188"/>
    <cellStyle name="Commentaire 5 4" xfId="28189"/>
    <cellStyle name="Commentaire 5 5" xfId="28190"/>
    <cellStyle name="Commentaire 6" xfId="28191"/>
    <cellStyle name="Commentaire 7" xfId="28192"/>
    <cellStyle name="Commentaire 7 2" xfId="28193"/>
    <cellStyle name="Commentaire 8" xfId="28194"/>
    <cellStyle name="Commg [0]_FOP1&amp;L_PLN0309_NewBrazil3007.xls Chart 2" xfId="28195"/>
    <cellStyle name="Commɡ [0]_FOP1&amp;L_PLN0309_NewBrazil3007.xls Chart 2" xfId="28196"/>
    <cellStyle name="CompanyName" xfId="28197"/>
    <cellStyle name="Contract" xfId="28198"/>
    <cellStyle name="Controlecel" xfId="28199"/>
    <cellStyle name="Convergence" xfId="28200"/>
    <cellStyle name="Convergence 2" xfId="28201"/>
    <cellStyle name="Convergence 2 2" xfId="28202"/>
    <cellStyle name="Convergence 2 2 2" xfId="28203"/>
    <cellStyle name="Convergence 2 3" xfId="28204"/>
    <cellStyle name="Convergence 3" xfId="28205"/>
    <cellStyle name="Convergence 3 2" xfId="28206"/>
    <cellStyle name="Convergence 4" xfId="28207"/>
    <cellStyle name="Copied" xfId="28208"/>
    <cellStyle name="Correlat" xfId="28209"/>
    <cellStyle name="Correlat 10" xfId="28210"/>
    <cellStyle name="Correlat 10 2" xfId="36578"/>
    <cellStyle name="Correlat 11" xfId="28211"/>
    <cellStyle name="Correlat 11 2" xfId="36579"/>
    <cellStyle name="Correlat 12" xfId="28212"/>
    <cellStyle name="Correlat 12 2" xfId="36580"/>
    <cellStyle name="Correlat 13" xfId="28213"/>
    <cellStyle name="Correlat 13 2" xfId="36581"/>
    <cellStyle name="Correlat 14" xfId="28214"/>
    <cellStyle name="Correlat 14 2" xfId="36582"/>
    <cellStyle name="Correlat 15" xfId="28215"/>
    <cellStyle name="Correlat 15 2" xfId="36583"/>
    <cellStyle name="Correlat 16" xfId="28216"/>
    <cellStyle name="Correlat 16 2" xfId="36584"/>
    <cellStyle name="Correlat 17" xfId="28217"/>
    <cellStyle name="Correlat 17 2" xfId="36585"/>
    <cellStyle name="Correlat 18" xfId="36577"/>
    <cellStyle name="Correlat 2" xfId="28218"/>
    <cellStyle name="Correlat 2 2" xfId="28219"/>
    <cellStyle name="Correlat 2 2 2" xfId="36587"/>
    <cellStyle name="Correlat 2 3" xfId="36586"/>
    <cellStyle name="Correlat 2_Annexe 6 IAS" xfId="28220"/>
    <cellStyle name="Correlat 3" xfId="28221"/>
    <cellStyle name="Correlat 3 2" xfId="28222"/>
    <cellStyle name="Correlat 3 2 2" xfId="36589"/>
    <cellStyle name="Correlat 3 3" xfId="36588"/>
    <cellStyle name="Correlat 3_Annexe 6 IAS" xfId="28223"/>
    <cellStyle name="Correlat 4" xfId="28224"/>
    <cellStyle name="Correlat 4 2" xfId="28225"/>
    <cellStyle name="Correlat 4 2 2" xfId="36591"/>
    <cellStyle name="Correlat 4 3" xfId="36590"/>
    <cellStyle name="Correlat 4_Annexe 6 IAS" xfId="28226"/>
    <cellStyle name="Correlat 5" xfId="28227"/>
    <cellStyle name="Correlat 5 2" xfId="28228"/>
    <cellStyle name="Correlat 5 2 2" xfId="36593"/>
    <cellStyle name="Correlat 5 3" xfId="36592"/>
    <cellStyle name="Correlat 5_Annexe 6 IAS" xfId="28229"/>
    <cellStyle name="Correlat 6" xfId="28230"/>
    <cellStyle name="Correlat 6 2" xfId="36594"/>
    <cellStyle name="Correlat 7" xfId="28231"/>
    <cellStyle name="Correlat 7 2" xfId="36595"/>
    <cellStyle name="Correlat 8" xfId="28232"/>
    <cellStyle name="Correlat 8 2" xfId="36596"/>
    <cellStyle name="Correlat 9" xfId="28233"/>
    <cellStyle name="Correlat 9 2" xfId="36597"/>
    <cellStyle name="Correlat_Annexe 6 IAS" xfId="28234"/>
    <cellStyle name="CS" xfId="28235"/>
    <cellStyle name="CS 10" xfId="28236"/>
    <cellStyle name="CS 11" xfId="28237"/>
    <cellStyle name="CS 12" xfId="28238"/>
    <cellStyle name="CS 13" xfId="28239"/>
    <cellStyle name="CS 14" xfId="28240"/>
    <cellStyle name="CS 15" xfId="28241"/>
    <cellStyle name="CS 16" xfId="28242"/>
    <cellStyle name="CS 17" xfId="28243"/>
    <cellStyle name="CS 2" xfId="28244"/>
    <cellStyle name="CS 2 2" xfId="28245"/>
    <cellStyle name="CS 2_Annexe 6 IAS" xfId="28246"/>
    <cellStyle name="CS 3" xfId="28247"/>
    <cellStyle name="CS 4" xfId="28248"/>
    <cellStyle name="CS 5" xfId="28249"/>
    <cellStyle name="CS 6" xfId="28250"/>
    <cellStyle name="CS 7" xfId="28251"/>
    <cellStyle name="CS 8" xfId="28252"/>
    <cellStyle name="CS 9" xfId="28253"/>
    <cellStyle name="CS_~0950885" xfId="28254"/>
    <cellStyle name="Currency [£]" xfId="28256"/>
    <cellStyle name="Currency [0] 10" xfId="28258"/>
    <cellStyle name="Currency [0] 10 2" xfId="28259"/>
    <cellStyle name="Currency [0] 10_Annexe 6 IAS" xfId="28260"/>
    <cellStyle name="Currency [0] 11" xfId="28261"/>
    <cellStyle name="Currency [0] 12" xfId="28262"/>
    <cellStyle name="Currency [0] 13" xfId="28257"/>
    <cellStyle name="Currency [0] 14" xfId="36599"/>
    <cellStyle name="Currency [0] 2" xfId="28263"/>
    <cellStyle name="Currency [0] 2 2" xfId="28264"/>
    <cellStyle name="Currency [0] 2 2 2" xfId="28265"/>
    <cellStyle name="Currency [0] 2 2 2 2" xfId="28266"/>
    <cellStyle name="Currency [0] 2 2 2_Annexe 6 IAS" xfId="28267"/>
    <cellStyle name="Currency [0] 2 2 3" xfId="28268"/>
    <cellStyle name="Currency [0] 2 2 4" xfId="28269"/>
    <cellStyle name="Currency [0] 2 2_Annexe 6 IAS" xfId="28270"/>
    <cellStyle name="Currency [0] 2 3" xfId="28271"/>
    <cellStyle name="Currency [0] 2 3 2" xfId="28272"/>
    <cellStyle name="Currency [0] 2 3 2 2" xfId="28273"/>
    <cellStyle name="Currency [0] 2 3 2_Annexe 6 IAS" xfId="28274"/>
    <cellStyle name="Currency [0] 2 3 3" xfId="28275"/>
    <cellStyle name="Currency [0] 2 3 4" xfId="28276"/>
    <cellStyle name="Currency [0] 2 3_Annexe 6 IAS" xfId="28277"/>
    <cellStyle name="Currency [0] 2 4" xfId="28278"/>
    <cellStyle name="Currency [0] 2 4 2" xfId="28279"/>
    <cellStyle name="Currency [0] 2 4 3" xfId="28280"/>
    <cellStyle name="Currency [0] 2 4_Annexe 6 IAS" xfId="28281"/>
    <cellStyle name="Currency [0] 2 5" xfId="28282"/>
    <cellStyle name="Currency [0] 2 6" xfId="28283"/>
    <cellStyle name="Currency [0] 2 7" xfId="28284"/>
    <cellStyle name="Currency [0] 2 8" xfId="28285"/>
    <cellStyle name="Currency [0] 2_Annexe 6 IAS" xfId="28286"/>
    <cellStyle name="Currency [0] 3" xfId="28287"/>
    <cellStyle name="Currency [0] 3 2" xfId="28288"/>
    <cellStyle name="Currency [0] 3 2 2" xfId="28289"/>
    <cellStyle name="Currency [0] 3 2 2 2" xfId="28290"/>
    <cellStyle name="Currency [0] 3 2 2_Annexe 6 IAS" xfId="28291"/>
    <cellStyle name="Currency [0] 3 2 3" xfId="28292"/>
    <cellStyle name="Currency [0] 3 2 4" xfId="28293"/>
    <cellStyle name="Currency [0] 3 2_Annexe 6 IAS" xfId="28294"/>
    <cellStyle name="Currency [0] 3 3" xfId="28295"/>
    <cellStyle name="Currency [0] 3 3 2" xfId="28296"/>
    <cellStyle name="Currency [0] 3 3 2 2" xfId="28297"/>
    <cellStyle name="Currency [0] 3 3 2_Annexe 6 IAS" xfId="28298"/>
    <cellStyle name="Currency [0] 3 3 3" xfId="28299"/>
    <cellStyle name="Currency [0] 3 3 4" xfId="28300"/>
    <cellStyle name="Currency [0] 3 3_Annexe 6 IAS" xfId="28301"/>
    <cellStyle name="Currency [0] 3 4" xfId="28302"/>
    <cellStyle name="Currency [0] 3 4 2" xfId="28303"/>
    <cellStyle name="Currency [0] 3 4 3" xfId="28304"/>
    <cellStyle name="Currency [0] 3 4_Annexe 6 IAS" xfId="28305"/>
    <cellStyle name="Currency [0] 3 5" xfId="28306"/>
    <cellStyle name="Currency [0] 3 6" xfId="28307"/>
    <cellStyle name="Currency [0] 3 7" xfId="28308"/>
    <cellStyle name="Currency [0] 3 8" xfId="28309"/>
    <cellStyle name="Currency [0] 3_Annexe 6 IAS" xfId="28310"/>
    <cellStyle name="Currency [0] 4" xfId="28311"/>
    <cellStyle name="Currency [0] 4 2" xfId="28312"/>
    <cellStyle name="Currency [0] 4 2 2" xfId="28313"/>
    <cellStyle name="Currency [0] 4 2 3" xfId="28314"/>
    <cellStyle name="Currency [0] 4 2_Annexe 6 IAS" xfId="28315"/>
    <cellStyle name="Currency [0] 4 3" xfId="28316"/>
    <cellStyle name="Currency [0] 4 4" xfId="28317"/>
    <cellStyle name="Currency [0] 4 5" xfId="28318"/>
    <cellStyle name="Currency [0] 4_Annexe 6 IAS" xfId="28319"/>
    <cellStyle name="Currency [0] 5" xfId="28320"/>
    <cellStyle name="Currency [0] 5 2" xfId="28321"/>
    <cellStyle name="Currency [0] 5 2 2" xfId="28322"/>
    <cellStyle name="Currency [0] 5 2 3" xfId="28323"/>
    <cellStyle name="Currency [0] 5 2_Annexe 6 IAS" xfId="28324"/>
    <cellStyle name="Currency [0] 5 3" xfId="28325"/>
    <cellStyle name="Currency [0] 5 4" xfId="28326"/>
    <cellStyle name="Currency [0] 5_Annexe 6 IAS" xfId="28327"/>
    <cellStyle name="Currency [0] 6" xfId="28328"/>
    <cellStyle name="Currency [0] 6 2" xfId="28329"/>
    <cellStyle name="Currency [0] 6 3" xfId="28330"/>
    <cellStyle name="Currency [0] 6_Annexe 6 IAS" xfId="28331"/>
    <cellStyle name="Currency [0] 7" xfId="28332"/>
    <cellStyle name="Currency [0] 7 2" xfId="28333"/>
    <cellStyle name="Currency [0] 7 3" xfId="28334"/>
    <cellStyle name="Currency [0] 7_Annexe 6 IAS" xfId="28335"/>
    <cellStyle name="Currency [0] 8" xfId="28336"/>
    <cellStyle name="Currency [0] 9" xfId="28337"/>
    <cellStyle name="Currency [0]OCMS1" xfId="28338"/>
    <cellStyle name="Currency [00]" xfId="9110"/>
    <cellStyle name="Currency [00] 10" xfId="28340"/>
    <cellStyle name="Currency [00] 11" xfId="28341"/>
    <cellStyle name="Currency [00] 12" xfId="28342"/>
    <cellStyle name="Currency [00] 13" xfId="28343"/>
    <cellStyle name="Currency [00] 14" xfId="28344"/>
    <cellStyle name="Currency [00] 15" xfId="28345"/>
    <cellStyle name="Currency [00] 16" xfId="28346"/>
    <cellStyle name="Currency [00] 17" xfId="28347"/>
    <cellStyle name="Currency [00] 18" xfId="28339"/>
    <cellStyle name="Currency [00] 2" xfId="28348"/>
    <cellStyle name="Currency [00] 3" xfId="28349"/>
    <cellStyle name="Currency [00] 4" xfId="28350"/>
    <cellStyle name="Currency [00] 5" xfId="28351"/>
    <cellStyle name="Currency [00] 6" xfId="28352"/>
    <cellStyle name="Currency [00] 7" xfId="28353"/>
    <cellStyle name="Currency [00] 8" xfId="28354"/>
    <cellStyle name="Currency [00] 9" xfId="28355"/>
    <cellStyle name="Currency [00]_Annexe 6 IAS" xfId="28356"/>
    <cellStyle name="Currency [1]" xfId="28357"/>
    <cellStyle name="Currency [1] 2" xfId="28358"/>
    <cellStyle name="Currency [1] 2 2" xfId="28359"/>
    <cellStyle name="Currency [1] 2 2 2" xfId="28360"/>
    <cellStyle name="Currency [1] 2 3" xfId="28361"/>
    <cellStyle name="Currency [1] 3" xfId="28362"/>
    <cellStyle name="Currency [1] 3 2" xfId="28363"/>
    <cellStyle name="Currency [1] 4" xfId="28364"/>
    <cellStyle name="Currency [2]" xfId="28365"/>
    <cellStyle name="Currency [2] 2" xfId="28366"/>
    <cellStyle name="Currency [2] 2 2" xfId="28367"/>
    <cellStyle name="Currency [2] 2 2 2" xfId="28368"/>
    <cellStyle name="Currency [2] 2 3" xfId="28369"/>
    <cellStyle name="Currency [2] 3" xfId="28370"/>
    <cellStyle name="Currency [2] 3 2" xfId="28371"/>
    <cellStyle name="Currency [2] 4" xfId="28372"/>
    <cellStyle name="Currency [3]" xfId="28373"/>
    <cellStyle name="Currency [3] 2" xfId="28374"/>
    <cellStyle name="Currency [3] 2 2" xfId="28375"/>
    <cellStyle name="Currency [3] 2 2 2" xfId="28376"/>
    <cellStyle name="Currency [3] 2 3" xfId="28377"/>
    <cellStyle name="Currency [3] 3" xfId="28378"/>
    <cellStyle name="Currency [3] 3 2" xfId="28379"/>
    <cellStyle name="Currency [3] 4" xfId="28380"/>
    <cellStyle name="Currency 0" xfId="28381"/>
    <cellStyle name="Currency 0 10" xfId="28382"/>
    <cellStyle name="Currency 0 11" xfId="28383"/>
    <cellStyle name="Currency 0 12" xfId="28384"/>
    <cellStyle name="Currency 0 13" xfId="28385"/>
    <cellStyle name="Currency 0 14" xfId="28386"/>
    <cellStyle name="Currency 0 15" xfId="28387"/>
    <cellStyle name="Currency 0 16" xfId="28388"/>
    <cellStyle name="Currency 0 17" xfId="28389"/>
    <cellStyle name="Currency 0 2" xfId="28390"/>
    <cellStyle name="Currency 0 3" xfId="28391"/>
    <cellStyle name="Currency 0 4" xfId="28392"/>
    <cellStyle name="Currency 0 5" xfId="28393"/>
    <cellStyle name="Currency 0 6" xfId="28394"/>
    <cellStyle name="Currency 0 7" xfId="28395"/>
    <cellStyle name="Currency 0 8" xfId="28396"/>
    <cellStyle name="Currency 0 9" xfId="28397"/>
    <cellStyle name="Currency 0_Annexe 6 IAS" xfId="28398"/>
    <cellStyle name="Currency 10" xfId="9111"/>
    <cellStyle name="Currency 10 2" xfId="28400"/>
    <cellStyle name="Currency 10 3" xfId="28399"/>
    <cellStyle name="Currency 10_Annexe 6 IAS" xfId="28401"/>
    <cellStyle name="Currency 11" xfId="28402"/>
    <cellStyle name="Currency 11 2" xfId="28403"/>
    <cellStyle name="Currency 11_Annexe 6 IAS" xfId="28404"/>
    <cellStyle name="Currency 12" xfId="28405"/>
    <cellStyle name="Currency 12 2" xfId="28406"/>
    <cellStyle name="Currency 12_Annexe 6 IAS" xfId="28407"/>
    <cellStyle name="Currency 13" xfId="28408"/>
    <cellStyle name="Currency 14" xfId="28409"/>
    <cellStyle name="Currency 15" xfId="28410"/>
    <cellStyle name="Currency 16" xfId="28411"/>
    <cellStyle name="Currency 17" xfId="28412"/>
    <cellStyle name="Currency 18" xfId="28413"/>
    <cellStyle name="Currency 18 2" xfId="28414"/>
    <cellStyle name="Currency 18_Annexe 6 IAS" xfId="28415"/>
    <cellStyle name="Currency 19" xfId="28416"/>
    <cellStyle name="Currency 2" xfId="9112"/>
    <cellStyle name="Currency 2 10" xfId="28418"/>
    <cellStyle name="Currency 2 11" xfId="28419"/>
    <cellStyle name="Currency 2 11 2" xfId="28420"/>
    <cellStyle name="Currency 2 11 3" xfId="28421"/>
    <cellStyle name="Currency 2 11 4" xfId="28422"/>
    <cellStyle name="Currency 2 11_Annexe 6 IAS" xfId="28423"/>
    <cellStyle name="Currency 2 12" xfId="28424"/>
    <cellStyle name="Currency 2 12 2" xfId="28425"/>
    <cellStyle name="Currency 2 12_Annexe 6 IAS" xfId="28426"/>
    <cellStyle name="Currency 2 13" xfId="28427"/>
    <cellStyle name="Currency 2 13 2" xfId="28428"/>
    <cellStyle name="Currency 2 13 2 2" xfId="28429"/>
    <cellStyle name="Currency 2 13 2 3" xfId="28430"/>
    <cellStyle name="Currency 2 13 2_Annexe 6 IAS" xfId="28431"/>
    <cellStyle name="Currency 2 13_Annexe 6 IAS" xfId="28432"/>
    <cellStyle name="Currency 2 14" xfId="28433"/>
    <cellStyle name="Currency 2 14 2" xfId="28434"/>
    <cellStyle name="Currency 2 14 2 2" xfId="28435"/>
    <cellStyle name="Currency 2 14 2 3" xfId="28436"/>
    <cellStyle name="Currency 2 14 2_Annexe 6 IAS" xfId="28437"/>
    <cellStyle name="Currency 2 14_Annexe 6 IAS" xfId="28438"/>
    <cellStyle name="Currency 2 15" xfId="28439"/>
    <cellStyle name="Currency 2 15 2" xfId="28440"/>
    <cellStyle name="Currency 2 15_Annexe 6 IAS" xfId="28441"/>
    <cellStyle name="Currency 2 16" xfId="28442"/>
    <cellStyle name="Currency 2 17" xfId="28443"/>
    <cellStyle name="Currency 2 18" xfId="28444"/>
    <cellStyle name="Currency 2 19" xfId="28445"/>
    <cellStyle name="Currency 2 2" xfId="9113"/>
    <cellStyle name="Currency 2 2 2" xfId="9114"/>
    <cellStyle name="Currency 2 2 2 2" xfId="9115"/>
    <cellStyle name="Currency 2 2 2 3" xfId="9116"/>
    <cellStyle name="Currency 2 2 2 4" xfId="9117"/>
    <cellStyle name="Currency 2 2 3" xfId="28446"/>
    <cellStyle name="Currency 2 20" xfId="28447"/>
    <cellStyle name="Currency 2 21" xfId="28448"/>
    <cellStyle name="Currency 2 22" xfId="28449"/>
    <cellStyle name="Currency 2 23" xfId="28417"/>
    <cellStyle name="Currency 2 24" xfId="36600"/>
    <cellStyle name="Currency 2 3" xfId="9118"/>
    <cellStyle name="Currency 2 3 2" xfId="28450"/>
    <cellStyle name="Currency 2 4" xfId="9119"/>
    <cellStyle name="Currency 2 4 2" xfId="28452"/>
    <cellStyle name="Currency 2 4 3" xfId="28451"/>
    <cellStyle name="Currency 2 4_Annexe 6 IAS" xfId="28453"/>
    <cellStyle name="Currency 2 5" xfId="9120"/>
    <cellStyle name="Currency 2 5 2" xfId="28455"/>
    <cellStyle name="Currency 2 5 3" xfId="28456"/>
    <cellStyle name="Currency 2 5 4" xfId="28457"/>
    <cellStyle name="Currency 2 5 5" xfId="28454"/>
    <cellStyle name="Currency 2 5_Annexe 6 IAS" xfId="28458"/>
    <cellStyle name="Currency 2 6" xfId="9121"/>
    <cellStyle name="Currency 2 6 2" xfId="28459"/>
    <cellStyle name="Currency 2 7" xfId="9122"/>
    <cellStyle name="Currency 2 7 2" xfId="9123"/>
    <cellStyle name="Currency 2 7 3" xfId="9124"/>
    <cellStyle name="Currency 2 7 4" xfId="9125"/>
    <cellStyle name="Currency 2 7 5" xfId="28460"/>
    <cellStyle name="Currency 2 8" xfId="28461"/>
    <cellStyle name="Currency 2 8 2" xfId="28462"/>
    <cellStyle name="Currency 2 8 2 2" xfId="28463"/>
    <cellStyle name="Currency 2 8 2 3" xfId="28464"/>
    <cellStyle name="Currency 2 8 2_Annexe 6 IAS" xfId="28465"/>
    <cellStyle name="Currency 2 8 3" xfId="28466"/>
    <cellStyle name="Currency 2 8 3 2" xfId="28467"/>
    <cellStyle name="Currency 2 8 3_Annexe 6 IAS" xfId="28468"/>
    <cellStyle name="Currency 2 8 4" xfId="28469"/>
    <cellStyle name="Currency 2 8 4 2" xfId="28470"/>
    <cellStyle name="Currency 2 8 4_Annexe 6 IAS" xfId="28471"/>
    <cellStyle name="Currency 2 8 5" xfId="28472"/>
    <cellStyle name="Currency 2 8_Annexe 6 IAS" xfId="28473"/>
    <cellStyle name="Currency 2 9" xfId="28474"/>
    <cellStyle name="Currency 2 9 2" xfId="28475"/>
    <cellStyle name="Currency 2 9 2 2" xfId="28476"/>
    <cellStyle name="Currency 2 9 2_Annexe 6 IAS" xfId="28477"/>
    <cellStyle name="Currency 2 9 3" xfId="28478"/>
    <cellStyle name="Currency 2 9 4" xfId="28479"/>
    <cellStyle name="Currency 2 9 5" xfId="28480"/>
    <cellStyle name="Currency 2 9_Annexe 6 IAS" xfId="28481"/>
    <cellStyle name="Currency 2_Annexe 6 IAS" xfId="28482"/>
    <cellStyle name="Currency 20" xfId="28483"/>
    <cellStyle name="Currency 21" xfId="28484"/>
    <cellStyle name="Currency 22" xfId="28485"/>
    <cellStyle name="Currency 23" xfId="28486"/>
    <cellStyle name="Currency 24" xfId="28487"/>
    <cellStyle name="Currency 25" xfId="28488"/>
    <cellStyle name="Currency 26" xfId="28489"/>
    <cellStyle name="Currency 27" xfId="28490"/>
    <cellStyle name="Currency 28" xfId="28491"/>
    <cellStyle name="Currency 29" xfId="28492"/>
    <cellStyle name="Currency 3" xfId="9126"/>
    <cellStyle name="Currency 3 10" xfId="28493"/>
    <cellStyle name="Currency 3 2" xfId="9127"/>
    <cellStyle name="Currency 3 2 2" xfId="28495"/>
    <cellStyle name="Currency 3 2 2 2" xfId="28496"/>
    <cellStyle name="Currency 3 2 2_Annexe 6 IAS" xfId="28497"/>
    <cellStyle name="Currency 3 2 3" xfId="28498"/>
    <cellStyle name="Currency 3 2 4" xfId="28499"/>
    <cellStyle name="Currency 3 2 5" xfId="28494"/>
    <cellStyle name="Currency 3 2_Annexe 6 IAS" xfId="28500"/>
    <cellStyle name="Currency 3 3" xfId="28501"/>
    <cellStyle name="Currency 3 3 2" xfId="28502"/>
    <cellStyle name="Currency 3 3 2 2" xfId="28503"/>
    <cellStyle name="Currency 3 3 2_Annexe 6 IAS" xfId="28504"/>
    <cellStyle name="Currency 3 3 3" xfId="28505"/>
    <cellStyle name="Currency 3 3 4" xfId="28506"/>
    <cellStyle name="Currency 3 3_Annexe 6 IAS" xfId="28507"/>
    <cellStyle name="Currency 3 4" xfId="28508"/>
    <cellStyle name="Currency 3 4 2" xfId="28509"/>
    <cellStyle name="Currency 3 4 3" xfId="28510"/>
    <cellStyle name="Currency 3 4_Annexe 6 IAS" xfId="28511"/>
    <cellStyle name="Currency 3 5" xfId="28512"/>
    <cellStyle name="Currency 3 6" xfId="28513"/>
    <cellStyle name="Currency 3 7" xfId="28514"/>
    <cellStyle name="Currency 3 8" xfId="28515"/>
    <cellStyle name="Currency 3 9" xfId="28516"/>
    <cellStyle name="Currency 3_Annexe 6 IAS" xfId="28517"/>
    <cellStyle name="Currency 30" xfId="28255"/>
    <cellStyle name="Currency 31" xfId="36598"/>
    <cellStyle name="Currency 4" xfId="9128"/>
    <cellStyle name="Currency 4 2" xfId="28519"/>
    <cellStyle name="Currency 4 2 2" xfId="28520"/>
    <cellStyle name="Currency 4 2 2 2" xfId="28521"/>
    <cellStyle name="Currency 4 2 2_Annexe 6 IAS" xfId="28522"/>
    <cellStyle name="Currency 4 2 3" xfId="28523"/>
    <cellStyle name="Currency 4 2 4" xfId="28524"/>
    <cellStyle name="Currency 4 2_Annexe 6 IAS" xfId="28525"/>
    <cellStyle name="Currency 4 3" xfId="28526"/>
    <cellStyle name="Currency 4 3 2" xfId="28527"/>
    <cellStyle name="Currency 4 3 2 2" xfId="28528"/>
    <cellStyle name="Currency 4 3 2_Annexe 6 IAS" xfId="28529"/>
    <cellStyle name="Currency 4 3 3" xfId="28530"/>
    <cellStyle name="Currency 4 3 4" xfId="28531"/>
    <cellStyle name="Currency 4 3_Annexe 6 IAS" xfId="28532"/>
    <cellStyle name="Currency 4 4" xfId="28533"/>
    <cellStyle name="Currency 4 4 2" xfId="28534"/>
    <cellStyle name="Currency 4 4 3" xfId="28535"/>
    <cellStyle name="Currency 4 4_Annexe 6 IAS" xfId="28536"/>
    <cellStyle name="Currency 4 5" xfId="28537"/>
    <cellStyle name="Currency 4 6" xfId="28538"/>
    <cellStyle name="Currency 4 7" xfId="28539"/>
    <cellStyle name="Currency 4 8" xfId="28540"/>
    <cellStyle name="Currency 4 9" xfId="28518"/>
    <cellStyle name="Currency 4_Annexe 6 IAS" xfId="28541"/>
    <cellStyle name="Currency 5" xfId="9129"/>
    <cellStyle name="Currency 5 2" xfId="28543"/>
    <cellStyle name="Currency 5 2 2" xfId="28544"/>
    <cellStyle name="Currency 5 2 2 2" xfId="28545"/>
    <cellStyle name="Currency 5 2 2_Annexe 6 IAS" xfId="28546"/>
    <cellStyle name="Currency 5 2 3" xfId="28547"/>
    <cellStyle name="Currency 5 2 4" xfId="28548"/>
    <cellStyle name="Currency 5 2_Annexe 6 IAS" xfId="28549"/>
    <cellStyle name="Currency 5 3" xfId="28550"/>
    <cellStyle name="Currency 5 3 2" xfId="28551"/>
    <cellStyle name="Currency 5 3 2 2" xfId="28552"/>
    <cellStyle name="Currency 5 3 2_Annexe 6 IAS" xfId="28553"/>
    <cellStyle name="Currency 5 3 3" xfId="28554"/>
    <cellStyle name="Currency 5 3 4" xfId="28555"/>
    <cellStyle name="Currency 5 3_Annexe 6 IAS" xfId="28556"/>
    <cellStyle name="Currency 5 4" xfId="28557"/>
    <cellStyle name="Currency 5 4 2" xfId="28558"/>
    <cellStyle name="Currency 5 4 3" xfId="28559"/>
    <cellStyle name="Currency 5 4_Annexe 6 IAS" xfId="28560"/>
    <cellStyle name="Currency 5 5" xfId="28561"/>
    <cellStyle name="Currency 5 6" xfId="28562"/>
    <cellStyle name="Currency 5 7" xfId="28563"/>
    <cellStyle name="Currency 5 8" xfId="28564"/>
    <cellStyle name="Currency 5 9" xfId="28542"/>
    <cellStyle name="Currency 5_Annexe 6 IAS" xfId="28565"/>
    <cellStyle name="Currency 6" xfId="9130"/>
    <cellStyle name="Currency 6 2" xfId="28567"/>
    <cellStyle name="Currency 6 2 2" xfId="28568"/>
    <cellStyle name="Currency 6 2 3" xfId="28569"/>
    <cellStyle name="Currency 6 2_Annexe 6 IAS" xfId="28570"/>
    <cellStyle name="Currency 6 3" xfId="28571"/>
    <cellStyle name="Currency 6 4" xfId="28572"/>
    <cellStyle name="Currency 6 5" xfId="28573"/>
    <cellStyle name="Currency 6 6" xfId="28566"/>
    <cellStyle name="Currency 6_Annexe 6 IAS" xfId="28574"/>
    <cellStyle name="Currency 7" xfId="9131"/>
    <cellStyle name="Currency 7 2" xfId="28576"/>
    <cellStyle name="Currency 7 2 2" xfId="28577"/>
    <cellStyle name="Currency 7 2 3" xfId="28578"/>
    <cellStyle name="Currency 7 2_Annexe 6 IAS" xfId="28579"/>
    <cellStyle name="Currency 7 3" xfId="28580"/>
    <cellStyle name="Currency 7 4" xfId="28581"/>
    <cellStyle name="Currency 7 5" xfId="28582"/>
    <cellStyle name="Currency 7 6" xfId="28575"/>
    <cellStyle name="Currency 7_Annexe 6 IAS" xfId="28583"/>
    <cellStyle name="Currency 8" xfId="9132"/>
    <cellStyle name="Currency 8 2" xfId="28585"/>
    <cellStyle name="Currency 8 2 2" xfId="28586"/>
    <cellStyle name="Currency 8 2_Annexe 6 IAS" xfId="28587"/>
    <cellStyle name="Currency 8 3" xfId="28588"/>
    <cellStyle name="Currency 8 4" xfId="28589"/>
    <cellStyle name="Currency 8 5" xfId="28590"/>
    <cellStyle name="Currency 8 6" xfId="28584"/>
    <cellStyle name="Currency 8_Annexe 6 IAS" xfId="28591"/>
    <cellStyle name="Currency 9" xfId="9133"/>
    <cellStyle name="Currency 9 2" xfId="28593"/>
    <cellStyle name="Currency 9 3" xfId="28594"/>
    <cellStyle name="Currency 9 4" xfId="28592"/>
    <cellStyle name="Currency 9_Annexe 6 IAS" xfId="28595"/>
    <cellStyle name="Currency.[0]_Futures_104_&lt;&lt;&gt;&gt;_PLATO " xfId="28596"/>
    <cellStyle name="Currency0" xfId="28597"/>
    <cellStyle name="Currency0 2" xfId="28598"/>
    <cellStyle name="Currency0 2 2" xfId="28599"/>
    <cellStyle name="Currency0 2 2 2" xfId="28600"/>
    <cellStyle name="Currency0 2 3" xfId="28601"/>
    <cellStyle name="Currency0 3" xfId="28602"/>
    <cellStyle name="Currency0 3 2" xfId="28603"/>
    <cellStyle name="Currency0 4" xfId="28604"/>
    <cellStyle name="Currency0_Cadrage conso" xfId="28605"/>
    <cellStyle name="Cux8_x000c_" xfId="28606"/>
    <cellStyle name="Cux8_x000c_ 2" xfId="28607"/>
    <cellStyle name="Cux8_x000c_ 2 2" xfId="28608"/>
    <cellStyle name="Cux8_x000c_ 2_Cadrage conso" xfId="28609"/>
    <cellStyle name="Cux8_x000c_ 3" xfId="28610"/>
    <cellStyle name="Cux8_x000c_.cy [0]_x000c_.heet1" xfId="28611"/>
    <cellStyle name="Cux8_x000c_.cy [0]_x000c_.heet1 2" xfId="28612"/>
    <cellStyle name="Cux8_x000c_.cy [0]_x000c_.heet1_Annexe 6 IAS" xfId="28613"/>
    <cellStyle name="Cux8_x000c__Annexe 6 IAS" xfId="28614"/>
    <cellStyle name="D" xfId="28615"/>
    <cellStyle name="D 2" xfId="28616"/>
    <cellStyle name="D_~0950885" xfId="28617"/>
    <cellStyle name="D_~0950885_Annexe 6 IAS" xfId="28618"/>
    <cellStyle name="D_~5830458" xfId="28619"/>
    <cellStyle name="D_~5830458_Annexe 6 IAS" xfId="28620"/>
    <cellStyle name="D_~8064952" xfId="28621"/>
    <cellStyle name="D_~8064952_Annexe 6 IAS" xfId="28622"/>
    <cellStyle name="D_Annexe 6 IAS" xfId="28623"/>
    <cellStyle name="D_Cadrage conso" xfId="28624"/>
    <cellStyle name="D_Feuil1" xfId="28625"/>
    <cellStyle name="D_Feuil1 2" xfId="28626"/>
    <cellStyle name="D_Feuil1 2_Annexe 6 IAS" xfId="28627"/>
    <cellStyle name="D_Feuil1_Annexe 6 IAS" xfId="28628"/>
    <cellStyle name="D_graph synthèse des valos Circuit A" xfId="28629"/>
    <cellStyle name="D_graph synthèse des valos Circuit A 2" xfId="28630"/>
    <cellStyle name="D_graph synthèse des valos Circuit A 2_Annexe 6 IAS" xfId="28631"/>
    <cellStyle name="D_graph synthèse des valos Circuit A_~0950885" xfId="28632"/>
    <cellStyle name="D_graph synthèse des valos Circuit A_~0950885_Annexe 6 IAS" xfId="28633"/>
    <cellStyle name="D_graph synthèse des valos Circuit A_~5830458" xfId="28634"/>
    <cellStyle name="D_graph synthèse des valos Circuit A_~5830458_Annexe 6 IAS" xfId="28635"/>
    <cellStyle name="D_graph synthèse des valos Circuit A_~8064952" xfId="28636"/>
    <cellStyle name="D_graph synthèse des valos Circuit A_~8064952_Annexe 6 IAS" xfId="28637"/>
    <cellStyle name="D_graph synthèse des valos Circuit A_Annexe 6 IAS" xfId="28638"/>
    <cellStyle name="D_graph synthèse des valos Circuit A_Cadrage conso" xfId="28639"/>
    <cellStyle name="D_graph synthèse des valos Circuit A_Feuil1" xfId="28640"/>
    <cellStyle name="D_graph synthèse des valos Circuit A_Feuil1 2" xfId="28641"/>
    <cellStyle name="D_graph synthèse des valos Circuit A_Feuil1 2_Annexe 6 IAS" xfId="28642"/>
    <cellStyle name="D_graph synthèse des valos Circuit A_Feuil1_Annexe 6 IAS" xfId="28643"/>
    <cellStyle name="D_graph synthèse des valos Circuit A_Master états financiers de synthèse IFRS_201112 V0" xfId="28644"/>
    <cellStyle name="D_graph synthèse des valos Circuit A_Master états financiers de synthèse IFRS_201112 V0_Annexe 6 IAS" xfId="28645"/>
    <cellStyle name="D_graph synthèse des valos Circuit A_note 4 à insérer" xfId="28646"/>
    <cellStyle name="D_graph synthèse des valos Circuit A_note 4 à insérer 2" xfId="28647"/>
    <cellStyle name="D_graph synthèse des valos Circuit A_note 4 à insérer 2_Annexe 6 IAS" xfId="28648"/>
    <cellStyle name="D_graph synthèse des valos Circuit A_note 4 à insérer_Annexe 6 IAS" xfId="28649"/>
    <cellStyle name="D_graph synthèse des valos Circuit A_Tableauxà modifier dans états fin_gb_rev" xfId="28650"/>
    <cellStyle name="D_graph synthèse des valos Circuit A_Tableauxà modifier dans états fin_gb_rev_Annexe 6 IAS" xfId="28651"/>
    <cellStyle name="D_Master états financiers de synthèse IFRS_201112 V0" xfId="28652"/>
    <cellStyle name="D_Master états financiers de synthèse IFRS_201112 V0_Annexe 6 IAS" xfId="28653"/>
    <cellStyle name="D_note 4 à insérer" xfId="28654"/>
    <cellStyle name="D_note 4 à insérer 2" xfId="28655"/>
    <cellStyle name="D_note 4 à insérer 2_Annexe 6 IAS" xfId="28656"/>
    <cellStyle name="D_note 4 à insérer_Annexe 6 IAS" xfId="28657"/>
    <cellStyle name="D_shadow publication 2010.12" xfId="28658"/>
    <cellStyle name="D_shadow publication 2010.12 2" xfId="28659"/>
    <cellStyle name="D_shadow publication 2010.12 2_Annexe 6 IAS" xfId="28660"/>
    <cellStyle name="D_shadow publication 2010.12_~0950885" xfId="28661"/>
    <cellStyle name="D_shadow publication 2010.12_~0950885_Annexe 6 IAS" xfId="28662"/>
    <cellStyle name="D_shadow publication 2010.12_~5830458" xfId="28663"/>
    <cellStyle name="D_shadow publication 2010.12_~5830458_Annexe 6 IAS" xfId="28664"/>
    <cellStyle name="D_shadow publication 2010.12_~8064952" xfId="28665"/>
    <cellStyle name="D_shadow publication 2010.12_~8064952_Annexe 6 IAS" xfId="28666"/>
    <cellStyle name="D_shadow publication 2010.12_Annexe 6 IAS" xfId="28667"/>
    <cellStyle name="D_shadow publication 2010.12_Master états financiers de synthèse IFRS_201112 V0" xfId="28668"/>
    <cellStyle name="D_shadow publication 2010.12_Master états financiers de synthèse IFRS_201112 V0_Annexe 6 IAS" xfId="28669"/>
    <cellStyle name="D_shadow publication 2010.12_note 4 à insérer" xfId="28670"/>
    <cellStyle name="D_shadow publication 2010.12_note 4 à insérer 2" xfId="28671"/>
    <cellStyle name="D_shadow publication 2010.12_note 4 à insérer 2_Annexe 6 IAS" xfId="28672"/>
    <cellStyle name="D_shadow publication 2010.12_note 4 à insérer_Annexe 6 IAS" xfId="28673"/>
    <cellStyle name="D_shadow publication 2010.12_Tableauxà modifier dans états fin_gb_rev" xfId="28674"/>
    <cellStyle name="D_shadow publication 2010.12_Tableauxà modifier dans états fin_gb_rev_Annexe 6 IAS" xfId="28675"/>
    <cellStyle name="D_Synthese cumul 300910" xfId="28676"/>
    <cellStyle name="D_Synthese cumul 300910 2" xfId="28677"/>
    <cellStyle name="D_Synthese cumul 300910 2_Annexe 6 IAS" xfId="28678"/>
    <cellStyle name="D_Synthese cumul 300910_~0950885" xfId="28679"/>
    <cellStyle name="D_Synthese cumul 300910_~0950885_Annexe 6 IAS" xfId="28680"/>
    <cellStyle name="D_Synthese cumul 300910_~5830458" xfId="28681"/>
    <cellStyle name="D_Synthese cumul 300910_~5830458_Annexe 6 IAS" xfId="28682"/>
    <cellStyle name="D_Synthese cumul 300910_~8064952" xfId="28683"/>
    <cellStyle name="D_Synthese cumul 300910_~8064952_Annexe 6 IAS" xfId="28684"/>
    <cellStyle name="D_Synthese cumul 300910_Annexe 6 IAS" xfId="28685"/>
    <cellStyle name="D_Synthese cumul 300910_Master états financiers de synthèse IFRS_201112 V0" xfId="28686"/>
    <cellStyle name="D_Synthese cumul 300910_Master états financiers de synthèse IFRS_201112 V0_Annexe 6 IAS" xfId="28687"/>
    <cellStyle name="D_Synthese cumul 300910_note 4 à insérer" xfId="28688"/>
    <cellStyle name="D_Synthese cumul 300910_note 4 à insérer 2" xfId="28689"/>
    <cellStyle name="D_Synthese cumul 300910_note 4 à insérer 2_Annexe 6 IAS" xfId="28690"/>
    <cellStyle name="D_Synthese cumul 300910_note 4 à insérer_Annexe 6 IAS" xfId="28691"/>
    <cellStyle name="D_Synthese cumul 300910_Tableauxà modifier dans états fin_gb_rev" xfId="28692"/>
    <cellStyle name="D_Synthese cumul 300910_Tableauxà modifier dans états fin_gb_rev_Annexe 6 IAS" xfId="28693"/>
    <cellStyle name="D_Tableauxà modifier dans états fin_gb_rev" xfId="28694"/>
    <cellStyle name="D_Tableauxà modifier dans états fin_gb_rev_Annexe 6 IAS" xfId="28695"/>
    <cellStyle name="Daily11" xfId="28696"/>
    <cellStyle name="Daily12" xfId="28697"/>
    <cellStyle name="Dash" xfId="28698"/>
    <cellStyle name="Dash 2" xfId="28699"/>
    <cellStyle name="Dash 2 2" xfId="28700"/>
    <cellStyle name="Dash 2 2 2" xfId="28701"/>
    <cellStyle name="Dash 2 3" xfId="28702"/>
    <cellStyle name="Dash 3" xfId="28703"/>
    <cellStyle name="Dash 3 2" xfId="28704"/>
    <cellStyle name="Dash 4" xfId="28705"/>
    <cellStyle name="Dash_Cadrage conso" xfId="28706"/>
    <cellStyle name="Data" xfId="28707"/>
    <cellStyle name="Data 10" xfId="28708"/>
    <cellStyle name="Data 11" xfId="28709"/>
    <cellStyle name="Data 12" xfId="28710"/>
    <cellStyle name="Data 13" xfId="28711"/>
    <cellStyle name="Data 14" xfId="28712"/>
    <cellStyle name="Data 15" xfId="28713"/>
    <cellStyle name="Data 16" xfId="28714"/>
    <cellStyle name="Data 17" xfId="28715"/>
    <cellStyle name="Data 18" xfId="28716"/>
    <cellStyle name="Data 19" xfId="28717"/>
    <cellStyle name="Data 2" xfId="28718"/>
    <cellStyle name="Data 2 2" xfId="28719"/>
    <cellStyle name="Data 2_Annexe 6 IAS" xfId="28720"/>
    <cellStyle name="Data 3" xfId="28721"/>
    <cellStyle name="Data 3 2" xfId="28722"/>
    <cellStyle name="Data 3_Annexe 6 IAS" xfId="28723"/>
    <cellStyle name="Data 4" xfId="28724"/>
    <cellStyle name="Data 4 2" xfId="28725"/>
    <cellStyle name="Data 4_Annexe 6 IAS" xfId="28726"/>
    <cellStyle name="Data 5" xfId="28727"/>
    <cellStyle name="Data 5 2" xfId="28728"/>
    <cellStyle name="Data 5_Annexe 6 IAS" xfId="28729"/>
    <cellStyle name="Data 6" xfId="28730"/>
    <cellStyle name="Data 7" xfId="28731"/>
    <cellStyle name="Data 8" xfId="28732"/>
    <cellStyle name="Data 9" xfId="28733"/>
    <cellStyle name="Data.LongPercent" xfId="28734"/>
    <cellStyle name="Data.NumPercent" xfId="28735"/>
    <cellStyle name="Data.NumShortPercent" xfId="28736"/>
    <cellStyle name="Data_Annexe 6 IAS" xfId="28737"/>
    <cellStyle name="Data1" xfId="28738"/>
    <cellStyle name="Data2" xfId="28739"/>
    <cellStyle name="Data3" xfId="28740"/>
    <cellStyle name="Data4" xfId="28741"/>
    <cellStyle name="DataCpta" xfId="28742"/>
    <cellStyle name="DataFeed" xfId="28743"/>
    <cellStyle name="DataInput" xfId="28744"/>
    <cellStyle name="DataInput 10" xfId="28745"/>
    <cellStyle name="DataInput 10 2" xfId="36602"/>
    <cellStyle name="DataInput 11" xfId="28746"/>
    <cellStyle name="DataInput 11 2" xfId="36603"/>
    <cellStyle name="DataInput 12" xfId="28747"/>
    <cellStyle name="DataInput 12 2" xfId="36604"/>
    <cellStyle name="DataInput 13" xfId="28748"/>
    <cellStyle name="DataInput 13 2" xfId="36605"/>
    <cellStyle name="DataInput 14" xfId="28749"/>
    <cellStyle name="DataInput 14 2" xfId="36606"/>
    <cellStyle name="DataInput 15" xfId="28750"/>
    <cellStyle name="DataInput 15 2" xfId="36607"/>
    <cellStyle name="DataInput 16" xfId="28751"/>
    <cellStyle name="DataInput 16 2" xfId="36608"/>
    <cellStyle name="DataInput 17" xfId="36601"/>
    <cellStyle name="DataInput 2" xfId="28752"/>
    <cellStyle name="DataInput 2 2" xfId="28753"/>
    <cellStyle name="DataInput 2 3" xfId="28754"/>
    <cellStyle name="DataInput 2 4" xfId="28755"/>
    <cellStyle name="DataInput 2 4 2" xfId="36609"/>
    <cellStyle name="DataInput 2 5" xfId="28756"/>
    <cellStyle name="DataInput 2 5 2" xfId="36610"/>
    <cellStyle name="DataInput 2 6" xfId="28757"/>
    <cellStyle name="DataInput 2 6 2" xfId="36611"/>
    <cellStyle name="DataInput 2_Annexe 6 IAS" xfId="28758"/>
    <cellStyle name="DataInput 3" xfId="28759"/>
    <cellStyle name="DataInput 3 2" xfId="28760"/>
    <cellStyle name="DataInput 3_Annexe 6 IAS" xfId="28761"/>
    <cellStyle name="DataInput 4" xfId="28762"/>
    <cellStyle name="DataInput 4 2" xfId="28763"/>
    <cellStyle name="DataInput 4 2 2" xfId="36613"/>
    <cellStyle name="DataInput 4 3" xfId="36612"/>
    <cellStyle name="DataInput 4_Annexe 6 IAS" xfId="28764"/>
    <cellStyle name="DataInput 5" xfId="28765"/>
    <cellStyle name="DataInput 5 2" xfId="36614"/>
    <cellStyle name="DataInput 6" xfId="28766"/>
    <cellStyle name="DataInput 6 2" xfId="36615"/>
    <cellStyle name="DataInput 7" xfId="28767"/>
    <cellStyle name="DataInput 7 2" xfId="36616"/>
    <cellStyle name="DataInput 8" xfId="28768"/>
    <cellStyle name="DataInput 8 2" xfId="36617"/>
    <cellStyle name="DataInput 9" xfId="28769"/>
    <cellStyle name="DataInput 9 2" xfId="36618"/>
    <cellStyle name="DataInput_Annexe 6 IAS" xfId="28770"/>
    <cellStyle name="Date" xfId="28771"/>
    <cellStyle name="Date - Style2" xfId="9134"/>
    <cellStyle name="Date (dd-mmm-yy)" xfId="28772"/>
    <cellStyle name="Date (dd-mmm-yy) 2" xfId="28773"/>
    <cellStyle name="Date (dd-mmm-yy)_~0950885" xfId="28774"/>
    <cellStyle name="Date (mmm-yy)" xfId="28775"/>
    <cellStyle name="Date (mmm-yy) 2" xfId="28776"/>
    <cellStyle name="Date (mmm-yy) 2 2" xfId="28777"/>
    <cellStyle name="Date (mmm-yy) 2 2 2" xfId="28778"/>
    <cellStyle name="Date (mmm-yy) 2 2_Annexe 6 IAS" xfId="28779"/>
    <cellStyle name="Date (mmm-yy) 2 3" xfId="28780"/>
    <cellStyle name="Date (mmm-yy) 2_Annexe 6 IAS" xfId="28781"/>
    <cellStyle name="Date (mmm-yy) 3" xfId="28782"/>
    <cellStyle name="Date (mmm-yy) 4" xfId="28783"/>
    <cellStyle name="Date (mmm-yy) 5" xfId="28784"/>
    <cellStyle name="Date (mmm-yy)_~0950885" xfId="28785"/>
    <cellStyle name="Date [D-M-Y]" xfId="28786"/>
    <cellStyle name="Date [D-M-Y] 2" xfId="28787"/>
    <cellStyle name="Date [D-M-Y] 2 2" xfId="28788"/>
    <cellStyle name="Date [D-M-Y] 2 2 2" xfId="28789"/>
    <cellStyle name="Date [D-M-Y] 2 3" xfId="28790"/>
    <cellStyle name="Date [D-M-Y] 3" xfId="28791"/>
    <cellStyle name="Date [D-M-Y] 3 2" xfId="28792"/>
    <cellStyle name="Date [D-M-Y] 4" xfId="28793"/>
    <cellStyle name="Date [D-M-Y]_Cadrage conso" xfId="28794"/>
    <cellStyle name="Date [M/D/Y]" xfId="28795"/>
    <cellStyle name="Date [M/D/Y] 2" xfId="28796"/>
    <cellStyle name="Date [M/D/Y] 2 2" xfId="28797"/>
    <cellStyle name="Date [M/D/Y] 2 2 2" xfId="28798"/>
    <cellStyle name="Date [M/D/Y] 2 3" xfId="28799"/>
    <cellStyle name="Date [M/D/Y] 3" xfId="28800"/>
    <cellStyle name="Date [M/D/Y] 3 2" xfId="28801"/>
    <cellStyle name="Date [M/D/Y] 4" xfId="28802"/>
    <cellStyle name="Date [M/D/Y]_Cadrage conso" xfId="28803"/>
    <cellStyle name="Date [M/Y]" xfId="28804"/>
    <cellStyle name="Date [M/Y] 2" xfId="28805"/>
    <cellStyle name="Date [M/Y] 2 2" xfId="28806"/>
    <cellStyle name="Date [M/Y] 2 2 2" xfId="28807"/>
    <cellStyle name="Date [M/Y] 2 3" xfId="28808"/>
    <cellStyle name="Date [M/Y] 3" xfId="28809"/>
    <cellStyle name="Date [M/Y] 3 2" xfId="28810"/>
    <cellStyle name="Date [M/Y] 4" xfId="28811"/>
    <cellStyle name="Date [M/Y]_Cadrage conso" xfId="28812"/>
    <cellStyle name="Date [M-Y]" xfId="28813"/>
    <cellStyle name="Date [M-Y] 2" xfId="28814"/>
    <cellStyle name="Date [M-Y] 2 2" xfId="28815"/>
    <cellStyle name="Date [M-Y] 2 2 2" xfId="28816"/>
    <cellStyle name="Date [M-Y] 2 3" xfId="28817"/>
    <cellStyle name="Date [M-Y] 3" xfId="28818"/>
    <cellStyle name="Date [M-Y] 3 2" xfId="28819"/>
    <cellStyle name="Date [M-Y] 4" xfId="28820"/>
    <cellStyle name="Date [M-Y]_Cadrage conso" xfId="28821"/>
    <cellStyle name="Date 2" xfId="28822"/>
    <cellStyle name="Date Aligned" xfId="28823"/>
    <cellStyle name="Date Short" xfId="9135"/>
    <cellStyle name="Date Short 2" xfId="28824"/>
    <cellStyle name="Date Short 2 2" xfId="28825"/>
    <cellStyle name="Date Short 2 2 2" xfId="28826"/>
    <cellStyle name="Date Short 2 2_Annexe 6 IAS" xfId="28827"/>
    <cellStyle name="Date Short 2 3" xfId="28828"/>
    <cellStyle name="Date Short 2_Annexe 6 IAS" xfId="28829"/>
    <cellStyle name="Date Short 3" xfId="28830"/>
    <cellStyle name="Date Short 4" xfId="28831"/>
    <cellStyle name="Date Short 5" xfId="28832"/>
    <cellStyle name="Date Short_Annexe 6 IAS" xfId="28833"/>
    <cellStyle name="Date_051101 warehouse" xfId="28834"/>
    <cellStyle name="Date1" xfId="28835"/>
    <cellStyle name="DateFormat" xfId="28836"/>
    <cellStyle name="DateFormat 2" xfId="28837"/>
    <cellStyle name="DateFormat 2 2" xfId="28838"/>
    <cellStyle name="DateFormat 2 2 2" xfId="28839"/>
    <cellStyle name="DateFormat 2 3" xfId="28840"/>
    <cellStyle name="DateFormat 3" xfId="28841"/>
    <cellStyle name="DateFormat 3 2" xfId="28842"/>
    <cellStyle name="DateFormat 4" xfId="28843"/>
    <cellStyle name="DateFormat_Annexe 6 IAS" xfId="28844"/>
    <cellStyle name="Dates" xfId="28845"/>
    <cellStyle name="Dates 2" xfId="28846"/>
    <cellStyle name="Datum" xfId="28847"/>
    <cellStyle name="Datum 10" xfId="28848"/>
    <cellStyle name="Datum 11" xfId="28849"/>
    <cellStyle name="Datum 12" xfId="28850"/>
    <cellStyle name="Datum 13" xfId="28851"/>
    <cellStyle name="Datum 14" xfId="28852"/>
    <cellStyle name="Datum 15" xfId="28853"/>
    <cellStyle name="Datum 16" xfId="28854"/>
    <cellStyle name="Datum 17" xfId="28855"/>
    <cellStyle name="Datum 2" xfId="28856"/>
    <cellStyle name="Datum 2 2" xfId="28857"/>
    <cellStyle name="Datum 2_Annexe 6 IAS" xfId="28858"/>
    <cellStyle name="Datum 3" xfId="28859"/>
    <cellStyle name="Datum 4" xfId="28860"/>
    <cellStyle name="Datum 5" xfId="28861"/>
    <cellStyle name="Datum 6" xfId="28862"/>
    <cellStyle name="Datum 7" xfId="28863"/>
    <cellStyle name="Datum 8" xfId="28864"/>
    <cellStyle name="Datum 9" xfId="28865"/>
    <cellStyle name="Datum_Annexe 6 IAS" xfId="28866"/>
    <cellStyle name="DBL U - Style2" xfId="28867"/>
    <cellStyle name="DeF8_x000c_" xfId="28868"/>
    <cellStyle name="DeF8_x000c_ 10" xfId="28869"/>
    <cellStyle name="DeF8_x000c_ 10 2" xfId="36620"/>
    <cellStyle name="DeF8_x000c_ 11" xfId="28870"/>
    <cellStyle name="DeF8_x000c_ 11 2" xfId="36621"/>
    <cellStyle name="DeF8_x000c_ 12" xfId="28871"/>
    <cellStyle name="DeF8_x000c_ 12 2" xfId="36622"/>
    <cellStyle name="DeF8_x000c_ 13" xfId="28872"/>
    <cellStyle name="DeF8_x000c_ 13 2" xfId="36623"/>
    <cellStyle name="DeF8_x000c_ 14" xfId="28873"/>
    <cellStyle name="DeF8_x000c_ 14 2" xfId="36624"/>
    <cellStyle name="DeF8_x000c_ 15" xfId="28874"/>
    <cellStyle name="DeF8_x000c_ 15 2" xfId="36625"/>
    <cellStyle name="DeF8_x000c_ 16" xfId="28875"/>
    <cellStyle name="DeF8_x000c_ 16 2" xfId="36626"/>
    <cellStyle name="DeF8_x000c_ 17" xfId="28876"/>
    <cellStyle name="DeF8_x000c_ 17 2" xfId="36627"/>
    <cellStyle name="DeF8_x000c_ 18" xfId="36619"/>
    <cellStyle name="DeF8_x000c_ 2" xfId="28877"/>
    <cellStyle name="DeF8_x000c_ 2 2" xfId="28878"/>
    <cellStyle name="DeF8_x000c_ 2 3" xfId="28879"/>
    <cellStyle name="DeF8_x000c_ 2 4" xfId="36628"/>
    <cellStyle name="DeF8_x000c_ 2_Annexe 6 IAS" xfId="28880"/>
    <cellStyle name="DeF8_x000c_ 3" xfId="28881"/>
    <cellStyle name="DeF8_x000c_ 3 2" xfId="28882"/>
    <cellStyle name="DeF8_x000c_ 3 2 2" xfId="36629"/>
    <cellStyle name="DeF8_x000c_ 3_Annexe 6 IAS" xfId="28883"/>
    <cellStyle name="DeF8_x000c_ 4" xfId="28884"/>
    <cellStyle name="DeF8_x000c_ 4 2" xfId="28885"/>
    <cellStyle name="DeF8_x000c_ 4 2 2" xfId="36630"/>
    <cellStyle name="DeF8_x000c_ 4_Annexe 6 IAS" xfId="28886"/>
    <cellStyle name="DeF8_x000c_ 5" xfId="28887"/>
    <cellStyle name="DeF8_x000c_ 5 2" xfId="28888"/>
    <cellStyle name="DeF8_x000c_ 5 2 2" xfId="36632"/>
    <cellStyle name="DeF8_x000c_ 5 3" xfId="36631"/>
    <cellStyle name="DeF8_x000c_ 5_Annexe 6 IAS" xfId="28889"/>
    <cellStyle name="DeF8_x000c_ 6" xfId="28890"/>
    <cellStyle name="DeF8_x000c_ 6 2" xfId="36633"/>
    <cellStyle name="DeF8_x000c_ 7" xfId="28891"/>
    <cellStyle name="DeF8_x000c_ 7 2" xfId="36634"/>
    <cellStyle name="DeF8_x000c_ 8" xfId="28892"/>
    <cellStyle name="DeF8_x000c_ 8 2" xfId="36635"/>
    <cellStyle name="DeF8_x000c_ 9" xfId="28893"/>
    <cellStyle name="DeF8_x000c_ 9 2" xfId="36636"/>
    <cellStyle name="DeF8_x000c_.SIMEX._x000c_.S" xfId="28894"/>
    <cellStyle name="DeF8_x000c_.SIMEX._x000c_.S 10" xfId="28895"/>
    <cellStyle name="DeF8_x000c_.SIMEX._x000c_.S 10 2" xfId="36638"/>
    <cellStyle name="DeF8_x000c_.SIMEX._x000c_.S 11" xfId="28896"/>
    <cellStyle name="DeF8_x000c_.SIMEX._x000c_.S 11 2" xfId="36639"/>
    <cellStyle name="DeF8_x000c_.SIMEX._x000c_.S 12" xfId="28897"/>
    <cellStyle name="DeF8_x000c_.SIMEX._x000c_.S 12 2" xfId="36640"/>
    <cellStyle name="DeF8_x000c_.SIMEX._x000c_.S 13" xfId="28898"/>
    <cellStyle name="DeF8_x000c_.SIMEX._x000c_.S 13 2" xfId="36641"/>
    <cellStyle name="DeF8_x000c_.SIMEX._x000c_.S 14" xfId="28899"/>
    <cellStyle name="DeF8_x000c_.SIMEX._x000c_.S 14 2" xfId="36642"/>
    <cellStyle name="DeF8_x000c_.SIMEX._x000c_.S 15" xfId="28900"/>
    <cellStyle name="DeF8_x000c_.SIMEX._x000c_.S 15 2" xfId="36643"/>
    <cellStyle name="DeF8_x000c_.SIMEX._x000c_.S 16" xfId="28901"/>
    <cellStyle name="DeF8_x000c_.SIMEX._x000c_.S 16 2" xfId="36644"/>
    <cellStyle name="DeF8_x000c_.SIMEX._x000c_.S 17" xfId="28902"/>
    <cellStyle name="DeF8_x000c_.SIMEX._x000c_.S 17 2" xfId="36645"/>
    <cellStyle name="DeF8_x000c_.SIMEX._x000c_.S 18" xfId="36637"/>
    <cellStyle name="DeF8_x000c_.SIMEX._x000c_.S 2" xfId="28903"/>
    <cellStyle name="DeF8_x000c_.SIMEX._x000c_.S 2 2" xfId="28904"/>
    <cellStyle name="DeF8_x000c_.SIMEX._x000c_.S 2 2 2" xfId="36647"/>
    <cellStyle name="DeF8_x000c_.SIMEX._x000c_.S 2 3" xfId="36646"/>
    <cellStyle name="DeF8_x000c_.SIMEX._x000c_.S 2_Annexe 6 IAS" xfId="28905"/>
    <cellStyle name="DeF8_x000c_.SIMEX._x000c_.S 3" xfId="28906"/>
    <cellStyle name="DeF8_x000c_.SIMEX._x000c_.S 3 2" xfId="28907"/>
    <cellStyle name="DeF8_x000c_.SIMEX._x000c_.S 3 2 2" xfId="36649"/>
    <cellStyle name="DeF8_x000c_.SIMEX._x000c_.S 3 3" xfId="36648"/>
    <cellStyle name="DeF8_x000c_.SIMEX._x000c_.S 3_Annexe 6 IAS" xfId="28908"/>
    <cellStyle name="DeF8_x000c_.SIMEX._x000c_.S 4" xfId="28909"/>
    <cellStyle name="DeF8_x000c_.SIMEX._x000c_.S 4 2" xfId="28910"/>
    <cellStyle name="DeF8_x000c_.SIMEX._x000c_.S 4 2 2" xfId="36651"/>
    <cellStyle name="DeF8_x000c_.SIMEX._x000c_.S 4 3" xfId="36650"/>
    <cellStyle name="DeF8_x000c_.SIMEX._x000c_.S 4_Annexe 6 IAS" xfId="28911"/>
    <cellStyle name="DeF8_x000c_.SIMEX._x000c_.S 5" xfId="28912"/>
    <cellStyle name="DeF8_x000c_.SIMEX._x000c_.S 5 2" xfId="28913"/>
    <cellStyle name="DeF8_x000c_.SIMEX._x000c_.S 5 2 2" xfId="36653"/>
    <cellStyle name="DeF8_x000c_.SIMEX._x000c_.S 5 3" xfId="36652"/>
    <cellStyle name="DeF8_x000c_.SIMEX._x000c_.S 5_Annexe 6 IAS" xfId="28914"/>
    <cellStyle name="DeF8_x000c_.SIMEX._x000c_.S 6" xfId="28915"/>
    <cellStyle name="DeF8_x000c_.SIMEX._x000c_.S 6 2" xfId="36654"/>
    <cellStyle name="DeF8_x000c_.SIMEX._x000c_.S 7" xfId="28916"/>
    <cellStyle name="DeF8_x000c_.SIMEX._x000c_.S 8" xfId="28917"/>
    <cellStyle name="DeF8_x000c_.SIMEX._x000c_.S 9" xfId="28918"/>
    <cellStyle name="DeF8_x000c_.SIMEX._x000c_.S_Annexe 6 IAS" xfId="28919"/>
    <cellStyle name="DeF8_x000c__Annexe 6 IAS" xfId="28920"/>
    <cellStyle name="definidion" xfId="28921"/>
    <cellStyle name="definidion 10" xfId="28922"/>
    <cellStyle name="definidion 11" xfId="28923"/>
    <cellStyle name="definidion 12" xfId="28924"/>
    <cellStyle name="definidion 13" xfId="28925"/>
    <cellStyle name="definidion 14" xfId="28926"/>
    <cellStyle name="definidion 15" xfId="28927"/>
    <cellStyle name="definidion 16" xfId="28928"/>
    <cellStyle name="definidion 17" xfId="28929"/>
    <cellStyle name="definidion 18" xfId="28930"/>
    <cellStyle name="definidion 19" xfId="28931"/>
    <cellStyle name="definidion 2" xfId="28932"/>
    <cellStyle name="definidion 2 2" xfId="28933"/>
    <cellStyle name="definidion 2_Annexe 6 IAS" xfId="28934"/>
    <cellStyle name="definidion 20" xfId="28935"/>
    <cellStyle name="definidion 21" xfId="28936"/>
    <cellStyle name="definidion 22" xfId="28937"/>
    <cellStyle name="definidion 23" xfId="36655"/>
    <cellStyle name="definidion 3" xfId="28938"/>
    <cellStyle name="definidion 3 2" xfId="28939"/>
    <cellStyle name="definidion 3_Annexe 6 IAS" xfId="28940"/>
    <cellStyle name="definidion 4" xfId="28941"/>
    <cellStyle name="definidion 4 2" xfId="28942"/>
    <cellStyle name="definidion 4_Annexe 6 IAS" xfId="28943"/>
    <cellStyle name="definidion 5" xfId="28944"/>
    <cellStyle name="definidion 5 2" xfId="28945"/>
    <cellStyle name="definidion 5_Annexe 6 IAS" xfId="28946"/>
    <cellStyle name="definidion 6" xfId="28947"/>
    <cellStyle name="definidion 6 2" xfId="28948"/>
    <cellStyle name="definidion 6_Annexe 6 IAS" xfId="28949"/>
    <cellStyle name="definidion 7" xfId="28950"/>
    <cellStyle name="definidion 7 2" xfId="28951"/>
    <cellStyle name="definidion 7_Annexe 6 IAS" xfId="28952"/>
    <cellStyle name="definidion 8" xfId="28953"/>
    <cellStyle name="definidion 9" xfId="28954"/>
    <cellStyle name="definidion_Annexe 6 IAS" xfId="28955"/>
    <cellStyle name="definition" xfId="28956"/>
    <cellStyle name="definition 10" xfId="28957"/>
    <cellStyle name="definition 11" xfId="28958"/>
    <cellStyle name="definition 12" xfId="28959"/>
    <cellStyle name="definition 13" xfId="28960"/>
    <cellStyle name="definition 14" xfId="28961"/>
    <cellStyle name="definition 15" xfId="28962"/>
    <cellStyle name="definition 16" xfId="28963"/>
    <cellStyle name="definition 17" xfId="28964"/>
    <cellStyle name="definition 18" xfId="28965"/>
    <cellStyle name="definition 19" xfId="28966"/>
    <cellStyle name="definition 2" xfId="28967"/>
    <cellStyle name="definition 2 2" xfId="28968"/>
    <cellStyle name="definition 2_Annexe 6 IAS" xfId="28969"/>
    <cellStyle name="definition 20" xfId="28970"/>
    <cellStyle name="definition 21" xfId="28971"/>
    <cellStyle name="definition 22" xfId="28972"/>
    <cellStyle name="definition 23" xfId="36656"/>
    <cellStyle name="definition 3" xfId="28973"/>
    <cellStyle name="definition 3 2" xfId="28974"/>
    <cellStyle name="definition 3_Annexe 6 IAS" xfId="28975"/>
    <cellStyle name="definition 4" xfId="28976"/>
    <cellStyle name="definition 4 2" xfId="28977"/>
    <cellStyle name="definition 4_Annexe 6 IAS" xfId="28978"/>
    <cellStyle name="definition 5" xfId="28979"/>
    <cellStyle name="definition 5 2" xfId="28980"/>
    <cellStyle name="definition 5_Annexe 6 IAS" xfId="28981"/>
    <cellStyle name="definition 6" xfId="28982"/>
    <cellStyle name="definition 6 2" xfId="28983"/>
    <cellStyle name="definition 6_Annexe 6 IAS" xfId="28984"/>
    <cellStyle name="definition 7" xfId="28985"/>
    <cellStyle name="definition 7 2" xfId="28986"/>
    <cellStyle name="definition 7_Annexe 6 IAS" xfId="28987"/>
    <cellStyle name="definition 8" xfId="28988"/>
    <cellStyle name="definition 9" xfId="28989"/>
    <cellStyle name="definition_Annexe 6 IAS" xfId="28990"/>
    <cellStyle name="DELTA" xfId="9136"/>
    <cellStyle name="delta 10" xfId="28992"/>
    <cellStyle name="delta 11" xfId="28993"/>
    <cellStyle name="delta 12" xfId="28994"/>
    <cellStyle name="delta 13" xfId="28995"/>
    <cellStyle name="delta 14" xfId="28996"/>
    <cellStyle name="delta 15" xfId="28997"/>
    <cellStyle name="delta 16" xfId="28998"/>
    <cellStyle name="delta 17" xfId="28999"/>
    <cellStyle name="delta 18" xfId="28991"/>
    <cellStyle name="delta 19" xfId="36657"/>
    <cellStyle name="DELTA 2" xfId="9137"/>
    <cellStyle name="delta 2 2" xfId="29001"/>
    <cellStyle name="delta 2 3" xfId="29000"/>
    <cellStyle name="delta 2_Annexe 6 IAS" xfId="29002"/>
    <cellStyle name="DELTA 3" xfId="9138"/>
    <cellStyle name="delta 3 2" xfId="29004"/>
    <cellStyle name="delta 3 3" xfId="29003"/>
    <cellStyle name="delta 3_Annexe 6 IAS" xfId="29005"/>
    <cellStyle name="DELTA 4" xfId="9139"/>
    <cellStyle name="delta 4 2" xfId="29007"/>
    <cellStyle name="delta 4 3" xfId="29006"/>
    <cellStyle name="delta 4_Annexe 6 IAS" xfId="29008"/>
    <cellStyle name="DELTA 5" xfId="9140"/>
    <cellStyle name="delta 5 2" xfId="29010"/>
    <cellStyle name="delta 5 3" xfId="29009"/>
    <cellStyle name="delta 5_Annexe 6 IAS" xfId="29011"/>
    <cellStyle name="DELTA 6" xfId="9141"/>
    <cellStyle name="delta 6 2" xfId="29012"/>
    <cellStyle name="DELTA 7" xfId="9142"/>
    <cellStyle name="delta 7 2" xfId="29013"/>
    <cellStyle name="delta 8" xfId="29014"/>
    <cellStyle name="delta 9" xfId="29015"/>
    <cellStyle name="delta_Annexe 6 IAS" xfId="29016"/>
    <cellStyle name="Déprotégé" xfId="29017"/>
    <cellStyle name="Déprotégé 10" xfId="29018"/>
    <cellStyle name="Déprotégé 11" xfId="29019"/>
    <cellStyle name="Déprotégé 12" xfId="29020"/>
    <cellStyle name="Déprotégé 13" xfId="29021"/>
    <cellStyle name="Déprotégé 14" xfId="29022"/>
    <cellStyle name="Déprotégé 15" xfId="29023"/>
    <cellStyle name="Déprotégé 16" xfId="29024"/>
    <cellStyle name="Déprotégé 17" xfId="29025"/>
    <cellStyle name="Déprotégé 2" xfId="29026"/>
    <cellStyle name="Déprotégé 2 2" xfId="29027"/>
    <cellStyle name="Déprotégé 2_Annexe 6 IAS" xfId="29028"/>
    <cellStyle name="Déprotégé 3" xfId="29029"/>
    <cellStyle name="Déprotégé 4" xfId="29030"/>
    <cellStyle name="Déprotégé 5" xfId="29031"/>
    <cellStyle name="Déprotégé 6" xfId="29032"/>
    <cellStyle name="Déprotégé 7" xfId="29033"/>
    <cellStyle name="Déprotégé 8" xfId="29034"/>
    <cellStyle name="Déprotégé 9" xfId="29035"/>
    <cellStyle name="Déprotégé_~0950885" xfId="29036"/>
    <cellStyle name="Dezimal [0]" xfId="9143"/>
    <cellStyle name="Dezimal_1998" xfId="29037"/>
    <cellStyle name="Dollar" xfId="29038"/>
    <cellStyle name="Dotted Line" xfId="29039"/>
    <cellStyle name="Dotted Line 10" xfId="29040"/>
    <cellStyle name="Dotted Line 11" xfId="29041"/>
    <cellStyle name="Dotted Line 12" xfId="29042"/>
    <cellStyle name="Dotted Line 13" xfId="29043"/>
    <cellStyle name="Dotted Line 14" xfId="29044"/>
    <cellStyle name="Dotted Line 15" xfId="29045"/>
    <cellStyle name="Dotted Line 16" xfId="29046"/>
    <cellStyle name="Dotted Line 17" xfId="29047"/>
    <cellStyle name="Dotted Line 2" xfId="29048"/>
    <cellStyle name="Dotted Line 3" xfId="29049"/>
    <cellStyle name="Dotted Line 4" xfId="29050"/>
    <cellStyle name="Dotted Line 5" xfId="29051"/>
    <cellStyle name="Dotted Line 6" xfId="29052"/>
    <cellStyle name="Dotted Line 7" xfId="29053"/>
    <cellStyle name="Dotted Line 8" xfId="29054"/>
    <cellStyle name="Dotted Line 9" xfId="29055"/>
    <cellStyle name="Dotted Line_Annexe 6 IAS" xfId="29056"/>
    <cellStyle name="Double Accounting" xfId="29057"/>
    <cellStyle name="Double Accounting 2" xfId="29058"/>
    <cellStyle name="Double Accounting 2 2" xfId="29059"/>
    <cellStyle name="Double Accounting 2 2 2" xfId="29060"/>
    <cellStyle name="Double Accounting 2 3" xfId="29061"/>
    <cellStyle name="Double Accounting 3" xfId="29062"/>
    <cellStyle name="Double Accounting 3 2" xfId="29063"/>
    <cellStyle name="Double Accounting 4" xfId="29064"/>
    <cellStyle name="Double Accounting_Cadrage conso" xfId="29065"/>
    <cellStyle name="Double_Trait_Gauche" xfId="29066"/>
    <cellStyle name="DS 0" xfId="29067"/>
    <cellStyle name="DS 1" xfId="29068"/>
    <cellStyle name="DS 2" xfId="29069"/>
    <cellStyle name="DS 3" xfId="29070"/>
    <cellStyle name="DS 4" xfId="29071"/>
    <cellStyle name="DS 5" xfId="29072"/>
    <cellStyle name="DS 6" xfId="29073"/>
    <cellStyle name="dunkel" xfId="29074"/>
    <cellStyle name="dunkel 2" xfId="29075"/>
    <cellStyle name="dunkel_~0950885" xfId="29076"/>
    <cellStyle name="Dziesiętny [0]_Bilan 09_2000" xfId="29077"/>
    <cellStyle name="Dziesiętny_Bilan 09_2000" xfId="29078"/>
    <cellStyle name="E&amp;Y House" xfId="29079"/>
    <cellStyle name="E&amp;Y House 10" xfId="29080"/>
    <cellStyle name="E&amp;Y House 11" xfId="29081"/>
    <cellStyle name="E&amp;Y House 12" xfId="29082"/>
    <cellStyle name="E&amp;Y House 13" xfId="29083"/>
    <cellStyle name="E&amp;Y House 14" xfId="29084"/>
    <cellStyle name="E&amp;Y House 15" xfId="29085"/>
    <cellStyle name="E&amp;Y House 16" xfId="29086"/>
    <cellStyle name="E&amp;Y House 17" xfId="29087"/>
    <cellStyle name="E&amp;Y House 2" xfId="29088"/>
    <cellStyle name="E&amp;Y House 3" xfId="29089"/>
    <cellStyle name="E&amp;Y House 4" xfId="29090"/>
    <cellStyle name="E&amp;Y House 5" xfId="29091"/>
    <cellStyle name="E&amp;Y House 6" xfId="29092"/>
    <cellStyle name="E&amp;Y House 7" xfId="29093"/>
    <cellStyle name="E&amp;Y House 8" xfId="29094"/>
    <cellStyle name="E&amp;Y House 9" xfId="29095"/>
    <cellStyle name="E&amp;Y House_Annexe 6 IAS" xfId="29096"/>
    <cellStyle name="EDI" xfId="29097"/>
    <cellStyle name="Edition_gene" xfId="29098"/>
    <cellStyle name="Emphasis 1" xfId="9144"/>
    <cellStyle name="Emphasis 2" xfId="9145"/>
    <cellStyle name="Emphasis 3" xfId="9146"/>
    <cellStyle name="en_tete" xfId="29099"/>
    <cellStyle name="Encabezado 4" xfId="29100"/>
    <cellStyle name="Enter Currency (0)" xfId="9147"/>
    <cellStyle name="Enter Currency (0) 10" xfId="29102"/>
    <cellStyle name="Enter Currency (0) 11" xfId="29103"/>
    <cellStyle name="Enter Currency (0) 12" xfId="29104"/>
    <cellStyle name="Enter Currency (0) 13" xfId="29105"/>
    <cellStyle name="Enter Currency (0) 14" xfId="29106"/>
    <cellStyle name="Enter Currency (0) 15" xfId="29107"/>
    <cellStyle name="Enter Currency (0) 16" xfId="29108"/>
    <cellStyle name="Enter Currency (0) 17" xfId="29109"/>
    <cellStyle name="Enter Currency (0) 18" xfId="29101"/>
    <cellStyle name="Enter Currency (0) 2" xfId="29110"/>
    <cellStyle name="Enter Currency (0) 3" xfId="29111"/>
    <cellStyle name="Enter Currency (0) 4" xfId="29112"/>
    <cellStyle name="Enter Currency (0) 5" xfId="29113"/>
    <cellStyle name="Enter Currency (0) 6" xfId="29114"/>
    <cellStyle name="Enter Currency (0) 7" xfId="29115"/>
    <cellStyle name="Enter Currency (0) 8" xfId="29116"/>
    <cellStyle name="Enter Currency (0) 9" xfId="29117"/>
    <cellStyle name="Enter Currency (0)_Annexe 6 IAS" xfId="29118"/>
    <cellStyle name="Enter Currency (2)" xfId="9148"/>
    <cellStyle name="Enter Currency (2) 10" xfId="29120"/>
    <cellStyle name="Enter Currency (2) 11" xfId="29121"/>
    <cellStyle name="Enter Currency (2) 12" xfId="29122"/>
    <cellStyle name="Enter Currency (2) 13" xfId="29123"/>
    <cellStyle name="Enter Currency (2) 14" xfId="29124"/>
    <cellStyle name="Enter Currency (2) 15" xfId="29125"/>
    <cellStyle name="Enter Currency (2) 16" xfId="29126"/>
    <cellStyle name="Enter Currency (2) 17" xfId="29127"/>
    <cellStyle name="Enter Currency (2) 18" xfId="29119"/>
    <cellStyle name="Enter Currency (2) 2" xfId="29128"/>
    <cellStyle name="Enter Currency (2) 3" xfId="29129"/>
    <cellStyle name="Enter Currency (2) 4" xfId="29130"/>
    <cellStyle name="Enter Currency (2) 5" xfId="29131"/>
    <cellStyle name="Enter Currency (2) 6" xfId="29132"/>
    <cellStyle name="Enter Currency (2) 7" xfId="29133"/>
    <cellStyle name="Enter Currency (2) 8" xfId="29134"/>
    <cellStyle name="Enter Currency (2) 9" xfId="29135"/>
    <cellStyle name="Enter Currency (2)_Annexe 6 IAS" xfId="29136"/>
    <cellStyle name="Enter Units (0)" xfId="9149"/>
    <cellStyle name="Enter Units (0) 10" xfId="29138"/>
    <cellStyle name="Enter Units (0) 11" xfId="29139"/>
    <cellStyle name="Enter Units (0) 12" xfId="29140"/>
    <cellStyle name="Enter Units (0) 13" xfId="29141"/>
    <cellStyle name="Enter Units (0) 14" xfId="29142"/>
    <cellStyle name="Enter Units (0) 15" xfId="29143"/>
    <cellStyle name="Enter Units (0) 16" xfId="29144"/>
    <cellStyle name="Enter Units (0) 17" xfId="29145"/>
    <cellStyle name="Enter Units (0) 18" xfId="29137"/>
    <cellStyle name="Enter Units (0) 2" xfId="29146"/>
    <cellStyle name="Enter Units (0) 3" xfId="29147"/>
    <cellStyle name="Enter Units (0) 4" xfId="29148"/>
    <cellStyle name="Enter Units (0) 5" xfId="29149"/>
    <cellStyle name="Enter Units (0) 6" xfId="29150"/>
    <cellStyle name="Enter Units (0) 7" xfId="29151"/>
    <cellStyle name="Enter Units (0) 8" xfId="29152"/>
    <cellStyle name="Enter Units (0) 9" xfId="29153"/>
    <cellStyle name="Enter Units (0)_Annexe 6 IAS" xfId="29154"/>
    <cellStyle name="Enter Units (1)" xfId="9150"/>
    <cellStyle name="Enter Units (1) 10" xfId="29156"/>
    <cellStyle name="Enter Units (1) 11" xfId="29157"/>
    <cellStyle name="Enter Units (1) 12" xfId="29158"/>
    <cellStyle name="Enter Units (1) 13" xfId="29159"/>
    <cellStyle name="Enter Units (1) 14" xfId="29160"/>
    <cellStyle name="Enter Units (1) 15" xfId="29161"/>
    <cellStyle name="Enter Units (1) 16" xfId="29162"/>
    <cellStyle name="Enter Units (1) 17" xfId="29163"/>
    <cellStyle name="Enter Units (1) 18" xfId="29155"/>
    <cellStyle name="Enter Units (1) 2" xfId="29164"/>
    <cellStyle name="Enter Units (1) 3" xfId="29165"/>
    <cellStyle name="Enter Units (1) 4" xfId="29166"/>
    <cellStyle name="Enter Units (1) 5" xfId="29167"/>
    <cellStyle name="Enter Units (1) 6" xfId="29168"/>
    <cellStyle name="Enter Units (1) 7" xfId="29169"/>
    <cellStyle name="Enter Units (1) 8" xfId="29170"/>
    <cellStyle name="Enter Units (1) 9" xfId="29171"/>
    <cellStyle name="Enter Units (1)_Annexe 6 IAS" xfId="29172"/>
    <cellStyle name="Enter Units (2)" xfId="9151"/>
    <cellStyle name="Enter Units (2) 10" xfId="29174"/>
    <cellStyle name="Enter Units (2) 11" xfId="29175"/>
    <cellStyle name="Enter Units (2) 12" xfId="29176"/>
    <cellStyle name="Enter Units (2) 13" xfId="29177"/>
    <cellStyle name="Enter Units (2) 14" xfId="29178"/>
    <cellStyle name="Enter Units (2) 15" xfId="29179"/>
    <cellStyle name="Enter Units (2) 16" xfId="29180"/>
    <cellStyle name="Enter Units (2) 17" xfId="29181"/>
    <cellStyle name="Enter Units (2) 18" xfId="29173"/>
    <cellStyle name="Enter Units (2) 2" xfId="29182"/>
    <cellStyle name="Enter Units (2) 3" xfId="29183"/>
    <cellStyle name="Enter Units (2) 4" xfId="29184"/>
    <cellStyle name="Enter Units (2) 5" xfId="29185"/>
    <cellStyle name="Enter Units (2) 6" xfId="29186"/>
    <cellStyle name="Enter Units (2) 7" xfId="29187"/>
    <cellStyle name="Enter Units (2) 8" xfId="29188"/>
    <cellStyle name="Enter Units (2) 9" xfId="29189"/>
    <cellStyle name="Enter Units (2)_Annexe 6 IAS" xfId="29190"/>
    <cellStyle name="entered" xfId="29191"/>
    <cellStyle name="Entrée 2" xfId="29192"/>
    <cellStyle name="Entrée 2 2" xfId="29193"/>
    <cellStyle name="Entrée 2 3" xfId="29194"/>
    <cellStyle name="Entrée 2 4" xfId="29195"/>
    <cellStyle name="Entrée 2 5" xfId="29196"/>
    <cellStyle name="Entrée 2 6" xfId="29197"/>
    <cellStyle name="Entrée 2_Annexe 6 IAS" xfId="29198"/>
    <cellStyle name="Entrée 3" xfId="29199"/>
    <cellStyle name="Entrée 3 2" xfId="29200"/>
    <cellStyle name="Entrée 4" xfId="29201"/>
    <cellStyle name="Entries" xfId="29202"/>
    <cellStyle name="Entries 10" xfId="29203"/>
    <cellStyle name="Entries 11" xfId="29204"/>
    <cellStyle name="Entries 12" xfId="29205"/>
    <cellStyle name="Entries 13" xfId="29206"/>
    <cellStyle name="Entries 14" xfId="29207"/>
    <cellStyle name="Entries 15" xfId="29208"/>
    <cellStyle name="Entries 16" xfId="29209"/>
    <cellStyle name="Entries 17" xfId="29210"/>
    <cellStyle name="Entries 18" xfId="29211"/>
    <cellStyle name="Entries 19" xfId="29212"/>
    <cellStyle name="Entries 2" xfId="29213"/>
    <cellStyle name="Entries 2 2" xfId="29214"/>
    <cellStyle name="Entries 2_Annexe 6 IAS" xfId="29215"/>
    <cellStyle name="Entries 20" xfId="29216"/>
    <cellStyle name="Entries 21" xfId="29217"/>
    <cellStyle name="Entries 22" xfId="29218"/>
    <cellStyle name="Entries 3" xfId="29219"/>
    <cellStyle name="Entries 3 2" xfId="29220"/>
    <cellStyle name="Entries 3_Annexe 6 IAS" xfId="29221"/>
    <cellStyle name="Entries 4" xfId="29222"/>
    <cellStyle name="Entries 4 2" xfId="29223"/>
    <cellStyle name="Entries 4_Annexe 6 IAS" xfId="29224"/>
    <cellStyle name="Entries 5" xfId="29225"/>
    <cellStyle name="Entries 5 2" xfId="29226"/>
    <cellStyle name="Entries 5_Annexe 6 IAS" xfId="29227"/>
    <cellStyle name="Entries 6" xfId="29228"/>
    <cellStyle name="Entries 6 2" xfId="29229"/>
    <cellStyle name="Entries 6_Annexe 6 IAS" xfId="29230"/>
    <cellStyle name="Entries 7" xfId="29231"/>
    <cellStyle name="Entries 7 2" xfId="29232"/>
    <cellStyle name="Entries 7_Annexe 6 IAS" xfId="29233"/>
    <cellStyle name="Entries 8" xfId="29234"/>
    <cellStyle name="Entries 9" xfId="29235"/>
    <cellStyle name="Entries_Annexe 6 IAS" xfId="29236"/>
    <cellStyle name="Erreur" xfId="29237"/>
    <cellStyle name="Error Detection" xfId="29238"/>
    <cellStyle name="Euro" xfId="9152"/>
    <cellStyle name="Euro 2" xfId="9153"/>
    <cellStyle name="Euro 2 2" xfId="29241"/>
    <cellStyle name="Euro 2 2 2" xfId="29242"/>
    <cellStyle name="Euro 2 2 2 2" xfId="29243"/>
    <cellStyle name="Euro 2 2 3" xfId="29244"/>
    <cellStyle name="Euro 2 2 4" xfId="29245"/>
    <cellStyle name="Euro 2 2_Cadrage conso" xfId="29246"/>
    <cellStyle name="Euro 2 3" xfId="29247"/>
    <cellStyle name="Euro 2 3 2" xfId="29248"/>
    <cellStyle name="Euro 2 3 2 2" xfId="29249"/>
    <cellStyle name="Euro 2 3 3" xfId="29250"/>
    <cellStyle name="Euro 2 3 4" xfId="29251"/>
    <cellStyle name="Euro 2 3 5" xfId="29252"/>
    <cellStyle name="Euro 2 4" xfId="29253"/>
    <cellStyle name="Euro 2 4 2" xfId="29254"/>
    <cellStyle name="Euro 2 5" xfId="29255"/>
    <cellStyle name="Euro 2 6" xfId="29256"/>
    <cellStyle name="Euro 2 7" xfId="29240"/>
    <cellStyle name="Euro 2_Annexe 6 IAS" xfId="29257"/>
    <cellStyle name="Euro 3" xfId="9154"/>
    <cellStyle name="Euro 3 2" xfId="29259"/>
    <cellStyle name="Euro 3 2 2" xfId="29260"/>
    <cellStyle name="Euro 3 2 3" xfId="29261"/>
    <cellStyle name="Euro 3 2_Cadrage conso" xfId="29262"/>
    <cellStyle name="Euro 3 3" xfId="29263"/>
    <cellStyle name="Euro 3 3 2" xfId="29264"/>
    <cellStyle name="Euro 3 4" xfId="29265"/>
    <cellStyle name="Euro 3 5" xfId="29258"/>
    <cellStyle name="Euro 3_Annexe 6 IAS" xfId="29266"/>
    <cellStyle name="Euro 4" xfId="29267"/>
    <cellStyle name="Euro 4 2" xfId="29268"/>
    <cellStyle name="Euro 4 2 2" xfId="29269"/>
    <cellStyle name="Euro 4 3" xfId="29270"/>
    <cellStyle name="Euro 5" xfId="29271"/>
    <cellStyle name="Euro 5 2" xfId="29272"/>
    <cellStyle name="Euro 5 3" xfId="29273"/>
    <cellStyle name="Euro 6" xfId="29274"/>
    <cellStyle name="Euro 7" xfId="29239"/>
    <cellStyle name="Euro 8" xfId="36658"/>
    <cellStyle name="Euro_45647 - Annexe 6a au 31 03 2011 v2" xfId="29275"/>
    <cellStyle name="Excel Built-in Bad" xfId="29276"/>
    <cellStyle name="Excel Built-in Comma" xfId="29277"/>
    <cellStyle name="Excel Built-in Good" xfId="29278"/>
    <cellStyle name="Excel Built-in Neutral" xfId="29279"/>
    <cellStyle name="Excel Built-in Normal" xfId="29280"/>
    <cellStyle name="Excel Built-in Warning Text" xfId="29281"/>
    <cellStyle name="exp" xfId="29282"/>
    <cellStyle name="exp 10" xfId="29283"/>
    <cellStyle name="exp 11" xfId="29284"/>
    <cellStyle name="exp 12" xfId="29285"/>
    <cellStyle name="exp 13" xfId="29286"/>
    <cellStyle name="exp 14" xfId="29287"/>
    <cellStyle name="exp 15" xfId="29288"/>
    <cellStyle name="exp 16" xfId="29289"/>
    <cellStyle name="exp 17" xfId="29290"/>
    <cellStyle name="exp 2" xfId="29291"/>
    <cellStyle name="exp 2 2" xfId="29292"/>
    <cellStyle name="exp 2_Annexe 6 IAS" xfId="29293"/>
    <cellStyle name="exp 3" xfId="29294"/>
    <cellStyle name="exp 4" xfId="29295"/>
    <cellStyle name="exp 5" xfId="29296"/>
    <cellStyle name="exp 6" xfId="29297"/>
    <cellStyle name="exp 7" xfId="29298"/>
    <cellStyle name="exp 8" xfId="29299"/>
    <cellStyle name="exp 9" xfId="29300"/>
    <cellStyle name="exp_Annexe 6 IAS" xfId="29301"/>
    <cellStyle name="Explanatory Text 10" xfId="29302"/>
    <cellStyle name="Explanatory Text 11" xfId="29303"/>
    <cellStyle name="Explanatory Text 12" xfId="29304"/>
    <cellStyle name="Explanatory Text 13" xfId="29305"/>
    <cellStyle name="Explanatory Text 2" xfId="9155"/>
    <cellStyle name="Explanatory Text 2 10" xfId="9156"/>
    <cellStyle name="Explanatory Text 2 11" xfId="9157"/>
    <cellStyle name="Explanatory Text 2 12" xfId="9158"/>
    <cellStyle name="Explanatory Text 2 2" xfId="9159"/>
    <cellStyle name="Explanatory Text 2 2 2" xfId="9160"/>
    <cellStyle name="Explanatory Text 2 3" xfId="9161"/>
    <cellStyle name="Explanatory Text 2 4" xfId="9162"/>
    <cellStyle name="Explanatory Text 2 5" xfId="9163"/>
    <cellStyle name="Explanatory Text 2 6" xfId="9164"/>
    <cellStyle name="Explanatory Text 2 7" xfId="9165"/>
    <cellStyle name="Explanatory Text 2 8" xfId="9166"/>
    <cellStyle name="Explanatory Text 2 9" xfId="9167"/>
    <cellStyle name="Explanatory Text 3" xfId="9168"/>
    <cellStyle name="Explanatory Text 3 2" xfId="9169"/>
    <cellStyle name="Explanatory Text 3 3" xfId="9170"/>
    <cellStyle name="Explanatory Text 3 4" xfId="29306"/>
    <cellStyle name="Explanatory Text 4" xfId="9171"/>
    <cellStyle name="Explanatory Text 4 2" xfId="9172"/>
    <cellStyle name="Explanatory Text 4 3" xfId="9173"/>
    <cellStyle name="Explanatory Text 4 4" xfId="29307"/>
    <cellStyle name="Explanatory Text 5" xfId="9174"/>
    <cellStyle name="Explanatory Text 5 2" xfId="9175"/>
    <cellStyle name="Explanatory Text 5 3" xfId="9176"/>
    <cellStyle name="Explanatory Text 5 4" xfId="29308"/>
    <cellStyle name="Explanatory Text 6" xfId="9177"/>
    <cellStyle name="Explanatory Text 6 2" xfId="9178"/>
    <cellStyle name="Explanatory Text 6 3" xfId="9179"/>
    <cellStyle name="Explanatory Text 6 4" xfId="29309"/>
    <cellStyle name="Explanatory Text 7" xfId="9180"/>
    <cellStyle name="Explanatory Text 7 2" xfId="29310"/>
    <cellStyle name="Explanatory Text 8" xfId="29311"/>
    <cellStyle name="Explanatory Text 9" xfId="29312"/>
    <cellStyle name="EY Narrative text" xfId="29313"/>
    <cellStyle name="EY Narrative text 10" xfId="29314"/>
    <cellStyle name="EY Narrative text 11" xfId="29315"/>
    <cellStyle name="EY Narrative text 12" xfId="29316"/>
    <cellStyle name="EY Narrative text 13" xfId="29317"/>
    <cellStyle name="EY Narrative text 14" xfId="29318"/>
    <cellStyle name="EY Narrative text 15" xfId="29319"/>
    <cellStyle name="EY Narrative text 16" xfId="29320"/>
    <cellStyle name="EY Narrative text 17" xfId="29321"/>
    <cellStyle name="EY Narrative text 2" xfId="29322"/>
    <cellStyle name="EY Narrative text 2 2" xfId="29323"/>
    <cellStyle name="EY Narrative text 2 3" xfId="29324"/>
    <cellStyle name="EY Narrative text 2_Annexe 6 IAS" xfId="29325"/>
    <cellStyle name="EY Narrative text 3" xfId="29326"/>
    <cellStyle name="EY Narrative text 4" xfId="29327"/>
    <cellStyle name="EY Narrative text 5" xfId="29328"/>
    <cellStyle name="EY Narrative text 6" xfId="29329"/>
    <cellStyle name="EY Narrative text 7" xfId="29330"/>
    <cellStyle name="EY Narrative text 8" xfId="29331"/>
    <cellStyle name="EY Narrative text 9" xfId="29332"/>
    <cellStyle name="EY Narrative text_Annexe 6 IAS" xfId="29333"/>
    <cellStyle name="EY%colcalc" xfId="29334"/>
    <cellStyle name="EY%colcalc 2" xfId="29335"/>
    <cellStyle name="EY%colcalc 3" xfId="29336"/>
    <cellStyle name="EY%colcalc_Annexe 6 IAS" xfId="29337"/>
    <cellStyle name="EY%input" xfId="29338"/>
    <cellStyle name="EY%input 2" xfId="29339"/>
    <cellStyle name="EY%input 3" xfId="29340"/>
    <cellStyle name="EY%input_Annexe 6 IAS" xfId="29341"/>
    <cellStyle name="EY%rowcalc" xfId="29342"/>
    <cellStyle name="EY%rowcalc 2" xfId="29343"/>
    <cellStyle name="EY%rowcalc 3" xfId="29344"/>
    <cellStyle name="EY%rowcalc_Annexe 6 IAS" xfId="29345"/>
    <cellStyle name="EY0 m" xfId="29346"/>
    <cellStyle name="EY0dp" xfId="29347"/>
    <cellStyle name="EY0dp 2" xfId="29348"/>
    <cellStyle name="EY0dp 3" xfId="29349"/>
    <cellStyle name="EY0dp_Annexe 6 IAS" xfId="29350"/>
    <cellStyle name="EY1dp" xfId="29351"/>
    <cellStyle name="EY1dp 2" xfId="29352"/>
    <cellStyle name="EY1dp 3" xfId="29353"/>
    <cellStyle name="EY1dp_Annexe 6 IAS" xfId="29354"/>
    <cellStyle name="EY2dp" xfId="29355"/>
    <cellStyle name="EY2dp 2" xfId="29356"/>
    <cellStyle name="EY2dp 3" xfId="29357"/>
    <cellStyle name="EY2dp_Annexe 6 IAS" xfId="29358"/>
    <cellStyle name="EY3dp" xfId="29359"/>
    <cellStyle name="EY3dp 2" xfId="29360"/>
    <cellStyle name="EY3dp 3" xfId="29361"/>
    <cellStyle name="EY3dp_Annexe 6 IAS" xfId="29362"/>
    <cellStyle name="EYChartTitle" xfId="29363"/>
    <cellStyle name="EYColumnHeading" xfId="29364"/>
    <cellStyle name="EYColumnHeading 2" xfId="29365"/>
    <cellStyle name="EYColumnHeading 2 2" xfId="29366"/>
    <cellStyle name="EYColumnHeading 2 2 2" xfId="29367"/>
    <cellStyle name="EYColumnHeading 2 3" xfId="29368"/>
    <cellStyle name="EYColumnHeading 2 4" xfId="29369"/>
    <cellStyle name="EYColumnHeading 2 5" xfId="29370"/>
    <cellStyle name="EYColumnHeading 2_Cadrage conso" xfId="29371"/>
    <cellStyle name="EYColumnHeading 3" xfId="29372"/>
    <cellStyle name="EYColumnHeading 3 2" xfId="29373"/>
    <cellStyle name="EYColumnHeading 3 2 2" xfId="29374"/>
    <cellStyle name="EYColumnHeading 3 3" xfId="29375"/>
    <cellStyle name="EYColumnHeading 3 4" xfId="29376"/>
    <cellStyle name="EYColumnHeading 3 5" xfId="29377"/>
    <cellStyle name="EYColumnHeading 3_Cadrage conso" xfId="29378"/>
    <cellStyle name="EYColumnHeading 4" xfId="29379"/>
    <cellStyle name="EYColumnHeading_Annexe 6 IAS" xfId="29380"/>
    <cellStyle name="EYColumnHeadingItalic" xfId="29381"/>
    <cellStyle name="EYColumnHeadingItalic 2" xfId="29382"/>
    <cellStyle name="EYColumnHeadingItalic 2 2" xfId="29383"/>
    <cellStyle name="EYColumnHeadingItalic 3" xfId="29384"/>
    <cellStyle name="EYColumnHeadingItalic 4" xfId="29385"/>
    <cellStyle name="EYColumnHeadingItalic 5" xfId="29386"/>
    <cellStyle name="EYColumnHeadingItalic_Cadrage conso" xfId="29387"/>
    <cellStyle name="EYCoverDatabookName" xfId="29388"/>
    <cellStyle name="EYCoverDate" xfId="29389"/>
    <cellStyle name="EYCoverDraft" xfId="29390"/>
    <cellStyle name="EYCoverProjectName" xfId="29391"/>
    <cellStyle name="EYCurrency" xfId="29392"/>
    <cellStyle name="EYCurrency 2" xfId="29393"/>
    <cellStyle name="EYCurrency 3" xfId="29394"/>
    <cellStyle name="EYCurrency 3 2" xfId="29395"/>
    <cellStyle name="EYCurrency 4" xfId="29396"/>
    <cellStyle name="EYCurrency 5" xfId="29397"/>
    <cellStyle name="EYCurrency_Cadrage conso" xfId="29398"/>
    <cellStyle name="EYHeading1" xfId="29399"/>
    <cellStyle name="EYheading2" xfId="29400"/>
    <cellStyle name="EYheading3" xfId="29401"/>
    <cellStyle name="EYNotes" xfId="29402"/>
    <cellStyle name="EYNotesHeading" xfId="29403"/>
    <cellStyle name="EYNotesHeading 2" xfId="29404"/>
    <cellStyle name="EYNotesHeading 3" xfId="29405"/>
    <cellStyle name="EYNotesHeading 3 2" xfId="29406"/>
    <cellStyle name="EYNotesHeading 4" xfId="29407"/>
    <cellStyle name="EYNotesHeading 5" xfId="29408"/>
    <cellStyle name="EYNotesHeading_Cadrage conso" xfId="29409"/>
    <cellStyle name="EYnumber" xfId="29410"/>
    <cellStyle name="EYnumber 10" xfId="29411"/>
    <cellStyle name="EYnumber 10 2" xfId="29412"/>
    <cellStyle name="EYnumber 10 3" xfId="29413"/>
    <cellStyle name="EYnumber 10_Annexe 6 IAS" xfId="29414"/>
    <cellStyle name="EYnumber 11" xfId="29415"/>
    <cellStyle name="EYnumber 11 2" xfId="29416"/>
    <cellStyle name="EYnumber 11_Annexe 6 IAS" xfId="29417"/>
    <cellStyle name="EYnumber 12" xfId="29418"/>
    <cellStyle name="EYnumber 12 2" xfId="29419"/>
    <cellStyle name="EYnumber 12_Annexe 6 IAS" xfId="29420"/>
    <cellStyle name="EYnumber 13" xfId="29421"/>
    <cellStyle name="EYnumber 13 2" xfId="29422"/>
    <cellStyle name="EYnumber 13_Annexe 6 IAS" xfId="29423"/>
    <cellStyle name="EYnumber 14" xfId="29424"/>
    <cellStyle name="EYnumber 14 2" xfId="29425"/>
    <cellStyle name="EYnumber 14_Annexe 6 IAS" xfId="29426"/>
    <cellStyle name="EYnumber 15" xfId="29427"/>
    <cellStyle name="EYnumber 15 2" xfId="29428"/>
    <cellStyle name="EYnumber 15_Annexe 6 IAS" xfId="29429"/>
    <cellStyle name="EYnumber 16" xfId="29430"/>
    <cellStyle name="EYnumber 16 2" xfId="29431"/>
    <cellStyle name="EYnumber 16_Annexe 6 IAS" xfId="29432"/>
    <cellStyle name="EYnumber 17" xfId="29433"/>
    <cellStyle name="EYnumber 17 2" xfId="29434"/>
    <cellStyle name="EYnumber 17_Annexe 6 IAS" xfId="29435"/>
    <cellStyle name="EYnumber 18" xfId="29436"/>
    <cellStyle name="EYnumber 18 2" xfId="29437"/>
    <cellStyle name="EYnumber 18_Annexe 6 IAS" xfId="29438"/>
    <cellStyle name="EYnumber 19" xfId="29439"/>
    <cellStyle name="EYnumber 2" xfId="29440"/>
    <cellStyle name="EYnumber 2 2" xfId="29441"/>
    <cellStyle name="EYnumber 2 2 2" xfId="29442"/>
    <cellStyle name="EYnumber 2 2 2 2" xfId="29443"/>
    <cellStyle name="EYnumber 2 2 2_Annexe 6 IAS" xfId="29444"/>
    <cellStyle name="EYnumber 2 2 3" xfId="29445"/>
    <cellStyle name="EYnumber 2 2 4" xfId="29446"/>
    <cellStyle name="EYnumber 2 2_Annexe 6 IAS" xfId="29447"/>
    <cellStyle name="EYnumber 2 3" xfId="29448"/>
    <cellStyle name="EYnumber 2 3 2" xfId="29449"/>
    <cellStyle name="EYnumber 2 3 2 2" xfId="29450"/>
    <cellStyle name="EYnumber 2 3 2_Annexe 6 IAS" xfId="29451"/>
    <cellStyle name="EYnumber 2 3 3" xfId="29452"/>
    <cellStyle name="EYnumber 2 3 4" xfId="29453"/>
    <cellStyle name="EYnumber 2 3_Annexe 6 IAS" xfId="29454"/>
    <cellStyle name="EYnumber 2 4" xfId="29455"/>
    <cellStyle name="EYnumber 2 4 2" xfId="29456"/>
    <cellStyle name="EYnumber 2 4 3" xfId="29457"/>
    <cellStyle name="EYnumber 2 4_Annexe 6 IAS" xfId="29458"/>
    <cellStyle name="EYnumber 2 5" xfId="29459"/>
    <cellStyle name="EYnumber 2 6" xfId="29460"/>
    <cellStyle name="EYnumber 2 7" xfId="29461"/>
    <cellStyle name="EYnumber 2 8" xfId="29462"/>
    <cellStyle name="EYnumber 2_Annexe 6 IAS" xfId="29463"/>
    <cellStyle name="EYnumber 20" xfId="29464"/>
    <cellStyle name="EYnumber 21" xfId="29465"/>
    <cellStyle name="EYnumber 3" xfId="29466"/>
    <cellStyle name="EYnumber 3 2" xfId="29467"/>
    <cellStyle name="EYnumber 3 2 2" xfId="29468"/>
    <cellStyle name="EYnumber 3 2 2 2" xfId="29469"/>
    <cellStyle name="EYnumber 3 2 2_Annexe 6 IAS" xfId="29470"/>
    <cellStyle name="EYnumber 3 2 3" xfId="29471"/>
    <cellStyle name="EYnumber 3 2 4" xfId="29472"/>
    <cellStyle name="EYnumber 3 2_Annexe 6 IAS" xfId="29473"/>
    <cellStyle name="EYnumber 3 3" xfId="29474"/>
    <cellStyle name="EYnumber 3 3 2" xfId="29475"/>
    <cellStyle name="EYnumber 3 3 2 2" xfId="29476"/>
    <cellStyle name="EYnumber 3 3 2_Annexe 6 IAS" xfId="29477"/>
    <cellStyle name="EYnumber 3 3 3" xfId="29478"/>
    <cellStyle name="EYnumber 3 3 4" xfId="29479"/>
    <cellStyle name="EYnumber 3 3_Annexe 6 IAS" xfId="29480"/>
    <cellStyle name="EYnumber 3 4" xfId="29481"/>
    <cellStyle name="EYnumber 3 4 2" xfId="29482"/>
    <cellStyle name="EYnumber 3 4 3" xfId="29483"/>
    <cellStyle name="EYnumber 3 4_Annexe 6 IAS" xfId="29484"/>
    <cellStyle name="EYnumber 3 5" xfId="29485"/>
    <cellStyle name="EYnumber 3 6" xfId="29486"/>
    <cellStyle name="EYnumber 3 7" xfId="29487"/>
    <cellStyle name="EYnumber 3 8" xfId="29488"/>
    <cellStyle name="EYnumber 3_Annexe 6 IAS" xfId="29489"/>
    <cellStyle name="EYnumber 4" xfId="29490"/>
    <cellStyle name="EYnumber 4 2" xfId="29491"/>
    <cellStyle name="EYnumber 4 2 2" xfId="29492"/>
    <cellStyle name="EYnumber 4 2 2 2" xfId="29493"/>
    <cellStyle name="EYnumber 4 2 2_Annexe 6 IAS" xfId="29494"/>
    <cellStyle name="EYnumber 4 2 3" xfId="29495"/>
    <cellStyle name="EYnumber 4 2 4" xfId="29496"/>
    <cellStyle name="EYnumber 4 2_Annexe 6 IAS" xfId="29497"/>
    <cellStyle name="EYnumber 4 3" xfId="29498"/>
    <cellStyle name="EYnumber 4 3 2" xfId="29499"/>
    <cellStyle name="EYnumber 4 3 2 2" xfId="29500"/>
    <cellStyle name="EYnumber 4 3 2_Annexe 6 IAS" xfId="29501"/>
    <cellStyle name="EYnumber 4 3 3" xfId="29502"/>
    <cellStyle name="EYnumber 4 3 4" xfId="29503"/>
    <cellStyle name="EYnumber 4 3_Annexe 6 IAS" xfId="29504"/>
    <cellStyle name="EYnumber 4 4" xfId="29505"/>
    <cellStyle name="EYnumber 4 4 2" xfId="29506"/>
    <cellStyle name="EYnumber 4 4 3" xfId="29507"/>
    <cellStyle name="EYnumber 4 4_Annexe 6 IAS" xfId="29508"/>
    <cellStyle name="EYnumber 4 5" xfId="29509"/>
    <cellStyle name="EYnumber 4 6" xfId="29510"/>
    <cellStyle name="EYnumber 4 7" xfId="29511"/>
    <cellStyle name="EYnumber 4 8" xfId="29512"/>
    <cellStyle name="EYnumber 4_Annexe 6 IAS" xfId="29513"/>
    <cellStyle name="EYnumber 5" xfId="29514"/>
    <cellStyle name="EYnumber 5 2" xfId="29515"/>
    <cellStyle name="EYnumber 5 2 2" xfId="29516"/>
    <cellStyle name="EYnumber 5 2 2 2" xfId="29517"/>
    <cellStyle name="EYnumber 5 2 2_Annexe 6 IAS" xfId="29518"/>
    <cellStyle name="EYnumber 5 2 3" xfId="29519"/>
    <cellStyle name="EYnumber 5 2 4" xfId="29520"/>
    <cellStyle name="EYnumber 5 2_Annexe 6 IAS" xfId="29521"/>
    <cellStyle name="EYnumber 5 3" xfId="29522"/>
    <cellStyle name="EYnumber 5 3 2" xfId="29523"/>
    <cellStyle name="EYnumber 5 3 3" xfId="29524"/>
    <cellStyle name="EYnumber 5 3_Annexe 6 IAS" xfId="29525"/>
    <cellStyle name="EYnumber 5 4" xfId="29526"/>
    <cellStyle name="EYnumber 5 4 2" xfId="29527"/>
    <cellStyle name="EYnumber 5 4_Annexe 6 IAS" xfId="29528"/>
    <cellStyle name="EYnumber 5 5" xfId="29529"/>
    <cellStyle name="EYnumber 5 6" xfId="29530"/>
    <cellStyle name="EYnumber 5_Annexe 6 IAS" xfId="29531"/>
    <cellStyle name="EYnumber 6" xfId="29532"/>
    <cellStyle name="EYnumber 6 2" xfId="29533"/>
    <cellStyle name="EYnumber 6 2 2" xfId="29534"/>
    <cellStyle name="EYnumber 6 2 3" xfId="29535"/>
    <cellStyle name="EYnumber 6 2_Annexe 6 IAS" xfId="29536"/>
    <cellStyle name="EYnumber 6 3" xfId="29537"/>
    <cellStyle name="EYnumber 6 3 2" xfId="29538"/>
    <cellStyle name="EYnumber 6 3_Annexe 6 IAS" xfId="29539"/>
    <cellStyle name="EYnumber 6 4" xfId="29540"/>
    <cellStyle name="EYnumber 6 4 2" xfId="29541"/>
    <cellStyle name="EYnumber 6 4_Annexe 6 IAS" xfId="29542"/>
    <cellStyle name="EYnumber 6 5" xfId="29543"/>
    <cellStyle name="EYnumber 6_Annexe 6 IAS" xfId="29544"/>
    <cellStyle name="EYnumber 7" xfId="29545"/>
    <cellStyle name="EYnumber 7 2" xfId="29546"/>
    <cellStyle name="EYnumber 7 2 2" xfId="29547"/>
    <cellStyle name="EYnumber 7 2 3" xfId="29548"/>
    <cellStyle name="EYnumber 7 2_Annexe 6 IAS" xfId="29549"/>
    <cellStyle name="EYnumber 7 3" xfId="29550"/>
    <cellStyle name="EYnumber 7 3 2" xfId="29551"/>
    <cellStyle name="EYnumber 7 3_Annexe 6 IAS" xfId="29552"/>
    <cellStyle name="EYnumber 7 4" xfId="29553"/>
    <cellStyle name="EYnumber 7_Annexe 6 IAS" xfId="29554"/>
    <cellStyle name="EYnumber 8" xfId="29555"/>
    <cellStyle name="EYnumber 8 2" xfId="29556"/>
    <cellStyle name="EYnumber 8 2 2" xfId="29557"/>
    <cellStyle name="EYnumber 8 2 3" xfId="29558"/>
    <cellStyle name="EYnumber 8 2_Annexe 6 IAS" xfId="29559"/>
    <cellStyle name="EYnumber 8 3" xfId="29560"/>
    <cellStyle name="EYnumber 8 4" xfId="29561"/>
    <cellStyle name="EYnumber 8_Annexe 6 IAS" xfId="29562"/>
    <cellStyle name="EYnumber 9" xfId="29563"/>
    <cellStyle name="EYnumber 9 2" xfId="29564"/>
    <cellStyle name="EYnumber 9 2 2" xfId="29565"/>
    <cellStyle name="EYnumber 9 2 3" xfId="29566"/>
    <cellStyle name="EYnumber 9 2_Annexe 6 IAS" xfId="29567"/>
    <cellStyle name="EYnumber 9 3" xfId="29568"/>
    <cellStyle name="EYnumber 9 4" xfId="29569"/>
    <cellStyle name="EYnumber 9_Annexe 6 IAS" xfId="29570"/>
    <cellStyle name="EYnumber_Annexe 6 IAS" xfId="29571"/>
    <cellStyle name="EYRelianceRestricted" xfId="29572"/>
    <cellStyle name="EYRelianceRestricted 2" xfId="29573"/>
    <cellStyle name="EYRelianceRestricted_Cadrage conso" xfId="29574"/>
    <cellStyle name="EYSectionHeading" xfId="29575"/>
    <cellStyle name="EYSectionHeading 2" xfId="29576"/>
    <cellStyle name="EYSectionHeading_Cadrage conso" xfId="29577"/>
    <cellStyle name="EYSheetHeader1" xfId="29578"/>
    <cellStyle name="EYSheetHeading" xfId="29579"/>
    <cellStyle name="EYSheetHeading 2" xfId="29580"/>
    <cellStyle name="EYSheetHeading_Cadrage conso" xfId="29581"/>
    <cellStyle name="EYsmallheading" xfId="29582"/>
    <cellStyle name="EYsmallheading 2" xfId="29583"/>
    <cellStyle name="EYsmallheading 3" xfId="29584"/>
    <cellStyle name="EYsmallheading_Annexe 6 IAS" xfId="29585"/>
    <cellStyle name="EYSource" xfId="29586"/>
    <cellStyle name="EYSource 2" xfId="29587"/>
    <cellStyle name="EYSource_Cadrage conso" xfId="29588"/>
    <cellStyle name="EYtext" xfId="29589"/>
    <cellStyle name="EYtext 2" xfId="29590"/>
    <cellStyle name="EYtext 3" xfId="29591"/>
    <cellStyle name="EYtext_Annexe 6 IAS" xfId="29592"/>
    <cellStyle name="EYtextbold" xfId="29593"/>
    <cellStyle name="EYtextbolditalic" xfId="29594"/>
    <cellStyle name="EYtextitalic" xfId="29595"/>
    <cellStyle name="Fair_Call" xfId="29596"/>
    <cellStyle name="Feed" xfId="29597"/>
    <cellStyle name="Fig" xfId="29598"/>
    <cellStyle name="Fig 2" xfId="29599"/>
    <cellStyle name="Fig_~0950885" xfId="29600"/>
    <cellStyle name="FirstNumbers_Avg_BS " xfId="29601"/>
    <cellStyle name="Fisso" xfId="29602"/>
    <cellStyle name="Fixed" xfId="29603"/>
    <cellStyle name="Flag" xfId="9181"/>
    <cellStyle name="Flag 2" xfId="9182"/>
    <cellStyle name="Flag 3" xfId="9183"/>
    <cellStyle name="fo]_x000d__x000a_UserName=Murat Zelef_x000d__x000a_UserCompany=Bumerang_x000d__x000a__x000d__x000a_[File Paths]_x000d__x000a_WorkingDirectory=C:\EQUIS\DLWIN_x000d__x000a_DownLoader=C" xfId="29604"/>
    <cellStyle name="fo]_x000d__x000a_UserName=Murat Zelef_x000d__x000a_UserCompany=Bumerang_x000d__x000a__x000d__x000a_[File Paths]_x000d__x000a_WorkingDirectory=C:\EQUIS\DLWIN_x000d__x000a_DownLoader=C 2" xfId="29605"/>
    <cellStyle name="fo]_x000d__x000a_UserName=Murat Zelef_x000d__x000a_UserCompany=Bumerang_x000d__x000a__x000d__x000a_[File Paths]_x000d__x000a_WorkingDirectory=C:\EQUIS\DLWIN_x000d__x000a_DownLoader=C 3" xfId="29606"/>
    <cellStyle name="fo]_x000d__x000a_UserName=Murat Zelef_x000d__x000a_UserCompany=Bumerang_x000d__x000a__x000d__x000a_[File Paths]_x000d__x000a_WorkingDirectory=C:\EQUIS\DLWIN_x000d__x000a_DownLoader=C_Annexe 6 IAS" xfId="29607"/>
    <cellStyle name="Fond_Vert" xfId="29608"/>
    <cellStyle name="Footnote" xfId="29609"/>
    <cellStyle name="Forecast" xfId="29610"/>
    <cellStyle name="ForecastData" xfId="29611"/>
    <cellStyle name="ForecastData 2" xfId="29612"/>
    <cellStyle name="ForecastData_Annexe 6 IAS" xfId="29613"/>
    <cellStyle name="Foreground" xfId="29614"/>
    <cellStyle name="Fraction" xfId="29615"/>
    <cellStyle name="Fraction [12]" xfId="29616"/>
    <cellStyle name="Fraction [12] 2" xfId="29617"/>
    <cellStyle name="Fraction [12]_Annexe 6 IAS" xfId="29618"/>
    <cellStyle name="Fraction [8]" xfId="29619"/>
    <cellStyle name="Fraction [8] 2" xfId="29620"/>
    <cellStyle name="Fraction [8] 2 2" xfId="29621"/>
    <cellStyle name="Fraction [8] 2 2 2" xfId="29622"/>
    <cellStyle name="Fraction [8] 2 3" xfId="29623"/>
    <cellStyle name="Fraction [8] 3" xfId="29624"/>
    <cellStyle name="Fraction [8] 3 2" xfId="29625"/>
    <cellStyle name="Fraction [8] 4" xfId="29626"/>
    <cellStyle name="Fraction [8]_Cadrage conso" xfId="29627"/>
    <cellStyle name="Fraction [Bl]" xfId="29628"/>
    <cellStyle name="Fraction [Bl] 2" xfId="29629"/>
    <cellStyle name="Fraction [Bl] 2 2" xfId="29630"/>
    <cellStyle name="Fraction [Bl] 2 2 2" xfId="29631"/>
    <cellStyle name="Fraction [Bl] 2 3" xfId="29632"/>
    <cellStyle name="Fraction [Bl] 3" xfId="29633"/>
    <cellStyle name="Fraction [Bl] 3 2" xfId="29634"/>
    <cellStyle name="Fraction [Bl] 4" xfId="29635"/>
    <cellStyle name="Fraction [Bl]_Cadrage conso" xfId="29636"/>
    <cellStyle name="Fraction 10" xfId="29637"/>
    <cellStyle name="Fraction 10 2" xfId="29638"/>
    <cellStyle name="Fraction 11" xfId="29639"/>
    <cellStyle name="Fraction 11 2" xfId="29640"/>
    <cellStyle name="Fraction 12" xfId="29641"/>
    <cellStyle name="Fraction 13" xfId="29642"/>
    <cellStyle name="Fraction 14" xfId="29643"/>
    <cellStyle name="Fraction 15" xfId="29644"/>
    <cellStyle name="Fraction 16" xfId="29645"/>
    <cellStyle name="Fraction 17" xfId="29646"/>
    <cellStyle name="Fraction 18" xfId="29647"/>
    <cellStyle name="Fraction 19" xfId="29648"/>
    <cellStyle name="Fraction 2" xfId="29649"/>
    <cellStyle name="Fraction 2 2" xfId="29650"/>
    <cellStyle name="Fraction 2 2 2" xfId="29651"/>
    <cellStyle name="Fraction 2 3" xfId="29652"/>
    <cellStyle name="Fraction 20" xfId="29653"/>
    <cellStyle name="Fraction 21" xfId="29654"/>
    <cellStyle name="Fraction 22" xfId="29655"/>
    <cellStyle name="Fraction 23" xfId="29656"/>
    <cellStyle name="Fraction 24" xfId="29657"/>
    <cellStyle name="Fraction 25" xfId="29658"/>
    <cellStyle name="Fraction 26" xfId="29659"/>
    <cellStyle name="Fraction 27" xfId="29660"/>
    <cellStyle name="Fraction 28" xfId="29661"/>
    <cellStyle name="Fraction 3" xfId="29662"/>
    <cellStyle name="Fraction 3 2" xfId="29663"/>
    <cellStyle name="Fraction 3 2 2" xfId="29664"/>
    <cellStyle name="Fraction 3 3" xfId="29665"/>
    <cellStyle name="Fraction 4" xfId="29666"/>
    <cellStyle name="Fraction 4 2" xfId="29667"/>
    <cellStyle name="Fraction 4 2 2" xfId="29668"/>
    <cellStyle name="Fraction 4 3" xfId="29669"/>
    <cellStyle name="Fraction 5" xfId="29670"/>
    <cellStyle name="Fraction 5 2" xfId="29671"/>
    <cellStyle name="Fraction 5 2 2" xfId="29672"/>
    <cellStyle name="Fraction 5 3" xfId="29673"/>
    <cellStyle name="Fraction 6" xfId="29674"/>
    <cellStyle name="Fraction 6 2" xfId="29675"/>
    <cellStyle name="Fraction 6 2 2" xfId="29676"/>
    <cellStyle name="Fraction 6 3" xfId="29677"/>
    <cellStyle name="Fraction 7" xfId="29678"/>
    <cellStyle name="Fraction 7 2" xfId="29679"/>
    <cellStyle name="Fraction 7 2 2" xfId="29680"/>
    <cellStyle name="Fraction 7 3" xfId="29681"/>
    <cellStyle name="Fraction 8" xfId="29682"/>
    <cellStyle name="Fraction 8 2" xfId="29683"/>
    <cellStyle name="Fraction 9" xfId="29684"/>
    <cellStyle name="Fraction 9 2" xfId="29685"/>
    <cellStyle name="Fraction_Annexe 6 IAS" xfId="29686"/>
    <cellStyle name="FullTime" xfId="29687"/>
    <cellStyle name="FunctionIllustrationFormula" xfId="29688"/>
    <cellStyle name="FunctionIllustrationFormula 2" xfId="29689"/>
    <cellStyle name="FunctionIllustrationFormula 2 2" xfId="36660"/>
    <cellStyle name="FunctionIllustrationFormula 3" xfId="29690"/>
    <cellStyle name="FunctionIllustrationFormula 3 2" xfId="36661"/>
    <cellStyle name="FunctionIllustrationFormula 4" xfId="29691"/>
    <cellStyle name="FunctionIllustrationFormula 4 2" xfId="36662"/>
    <cellStyle name="FunctionIllustrationFormula 5" xfId="29692"/>
    <cellStyle name="FunctionIllustrationFormula 5 2" xfId="36663"/>
    <cellStyle name="FunctionIllustrationFormula 6" xfId="36659"/>
    <cellStyle name="FunctionIllustrationName" xfId="29693"/>
    <cellStyle name="FunctionIllustrationName 2" xfId="29694"/>
    <cellStyle name="FunctionIllustrationName 2 2" xfId="36665"/>
    <cellStyle name="FunctionIllustrationName 3" xfId="29695"/>
    <cellStyle name="FunctionIllustrationName 3 2" xfId="36666"/>
    <cellStyle name="FunctionIllustrationName 4" xfId="29696"/>
    <cellStyle name="FunctionIllustrationName 4 2" xfId="36667"/>
    <cellStyle name="FunctionIllustrationName 5" xfId="29697"/>
    <cellStyle name="FunctionIllustrationName 5 2" xfId="36668"/>
    <cellStyle name="FunctionIllustrationName 6" xfId="36664"/>
    <cellStyle name="Future" xfId="29698"/>
    <cellStyle name="FX Rate" xfId="29699"/>
    <cellStyle name="Gallons" xfId="29700"/>
    <cellStyle name="Gamma" xfId="29701"/>
    <cellStyle name="gbox" xfId="29702"/>
    <cellStyle name="gbox 10" xfId="29703"/>
    <cellStyle name="gbox 11" xfId="29704"/>
    <cellStyle name="gbox 12" xfId="29705"/>
    <cellStyle name="gbox 13" xfId="29706"/>
    <cellStyle name="gbox 14" xfId="29707"/>
    <cellStyle name="gbox 15" xfId="29708"/>
    <cellStyle name="gbox 16" xfId="29709"/>
    <cellStyle name="gbox 17" xfId="29710"/>
    <cellStyle name="gbox 2" xfId="29711"/>
    <cellStyle name="gbox 3" xfId="29712"/>
    <cellStyle name="gbox 4" xfId="29713"/>
    <cellStyle name="gbox 5" xfId="29714"/>
    <cellStyle name="gbox 6" xfId="29715"/>
    <cellStyle name="gbox 7" xfId="29716"/>
    <cellStyle name="gbox 8" xfId="29717"/>
    <cellStyle name="gbox 9" xfId="29718"/>
    <cellStyle name="gbox_Annexe 6 IAS" xfId="29719"/>
    <cellStyle name="Gekoppelde cel" xfId="29720"/>
    <cellStyle name="General" xfId="29721"/>
    <cellStyle name="Gia's" xfId="9184"/>
    <cellStyle name="Gia's 10" xfId="9185"/>
    <cellStyle name="Gia's 2" xfId="9186"/>
    <cellStyle name="Gia's 3" xfId="9187"/>
    <cellStyle name="Gia's 4" xfId="9188"/>
    <cellStyle name="Gia's 5" xfId="9189"/>
    <cellStyle name="Gia's 6" xfId="9190"/>
    <cellStyle name="Gia's 7" xfId="9191"/>
    <cellStyle name="Gia's 8" xfId="9192"/>
    <cellStyle name="Gia's 9" xfId="9193"/>
    <cellStyle name="GLMCle" xfId="29722"/>
    <cellStyle name="GLMCodes" xfId="29723"/>
    <cellStyle name="GLMCodes 2" xfId="29724"/>
    <cellStyle name="GLMCodes_Annexe 6 IAS" xfId="29725"/>
    <cellStyle name="GLMComptes" xfId="29726"/>
    <cellStyle name="GLMComptes 2" xfId="29727"/>
    <cellStyle name="GLMComptes_Annexe 6 IAS" xfId="29728"/>
    <cellStyle name="GLMMontants" xfId="29729"/>
    <cellStyle name="Goed" xfId="29730"/>
    <cellStyle name="Good 10" xfId="29731"/>
    <cellStyle name="Good 11" xfId="29732"/>
    <cellStyle name="Good 12" xfId="29733"/>
    <cellStyle name="Good 13" xfId="29734"/>
    <cellStyle name="Good 14" xfId="29735"/>
    <cellStyle name="Good 15" xfId="29736"/>
    <cellStyle name="Good 16" xfId="29737"/>
    <cellStyle name="Good 17" xfId="29738"/>
    <cellStyle name="Good 2" xfId="9194"/>
    <cellStyle name="Good 2 10" xfId="9195"/>
    <cellStyle name="Good 2 11" xfId="9196"/>
    <cellStyle name="Good 2 12" xfId="9197"/>
    <cellStyle name="Good 2 13" xfId="29739"/>
    <cellStyle name="Good 2 2" xfId="9198"/>
    <cellStyle name="Good 2 2 2" xfId="9199"/>
    <cellStyle name="Good 2 3" xfId="9200"/>
    <cellStyle name="Good 2 4" xfId="9201"/>
    <cellStyle name="Good 2 5" xfId="9202"/>
    <cellStyle name="Good 2 6" xfId="9203"/>
    <cellStyle name="Good 2 7" xfId="9204"/>
    <cellStyle name="Good 2 8" xfId="9205"/>
    <cellStyle name="Good 2 9" xfId="9206"/>
    <cellStyle name="Good 3" xfId="9207"/>
    <cellStyle name="Good 3 2" xfId="9208"/>
    <cellStyle name="Good 3 3" xfId="9209"/>
    <cellStyle name="Good 3 4" xfId="29740"/>
    <cellStyle name="Good 4" xfId="9210"/>
    <cellStyle name="Good 4 2" xfId="9211"/>
    <cellStyle name="Good 4 3" xfId="9212"/>
    <cellStyle name="Good 4 4" xfId="29741"/>
    <cellStyle name="Good 5" xfId="9213"/>
    <cellStyle name="Good 5 2" xfId="9214"/>
    <cellStyle name="Good 5 3" xfId="9215"/>
    <cellStyle name="Good 5 4" xfId="29742"/>
    <cellStyle name="Good 6" xfId="9216"/>
    <cellStyle name="Good 6 2" xfId="9217"/>
    <cellStyle name="Good 6 3" xfId="9218"/>
    <cellStyle name="Good 6 4" xfId="29743"/>
    <cellStyle name="Good 7" xfId="9219"/>
    <cellStyle name="Good 7 2" xfId="29744"/>
    <cellStyle name="Good 8" xfId="29745"/>
    <cellStyle name="Good 9" xfId="29746"/>
    <cellStyle name="Grey" xfId="29747"/>
    <cellStyle name="Grey 10" xfId="29748"/>
    <cellStyle name="Grey 10 2" xfId="29749"/>
    <cellStyle name="Grey 10_Annexe 6 IAS" xfId="29750"/>
    <cellStyle name="grey 11" xfId="29751"/>
    <cellStyle name="Grey 12" xfId="29752"/>
    <cellStyle name="Grey 13" xfId="29753"/>
    <cellStyle name="Grey 14" xfId="29754"/>
    <cellStyle name="Grey 15" xfId="29755"/>
    <cellStyle name="Grey 16" xfId="29756"/>
    <cellStyle name="Grey 17" xfId="29757"/>
    <cellStyle name="grey 2" xfId="29758"/>
    <cellStyle name="grey 2 2" xfId="29759"/>
    <cellStyle name="Grey 2 3" xfId="29760"/>
    <cellStyle name="grey 2_Annexe 6 IAS" xfId="29761"/>
    <cellStyle name="grey 3" xfId="29762"/>
    <cellStyle name="grey 3 2" xfId="29763"/>
    <cellStyle name="grey 3_Annexe 6 IAS" xfId="29764"/>
    <cellStyle name="Grey 4" xfId="29765"/>
    <cellStyle name="Grey 4 2" xfId="29766"/>
    <cellStyle name="Grey 4_Annexe 6 IAS" xfId="29767"/>
    <cellStyle name="Grey 5" xfId="29768"/>
    <cellStyle name="Grey 5 2" xfId="29769"/>
    <cellStyle name="Grey 5_Annexe 6 IAS" xfId="29770"/>
    <cellStyle name="Grey 6" xfId="29771"/>
    <cellStyle name="Grey 6 2" xfId="29772"/>
    <cellStyle name="Grey 6_Annexe 6 IAS" xfId="29773"/>
    <cellStyle name="Grey 7" xfId="29774"/>
    <cellStyle name="Grey 7 2" xfId="29775"/>
    <cellStyle name="Grey 7_Annexe 6 IAS" xfId="29776"/>
    <cellStyle name="Grey 8" xfId="29777"/>
    <cellStyle name="Grey 8 2" xfId="29778"/>
    <cellStyle name="Grey 8_Annexe 6 IAS" xfId="29779"/>
    <cellStyle name="Grey 9" xfId="29780"/>
    <cellStyle name="Grey 9 2" xfId="29781"/>
    <cellStyle name="Grey 9_Annexe 6 IAS" xfId="29782"/>
    <cellStyle name="grey dark" xfId="29783"/>
    <cellStyle name="grey dark 10" xfId="29784"/>
    <cellStyle name="grey dark 11" xfId="29785"/>
    <cellStyle name="grey dark 12" xfId="29786"/>
    <cellStyle name="grey dark 13" xfId="29787"/>
    <cellStyle name="grey dark 14" xfId="29788"/>
    <cellStyle name="grey dark 15" xfId="29789"/>
    <cellStyle name="grey dark 16" xfId="29790"/>
    <cellStyle name="grey dark 17" xfId="29791"/>
    <cellStyle name="grey dark 2" xfId="29792"/>
    <cellStyle name="grey dark 2 2" xfId="29793"/>
    <cellStyle name="grey dark 2 3" xfId="29794"/>
    <cellStyle name="grey dark 2_Annexe 6 IAS" xfId="29795"/>
    <cellStyle name="grey dark 3" xfId="29796"/>
    <cellStyle name="grey dark 4" xfId="29797"/>
    <cellStyle name="grey dark 5" xfId="29798"/>
    <cellStyle name="grey dark 6" xfId="29799"/>
    <cellStyle name="grey dark 7" xfId="29800"/>
    <cellStyle name="grey dark 8" xfId="29801"/>
    <cellStyle name="grey dark 9" xfId="29802"/>
    <cellStyle name="grey dark_Annexe 6 IAS" xfId="29803"/>
    <cellStyle name="Grey_~4266309" xfId="29804"/>
    <cellStyle name="GreybarHeader" xfId="29805"/>
    <cellStyle name="GreybarHeader 2" xfId="29806"/>
    <cellStyle name="GreybarHeader 2 2" xfId="29807"/>
    <cellStyle name="GreybarHeader 3" xfId="29808"/>
    <cellStyle name="GreybarHeader 3 2" xfId="29809"/>
    <cellStyle name="GreybarHeader 4" xfId="29810"/>
    <cellStyle name="GreybarHeader 4 2" xfId="36670"/>
    <cellStyle name="GreybarHeader 5" xfId="29811"/>
    <cellStyle name="GreybarHeader 5 2" xfId="36671"/>
    <cellStyle name="GreybarHeader 6" xfId="36669"/>
    <cellStyle name="GreybarHeader_Cadrage conso" xfId="29812"/>
    <cellStyle name="greyed" xfId="9220"/>
    <cellStyle name="greyed 10" xfId="29814"/>
    <cellStyle name="greyed 11" xfId="29815"/>
    <cellStyle name="greyed 12" xfId="29816"/>
    <cellStyle name="greyed 13" xfId="29817"/>
    <cellStyle name="greyed 14" xfId="29818"/>
    <cellStyle name="greyed 15" xfId="29819"/>
    <cellStyle name="greyed 16" xfId="29820"/>
    <cellStyle name="greyed 17" xfId="29821"/>
    <cellStyle name="greyed 18" xfId="29822"/>
    <cellStyle name="greyed 19" xfId="29823"/>
    <cellStyle name="greyed 2" xfId="29824"/>
    <cellStyle name="greyed 2 2" xfId="29825"/>
    <cellStyle name="greyed 2 2 2" xfId="29826"/>
    <cellStyle name="greyed 2 2 3" xfId="29827"/>
    <cellStyle name="greyed 2 2 3 2" xfId="36674"/>
    <cellStyle name="greyed 2 2 4" xfId="29828"/>
    <cellStyle name="greyed 2 2 4 2" xfId="36675"/>
    <cellStyle name="greyed 2 2 5" xfId="29829"/>
    <cellStyle name="greyed 2 2 5 2" xfId="36676"/>
    <cellStyle name="greyed 2 2 6" xfId="29830"/>
    <cellStyle name="greyed 2 2 6 2" xfId="36677"/>
    <cellStyle name="greyed 2 3" xfId="29831"/>
    <cellStyle name="greyed 2 3 2" xfId="36678"/>
    <cellStyle name="greyed 2 4" xfId="29832"/>
    <cellStyle name="greyed 2 4 2" xfId="36679"/>
    <cellStyle name="greyed 2 5" xfId="29833"/>
    <cellStyle name="greyed 2 5 2" xfId="36680"/>
    <cellStyle name="greyed 2 6" xfId="29834"/>
    <cellStyle name="greyed 2 6 2" xfId="36681"/>
    <cellStyle name="greyed 2 7" xfId="29835"/>
    <cellStyle name="greyed 2 7 2" xfId="36682"/>
    <cellStyle name="greyed 2 8" xfId="36673"/>
    <cellStyle name="greyed 2_Annexe 6 IAS" xfId="29836"/>
    <cellStyle name="greyed 20" xfId="29837"/>
    <cellStyle name="greyed 21" xfId="29838"/>
    <cellStyle name="greyed 22" xfId="29839"/>
    <cellStyle name="greyed 23" xfId="29813"/>
    <cellStyle name="greyed 24" xfId="36672"/>
    <cellStyle name="greyed 3" xfId="29840"/>
    <cellStyle name="greyed 3 2" xfId="29841"/>
    <cellStyle name="greyed 3 3" xfId="29842"/>
    <cellStyle name="greyed 3 3 2" xfId="36683"/>
    <cellStyle name="greyed 3 4" xfId="29843"/>
    <cellStyle name="greyed 3 4 2" xfId="36684"/>
    <cellStyle name="greyed 3 5" xfId="29844"/>
    <cellStyle name="greyed 3 5 2" xfId="36685"/>
    <cellStyle name="greyed 3 6" xfId="29845"/>
    <cellStyle name="greyed 3 6 2" xfId="36686"/>
    <cellStyle name="greyed 3_Annexe 6 IAS" xfId="29846"/>
    <cellStyle name="greyed 4" xfId="29847"/>
    <cellStyle name="greyed 4 2" xfId="29848"/>
    <cellStyle name="greyed 4_Annexe 6 IAS" xfId="29849"/>
    <cellStyle name="greyed 5" xfId="29850"/>
    <cellStyle name="greyed 5 2" xfId="29851"/>
    <cellStyle name="greyed 5_Annexe 6 IAS" xfId="29852"/>
    <cellStyle name="greyed 6" xfId="29853"/>
    <cellStyle name="greyed 6 2" xfId="29854"/>
    <cellStyle name="greyed 6_Annexe 6 IAS" xfId="29855"/>
    <cellStyle name="greyed 7" xfId="29856"/>
    <cellStyle name="greyed 7 2" xfId="29857"/>
    <cellStyle name="greyed 7_Annexe 6 IAS" xfId="29858"/>
    <cellStyle name="greyed 8" xfId="29859"/>
    <cellStyle name="greyed 9" xfId="29860"/>
    <cellStyle name="greyed_Annexe 6 IAS" xfId="29861"/>
    <cellStyle name="Grise" xfId="29862"/>
    <cellStyle name="GroupTitles" xfId="29863"/>
    <cellStyle name="gunz" xfId="29864"/>
    <cellStyle name="gunz 2" xfId="29865"/>
    <cellStyle name="gunz 2 2" xfId="36688"/>
    <cellStyle name="gunz 3" xfId="29866"/>
    <cellStyle name="gunz 3 2" xfId="36689"/>
    <cellStyle name="gunz 4" xfId="29867"/>
    <cellStyle name="gunz 4 2" xfId="36690"/>
    <cellStyle name="gunz 5" xfId="29868"/>
    <cellStyle name="gunz 5 2" xfId="36691"/>
    <cellStyle name="gunz 6" xfId="36687"/>
    <cellStyle name="gv" xfId="29869"/>
    <cellStyle name="gv 2" xfId="29870"/>
    <cellStyle name="handle" xfId="29871"/>
    <cellStyle name="Hard Percent" xfId="29872"/>
    <cellStyle name="Hard Percent 10" xfId="29873"/>
    <cellStyle name="Hard Percent 11" xfId="29874"/>
    <cellStyle name="Hard Percent 12" xfId="29875"/>
    <cellStyle name="Hard Percent 13" xfId="29876"/>
    <cellStyle name="Hard Percent 14" xfId="29877"/>
    <cellStyle name="Hard Percent 15" xfId="29878"/>
    <cellStyle name="Hard Percent 16" xfId="29879"/>
    <cellStyle name="Hard Percent 17" xfId="29880"/>
    <cellStyle name="Hard Percent 2" xfId="29881"/>
    <cellStyle name="Hard Percent 3" xfId="29882"/>
    <cellStyle name="Hard Percent 4" xfId="29883"/>
    <cellStyle name="Hard Percent 5" xfId="29884"/>
    <cellStyle name="Hard Percent 6" xfId="29885"/>
    <cellStyle name="Hard Percent 7" xfId="29886"/>
    <cellStyle name="Hard Percent 8" xfId="29887"/>
    <cellStyle name="Hard Percent 9" xfId="29888"/>
    <cellStyle name="Hard Percent_Annexe 6 IAS" xfId="29889"/>
    <cellStyle name="Header" xfId="29890"/>
    <cellStyle name="Header 2" xfId="29891"/>
    <cellStyle name="Header 3" xfId="29892"/>
    <cellStyle name="Header 4" xfId="29893"/>
    <cellStyle name="Header 4 2" xfId="36693"/>
    <cellStyle name="Header 5" xfId="29894"/>
    <cellStyle name="Header 5 2" xfId="36694"/>
    <cellStyle name="Header 6" xfId="29895"/>
    <cellStyle name="Header 6 2" xfId="36695"/>
    <cellStyle name="Header 7" xfId="29896"/>
    <cellStyle name="Header 7 2" xfId="36696"/>
    <cellStyle name="Header 8" xfId="36692"/>
    <cellStyle name="Header_45647 - Annexe 6a au 31 03 2011 v2" xfId="29897"/>
    <cellStyle name="Header1" xfId="9221"/>
    <cellStyle name="Header1 10" xfId="29898"/>
    <cellStyle name="Header1 11" xfId="29899"/>
    <cellStyle name="Header1 12" xfId="29900"/>
    <cellStyle name="Header1 13" xfId="29901"/>
    <cellStyle name="Header1 14" xfId="29902"/>
    <cellStyle name="Header1 15" xfId="29903"/>
    <cellStyle name="Header1 16" xfId="29904"/>
    <cellStyle name="Header1 17" xfId="29905"/>
    <cellStyle name="Header1 2" xfId="9222"/>
    <cellStyle name="Header1 2 2" xfId="29907"/>
    <cellStyle name="Header1 2 3" xfId="29906"/>
    <cellStyle name="Header1 2_Annexe 6 IAS" xfId="29908"/>
    <cellStyle name="Header1 3" xfId="9223"/>
    <cellStyle name="Header1 3 2" xfId="29910"/>
    <cellStyle name="Header1 3 3" xfId="29909"/>
    <cellStyle name="Header1 3_Annexe 6 IAS" xfId="29911"/>
    <cellStyle name="Header1 4" xfId="29912"/>
    <cellStyle name="Header1 4 2" xfId="29913"/>
    <cellStyle name="Header1 4_Annexe 6 IAS" xfId="29914"/>
    <cellStyle name="Header1 5" xfId="29915"/>
    <cellStyle name="Header1 5 2" xfId="29916"/>
    <cellStyle name="Header1 5_Annexe 6 IAS" xfId="29917"/>
    <cellStyle name="Header1 6" xfId="29918"/>
    <cellStyle name="Header1 7" xfId="29919"/>
    <cellStyle name="Header1 8" xfId="29920"/>
    <cellStyle name="Header1 9" xfId="29921"/>
    <cellStyle name="Header1_Annexe 6 IAS" xfId="29922"/>
    <cellStyle name="Header2" xfId="9224"/>
    <cellStyle name="Header2 10" xfId="29924"/>
    <cellStyle name="Header2 11" xfId="29925"/>
    <cellStyle name="Header2 12" xfId="29926"/>
    <cellStyle name="Header2 13" xfId="29927"/>
    <cellStyle name="Header2 14" xfId="29928"/>
    <cellStyle name="Header2 15" xfId="29929"/>
    <cellStyle name="Header2 16" xfId="29930"/>
    <cellStyle name="Header2 17" xfId="29931"/>
    <cellStyle name="Header2 18" xfId="29923"/>
    <cellStyle name="Header2 19" xfId="36697"/>
    <cellStyle name="Header2 2" xfId="9225"/>
    <cellStyle name="Header2 2 2" xfId="29933"/>
    <cellStyle name="Header2 2 3" xfId="29932"/>
    <cellStyle name="Header2 2_Annexe 6 IAS" xfId="29934"/>
    <cellStyle name="Header2 3" xfId="9226"/>
    <cellStyle name="Header2 3 2" xfId="29936"/>
    <cellStyle name="Header2 3 3" xfId="29935"/>
    <cellStyle name="Header2 3_Annexe 6 IAS" xfId="29937"/>
    <cellStyle name="Header2 4" xfId="29938"/>
    <cellStyle name="Header2 4 2" xfId="29939"/>
    <cellStyle name="Header2 4_Annexe 6 IAS" xfId="29940"/>
    <cellStyle name="Header2 5" xfId="29941"/>
    <cellStyle name="Header2 5 2" xfId="29942"/>
    <cellStyle name="Header2 5_Annexe 6 IAS" xfId="29943"/>
    <cellStyle name="Header2 6" xfId="29944"/>
    <cellStyle name="Header2 7" xfId="29945"/>
    <cellStyle name="Header2 8" xfId="29946"/>
    <cellStyle name="Header2 9" xfId="29947"/>
    <cellStyle name="Header2_Annexe 6 IAS" xfId="29948"/>
    <cellStyle name="Heading" xfId="29949"/>
    <cellStyle name="Heading 1 10" xfId="29950"/>
    <cellStyle name="Heading 1 11" xfId="29951"/>
    <cellStyle name="Heading 1 12" xfId="29952"/>
    <cellStyle name="Heading 1 13" xfId="29953"/>
    <cellStyle name="Heading 1 2" xfId="9227"/>
    <cellStyle name="Heading 1 2 2" xfId="9228"/>
    <cellStyle name="Heading 1 2 2 2" xfId="9229"/>
    <cellStyle name="Heading 1 2 2 3" xfId="29954"/>
    <cellStyle name="Heading 1 2 3" xfId="9230"/>
    <cellStyle name="Heading 1 2 4" xfId="9231"/>
    <cellStyle name="Heading 1 2 5" xfId="20956"/>
    <cellStyle name="Heading 1 2 6" xfId="36436"/>
    <cellStyle name="Heading 1 3" xfId="9232"/>
    <cellStyle name="Heading 1 3 2" xfId="9233"/>
    <cellStyle name="Heading 1 3 3" xfId="9234"/>
    <cellStyle name="Heading 1 3 4" xfId="29955"/>
    <cellStyle name="Heading 1 4" xfId="9235"/>
    <cellStyle name="Heading 1 4 2" xfId="9236"/>
    <cellStyle name="Heading 1 4 3" xfId="9237"/>
    <cellStyle name="Heading 1 4 4" xfId="29956"/>
    <cellStyle name="Heading 1 5" xfId="9238"/>
    <cellStyle name="Heading 1 5 2" xfId="9239"/>
    <cellStyle name="Heading 1 5 2 2" xfId="29958"/>
    <cellStyle name="Heading 1 5 3" xfId="9240"/>
    <cellStyle name="Heading 1 5 4" xfId="29957"/>
    <cellStyle name="Heading 1 5_Cadrage conso" xfId="29959"/>
    <cellStyle name="Heading 1 6" xfId="9241"/>
    <cellStyle name="Heading 1 6 2" xfId="9242"/>
    <cellStyle name="Heading 1 6 3" xfId="9243"/>
    <cellStyle name="Heading 1 6 4" xfId="29960"/>
    <cellStyle name="Heading 1 7" xfId="9244"/>
    <cellStyle name="Heading 1 8" xfId="29961"/>
    <cellStyle name="Heading 1 9" xfId="29962"/>
    <cellStyle name="Heading 2 10" xfId="29963"/>
    <cellStyle name="Heading 2 11" xfId="29964"/>
    <cellStyle name="Heading 2 12" xfId="29965"/>
    <cellStyle name="Heading 2 13" xfId="29966"/>
    <cellStyle name="Heading 2 14" xfId="29967"/>
    <cellStyle name="Heading 2 15" xfId="29968"/>
    <cellStyle name="Heading 2 16" xfId="29969"/>
    <cellStyle name="Heading 2 17" xfId="29970"/>
    <cellStyle name="Heading 2 2" xfId="9245"/>
    <cellStyle name="Heading 2 2 2" xfId="9246"/>
    <cellStyle name="Heading 2 2 2 2" xfId="9247"/>
    <cellStyle name="Heading 2 2 2 3" xfId="29971"/>
    <cellStyle name="Heading 2 2 3" xfId="9248"/>
    <cellStyle name="Heading 2 2 4" xfId="9249"/>
    <cellStyle name="Heading 2 2 5" xfId="20958"/>
    <cellStyle name="Heading 2 3" xfId="9250"/>
    <cellStyle name="Heading 2 3 2" xfId="9251"/>
    <cellStyle name="Heading 2 3 3" xfId="9252"/>
    <cellStyle name="Heading 2 3 4" xfId="29972"/>
    <cellStyle name="Heading 2 4" xfId="9253"/>
    <cellStyle name="Heading 2 4 2" xfId="9254"/>
    <cellStyle name="Heading 2 4 3" xfId="9255"/>
    <cellStyle name="Heading 2 4 4" xfId="29973"/>
    <cellStyle name="Heading 2 5" xfId="9256"/>
    <cellStyle name="Heading 2 5 2" xfId="9257"/>
    <cellStyle name="Heading 2 5 2 2" xfId="29975"/>
    <cellStyle name="Heading 2 5 3" xfId="9258"/>
    <cellStyle name="Heading 2 5 4" xfId="29974"/>
    <cellStyle name="Heading 2 5_Cadrage conso" xfId="29976"/>
    <cellStyle name="Heading 2 6" xfId="9259"/>
    <cellStyle name="Heading 2 6 2" xfId="9260"/>
    <cellStyle name="Heading 2 6 3" xfId="9261"/>
    <cellStyle name="Heading 2 6 4" xfId="29977"/>
    <cellStyle name="Heading 2 7" xfId="9262"/>
    <cellStyle name="Heading 2 7 2" xfId="29978"/>
    <cellStyle name="Heading 2 8" xfId="29979"/>
    <cellStyle name="Heading 2 9" xfId="29980"/>
    <cellStyle name="Heading 3 10" xfId="29981"/>
    <cellStyle name="Heading 3 11" xfId="29982"/>
    <cellStyle name="Heading 3 12" xfId="29983"/>
    <cellStyle name="Heading 3 13" xfId="29984"/>
    <cellStyle name="Heading 3 2" xfId="9263"/>
    <cellStyle name="Heading 3 2 2" xfId="9264"/>
    <cellStyle name="Heading 3 2 2 2" xfId="9265"/>
    <cellStyle name="Heading 3 2 3" xfId="9266"/>
    <cellStyle name="Heading 3 2 3 2" xfId="9267"/>
    <cellStyle name="Heading 3 2 4" xfId="9268"/>
    <cellStyle name="Heading 3 2 4 2" xfId="9269"/>
    <cellStyle name="Heading 3 2 5" xfId="9270"/>
    <cellStyle name="Heading 3 2 6" xfId="29985"/>
    <cellStyle name="Heading 3 3" xfId="9271"/>
    <cellStyle name="Heading 3 3 2" xfId="9272"/>
    <cellStyle name="Heading 3 3 3" xfId="9273"/>
    <cellStyle name="Heading 3 3 4" xfId="29986"/>
    <cellStyle name="Heading 3 4" xfId="9274"/>
    <cellStyle name="Heading 3 4 2" xfId="9275"/>
    <cellStyle name="Heading 3 4 3" xfId="9276"/>
    <cellStyle name="Heading 3 4 4" xfId="29987"/>
    <cellStyle name="Heading 3 5" xfId="9277"/>
    <cellStyle name="Heading 3 5 2" xfId="9278"/>
    <cellStyle name="Heading 3 5 3" xfId="9279"/>
    <cellStyle name="Heading 3 5 4" xfId="29988"/>
    <cellStyle name="Heading 3 6" xfId="9280"/>
    <cellStyle name="Heading 3 6 2" xfId="9281"/>
    <cellStyle name="Heading 3 6 3" xfId="9282"/>
    <cellStyle name="Heading 3 6 4" xfId="29989"/>
    <cellStyle name="Heading 3 7" xfId="9283"/>
    <cellStyle name="Heading 3 7 2" xfId="29990"/>
    <cellStyle name="Heading 3 8" xfId="29991"/>
    <cellStyle name="Heading 3 9" xfId="29992"/>
    <cellStyle name="Heading 4 10" xfId="29993"/>
    <cellStyle name="Heading 4 11" xfId="29994"/>
    <cellStyle name="Heading 4 12" xfId="29995"/>
    <cellStyle name="Heading 4 13" xfId="29996"/>
    <cellStyle name="Heading 4 2" xfId="9284"/>
    <cellStyle name="Heading 4 2 2" xfId="9285"/>
    <cellStyle name="Heading 4 2 2 2" xfId="9286"/>
    <cellStyle name="Heading 4 2 3" xfId="9287"/>
    <cellStyle name="Heading 4 2 4" xfId="9288"/>
    <cellStyle name="Heading 4 2 5" xfId="29997"/>
    <cellStyle name="Heading 4 3" xfId="9289"/>
    <cellStyle name="Heading 4 3 2" xfId="9290"/>
    <cellStyle name="Heading 4 3 3" xfId="9291"/>
    <cellStyle name="Heading 4 3 4" xfId="29998"/>
    <cellStyle name="Heading 4 4" xfId="9292"/>
    <cellStyle name="Heading 4 4 2" xfId="9293"/>
    <cellStyle name="Heading 4 4 3" xfId="9294"/>
    <cellStyle name="Heading 4 4 4" xfId="29999"/>
    <cellStyle name="Heading 4 5" xfId="9295"/>
    <cellStyle name="Heading 4 5 2" xfId="9296"/>
    <cellStyle name="Heading 4 5 3" xfId="9297"/>
    <cellStyle name="Heading 4 5 4" xfId="30000"/>
    <cellStyle name="Heading 4 6" xfId="9298"/>
    <cellStyle name="Heading 4 6 2" xfId="9299"/>
    <cellStyle name="Heading 4 6 3" xfId="9300"/>
    <cellStyle name="Heading 4 6 4" xfId="30001"/>
    <cellStyle name="Heading 4 7" xfId="9301"/>
    <cellStyle name="Heading 4 8" xfId="30002"/>
    <cellStyle name="Heading 4 9" xfId="30003"/>
    <cellStyle name="Heading A" xfId="9302"/>
    <cellStyle name="Heading1" xfId="9303"/>
    <cellStyle name="Heading1 2" xfId="9304"/>
    <cellStyle name="Heading1 3" xfId="9305"/>
    <cellStyle name="Heading2" xfId="9306"/>
    <cellStyle name="Heading2 2" xfId="9307"/>
    <cellStyle name="Heading2 3" xfId="9308"/>
    <cellStyle name="Heading3" xfId="9309"/>
    <cellStyle name="Heading3 2" xfId="9310"/>
    <cellStyle name="Heading3 3" xfId="9311"/>
    <cellStyle name="Heading4" xfId="9312"/>
    <cellStyle name="Heading4 2" xfId="9313"/>
    <cellStyle name="Heading4 3" xfId="9314"/>
    <cellStyle name="Heading5" xfId="9315"/>
    <cellStyle name="Heading5 2" xfId="9316"/>
    <cellStyle name="Heading5 3" xfId="9317"/>
    <cellStyle name="Heading6" xfId="9318"/>
    <cellStyle name="Heading6 2" xfId="9319"/>
    <cellStyle name="Heading6 3" xfId="9320"/>
    <cellStyle name="HeadingS" xfId="30004"/>
    <cellStyle name="HeadingS 2" xfId="30005"/>
    <cellStyle name="HeadingS 2 2" xfId="30006"/>
    <cellStyle name="HeadingS 2 2 2" xfId="30007"/>
    <cellStyle name="HeadingS 2 3" xfId="30008"/>
    <cellStyle name="HeadingS 3" xfId="30009"/>
    <cellStyle name="HeadingS 3 2" xfId="30010"/>
    <cellStyle name="HeadingS 4" xfId="30011"/>
    <cellStyle name="HeadingS_Cadrage conso" xfId="30012"/>
    <cellStyle name="HeadingTable" xfId="9321"/>
    <cellStyle name="HeadingTable 10" xfId="30014"/>
    <cellStyle name="HeadingTable 11" xfId="30015"/>
    <cellStyle name="HeadingTable 12" xfId="30016"/>
    <cellStyle name="HeadingTable 13" xfId="30017"/>
    <cellStyle name="HeadingTable 14" xfId="30018"/>
    <cellStyle name="HeadingTable 15" xfId="30019"/>
    <cellStyle name="HeadingTable 16" xfId="30020"/>
    <cellStyle name="HeadingTable 17" xfId="30021"/>
    <cellStyle name="HeadingTable 18" xfId="30013"/>
    <cellStyle name="HeadingTable 19" xfId="20959"/>
    <cellStyle name="HeadingTable 2" xfId="30022"/>
    <cellStyle name="HeadingTable 2 2" xfId="30023"/>
    <cellStyle name="HeadingTable 2_Annexe 6 IAS" xfId="30024"/>
    <cellStyle name="HeadingTable 20" xfId="36435"/>
    <cellStyle name="HeadingTable 3" xfId="30025"/>
    <cellStyle name="HeadingTable 3 2" xfId="30026"/>
    <cellStyle name="HeadingTable 3_Annexe 6 IAS" xfId="30027"/>
    <cellStyle name="HeadingTable 4" xfId="30028"/>
    <cellStyle name="HeadingTable 4 2" xfId="30029"/>
    <cellStyle name="HeadingTable 4_Annexe 6 IAS" xfId="30030"/>
    <cellStyle name="HeadingTable 5" xfId="30031"/>
    <cellStyle name="HeadingTable 5 2" xfId="30032"/>
    <cellStyle name="HeadingTable 5_Annexe 6 IAS" xfId="30033"/>
    <cellStyle name="HeadingTable 6" xfId="30034"/>
    <cellStyle name="HeadingTable 7" xfId="30035"/>
    <cellStyle name="HeadingTable 8" xfId="30036"/>
    <cellStyle name="HeadingTable 9" xfId="30037"/>
    <cellStyle name="HeadingTable_Annexe 6 IAS" xfId="30038"/>
    <cellStyle name="hell" xfId="30039"/>
    <cellStyle name="hell 2" xfId="30040"/>
    <cellStyle name="hell_~0950885" xfId="30041"/>
    <cellStyle name="Hidden" xfId="30042"/>
    <cellStyle name="Hidden 2" xfId="30043"/>
    <cellStyle name="Hidden 2 2" xfId="30044"/>
    <cellStyle name="Hidden 2 2 2" xfId="30045"/>
    <cellStyle name="Hidden 2 3" xfId="30046"/>
    <cellStyle name="Hidden 3" xfId="30047"/>
    <cellStyle name="Hidden 3 2" xfId="30048"/>
    <cellStyle name="Hidden 4" xfId="30049"/>
    <cellStyle name="Hidden_Cadrage conso" xfId="30050"/>
    <cellStyle name="highlight yellow" xfId="30051"/>
    <cellStyle name="highlight yellow 10" xfId="30052"/>
    <cellStyle name="highlight yellow 11" xfId="30053"/>
    <cellStyle name="highlight yellow 12" xfId="30054"/>
    <cellStyle name="highlight yellow 13" xfId="30055"/>
    <cellStyle name="highlight yellow 14" xfId="30056"/>
    <cellStyle name="highlight yellow 15" xfId="30057"/>
    <cellStyle name="highlight yellow 16" xfId="30058"/>
    <cellStyle name="highlight yellow 17" xfId="30059"/>
    <cellStyle name="highlight yellow 2" xfId="30060"/>
    <cellStyle name="highlight yellow 2 2" xfId="30061"/>
    <cellStyle name="highlight yellow 2_Annexe 6 IAS" xfId="30062"/>
    <cellStyle name="highlight yellow 3" xfId="30063"/>
    <cellStyle name="highlight yellow 4" xfId="30064"/>
    <cellStyle name="highlight yellow 5" xfId="30065"/>
    <cellStyle name="highlight yellow 6" xfId="30066"/>
    <cellStyle name="highlight yellow 7" xfId="30067"/>
    <cellStyle name="highlight yellow 8" xfId="30068"/>
    <cellStyle name="highlight yellow 9" xfId="30069"/>
    <cellStyle name="highlight yellow_~0950885" xfId="30070"/>
    <cellStyle name="highlightExposure" xfId="9322"/>
    <cellStyle name="highlightExposure 10" xfId="30072"/>
    <cellStyle name="highlightExposure 11" xfId="30071"/>
    <cellStyle name="highlightExposure 12" xfId="36698"/>
    <cellStyle name="highlightExposure 2" xfId="30073"/>
    <cellStyle name="highlightExposure 2 2" xfId="30074"/>
    <cellStyle name="highlightExposure 2 3" xfId="30075"/>
    <cellStyle name="highlightExposure 2 3 2" xfId="36700"/>
    <cellStyle name="highlightExposure 2 4" xfId="30076"/>
    <cellStyle name="highlightExposure 2 4 2" xfId="36701"/>
    <cellStyle name="highlightExposure 2 5" xfId="30077"/>
    <cellStyle name="highlightExposure 2 5 2" xfId="36702"/>
    <cellStyle name="highlightExposure 2 6" xfId="30078"/>
    <cellStyle name="highlightExposure 2 6 2" xfId="36703"/>
    <cellStyle name="highlightExposure 2 7" xfId="36699"/>
    <cellStyle name="highlightExposure 2_Annexe 6 IAS" xfId="30079"/>
    <cellStyle name="highlightExposure 3" xfId="30080"/>
    <cellStyle name="highlightExposure 3 2" xfId="30081"/>
    <cellStyle name="highlightExposure 3 3" xfId="30082"/>
    <cellStyle name="highlightExposure 3 3 2" xfId="36704"/>
    <cellStyle name="highlightExposure 3 4" xfId="30083"/>
    <cellStyle name="highlightExposure 3 4 2" xfId="36705"/>
    <cellStyle name="highlightExposure 3 5" xfId="30084"/>
    <cellStyle name="highlightExposure 3 5 2" xfId="36706"/>
    <cellStyle name="highlightExposure 3 6" xfId="30085"/>
    <cellStyle name="highlightExposure 3 6 2" xfId="36707"/>
    <cellStyle name="highlightExposure 3_Annexe 6 IAS" xfId="30086"/>
    <cellStyle name="highlightExposure 4" xfId="30087"/>
    <cellStyle name="highlightExposure 5" xfId="30088"/>
    <cellStyle name="highlightExposure 6" xfId="30089"/>
    <cellStyle name="highlightExposure 7" xfId="30090"/>
    <cellStyle name="highlightExposure 8" xfId="30091"/>
    <cellStyle name="highlightExposure 9" xfId="30092"/>
    <cellStyle name="highlightExposure_Annexe 6 IAS" xfId="30093"/>
    <cellStyle name="highlightPD" xfId="30094"/>
    <cellStyle name="highlightPD 10" xfId="30095"/>
    <cellStyle name="highlightPD 11" xfId="36708"/>
    <cellStyle name="highlightPD 2" xfId="30096"/>
    <cellStyle name="highlightPD 2 2" xfId="30097"/>
    <cellStyle name="highlightPD 2 3" xfId="30098"/>
    <cellStyle name="highlightPD 2 3 2" xfId="36710"/>
    <cellStyle name="highlightPD 2 4" xfId="30099"/>
    <cellStyle name="highlightPD 2 4 2" xfId="36711"/>
    <cellStyle name="highlightPD 2 5" xfId="30100"/>
    <cellStyle name="highlightPD 2 5 2" xfId="36712"/>
    <cellStyle name="highlightPD 2 6" xfId="30101"/>
    <cellStyle name="highlightPD 2 6 2" xfId="36713"/>
    <cellStyle name="highlightPD 2 7" xfId="36709"/>
    <cellStyle name="highlightPD 2_Annexe 6 IAS" xfId="30102"/>
    <cellStyle name="highlightPD 3" xfId="30103"/>
    <cellStyle name="highlightPD 3 2" xfId="30104"/>
    <cellStyle name="highlightPD 3 3" xfId="30105"/>
    <cellStyle name="highlightPD 3 3 2" xfId="36714"/>
    <cellStyle name="highlightPD 3 4" xfId="30106"/>
    <cellStyle name="highlightPD 3 4 2" xfId="36715"/>
    <cellStyle name="highlightPD 3 5" xfId="30107"/>
    <cellStyle name="highlightPD 3 5 2" xfId="36716"/>
    <cellStyle name="highlightPD 3 6" xfId="30108"/>
    <cellStyle name="highlightPD 3 6 2" xfId="36717"/>
    <cellStyle name="highlightPD 3_Annexe 6 IAS" xfId="30109"/>
    <cellStyle name="highlightPD 4" xfId="30110"/>
    <cellStyle name="highlightPD 5" xfId="30111"/>
    <cellStyle name="highlightPD 6" xfId="30112"/>
    <cellStyle name="highlightPD 7" xfId="30113"/>
    <cellStyle name="highlightPD 8" xfId="30114"/>
    <cellStyle name="highlightPD 9" xfId="30115"/>
    <cellStyle name="highlightPD_Annexe 6 IAS" xfId="30116"/>
    <cellStyle name="highlightPercentage" xfId="9323"/>
    <cellStyle name="highlightPercentage 10" xfId="30118"/>
    <cellStyle name="highlightPercentage 11" xfId="30117"/>
    <cellStyle name="highlightPercentage 12" xfId="36718"/>
    <cellStyle name="highlightPercentage 2" xfId="30119"/>
    <cellStyle name="highlightPercentage 2 2" xfId="30120"/>
    <cellStyle name="highlightPercentage 2 3" xfId="30121"/>
    <cellStyle name="highlightPercentage 2 3 2" xfId="36720"/>
    <cellStyle name="highlightPercentage 2 4" xfId="30122"/>
    <cellStyle name="highlightPercentage 2 4 2" xfId="36721"/>
    <cellStyle name="highlightPercentage 2 5" xfId="30123"/>
    <cellStyle name="highlightPercentage 2 5 2" xfId="36722"/>
    <cellStyle name="highlightPercentage 2 6" xfId="30124"/>
    <cellStyle name="highlightPercentage 2 6 2" xfId="36723"/>
    <cellStyle name="highlightPercentage 2 7" xfId="36719"/>
    <cellStyle name="highlightPercentage 2_Annexe 6 IAS" xfId="30125"/>
    <cellStyle name="highlightPercentage 3" xfId="30126"/>
    <cellStyle name="highlightPercentage 3 2" xfId="30127"/>
    <cellStyle name="highlightPercentage 3 3" xfId="30128"/>
    <cellStyle name="highlightPercentage 3 3 2" xfId="36724"/>
    <cellStyle name="highlightPercentage 3 4" xfId="30129"/>
    <cellStyle name="highlightPercentage 3 4 2" xfId="36725"/>
    <cellStyle name="highlightPercentage 3 5" xfId="30130"/>
    <cellStyle name="highlightPercentage 3 5 2" xfId="36726"/>
    <cellStyle name="highlightPercentage 3 6" xfId="30131"/>
    <cellStyle name="highlightPercentage 3 6 2" xfId="36727"/>
    <cellStyle name="highlightPercentage 3_Annexe 6 IAS" xfId="30132"/>
    <cellStyle name="highlightPercentage 4" xfId="30133"/>
    <cellStyle name="highlightPercentage 5" xfId="30134"/>
    <cellStyle name="highlightPercentage 6" xfId="30135"/>
    <cellStyle name="highlightPercentage 7" xfId="30136"/>
    <cellStyle name="highlightPercentage 8" xfId="30137"/>
    <cellStyle name="highlightPercentage 9" xfId="30138"/>
    <cellStyle name="highlightPercentage_Annexe 6 IAS" xfId="30139"/>
    <cellStyle name="highlightText" xfId="9324"/>
    <cellStyle name="highlightText 10" xfId="30141"/>
    <cellStyle name="highlightText 11" xfId="30142"/>
    <cellStyle name="highlightText 12" xfId="30143"/>
    <cellStyle name="highlightText 13" xfId="30144"/>
    <cellStyle name="highlightText 14" xfId="30145"/>
    <cellStyle name="highlightText 15" xfId="30146"/>
    <cellStyle name="highlightText 16" xfId="30147"/>
    <cellStyle name="highlightText 17" xfId="30148"/>
    <cellStyle name="highlightText 18" xfId="30140"/>
    <cellStyle name="highlightText 19" xfId="36728"/>
    <cellStyle name="highlightText 2" xfId="30149"/>
    <cellStyle name="highlightText 2 2" xfId="30150"/>
    <cellStyle name="highlightText 2 3" xfId="30151"/>
    <cellStyle name="highlightText 2 3 2" xfId="36730"/>
    <cellStyle name="highlightText 2 4" xfId="30152"/>
    <cellStyle name="highlightText 2 4 2" xfId="36731"/>
    <cellStyle name="highlightText 2 5" xfId="30153"/>
    <cellStyle name="highlightText 2 5 2" xfId="36732"/>
    <cellStyle name="highlightText 2 6" xfId="30154"/>
    <cellStyle name="highlightText 2 6 2" xfId="36733"/>
    <cellStyle name="highlightText 2 7" xfId="36729"/>
    <cellStyle name="highlightText 2_Annexe 6 IAS" xfId="30155"/>
    <cellStyle name="highlightText 3" xfId="30156"/>
    <cellStyle name="highlightText 3 2" xfId="30157"/>
    <cellStyle name="highlightText 3 3" xfId="30158"/>
    <cellStyle name="highlightText 3 3 2" xfId="36734"/>
    <cellStyle name="highlightText 3 4" xfId="30159"/>
    <cellStyle name="highlightText 3 4 2" xfId="36735"/>
    <cellStyle name="highlightText 3 5" xfId="30160"/>
    <cellStyle name="highlightText 3 5 2" xfId="36736"/>
    <cellStyle name="highlightText 3 6" xfId="30161"/>
    <cellStyle name="highlightText 3 6 2" xfId="36737"/>
    <cellStyle name="highlightText 3_Annexe 6 IAS" xfId="30162"/>
    <cellStyle name="highlightText 4" xfId="30163"/>
    <cellStyle name="highlightText 4 2" xfId="30164"/>
    <cellStyle name="highlightText 4_Annexe 6 IAS" xfId="30165"/>
    <cellStyle name="highlightText 5" xfId="30166"/>
    <cellStyle name="highlightText 5 2" xfId="30167"/>
    <cellStyle name="highlightText 5_Annexe 6 IAS" xfId="30168"/>
    <cellStyle name="highlightText 6" xfId="30169"/>
    <cellStyle name="highlightText 7" xfId="30170"/>
    <cellStyle name="highlightText 8" xfId="30171"/>
    <cellStyle name="highlightText 9" xfId="30172"/>
    <cellStyle name="highlightText_Annexe 6 IAS" xfId="30173"/>
    <cellStyle name="HistoricData" xfId="30174"/>
    <cellStyle name="HistoricData 2" xfId="30175"/>
    <cellStyle name="HistoricData_Annexe 6 IAS" xfId="30176"/>
    <cellStyle name="Horizontal" xfId="9325"/>
    <cellStyle name="Horizontal 2" xfId="9326"/>
    <cellStyle name="Horizontal 3" xfId="9327"/>
    <cellStyle name="hotlinks" xfId="30177"/>
    <cellStyle name="hotlinks 2" xfId="30178"/>
    <cellStyle name="hotlinks_Annexe 6 IAS" xfId="30179"/>
    <cellStyle name="Hyperlink" xfId="17" builtinId="8"/>
    <cellStyle name="Hyperlink 2" xfId="9328"/>
    <cellStyle name="Hyperlink 2 2" xfId="9329"/>
    <cellStyle name="Hyperlink 2 3" xfId="9330"/>
    <cellStyle name="Hyperlink 3" xfId="36433" hidden="1"/>
    <cellStyle name="Hyperlink 3" xfId="37364" hidden="1"/>
    <cellStyle name="Hyperlink Parcurs" xfId="30180"/>
    <cellStyle name="Hyperlink Parcurs 10" xfId="30181"/>
    <cellStyle name="Hyperlink Parcurs 11" xfId="30182"/>
    <cellStyle name="Hyperlink Parcurs 12" xfId="30183"/>
    <cellStyle name="Hyperlink Parcurs 13" xfId="30184"/>
    <cellStyle name="Hyperlink Parcurs 14" xfId="30185"/>
    <cellStyle name="Hyperlink Parcurs 15" xfId="30186"/>
    <cellStyle name="Hyperlink Parcurs 16" xfId="30187"/>
    <cellStyle name="Hyperlink Parcurs 17" xfId="30188"/>
    <cellStyle name="Hyperlink Parcurs 2" xfId="30189"/>
    <cellStyle name="Hyperlink Parcurs 2 2" xfId="30190"/>
    <cellStyle name="Hyperlink Parcurs 2_Annexe 6 IAS" xfId="30191"/>
    <cellStyle name="Hyperlink Parcurs 3" xfId="30192"/>
    <cellStyle name="Hyperlink Parcurs 3 2" xfId="30193"/>
    <cellStyle name="Hyperlink Parcurs 3_Annexe 6 IAS" xfId="30194"/>
    <cellStyle name="Hyperlink Parcurs 4" xfId="30195"/>
    <cellStyle name="Hyperlink Parcurs 5" xfId="30196"/>
    <cellStyle name="Hyperlink Parcurs 6" xfId="30197"/>
    <cellStyle name="Hyperlink Parcurs 7" xfId="30198"/>
    <cellStyle name="Hyperlink Parcurs 8" xfId="30199"/>
    <cellStyle name="Hyperlink Parcurs 9" xfId="30200"/>
    <cellStyle name="Hyperlink Parcurs_~0950885" xfId="30201"/>
    <cellStyle name="Îáû÷íûé_23_1 " xfId="9331"/>
    <cellStyle name="Important" xfId="30202"/>
    <cellStyle name="Important 10" xfId="30203"/>
    <cellStyle name="Important 11" xfId="30204"/>
    <cellStyle name="Important 12" xfId="30205"/>
    <cellStyle name="Important 13" xfId="30206"/>
    <cellStyle name="Important 14" xfId="30207"/>
    <cellStyle name="Important 15" xfId="30208"/>
    <cellStyle name="Important 16" xfId="30209"/>
    <cellStyle name="Important 17" xfId="30210"/>
    <cellStyle name="Important 2" xfId="30211"/>
    <cellStyle name="Important 3" xfId="30212"/>
    <cellStyle name="Important 4" xfId="30213"/>
    <cellStyle name="Important 5" xfId="30214"/>
    <cellStyle name="Important 6" xfId="30215"/>
    <cellStyle name="Important 7" xfId="30216"/>
    <cellStyle name="Important 8" xfId="30217"/>
    <cellStyle name="Important 9" xfId="30218"/>
    <cellStyle name="Important_Annexe 6 IAS" xfId="30219"/>
    <cellStyle name="Indefinido" xfId="30220"/>
    <cellStyle name="Input - heading" xfId="30222"/>
    <cellStyle name="Input - heading 10" xfId="30223"/>
    <cellStyle name="Input - heading 11" xfId="30224"/>
    <cellStyle name="Input - heading 12" xfId="30225"/>
    <cellStyle name="Input - heading 13" xfId="30226"/>
    <cellStyle name="Input - heading 14" xfId="30227"/>
    <cellStyle name="Input - heading 15" xfId="30228"/>
    <cellStyle name="Input - heading 16" xfId="30229"/>
    <cellStyle name="Input - heading 17" xfId="30230"/>
    <cellStyle name="Input - heading 2" xfId="30231"/>
    <cellStyle name="Input - heading 2 2" xfId="30232"/>
    <cellStyle name="Input - heading 3" xfId="30233"/>
    <cellStyle name="Input - heading 4" xfId="30234"/>
    <cellStyle name="Input - heading 5" xfId="30235"/>
    <cellStyle name="Input - heading 6" xfId="30236"/>
    <cellStyle name="Input - heading 7" xfId="30237"/>
    <cellStyle name="Input - heading 8" xfId="30238"/>
    <cellStyle name="Input - heading 9" xfId="30239"/>
    <cellStyle name="Input - heading_Annexe 6 IAS" xfId="30240"/>
    <cellStyle name="Input - numbers" xfId="30241"/>
    <cellStyle name="Input - numbers 10" xfId="30242"/>
    <cellStyle name="Input - numbers 11" xfId="30243"/>
    <cellStyle name="Input - numbers 12" xfId="30244"/>
    <cellStyle name="Input - numbers 13" xfId="30245"/>
    <cellStyle name="Input - numbers 14" xfId="30246"/>
    <cellStyle name="Input - numbers 15" xfId="30247"/>
    <cellStyle name="Input - numbers 16" xfId="30248"/>
    <cellStyle name="Input - numbers 17" xfId="30249"/>
    <cellStyle name="Input - numbers 2" xfId="30250"/>
    <cellStyle name="Input - numbers 3" xfId="30251"/>
    <cellStyle name="Input - numbers 4" xfId="30252"/>
    <cellStyle name="Input - numbers 5" xfId="30253"/>
    <cellStyle name="Input - numbers 6" xfId="30254"/>
    <cellStyle name="Input - numbers 7" xfId="30255"/>
    <cellStyle name="Input - numbers 8" xfId="30256"/>
    <cellStyle name="Input - numbers 9" xfId="30257"/>
    <cellStyle name="Input - numbers_Annexe 6 IAS" xfId="30258"/>
    <cellStyle name="Input (£m)" xfId="30259"/>
    <cellStyle name="Input (£m) 2" xfId="30260"/>
    <cellStyle name="Input (£m) 2 2" xfId="30261"/>
    <cellStyle name="Input (£m) 2 2 2" xfId="30262"/>
    <cellStyle name="Input (£m) 2 3" xfId="30263"/>
    <cellStyle name="Input (£m) 3" xfId="30264"/>
    <cellStyle name="Input (£m) 3 2" xfId="30265"/>
    <cellStyle name="Input (£m) 4" xfId="30266"/>
    <cellStyle name="Input (£m)_Cadrage conso" xfId="30267"/>
    <cellStyle name="Input [yellow]" xfId="30268"/>
    <cellStyle name="Input [yellow] 10" xfId="30269"/>
    <cellStyle name="Input [yellow] 11" xfId="30270"/>
    <cellStyle name="Input [yellow] 12" xfId="30271"/>
    <cellStyle name="Input [yellow] 13" xfId="30272"/>
    <cellStyle name="Input [yellow] 14" xfId="30273"/>
    <cellStyle name="Input [yellow] 15" xfId="30274"/>
    <cellStyle name="Input [yellow] 16" xfId="30275"/>
    <cellStyle name="Input [yellow] 17" xfId="30276"/>
    <cellStyle name="Input [yellow] 18" xfId="30277"/>
    <cellStyle name="Input [yellow] 19" xfId="30278"/>
    <cellStyle name="Input [yellow] 2" xfId="30279"/>
    <cellStyle name="Input [yellow] 2 2" xfId="30280"/>
    <cellStyle name="Input [yellow] 2 3" xfId="30281"/>
    <cellStyle name="Input [yellow] 2 3 2" xfId="36741"/>
    <cellStyle name="Input [yellow] 2 4" xfId="30282"/>
    <cellStyle name="Input [yellow] 2 4 2" xfId="36742"/>
    <cellStyle name="Input [yellow] 2 5" xfId="30283"/>
    <cellStyle name="Input [yellow] 2 5 2" xfId="36743"/>
    <cellStyle name="Input [yellow] 2 6" xfId="30284"/>
    <cellStyle name="Input [yellow] 2 6 2" xfId="36744"/>
    <cellStyle name="Input [yellow] 2 7" xfId="36740"/>
    <cellStyle name="Input [yellow] 2_Annexe 6 IAS" xfId="30285"/>
    <cellStyle name="Input [yellow] 20" xfId="30286"/>
    <cellStyle name="Input [yellow] 21" xfId="30287"/>
    <cellStyle name="Input [yellow] 22" xfId="30288"/>
    <cellStyle name="Input [yellow] 23" xfId="36739"/>
    <cellStyle name="Input [yellow] 3" xfId="30289"/>
    <cellStyle name="Input [yellow] 3 2" xfId="30290"/>
    <cellStyle name="Input [yellow] 3_Annexe 6 IAS" xfId="30291"/>
    <cellStyle name="Input [yellow] 4" xfId="30292"/>
    <cellStyle name="Input [yellow] 4 2" xfId="30293"/>
    <cellStyle name="Input [yellow] 4_Annexe 6 IAS" xfId="30294"/>
    <cellStyle name="Input [yellow] 5" xfId="30295"/>
    <cellStyle name="Input [yellow] 5 2" xfId="30296"/>
    <cellStyle name="Input [yellow] 5_Annexe 6 IAS" xfId="30297"/>
    <cellStyle name="Input [yellow] 6" xfId="30298"/>
    <cellStyle name="Input [yellow] 6 2" xfId="30299"/>
    <cellStyle name="Input [yellow] 6_Annexe 6 IAS" xfId="30300"/>
    <cellStyle name="Input [yellow] 7" xfId="30301"/>
    <cellStyle name="Input [yellow] 7 2" xfId="30302"/>
    <cellStyle name="Input [yellow] 7_Annexe 6 IAS" xfId="30303"/>
    <cellStyle name="Input [yellow] 8" xfId="30304"/>
    <cellStyle name="Input [yellow] 9" xfId="30305"/>
    <cellStyle name="Input [yellow]_Annexe 6 IAS" xfId="30306"/>
    <cellStyle name="Input 10" xfId="30307"/>
    <cellStyle name="Input 10 2" xfId="30308"/>
    <cellStyle name="Input 10 2 2" xfId="36746"/>
    <cellStyle name="Input 10 3" xfId="36745"/>
    <cellStyle name="Input 10_Annexe 6 IAS" xfId="30309"/>
    <cellStyle name="Input 11" xfId="30310"/>
    <cellStyle name="Input 11 2" xfId="30311"/>
    <cellStyle name="Input 11 2 2" xfId="36748"/>
    <cellStyle name="Input 11 3" xfId="36747"/>
    <cellStyle name="Input 11_Annexe 6 IAS" xfId="30312"/>
    <cellStyle name="Input 12" xfId="30313"/>
    <cellStyle name="Input 12 2" xfId="30314"/>
    <cellStyle name="Input 12 2 2" xfId="36750"/>
    <cellStyle name="Input 12 3" xfId="36749"/>
    <cellStyle name="Input 12_Annexe 6 IAS" xfId="30315"/>
    <cellStyle name="Input 13" xfId="30316"/>
    <cellStyle name="Input 13 2" xfId="30317"/>
    <cellStyle name="Input 13 2 2" xfId="36752"/>
    <cellStyle name="Input 13 3" xfId="36751"/>
    <cellStyle name="Input 13_Annexe 6 IAS" xfId="30318"/>
    <cellStyle name="Input 14" xfId="30319"/>
    <cellStyle name="Input 15" xfId="30320"/>
    <cellStyle name="Input 16" xfId="30221"/>
    <cellStyle name="Input 17" xfId="36738"/>
    <cellStyle name="Input 2" xfId="9332"/>
    <cellStyle name="Input 2 10" xfId="9333"/>
    <cellStyle name="Input 2 10 2" xfId="9334"/>
    <cellStyle name="Input 2 10 3" xfId="9335"/>
    <cellStyle name="Input 2 10 4" xfId="9336"/>
    <cellStyle name="Input 2 10 5" xfId="9337"/>
    <cellStyle name="Input 2 11" xfId="9338"/>
    <cellStyle name="Input 2 11 2" xfId="9339"/>
    <cellStyle name="Input 2 11 3" xfId="9340"/>
    <cellStyle name="Input 2 11 4" xfId="9341"/>
    <cellStyle name="Input 2 11 5" xfId="9342"/>
    <cellStyle name="Input 2 12" xfId="9343"/>
    <cellStyle name="Input 2 12 2" xfId="9344"/>
    <cellStyle name="Input 2 12 3" xfId="9345"/>
    <cellStyle name="Input 2 12 4" xfId="9346"/>
    <cellStyle name="Input 2 12 5" xfId="9347"/>
    <cellStyle name="Input 2 13" xfId="9348"/>
    <cellStyle name="Input 2 13 2" xfId="9349"/>
    <cellStyle name="Input 2 13 3" xfId="9350"/>
    <cellStyle name="Input 2 13 4" xfId="9351"/>
    <cellStyle name="Input 2 14" xfId="9352"/>
    <cellStyle name="Input 2 15" xfId="9353"/>
    <cellStyle name="Input 2 16" xfId="9354"/>
    <cellStyle name="Input 2 17" xfId="30321"/>
    <cellStyle name="Input 2 2" xfId="9355"/>
    <cellStyle name="Input 2 2 10" xfId="30322"/>
    <cellStyle name="Input 2 2 2" xfId="9356"/>
    <cellStyle name="Input 2 2 2 2" xfId="9357"/>
    <cellStyle name="Input 2 2 2 3" xfId="9358"/>
    <cellStyle name="Input 2 2 2 4" xfId="9359"/>
    <cellStyle name="Input 2 2 2 5" xfId="30323"/>
    <cellStyle name="Input 2 2 3" xfId="9360"/>
    <cellStyle name="Input 2 2 3 2" xfId="9361"/>
    <cellStyle name="Input 2 2 3 3" xfId="9362"/>
    <cellStyle name="Input 2 2 3 4" xfId="9363"/>
    <cellStyle name="Input 2 2 4" xfId="9364"/>
    <cellStyle name="Input 2 2 4 2" xfId="9365"/>
    <cellStyle name="Input 2 2 4 3" xfId="9366"/>
    <cellStyle name="Input 2 2 4 4" xfId="9367"/>
    <cellStyle name="Input 2 2 5" xfId="9368"/>
    <cellStyle name="Input 2 2 5 2" xfId="9369"/>
    <cellStyle name="Input 2 2 5 3" xfId="9370"/>
    <cellStyle name="Input 2 2 5 4" xfId="9371"/>
    <cellStyle name="Input 2 2 6" xfId="9372"/>
    <cellStyle name="Input 2 2 7" xfId="9373"/>
    <cellStyle name="Input 2 2 8" xfId="9374"/>
    <cellStyle name="Input 2 2 9" xfId="9375"/>
    <cellStyle name="Input 2 3" xfId="9376"/>
    <cellStyle name="Input 2 3 2" xfId="9377"/>
    <cellStyle name="Input 2 3 3" xfId="9378"/>
    <cellStyle name="Input 2 3 4" xfId="9379"/>
    <cellStyle name="Input 2 3 5" xfId="9380"/>
    <cellStyle name="Input 2 3 6" xfId="30324"/>
    <cellStyle name="Input 2 4" xfId="9381"/>
    <cellStyle name="Input 2 4 2" xfId="9382"/>
    <cellStyle name="Input 2 4 3" xfId="9383"/>
    <cellStyle name="Input 2 4 4" xfId="9384"/>
    <cellStyle name="Input 2 4 5" xfId="9385"/>
    <cellStyle name="Input 2 4 6" xfId="30325"/>
    <cellStyle name="Input 2 5" xfId="9386"/>
    <cellStyle name="Input 2 5 2" xfId="9387"/>
    <cellStyle name="Input 2 5 3" xfId="9388"/>
    <cellStyle name="Input 2 5 4" xfId="9389"/>
    <cellStyle name="Input 2 5 5" xfId="9390"/>
    <cellStyle name="Input 2 5 6" xfId="30326"/>
    <cellStyle name="Input 2 6" xfId="9391"/>
    <cellStyle name="Input 2 6 2" xfId="9392"/>
    <cellStyle name="Input 2 6 3" xfId="9393"/>
    <cellStyle name="Input 2 6 4" xfId="9394"/>
    <cellStyle name="Input 2 6 5" xfId="9395"/>
    <cellStyle name="Input 2 7" xfId="9396"/>
    <cellStyle name="Input 2 7 2" xfId="9397"/>
    <cellStyle name="Input 2 7 3" xfId="9398"/>
    <cellStyle name="Input 2 7 4" xfId="9399"/>
    <cellStyle name="Input 2 7 5" xfId="9400"/>
    <cellStyle name="Input 2 8" xfId="9401"/>
    <cellStyle name="Input 2 8 2" xfId="9402"/>
    <cellStyle name="Input 2 8 3" xfId="9403"/>
    <cellStyle name="Input 2 8 4" xfId="9404"/>
    <cellStyle name="Input 2 8 5" xfId="9405"/>
    <cellStyle name="Input 2 9" xfId="9406"/>
    <cellStyle name="Input 2 9 2" xfId="9407"/>
    <cellStyle name="Input 2 9 3" xfId="9408"/>
    <cellStyle name="Input 2 9 4" xfId="9409"/>
    <cellStyle name="Input 2 9 5" xfId="9410"/>
    <cellStyle name="Input 2_Cadrage conso" xfId="30327"/>
    <cellStyle name="Input 3" xfId="9411"/>
    <cellStyle name="Input 3 2" xfId="9412"/>
    <cellStyle name="Input 3 2 2" xfId="30330"/>
    <cellStyle name="Input 3 2 3" xfId="30329"/>
    <cellStyle name="Input 3 3" xfId="9413"/>
    <cellStyle name="Input 3 3 2" xfId="30331"/>
    <cellStyle name="Input 3 4" xfId="30332"/>
    <cellStyle name="Input 3 5" xfId="30333"/>
    <cellStyle name="Input 3 6" xfId="30328"/>
    <cellStyle name="Input 3_Cadrage conso" xfId="30334"/>
    <cellStyle name="Input 4" xfId="9414"/>
    <cellStyle name="Input 4 2" xfId="9415"/>
    <cellStyle name="Input 4 2 2" xfId="30337"/>
    <cellStyle name="Input 4 2 3" xfId="30336"/>
    <cellStyle name="Input 4 3" xfId="9416"/>
    <cellStyle name="Input 4 3 2" xfId="30338"/>
    <cellStyle name="Input 4 4" xfId="30339"/>
    <cellStyle name="Input 4 5" xfId="30340"/>
    <cellStyle name="Input 4 6" xfId="30335"/>
    <cellStyle name="Input 4_Cadrage conso" xfId="30341"/>
    <cellStyle name="Input 5" xfId="9417"/>
    <cellStyle name="Input 5 2" xfId="9418"/>
    <cellStyle name="Input 5 2 2" xfId="30343"/>
    <cellStyle name="Input 5 2 3" xfId="36754"/>
    <cellStyle name="Input 5 3" xfId="9419"/>
    <cellStyle name="Input 5 3 2" xfId="30344"/>
    <cellStyle name="Input 5 4" xfId="30345"/>
    <cellStyle name="Input 5 5" xfId="30346"/>
    <cellStyle name="Input 5 6" xfId="30347"/>
    <cellStyle name="Input 5 7" xfId="30342"/>
    <cellStyle name="Input 5 8" xfId="36753"/>
    <cellStyle name="Input 5_Annexe 6 IAS" xfId="30348"/>
    <cellStyle name="Input 6" xfId="9420"/>
    <cellStyle name="Input 6 2" xfId="9421"/>
    <cellStyle name="Input 6 2 2" xfId="30350"/>
    <cellStyle name="Input 6 2 3" xfId="36756"/>
    <cellStyle name="Input 6 3" xfId="9422"/>
    <cellStyle name="Input 6 4" xfId="30349"/>
    <cellStyle name="Input 6 5" xfId="36755"/>
    <cellStyle name="Input 6_Annexe 6 IAS" xfId="30351"/>
    <cellStyle name="Input 7" xfId="9423"/>
    <cellStyle name="Input 7 2" xfId="30353"/>
    <cellStyle name="Input 7 2 2" xfId="36758"/>
    <cellStyle name="Input 7 3" xfId="30352"/>
    <cellStyle name="Input 7 4" xfId="36757"/>
    <cellStyle name="Input 7_Annexe 6 IAS" xfId="30354"/>
    <cellStyle name="Input 8" xfId="30355"/>
    <cellStyle name="Input 8 2" xfId="30356"/>
    <cellStyle name="Input 8 2 2" xfId="36760"/>
    <cellStyle name="Input 8 3" xfId="36759"/>
    <cellStyle name="Input 8_Annexe 6 IAS" xfId="30357"/>
    <cellStyle name="Input 9" xfId="30358"/>
    <cellStyle name="Input 9 2" xfId="30359"/>
    <cellStyle name="Input 9 2 2" xfId="36762"/>
    <cellStyle name="Input 9 3" xfId="36761"/>
    <cellStyle name="Input 9_Annexe 6 IAS" xfId="30360"/>
    <cellStyle name="Input normal" xfId="30361"/>
    <cellStyle name="Input normal 2" xfId="30362"/>
    <cellStyle name="Input normal 2 2" xfId="30363"/>
    <cellStyle name="Input normal 3" xfId="30364"/>
    <cellStyle name="Input normal 3 2" xfId="30365"/>
    <cellStyle name="Input normal 4" xfId="30366"/>
    <cellStyle name="Input normal 5" xfId="30367"/>
    <cellStyle name="Input normal 6" xfId="30368"/>
    <cellStyle name="Input number" xfId="30369"/>
    <cellStyle name="Input number (0.0)" xfId="30370"/>
    <cellStyle name="Input number (0.0) 2" xfId="30371"/>
    <cellStyle name="Input number (0.0)_Cadrage conso" xfId="30372"/>
    <cellStyle name="Input number (0.00)" xfId="30373"/>
    <cellStyle name="Input number (0.00) 2" xfId="30374"/>
    <cellStyle name="Input number (0.00)_Cadrage conso" xfId="30375"/>
    <cellStyle name="Input number 10" xfId="30376"/>
    <cellStyle name="Input number 11" xfId="30377"/>
    <cellStyle name="Input number 12" xfId="30378"/>
    <cellStyle name="Input number 13" xfId="30379"/>
    <cellStyle name="Input number 2" xfId="30380"/>
    <cellStyle name="Input number 3" xfId="30381"/>
    <cellStyle name="Input number 4" xfId="30382"/>
    <cellStyle name="Input number 5" xfId="30383"/>
    <cellStyle name="Input number 6" xfId="30384"/>
    <cellStyle name="Input number 7" xfId="30385"/>
    <cellStyle name="Input number 8" xfId="30386"/>
    <cellStyle name="Input number 9" xfId="30387"/>
    <cellStyle name="Input number_Annexe 6 IAS" xfId="30388"/>
    <cellStyle name="Input2" xfId="30389"/>
    <cellStyle name="Input2 10" xfId="30390"/>
    <cellStyle name="Input2 11" xfId="30391"/>
    <cellStyle name="Input2 12" xfId="30392"/>
    <cellStyle name="Input2 13" xfId="30393"/>
    <cellStyle name="Input2 14" xfId="30394"/>
    <cellStyle name="Input2 15" xfId="30395"/>
    <cellStyle name="Input2 16" xfId="30396"/>
    <cellStyle name="Input2 17" xfId="30397"/>
    <cellStyle name="Input2 18" xfId="36763"/>
    <cellStyle name="Input2 2" xfId="30398"/>
    <cellStyle name="Input2 2 2" xfId="30399"/>
    <cellStyle name="Input2 2_Annexe 6 IAS" xfId="30400"/>
    <cellStyle name="Input2 3" xfId="30401"/>
    <cellStyle name="Input2 3 2" xfId="30402"/>
    <cellStyle name="Input2 3_Annexe 6 IAS" xfId="30403"/>
    <cellStyle name="Input2 4" xfId="30404"/>
    <cellStyle name="Input2 4 2" xfId="30405"/>
    <cellStyle name="Input2 4_Annexe 6 IAS" xfId="30406"/>
    <cellStyle name="Input2 5" xfId="30407"/>
    <cellStyle name="Input2 5 2" xfId="30408"/>
    <cellStyle name="Input2 5_Annexe 6 IAS" xfId="30409"/>
    <cellStyle name="Input2 6" xfId="30410"/>
    <cellStyle name="Input2 7" xfId="30411"/>
    <cellStyle name="Input2 8" xfId="30412"/>
    <cellStyle name="Input2 9" xfId="30413"/>
    <cellStyle name="Input2_Annexe 6 IAS" xfId="30414"/>
    <cellStyle name="InputBlueFont" xfId="30415"/>
    <cellStyle name="InputBlueFont 2" xfId="30416"/>
    <cellStyle name="InputBlueFont_Annexe 6 IAS" xfId="30417"/>
    <cellStyle name="inputDate" xfId="30418"/>
    <cellStyle name="inputDate 10" xfId="30419"/>
    <cellStyle name="inputDate 11" xfId="36764"/>
    <cellStyle name="inputDate 2" xfId="30420"/>
    <cellStyle name="inputDate 2 2" xfId="30421"/>
    <cellStyle name="inputDate 2 3" xfId="30422"/>
    <cellStyle name="inputDate 2 3 2" xfId="36766"/>
    <cellStyle name="inputDate 2 4" xfId="30423"/>
    <cellStyle name="inputDate 2 4 2" xfId="36767"/>
    <cellStyle name="inputDate 2 5" xfId="30424"/>
    <cellStyle name="inputDate 2 5 2" xfId="36768"/>
    <cellStyle name="inputDate 2 6" xfId="30425"/>
    <cellStyle name="inputDate 2 6 2" xfId="36769"/>
    <cellStyle name="inputDate 2 7" xfId="36765"/>
    <cellStyle name="inputDate 2_Annexe 6 IAS" xfId="30426"/>
    <cellStyle name="inputDate 3" xfId="30427"/>
    <cellStyle name="inputDate 3 2" xfId="30428"/>
    <cellStyle name="inputDate 3 3" xfId="30429"/>
    <cellStyle name="inputDate 3 3 2" xfId="36770"/>
    <cellStyle name="inputDate 3 4" xfId="30430"/>
    <cellStyle name="inputDate 3 4 2" xfId="36771"/>
    <cellStyle name="inputDate 3 5" xfId="30431"/>
    <cellStyle name="inputDate 3 5 2" xfId="36772"/>
    <cellStyle name="inputDate 3 6" xfId="30432"/>
    <cellStyle name="inputDate 3 6 2" xfId="36773"/>
    <cellStyle name="inputDate 3_Annexe 6 IAS" xfId="30433"/>
    <cellStyle name="inputDate 4" xfId="30434"/>
    <cellStyle name="inputDate 5" xfId="30435"/>
    <cellStyle name="inputDate 6" xfId="30436"/>
    <cellStyle name="inputDate 7" xfId="30437"/>
    <cellStyle name="inputDate 8" xfId="30438"/>
    <cellStyle name="inputDate 9" xfId="30439"/>
    <cellStyle name="inputDate_Annexe 6 IAS" xfId="30440"/>
    <cellStyle name="inputExposure" xfId="9424"/>
    <cellStyle name="inputExposure 10" xfId="30442"/>
    <cellStyle name="inputExposure 11" xfId="30441"/>
    <cellStyle name="inputExposure 12" xfId="36774"/>
    <cellStyle name="inputExposure 2" xfId="30443"/>
    <cellStyle name="inputExposure 2 2" xfId="30444"/>
    <cellStyle name="inputExposure 2 2 2" xfId="30445"/>
    <cellStyle name="inputExposure 2 2 3" xfId="30446"/>
    <cellStyle name="inputExposure 2 2 3 2" xfId="36776"/>
    <cellStyle name="inputExposure 2 2 4" xfId="30447"/>
    <cellStyle name="inputExposure 2 2 4 2" xfId="36777"/>
    <cellStyle name="inputExposure 2 2 5" xfId="30448"/>
    <cellStyle name="inputExposure 2 2 5 2" xfId="36778"/>
    <cellStyle name="inputExposure 2 2 6" xfId="30449"/>
    <cellStyle name="inputExposure 2 2 6 2" xfId="36779"/>
    <cellStyle name="inputExposure 2 3" xfId="30450"/>
    <cellStyle name="inputExposure 2 3 2" xfId="36780"/>
    <cellStyle name="inputExposure 2 4" xfId="30451"/>
    <cellStyle name="inputExposure 2 4 2" xfId="36781"/>
    <cellStyle name="inputExposure 2 5" xfId="30452"/>
    <cellStyle name="inputExposure 2 5 2" xfId="36782"/>
    <cellStyle name="inputExposure 2 6" xfId="30453"/>
    <cellStyle name="inputExposure 2 6 2" xfId="36783"/>
    <cellStyle name="inputExposure 2 7" xfId="30454"/>
    <cellStyle name="inputExposure 2 7 2" xfId="36784"/>
    <cellStyle name="inputExposure 2 8" xfId="36775"/>
    <cellStyle name="inputExposure 2_Annexe 6 IAS" xfId="30455"/>
    <cellStyle name="inputExposure 3" xfId="30456"/>
    <cellStyle name="inputExposure 3 2" xfId="30457"/>
    <cellStyle name="inputExposure 3 3" xfId="30458"/>
    <cellStyle name="inputExposure 3 3 2" xfId="36785"/>
    <cellStyle name="inputExposure 3 4" xfId="30459"/>
    <cellStyle name="inputExposure 3 4 2" xfId="36786"/>
    <cellStyle name="inputExposure 3 5" xfId="30460"/>
    <cellStyle name="inputExposure 3 5 2" xfId="36787"/>
    <cellStyle name="inputExposure 3 6" xfId="30461"/>
    <cellStyle name="inputExposure 3 6 2" xfId="36788"/>
    <cellStyle name="inputExposure 3_Annexe 6 IAS" xfId="30462"/>
    <cellStyle name="inputExposure 4" xfId="30463"/>
    <cellStyle name="inputExposure 5" xfId="30464"/>
    <cellStyle name="inputExposure 6" xfId="30465"/>
    <cellStyle name="inputExposure 7" xfId="30466"/>
    <cellStyle name="inputExposure 8" xfId="30467"/>
    <cellStyle name="inputExposure 9" xfId="30468"/>
    <cellStyle name="inputExposure_Annexe 6 IAS" xfId="30469"/>
    <cellStyle name="inputMaturity" xfId="30470"/>
    <cellStyle name="inputMaturity 10" xfId="30471"/>
    <cellStyle name="inputMaturity 11" xfId="36789"/>
    <cellStyle name="inputMaturity 2" xfId="30472"/>
    <cellStyle name="inputMaturity 2 2" xfId="30473"/>
    <cellStyle name="inputMaturity 2 3" xfId="30474"/>
    <cellStyle name="inputMaturity 2 3 2" xfId="36791"/>
    <cellStyle name="inputMaturity 2 4" xfId="30475"/>
    <cellStyle name="inputMaturity 2 4 2" xfId="36792"/>
    <cellStyle name="inputMaturity 2 5" xfId="30476"/>
    <cellStyle name="inputMaturity 2 5 2" xfId="36793"/>
    <cellStyle name="inputMaturity 2 6" xfId="30477"/>
    <cellStyle name="inputMaturity 2 6 2" xfId="36794"/>
    <cellStyle name="inputMaturity 2 7" xfId="36790"/>
    <cellStyle name="inputMaturity 2_Annexe 6 IAS" xfId="30478"/>
    <cellStyle name="inputMaturity 3" xfId="30479"/>
    <cellStyle name="inputMaturity 3 2" xfId="30480"/>
    <cellStyle name="inputMaturity 3 3" xfId="30481"/>
    <cellStyle name="inputMaturity 3 3 2" xfId="36795"/>
    <cellStyle name="inputMaturity 3 4" xfId="30482"/>
    <cellStyle name="inputMaturity 3 4 2" xfId="36796"/>
    <cellStyle name="inputMaturity 3 5" xfId="30483"/>
    <cellStyle name="inputMaturity 3 5 2" xfId="36797"/>
    <cellStyle name="inputMaturity 3 6" xfId="30484"/>
    <cellStyle name="inputMaturity 3 6 2" xfId="36798"/>
    <cellStyle name="inputMaturity 3_Annexe 6 IAS" xfId="30485"/>
    <cellStyle name="inputMaturity 4" xfId="30486"/>
    <cellStyle name="inputMaturity 5" xfId="30487"/>
    <cellStyle name="inputMaturity 6" xfId="30488"/>
    <cellStyle name="inputMaturity 7" xfId="30489"/>
    <cellStyle name="inputMaturity 8" xfId="30490"/>
    <cellStyle name="inputMaturity 9" xfId="30491"/>
    <cellStyle name="inputMaturity_Annexe 6 IAS" xfId="30492"/>
    <cellStyle name="inputParameterE" xfId="30493"/>
    <cellStyle name="inputParameterE 10" xfId="30494"/>
    <cellStyle name="inputParameterE 11" xfId="30495"/>
    <cellStyle name="inputParameterE 12" xfId="30496"/>
    <cellStyle name="inputParameterE 13" xfId="30497"/>
    <cellStyle name="inputParameterE 14" xfId="30498"/>
    <cellStyle name="inputParameterE 15" xfId="30499"/>
    <cellStyle name="inputParameterE 16" xfId="30500"/>
    <cellStyle name="inputParameterE 17" xfId="30501"/>
    <cellStyle name="inputParameterE 18" xfId="30502"/>
    <cellStyle name="inputParameterE 19" xfId="30503"/>
    <cellStyle name="inputParameterE 2" xfId="30504"/>
    <cellStyle name="inputParameterE 2 2" xfId="30505"/>
    <cellStyle name="inputParameterE 2_Annexe 6 IAS" xfId="30506"/>
    <cellStyle name="inputParameterE 20" xfId="30507"/>
    <cellStyle name="inputParameterE 21" xfId="30508"/>
    <cellStyle name="inputParameterE 22" xfId="30509"/>
    <cellStyle name="inputParameterE 3" xfId="30510"/>
    <cellStyle name="inputParameterE 3 2" xfId="30511"/>
    <cellStyle name="inputParameterE 3_Annexe 6 IAS" xfId="30512"/>
    <cellStyle name="inputParameterE 4" xfId="30513"/>
    <cellStyle name="inputParameterE 4 2" xfId="30514"/>
    <cellStyle name="inputParameterE 4_Annexe 6 IAS" xfId="30515"/>
    <cellStyle name="inputParameterE 5" xfId="30516"/>
    <cellStyle name="inputParameterE 5 2" xfId="30517"/>
    <cellStyle name="inputParameterE 5_Annexe 6 IAS" xfId="30518"/>
    <cellStyle name="inputParameterE 6" xfId="30519"/>
    <cellStyle name="inputParameterE 6 2" xfId="30520"/>
    <cellStyle name="inputParameterE 6_Annexe 6 IAS" xfId="30521"/>
    <cellStyle name="inputParameterE 7" xfId="30522"/>
    <cellStyle name="inputParameterE 7 2" xfId="30523"/>
    <cellStyle name="inputParameterE 7_Annexe 6 IAS" xfId="30524"/>
    <cellStyle name="inputParameterE 8" xfId="30525"/>
    <cellStyle name="inputParameterE 9" xfId="30526"/>
    <cellStyle name="inputParameterE_Annexe 6 IAS" xfId="30527"/>
    <cellStyle name="inputPD" xfId="30528"/>
    <cellStyle name="inputPD 10" xfId="30529"/>
    <cellStyle name="inputPD 11" xfId="36799"/>
    <cellStyle name="inputPD 2" xfId="30530"/>
    <cellStyle name="inputPD 2 2" xfId="30531"/>
    <cellStyle name="inputPD 2 3" xfId="30532"/>
    <cellStyle name="inputPD 2 3 2" xfId="36801"/>
    <cellStyle name="inputPD 2 4" xfId="30533"/>
    <cellStyle name="inputPD 2 4 2" xfId="36802"/>
    <cellStyle name="inputPD 2 5" xfId="30534"/>
    <cellStyle name="inputPD 2 5 2" xfId="36803"/>
    <cellStyle name="inputPD 2 6" xfId="30535"/>
    <cellStyle name="inputPD 2 6 2" xfId="36804"/>
    <cellStyle name="inputPD 2 7" xfId="36800"/>
    <cellStyle name="inputPD 2_Annexe 6 IAS" xfId="30536"/>
    <cellStyle name="inputPD 3" xfId="30537"/>
    <cellStyle name="inputPD 3 2" xfId="30538"/>
    <cellStyle name="inputPD 3 3" xfId="30539"/>
    <cellStyle name="inputPD 3 3 2" xfId="36805"/>
    <cellStyle name="inputPD 3 4" xfId="30540"/>
    <cellStyle name="inputPD 3 4 2" xfId="36806"/>
    <cellStyle name="inputPD 3 5" xfId="30541"/>
    <cellStyle name="inputPD 3 5 2" xfId="36807"/>
    <cellStyle name="inputPD 3 6" xfId="30542"/>
    <cellStyle name="inputPD 3 6 2" xfId="36808"/>
    <cellStyle name="inputPD 3_Annexe 6 IAS" xfId="30543"/>
    <cellStyle name="inputPD 4" xfId="30544"/>
    <cellStyle name="inputPD 5" xfId="30545"/>
    <cellStyle name="inputPD 6" xfId="30546"/>
    <cellStyle name="inputPD 7" xfId="30547"/>
    <cellStyle name="inputPD 8" xfId="30548"/>
    <cellStyle name="inputPD 9" xfId="30549"/>
    <cellStyle name="inputPD_Annexe 6 IAS" xfId="30550"/>
    <cellStyle name="inputPercentage" xfId="30551"/>
    <cellStyle name="inputPercentage 10" xfId="30552"/>
    <cellStyle name="inputPercentage 11" xfId="30553"/>
    <cellStyle name="inputPercentage 12" xfId="30554"/>
    <cellStyle name="inputPercentage 13" xfId="30555"/>
    <cellStyle name="inputPercentage 14" xfId="30556"/>
    <cellStyle name="inputPercentage 15" xfId="30557"/>
    <cellStyle name="inputPercentage 16" xfId="30558"/>
    <cellStyle name="inputPercentage 17" xfId="30559"/>
    <cellStyle name="inputPercentage 18" xfId="36809"/>
    <cellStyle name="inputPercentage 2" xfId="30560"/>
    <cellStyle name="inputPercentage 2 2" xfId="30561"/>
    <cellStyle name="inputPercentage 2 2 2" xfId="30562"/>
    <cellStyle name="inputPercentage 2 3" xfId="30563"/>
    <cellStyle name="inputPercentage 2 3 2" xfId="30564"/>
    <cellStyle name="inputPercentage 2 4" xfId="30565"/>
    <cellStyle name="inputPercentage 2 4 2" xfId="30566"/>
    <cellStyle name="inputPercentage 2 5" xfId="30567"/>
    <cellStyle name="inputPercentage 2 5 2" xfId="36811"/>
    <cellStyle name="inputPercentage 2 6" xfId="30568"/>
    <cellStyle name="inputPercentage 2 6 2" xfId="36812"/>
    <cellStyle name="inputPercentage 2 7" xfId="36810"/>
    <cellStyle name="inputPercentage 2_Annexe 6 IAS" xfId="30569"/>
    <cellStyle name="inputPercentage 3" xfId="30570"/>
    <cellStyle name="inputPercentage 3 2" xfId="30571"/>
    <cellStyle name="inputPercentage 3 3" xfId="30572"/>
    <cellStyle name="inputPercentage 3 3 2" xfId="36813"/>
    <cellStyle name="inputPercentage 3 4" xfId="30573"/>
    <cellStyle name="inputPercentage 3 4 2" xfId="36814"/>
    <cellStyle name="inputPercentage 3 5" xfId="30574"/>
    <cellStyle name="inputPercentage 3 5 2" xfId="36815"/>
    <cellStyle name="inputPercentage 3 6" xfId="30575"/>
    <cellStyle name="inputPercentage 3 6 2" xfId="36816"/>
    <cellStyle name="inputPercentage 3_Annexe 6 IAS" xfId="30576"/>
    <cellStyle name="inputPercentage 4" xfId="30577"/>
    <cellStyle name="inputPercentage 4 2" xfId="30578"/>
    <cellStyle name="inputPercentage 4_Annexe 6 IAS" xfId="30579"/>
    <cellStyle name="inputPercentage 5" xfId="30580"/>
    <cellStyle name="inputPercentage 5 2" xfId="30581"/>
    <cellStyle name="inputPercentage 5_Annexe 6 IAS" xfId="30582"/>
    <cellStyle name="inputPercentage 6" xfId="30583"/>
    <cellStyle name="inputPercentage 7" xfId="30584"/>
    <cellStyle name="inputPercentage 8" xfId="30585"/>
    <cellStyle name="inputPercentage 9" xfId="30586"/>
    <cellStyle name="inputPercentage_Annexe 6 IAS" xfId="30587"/>
    <cellStyle name="inputPercentageL" xfId="30588"/>
    <cellStyle name="inputPercentageL 10" xfId="30589"/>
    <cellStyle name="inputPercentageL 2" xfId="30590"/>
    <cellStyle name="inputPercentageL 2 2" xfId="30591"/>
    <cellStyle name="inputPercentageL 2_Annexe 6 IAS" xfId="30592"/>
    <cellStyle name="inputPercentageL 3" xfId="30593"/>
    <cellStyle name="inputPercentageL 3 2" xfId="30594"/>
    <cellStyle name="inputPercentageL 3_Annexe 6 IAS" xfId="30595"/>
    <cellStyle name="inputPercentageL 4" xfId="30596"/>
    <cellStyle name="inputPercentageL 5" xfId="30597"/>
    <cellStyle name="inputPercentageL 6" xfId="30598"/>
    <cellStyle name="inputPercentageL 7" xfId="30599"/>
    <cellStyle name="inputPercentageL 8" xfId="30600"/>
    <cellStyle name="inputPercentageL 9" xfId="30601"/>
    <cellStyle name="inputPercentageL_Annexe 6 IAS" xfId="30602"/>
    <cellStyle name="inputPercentageS" xfId="30603"/>
    <cellStyle name="inputPercentageS 10" xfId="30604"/>
    <cellStyle name="inputPercentageS 11" xfId="30605"/>
    <cellStyle name="inputPercentageS 12" xfId="30606"/>
    <cellStyle name="inputPercentageS 13" xfId="30607"/>
    <cellStyle name="inputPercentageS 14" xfId="30608"/>
    <cellStyle name="inputPercentageS 15" xfId="30609"/>
    <cellStyle name="inputPercentageS 16" xfId="30610"/>
    <cellStyle name="inputPercentageS 17" xfId="30611"/>
    <cellStyle name="inputPercentageS 2" xfId="30612"/>
    <cellStyle name="inputPercentageS 2 2" xfId="30613"/>
    <cellStyle name="inputPercentageS 2_Annexe 6 IAS" xfId="30614"/>
    <cellStyle name="inputPercentageS 3" xfId="30615"/>
    <cellStyle name="inputPercentageS 3 2" xfId="30616"/>
    <cellStyle name="inputPercentageS 3_Annexe 6 IAS" xfId="30617"/>
    <cellStyle name="inputPercentageS 4" xfId="30618"/>
    <cellStyle name="inputPercentageS 4 2" xfId="30619"/>
    <cellStyle name="inputPercentageS 4_Annexe 6 IAS" xfId="30620"/>
    <cellStyle name="inputPercentageS 5" xfId="30621"/>
    <cellStyle name="inputPercentageS 5 2" xfId="30622"/>
    <cellStyle name="inputPercentageS 5_Annexe 6 IAS" xfId="30623"/>
    <cellStyle name="inputPercentageS 6" xfId="30624"/>
    <cellStyle name="inputPercentageS 7" xfId="30625"/>
    <cellStyle name="inputPercentageS 8" xfId="30626"/>
    <cellStyle name="inputPercentageS 9" xfId="30627"/>
    <cellStyle name="inputPercentageS_Annexe 6 IAS" xfId="30628"/>
    <cellStyle name="inputSelection" xfId="30629"/>
    <cellStyle name="inputSelection 10" xfId="30630"/>
    <cellStyle name="inputSelection 11" xfId="36817"/>
    <cellStyle name="inputSelection 2" xfId="30631"/>
    <cellStyle name="inputSelection 2 2" xfId="30632"/>
    <cellStyle name="inputSelection 2 3" xfId="30633"/>
    <cellStyle name="inputSelection 2 3 2" xfId="36819"/>
    <cellStyle name="inputSelection 2 4" xfId="30634"/>
    <cellStyle name="inputSelection 2 4 2" xfId="36820"/>
    <cellStyle name="inputSelection 2 5" xfId="30635"/>
    <cellStyle name="inputSelection 2 5 2" xfId="36821"/>
    <cellStyle name="inputSelection 2 6" xfId="30636"/>
    <cellStyle name="inputSelection 2 6 2" xfId="36822"/>
    <cellStyle name="inputSelection 2 7" xfId="36818"/>
    <cellStyle name="inputSelection 2_Annexe 6 IAS" xfId="30637"/>
    <cellStyle name="inputSelection 3" xfId="30638"/>
    <cellStyle name="inputSelection 3 2" xfId="30639"/>
    <cellStyle name="inputSelection 3 3" xfId="30640"/>
    <cellStyle name="inputSelection 3 3 2" xfId="36823"/>
    <cellStyle name="inputSelection 3 4" xfId="30641"/>
    <cellStyle name="inputSelection 3 4 2" xfId="36824"/>
    <cellStyle name="inputSelection 3 5" xfId="30642"/>
    <cellStyle name="inputSelection 3 5 2" xfId="36825"/>
    <cellStyle name="inputSelection 3 6" xfId="30643"/>
    <cellStyle name="inputSelection 3 6 2" xfId="36826"/>
    <cellStyle name="inputSelection 3_Annexe 6 IAS" xfId="30644"/>
    <cellStyle name="inputSelection 4" xfId="30645"/>
    <cellStyle name="inputSelection 5" xfId="30646"/>
    <cellStyle name="inputSelection 6" xfId="30647"/>
    <cellStyle name="inputSelection 7" xfId="30648"/>
    <cellStyle name="inputSelection 8" xfId="30649"/>
    <cellStyle name="inputSelection 9" xfId="30650"/>
    <cellStyle name="inputSelection_Annexe 6 IAS" xfId="30651"/>
    <cellStyle name="inputText" xfId="30652"/>
    <cellStyle name="inputText 10" xfId="30653"/>
    <cellStyle name="inputText 10 2" xfId="30654"/>
    <cellStyle name="inputText 10_Annexe 6 IAS" xfId="30655"/>
    <cellStyle name="inputText 11" xfId="30656"/>
    <cellStyle name="inputText 12" xfId="30657"/>
    <cellStyle name="inputText 13" xfId="36827"/>
    <cellStyle name="inputText 2" xfId="30658"/>
    <cellStyle name="inputText 2 2" xfId="30659"/>
    <cellStyle name="inputText 2 2 2" xfId="30660"/>
    <cellStyle name="inputText 2 2 3" xfId="30661"/>
    <cellStyle name="inputText 2 2_Annexe 6 IAS" xfId="30662"/>
    <cellStyle name="inputText 2 3" xfId="30663"/>
    <cellStyle name="inputText 2 4" xfId="30664"/>
    <cellStyle name="inputText 2 5" xfId="30665"/>
    <cellStyle name="inputText 2 6" xfId="30666"/>
    <cellStyle name="inputText 2 7" xfId="36828"/>
    <cellStyle name="inputText 2_Annexe 6 IAS" xfId="30667"/>
    <cellStyle name="inputText 3" xfId="30668"/>
    <cellStyle name="inputText 3 2" xfId="30669"/>
    <cellStyle name="inputText 3 2 2" xfId="30670"/>
    <cellStyle name="inputText 3 2 3" xfId="30671"/>
    <cellStyle name="inputText 3 2_Annexe 6 IAS" xfId="30672"/>
    <cellStyle name="inputText 3 3" xfId="30673"/>
    <cellStyle name="inputText 3 4" xfId="30674"/>
    <cellStyle name="inputText 3 5" xfId="30675"/>
    <cellStyle name="inputText 3 6" xfId="30676"/>
    <cellStyle name="inputText 3_Annexe 6 IAS" xfId="30677"/>
    <cellStyle name="inputText 4" xfId="30678"/>
    <cellStyle name="inputText 4 2" xfId="30679"/>
    <cellStyle name="inputText 4 2 2" xfId="30680"/>
    <cellStyle name="inputText 4 2_Annexe 6 IAS" xfId="30681"/>
    <cellStyle name="inputText 4 3" xfId="30682"/>
    <cellStyle name="inputText 4 4" xfId="30683"/>
    <cellStyle name="inputText 4 5" xfId="30684"/>
    <cellStyle name="inputText 4_Annexe 6 IAS" xfId="30685"/>
    <cellStyle name="inputText 5" xfId="30686"/>
    <cellStyle name="inputText 5 2" xfId="30687"/>
    <cellStyle name="inputText 5 2 2" xfId="30688"/>
    <cellStyle name="inputText 5 2_Annexe 6 IAS" xfId="30689"/>
    <cellStyle name="inputText 5 3" xfId="30690"/>
    <cellStyle name="inputText 5 4" xfId="30691"/>
    <cellStyle name="inputText 5 5" xfId="30692"/>
    <cellStyle name="inputText 5_Annexe 6 IAS" xfId="30693"/>
    <cellStyle name="inputText 6" xfId="30694"/>
    <cellStyle name="inputText 6 2" xfId="30695"/>
    <cellStyle name="inputText 6 2 2" xfId="30696"/>
    <cellStyle name="inputText 6 2_Annexe 6 IAS" xfId="30697"/>
    <cellStyle name="inputText 6 3" xfId="30698"/>
    <cellStyle name="inputText 6 4" xfId="30699"/>
    <cellStyle name="inputText 6_Annexe 6 IAS" xfId="30700"/>
    <cellStyle name="inputText 7" xfId="30701"/>
    <cellStyle name="inputText 7 2" xfId="30702"/>
    <cellStyle name="inputText 7 3" xfId="30703"/>
    <cellStyle name="inputText 7 4" xfId="30704"/>
    <cellStyle name="inputText 7_Annexe 6 IAS" xfId="30705"/>
    <cellStyle name="inputText 8" xfId="30706"/>
    <cellStyle name="inputText 8 2" xfId="30707"/>
    <cellStyle name="inputText 8 3" xfId="30708"/>
    <cellStyle name="inputText 8 4" xfId="30709"/>
    <cellStyle name="inputText 8_Annexe 6 IAS" xfId="30710"/>
    <cellStyle name="inputText 9" xfId="30711"/>
    <cellStyle name="inputText 9 2" xfId="30712"/>
    <cellStyle name="inputText 9 3" xfId="30713"/>
    <cellStyle name="inputText 9 4" xfId="30714"/>
    <cellStyle name="inputText 9_Annexe 6 IAS" xfId="30715"/>
    <cellStyle name="inputText_Annexe 6 IAS" xfId="30716"/>
    <cellStyle name="Insatisfaisant 10" xfId="30717"/>
    <cellStyle name="Insatisfaisant 11" xfId="30718"/>
    <cellStyle name="Insatisfaisant 12" xfId="30719"/>
    <cellStyle name="Insatisfaisant 2" xfId="30720"/>
    <cellStyle name="Insatisfaisant 3" xfId="30721"/>
    <cellStyle name="Insatisfaisant 4" xfId="30722"/>
    <cellStyle name="Insatisfaisant 4 2" xfId="30723"/>
    <cellStyle name="Insatisfaisant 4 3" xfId="30724"/>
    <cellStyle name="Insatisfaisant 4_Annexe 6 IAS" xfId="30725"/>
    <cellStyle name="Insatisfaisant 5" xfId="30726"/>
    <cellStyle name="Insatisfaisant 6" xfId="30727"/>
    <cellStyle name="Insatisfaisant 7" xfId="30728"/>
    <cellStyle name="Insatisfaisant 8" xfId="30729"/>
    <cellStyle name="Insatisfaisant 8 2" xfId="30730"/>
    <cellStyle name="Insatisfaisant 8_Annexe 6 IAS" xfId="30731"/>
    <cellStyle name="Insatisfaisant 9" xfId="30732"/>
    <cellStyle name="Integer" xfId="30733"/>
    <cellStyle name="Intermediate" xfId="30734"/>
    <cellStyle name="Intermediate 10" xfId="30735"/>
    <cellStyle name="Intermediate 11" xfId="30736"/>
    <cellStyle name="Intermediate 12" xfId="30737"/>
    <cellStyle name="Intermediate 13" xfId="30738"/>
    <cellStyle name="Intermediate 14" xfId="30739"/>
    <cellStyle name="Intermediate 15" xfId="30740"/>
    <cellStyle name="Intermediate 16" xfId="30741"/>
    <cellStyle name="Intermediate 17" xfId="30742"/>
    <cellStyle name="Intermediate 2" xfId="30743"/>
    <cellStyle name="Intermediate 3" xfId="30744"/>
    <cellStyle name="Intermediate 4" xfId="30745"/>
    <cellStyle name="Intermediate 5" xfId="30746"/>
    <cellStyle name="Intermediate 6" xfId="30747"/>
    <cellStyle name="Intermediate 7" xfId="30748"/>
    <cellStyle name="Intermediate 8" xfId="30749"/>
    <cellStyle name="Intermediate 9" xfId="30750"/>
    <cellStyle name="Intermediate_Annexe 6 IAS" xfId="30751"/>
    <cellStyle name="Invisible_white" xfId="30752"/>
    <cellStyle name="Invoer" xfId="30753"/>
    <cellStyle name="ItalicHeader" xfId="30754"/>
    <cellStyle name="KljhDate" xfId="30755"/>
    <cellStyle name="KljhDate 2" xfId="30756"/>
    <cellStyle name="KljhDate 2 2" xfId="30757"/>
    <cellStyle name="KljhDate 2_Cadrage conso" xfId="30758"/>
    <cellStyle name="KljhDate 3" xfId="30759"/>
    <cellStyle name="KljhDate_Annexe 6 IAS" xfId="30760"/>
    <cellStyle name="KljhInput" xfId="30761"/>
    <cellStyle name="KljhInput 2" xfId="30762"/>
    <cellStyle name="KljhInput 2 2" xfId="30763"/>
    <cellStyle name="KljhInput 2_Cadrage conso" xfId="30764"/>
    <cellStyle name="KljhInput 3" xfId="30765"/>
    <cellStyle name="KljhInput_Annexe 6 IAS" xfId="30766"/>
    <cellStyle name="KljhInputDate" xfId="30767"/>
    <cellStyle name="KljhInputDate 2" xfId="30768"/>
    <cellStyle name="KljhInputDate 2 2" xfId="30769"/>
    <cellStyle name="KljhInputDate 2_Cadrage conso" xfId="30770"/>
    <cellStyle name="KljhInputDate 3" xfId="30771"/>
    <cellStyle name="KljhInputDate_Annexe 6 IAS" xfId="30772"/>
    <cellStyle name="KljhInputPercent" xfId="30773"/>
    <cellStyle name="KljhInputPercent 2" xfId="30774"/>
    <cellStyle name="KljhInputPercent 2 2" xfId="30775"/>
    <cellStyle name="KljhInputPercent 2_Cadrage conso" xfId="30776"/>
    <cellStyle name="KljhInputPercent 3" xfId="30777"/>
    <cellStyle name="KljhInputPercent_Annexe 6 IAS" xfId="30778"/>
    <cellStyle name="KljhIntermediate" xfId="30779"/>
    <cellStyle name="KljhIntermediate 2" xfId="30780"/>
    <cellStyle name="KljhIntermediate 2 2" xfId="30781"/>
    <cellStyle name="KljhIntermediate 2_Cadrage conso" xfId="30782"/>
    <cellStyle name="KljhIntermediate 3" xfId="30783"/>
    <cellStyle name="KljhIntermediate_Annexe 6 IAS" xfId="30784"/>
    <cellStyle name="KljhLabel" xfId="30785"/>
    <cellStyle name="KljhLabel 2" xfId="30786"/>
    <cellStyle name="KljhLabel 2 2" xfId="30787"/>
    <cellStyle name="KljhLabel 2_Cadrage conso" xfId="30788"/>
    <cellStyle name="KljhLabel 3" xfId="30789"/>
    <cellStyle name="KljhLabel_Annexe 6 IAS" xfId="30790"/>
    <cellStyle name="KljhOutput" xfId="30791"/>
    <cellStyle name="KljhOutput 2" xfId="30792"/>
    <cellStyle name="KljhOutput 2 2" xfId="30793"/>
    <cellStyle name="KljhOutput 2_Cadrage conso" xfId="30794"/>
    <cellStyle name="KljhOutput 3" xfId="30795"/>
    <cellStyle name="KljhOutput_Annexe 6 IAS" xfId="30796"/>
    <cellStyle name="KljhOutputDate" xfId="30797"/>
    <cellStyle name="KljhOutputDate 2" xfId="30798"/>
    <cellStyle name="KljhOutputDate 2 2" xfId="30799"/>
    <cellStyle name="KljhOutputDate 2_Cadrage conso" xfId="30800"/>
    <cellStyle name="KljhOutputDate 3" xfId="30801"/>
    <cellStyle name="KljhOutputDate_Annexe 6 IAS" xfId="30802"/>
    <cellStyle name="KljhOutputPercent" xfId="30803"/>
    <cellStyle name="KljhOutputPercent 2" xfId="30804"/>
    <cellStyle name="KljhOutputPercent 2 2" xfId="30805"/>
    <cellStyle name="KljhOutputPercent 2_Cadrage conso" xfId="30806"/>
    <cellStyle name="KljhOutputPercent 3" xfId="30807"/>
    <cellStyle name="KljhOutputPercent_Annexe 6 IAS" xfId="30808"/>
    <cellStyle name="KljhPercent" xfId="30809"/>
    <cellStyle name="KljhPercent 2" xfId="30810"/>
    <cellStyle name="KljhPercent 2 2" xfId="30811"/>
    <cellStyle name="KljhPercent 2_Cadrage conso" xfId="30812"/>
    <cellStyle name="KljhPercent 3" xfId="30813"/>
    <cellStyle name="KljhPercent_Annexe 6 IAS" xfId="30814"/>
    <cellStyle name="KljhTitle" xfId="30815"/>
    <cellStyle name="Komma-" xfId="30816"/>
    <cellStyle name="Komma [0]" xfId="30817"/>
    <cellStyle name="Komma [0] 2" xfId="30818"/>
    <cellStyle name="Komma [0] 2 2" xfId="30819"/>
    <cellStyle name="Komma [0] 2_Annexe 6 IAS" xfId="30820"/>
    <cellStyle name="Komma [0] 3" xfId="30821"/>
    <cellStyle name="Komma [0] 4" xfId="30822"/>
    <cellStyle name="Komma [0] 5" xfId="30823"/>
    <cellStyle name="Komma [0]_Annexe 6 IAS" xfId="30824"/>
    <cellStyle name="Komma- 10" xfId="30825"/>
    <cellStyle name="Komma- 11" xfId="30826"/>
    <cellStyle name="Komma- 12" xfId="30827"/>
    <cellStyle name="Komma- 13" xfId="30828"/>
    <cellStyle name="Komma- 14" xfId="30829"/>
    <cellStyle name="Komma- 15" xfId="30830"/>
    <cellStyle name="Komma- 16" xfId="30831"/>
    <cellStyle name="Komma- 17" xfId="30832"/>
    <cellStyle name="Komma- 18" xfId="30833"/>
    <cellStyle name="Komma- 19" xfId="30834"/>
    <cellStyle name="Komma- 2" xfId="30835"/>
    <cellStyle name="Komma- 20" xfId="30836"/>
    <cellStyle name="Komma- 21" xfId="30837"/>
    <cellStyle name="Komma- 22" xfId="30838"/>
    <cellStyle name="Komma- 23" xfId="30839"/>
    <cellStyle name="Komma- 24" xfId="30840"/>
    <cellStyle name="Komma- 25" xfId="30841"/>
    <cellStyle name="Komma- 26" xfId="30842"/>
    <cellStyle name="Komma- 27" xfId="30843"/>
    <cellStyle name="Komma- 28" xfId="30844"/>
    <cellStyle name="Komma- 29" xfId="30845"/>
    <cellStyle name="Komma- 3" xfId="30846"/>
    <cellStyle name="Komma- 30" xfId="30847"/>
    <cellStyle name="Komma- 31" xfId="30848"/>
    <cellStyle name="Komma- 32" xfId="30849"/>
    <cellStyle name="Komma- 33" xfId="30850"/>
    <cellStyle name="Komma- 34" xfId="30851"/>
    <cellStyle name="Komma- 35" xfId="30852"/>
    <cellStyle name="Komma- 4" xfId="30853"/>
    <cellStyle name="Komma- 5" xfId="30854"/>
    <cellStyle name="Komma- 6" xfId="30855"/>
    <cellStyle name="Komma- 7" xfId="30856"/>
    <cellStyle name="Komma- 8" xfId="30857"/>
    <cellStyle name="Komma- 9" xfId="30858"/>
    <cellStyle name="Komma-_Annexe 6 IAS" xfId="30859"/>
    <cellStyle name="Komma_Blad1" xfId="30860"/>
    <cellStyle name="Komma+" xfId="30861"/>
    <cellStyle name="Komma+ 10" xfId="30862"/>
    <cellStyle name="Komma+ 11" xfId="30863"/>
    <cellStyle name="Komma+ 12" xfId="30864"/>
    <cellStyle name="Komma+ 13" xfId="30865"/>
    <cellStyle name="Komma+ 14" xfId="30866"/>
    <cellStyle name="Komma+ 15" xfId="30867"/>
    <cellStyle name="Komma+ 16" xfId="30868"/>
    <cellStyle name="Komma+ 17" xfId="30869"/>
    <cellStyle name="Komma+ 2" xfId="30870"/>
    <cellStyle name="Komma+ 3" xfId="30871"/>
    <cellStyle name="Komma+ 4" xfId="30872"/>
    <cellStyle name="Komma+ 5" xfId="30873"/>
    <cellStyle name="Komma+ 6" xfId="30874"/>
    <cellStyle name="Komma+ 7" xfId="30875"/>
    <cellStyle name="Komma+ 8" xfId="30876"/>
    <cellStyle name="Komma+ 9" xfId="30877"/>
    <cellStyle name="Komma+_Annexe 6 IAS" xfId="30878"/>
    <cellStyle name="Kop 1" xfId="30879"/>
    <cellStyle name="Kop 2" xfId="30880"/>
    <cellStyle name="Kop 3" xfId="30881"/>
    <cellStyle name="Kop 4" xfId="30882"/>
    <cellStyle name="KPMG Heading 1" xfId="30883"/>
    <cellStyle name="KPMG Heading 1 2" xfId="30884"/>
    <cellStyle name="KPMG Heading 1 2 2" xfId="30885"/>
    <cellStyle name="KPMG Heading 1 2 2 2" xfId="30886"/>
    <cellStyle name="KPMG Heading 1 2 3" xfId="30887"/>
    <cellStyle name="KPMG Heading 1 3" xfId="30888"/>
    <cellStyle name="KPMG Heading 1 3 2" xfId="30889"/>
    <cellStyle name="KPMG Heading 1 4" xfId="30890"/>
    <cellStyle name="KPMG Heading 1_Annexe 6 IAS" xfId="30891"/>
    <cellStyle name="KPMG Heading 2" xfId="30892"/>
    <cellStyle name="KPMG Heading 2 2" xfId="30893"/>
    <cellStyle name="KPMG Heading 2 2 2" xfId="30894"/>
    <cellStyle name="KPMG Heading 2 2 2 2" xfId="30895"/>
    <cellStyle name="KPMG Heading 2 2 3" xfId="30896"/>
    <cellStyle name="KPMG Heading 2 3" xfId="30897"/>
    <cellStyle name="KPMG Heading 2 3 2" xfId="30898"/>
    <cellStyle name="KPMG Heading 2 4" xfId="30899"/>
    <cellStyle name="KPMG Heading 2_Annexe 6 IAS" xfId="30900"/>
    <cellStyle name="KPMG Heading 3" xfId="30901"/>
    <cellStyle name="KPMG Heading 3 2" xfId="30902"/>
    <cellStyle name="KPMG Heading 3 2 2" xfId="30903"/>
    <cellStyle name="KPMG Heading 3 2 2 2" xfId="30904"/>
    <cellStyle name="KPMG Heading 3 2 3" xfId="30905"/>
    <cellStyle name="KPMG Heading 3 3" xfId="30906"/>
    <cellStyle name="KPMG Heading 3 3 2" xfId="30907"/>
    <cellStyle name="KPMG Heading 3 4" xfId="30908"/>
    <cellStyle name="KPMG Heading 3_Annexe 6 IAS" xfId="30909"/>
    <cellStyle name="KPMG Heading 4" xfId="30910"/>
    <cellStyle name="KPMG Heading 4 2" xfId="30911"/>
    <cellStyle name="KPMG Heading 4 2 2" xfId="30912"/>
    <cellStyle name="KPMG Heading 4 2 2 2" xfId="30913"/>
    <cellStyle name="KPMG Heading 4 2 3" xfId="30914"/>
    <cellStyle name="KPMG Heading 4 3" xfId="30915"/>
    <cellStyle name="KPMG Heading 4 3 2" xfId="30916"/>
    <cellStyle name="KPMG Heading 4 4" xfId="30917"/>
    <cellStyle name="KPMG Heading 4_Annexe 6 IAS" xfId="30918"/>
    <cellStyle name="KPMG Normal" xfId="30919"/>
    <cellStyle name="KPMG Normal 2" xfId="30920"/>
    <cellStyle name="KPMG Normal 2 2" xfId="30921"/>
    <cellStyle name="KPMG Normal 2 2 2" xfId="30922"/>
    <cellStyle name="KPMG Normal 2 3" xfId="30923"/>
    <cellStyle name="KPMG Normal 3" xfId="30924"/>
    <cellStyle name="KPMG Normal 3 2" xfId="30925"/>
    <cellStyle name="KPMG Normal 4" xfId="30926"/>
    <cellStyle name="KPMG Normal Text" xfId="30927"/>
    <cellStyle name="KPMG Normal Text 2" xfId="30928"/>
    <cellStyle name="KPMG Normal Text 2 2" xfId="30929"/>
    <cellStyle name="KPMG Normal Text 2 2 2" xfId="30930"/>
    <cellStyle name="KPMG Normal Text 2 3" xfId="30931"/>
    <cellStyle name="KPMG Normal Text 3" xfId="30932"/>
    <cellStyle name="KPMG Normal Text 3 2" xfId="30933"/>
    <cellStyle name="KPMG Normal Text 4" xfId="30934"/>
    <cellStyle name="KPMG Normal Text_Cadrage conso" xfId="30935"/>
    <cellStyle name="KPMG Normal_Annexe 6 IAS" xfId="30936"/>
    <cellStyle name="KPON" xfId="30937"/>
    <cellStyle name="KPON 10" xfId="30938"/>
    <cellStyle name="KPON 11" xfId="30939"/>
    <cellStyle name="KPON 12" xfId="30940"/>
    <cellStyle name="KPON 13" xfId="30941"/>
    <cellStyle name="KPON 14" xfId="30942"/>
    <cellStyle name="KPON 15" xfId="30943"/>
    <cellStyle name="KPON 16" xfId="30944"/>
    <cellStyle name="KPON 17" xfId="30945"/>
    <cellStyle name="KPON 18" xfId="36829"/>
    <cellStyle name="KPON 2" xfId="30946"/>
    <cellStyle name="KPON 2 2" xfId="30947"/>
    <cellStyle name="KPON 2 3" xfId="30948"/>
    <cellStyle name="KPON 2_Annexe 6 IAS" xfId="30949"/>
    <cellStyle name="KPON 3" xfId="30950"/>
    <cellStyle name="KPON 3 2" xfId="30951"/>
    <cellStyle name="KPON 3_Annexe 6 IAS" xfId="30952"/>
    <cellStyle name="KPON 4" xfId="30953"/>
    <cellStyle name="KPON 4 2" xfId="30954"/>
    <cellStyle name="KPON 4_Annexe 6 IAS" xfId="30955"/>
    <cellStyle name="KPON 5" xfId="30956"/>
    <cellStyle name="KPON 5 2" xfId="30957"/>
    <cellStyle name="KPON 5_Annexe 6 IAS" xfId="30958"/>
    <cellStyle name="KPON 6" xfId="30959"/>
    <cellStyle name="KPON 7" xfId="30960"/>
    <cellStyle name="KPON 8" xfId="30961"/>
    <cellStyle name="KPON 9" xfId="30962"/>
    <cellStyle name="KPON_~0950885" xfId="30963"/>
    <cellStyle name="KPON2" xfId="30964"/>
    <cellStyle name="KPON2 10" xfId="30965"/>
    <cellStyle name="KPON2 11" xfId="30966"/>
    <cellStyle name="KPON2 12" xfId="30967"/>
    <cellStyle name="KPON2 13" xfId="30968"/>
    <cellStyle name="KPON2 14" xfId="30969"/>
    <cellStyle name="KPON2 2" xfId="30970"/>
    <cellStyle name="KPON2 2 2" xfId="30971"/>
    <cellStyle name="KPON2 2_Annexe 6 IAS" xfId="30972"/>
    <cellStyle name="KPON2 3" xfId="30973"/>
    <cellStyle name="KPON2 3 2" xfId="30974"/>
    <cellStyle name="KPON2 3_Annexe 6 IAS" xfId="30975"/>
    <cellStyle name="KPON2 4" xfId="30976"/>
    <cellStyle name="KPON2 5" xfId="30977"/>
    <cellStyle name="KPON2 6" xfId="30978"/>
    <cellStyle name="KPON2 7" xfId="30979"/>
    <cellStyle name="KPON2 8" xfId="30980"/>
    <cellStyle name="KPON2 9" xfId="30981"/>
    <cellStyle name="KPON2_~0950885" xfId="30982"/>
    <cellStyle name="kponé" xfId="30983"/>
    <cellStyle name="kponé 2" xfId="30984"/>
    <cellStyle name="kponé 3" xfId="36830"/>
    <cellStyle name="kponé_Cadrage conso" xfId="30985"/>
    <cellStyle name="l]_x000a_Path=M:\RIOCEN01_x000a_Name=Carlos Emilio Brousse_x000a_DDEApps=nsf,nsg,nsh,ntf,ns2,ors,org_x000a_SmartIcons=Todos_x000a_" xfId="30986"/>
    <cellStyle name="Labels 8p Bold" xfId="30987"/>
    <cellStyle name="Libre" xfId="30988"/>
    <cellStyle name="Lien hypertexte 2" xfId="30989"/>
    <cellStyle name="LineNumbers_Avg_BS " xfId="30990"/>
    <cellStyle name="Link - heading" xfId="30991"/>
    <cellStyle name="Link - heading 10" xfId="30992"/>
    <cellStyle name="Link - heading 11" xfId="30993"/>
    <cellStyle name="Link - heading 12" xfId="30994"/>
    <cellStyle name="Link - heading 13" xfId="30995"/>
    <cellStyle name="Link - heading 14" xfId="30996"/>
    <cellStyle name="Link - heading 15" xfId="30997"/>
    <cellStyle name="Link - heading 16" xfId="30998"/>
    <cellStyle name="Link - heading 17" xfId="30999"/>
    <cellStyle name="Link - heading 2" xfId="31000"/>
    <cellStyle name="Link - heading 3" xfId="31001"/>
    <cellStyle name="Link - heading 4" xfId="31002"/>
    <cellStyle name="Link - heading 5" xfId="31003"/>
    <cellStyle name="Link - heading 6" xfId="31004"/>
    <cellStyle name="Link - heading 7" xfId="31005"/>
    <cellStyle name="Link - heading 8" xfId="31006"/>
    <cellStyle name="Link - heading 9" xfId="31007"/>
    <cellStyle name="Link - heading_Annexe 6 IAS" xfId="31008"/>
    <cellStyle name="Link - numbers" xfId="31009"/>
    <cellStyle name="Link - numbers 10" xfId="31010"/>
    <cellStyle name="Link - numbers 11" xfId="31011"/>
    <cellStyle name="Link - numbers 12" xfId="31012"/>
    <cellStyle name="Link - numbers 13" xfId="31013"/>
    <cellStyle name="Link - numbers 14" xfId="31014"/>
    <cellStyle name="Link - numbers 15" xfId="31015"/>
    <cellStyle name="Link - numbers 16" xfId="31016"/>
    <cellStyle name="Link - numbers 17" xfId="31017"/>
    <cellStyle name="Link - numbers 2" xfId="31018"/>
    <cellStyle name="Link - numbers 3" xfId="31019"/>
    <cellStyle name="Link - numbers 4" xfId="31020"/>
    <cellStyle name="Link - numbers 5" xfId="31021"/>
    <cellStyle name="Link - numbers 6" xfId="31022"/>
    <cellStyle name="Link - numbers 7" xfId="31023"/>
    <cellStyle name="Link - numbers 8" xfId="31024"/>
    <cellStyle name="Link - numbers 9" xfId="31025"/>
    <cellStyle name="Link - numbers_Annexe 6 IAS" xfId="31026"/>
    <cellStyle name="Link Currency (0)" xfId="9425"/>
    <cellStyle name="Link Currency (0) 10" xfId="31028"/>
    <cellStyle name="Link Currency (0) 11" xfId="31029"/>
    <cellStyle name="Link Currency (0) 12" xfId="31030"/>
    <cellStyle name="Link Currency (0) 13" xfId="31031"/>
    <cellStyle name="Link Currency (0) 14" xfId="31032"/>
    <cellStyle name="Link Currency (0) 15" xfId="31033"/>
    <cellStyle name="Link Currency (0) 16" xfId="31034"/>
    <cellStyle name="Link Currency (0) 17" xfId="31035"/>
    <cellStyle name="Link Currency (0) 18" xfId="31027"/>
    <cellStyle name="Link Currency (0) 2" xfId="31036"/>
    <cellStyle name="Link Currency (0) 3" xfId="31037"/>
    <cellStyle name="Link Currency (0) 4" xfId="31038"/>
    <cellStyle name="Link Currency (0) 5" xfId="31039"/>
    <cellStyle name="Link Currency (0) 6" xfId="31040"/>
    <cellStyle name="Link Currency (0) 7" xfId="31041"/>
    <cellStyle name="Link Currency (0) 8" xfId="31042"/>
    <cellStyle name="Link Currency (0) 9" xfId="31043"/>
    <cellStyle name="Link Currency (0)_Annexe 6 IAS" xfId="31044"/>
    <cellStyle name="Link Currency (2)" xfId="9426"/>
    <cellStyle name="Link Currency (2) 10" xfId="31046"/>
    <cellStyle name="Link Currency (2) 11" xfId="31047"/>
    <cellStyle name="Link Currency (2) 12" xfId="31048"/>
    <cellStyle name="Link Currency (2) 13" xfId="31049"/>
    <cellStyle name="Link Currency (2) 14" xfId="31050"/>
    <cellStyle name="Link Currency (2) 15" xfId="31051"/>
    <cellStyle name="Link Currency (2) 16" xfId="31052"/>
    <cellStyle name="Link Currency (2) 17" xfId="31053"/>
    <cellStyle name="Link Currency (2) 18" xfId="31045"/>
    <cellStyle name="Link Currency (2) 2" xfId="31054"/>
    <cellStyle name="Link Currency (2) 3" xfId="31055"/>
    <cellStyle name="Link Currency (2) 4" xfId="31056"/>
    <cellStyle name="Link Currency (2) 5" xfId="31057"/>
    <cellStyle name="Link Currency (2) 6" xfId="31058"/>
    <cellStyle name="Link Currency (2) 7" xfId="31059"/>
    <cellStyle name="Link Currency (2) 8" xfId="31060"/>
    <cellStyle name="Link Currency (2) 9" xfId="31061"/>
    <cellStyle name="Link Currency (2)_Annexe 6 IAS" xfId="31062"/>
    <cellStyle name="Link number" xfId="31063"/>
    <cellStyle name="Link number (0.0)" xfId="31064"/>
    <cellStyle name="Link number (0.0) 2" xfId="31065"/>
    <cellStyle name="Link number (0.0)_Cadrage conso" xfId="31066"/>
    <cellStyle name="Link number (0.00)" xfId="31067"/>
    <cellStyle name="Link number (0.00) 2" xfId="31068"/>
    <cellStyle name="Link number (0.00)_Cadrage conso" xfId="31069"/>
    <cellStyle name="Link number 10" xfId="31070"/>
    <cellStyle name="Link number 11" xfId="31071"/>
    <cellStyle name="Link number 12" xfId="31072"/>
    <cellStyle name="Link number 13" xfId="31073"/>
    <cellStyle name="Link number 2" xfId="31074"/>
    <cellStyle name="Link number 3" xfId="31075"/>
    <cellStyle name="Link number 4" xfId="31076"/>
    <cellStyle name="Link number 5" xfId="31077"/>
    <cellStyle name="Link number 6" xfId="31078"/>
    <cellStyle name="Link number 7" xfId="31079"/>
    <cellStyle name="Link number 8" xfId="31080"/>
    <cellStyle name="Link number 9" xfId="31081"/>
    <cellStyle name="Link number_Annexe 6 IAS" xfId="31082"/>
    <cellStyle name="Link Units (0)" xfId="9427"/>
    <cellStyle name="Link Units (0) 10" xfId="31084"/>
    <cellStyle name="Link Units (0) 11" xfId="31085"/>
    <cellStyle name="Link Units (0) 12" xfId="31086"/>
    <cellStyle name="Link Units (0) 13" xfId="31087"/>
    <cellStyle name="Link Units (0) 14" xfId="31088"/>
    <cellStyle name="Link Units (0) 15" xfId="31089"/>
    <cellStyle name="Link Units (0) 16" xfId="31090"/>
    <cellStyle name="Link Units (0) 17" xfId="31091"/>
    <cellStyle name="Link Units (0) 18" xfId="31083"/>
    <cellStyle name="Link Units (0) 2" xfId="31092"/>
    <cellStyle name="Link Units (0) 3" xfId="31093"/>
    <cellStyle name="Link Units (0) 4" xfId="31094"/>
    <cellStyle name="Link Units (0) 5" xfId="31095"/>
    <cellStyle name="Link Units (0) 6" xfId="31096"/>
    <cellStyle name="Link Units (0) 7" xfId="31097"/>
    <cellStyle name="Link Units (0) 8" xfId="31098"/>
    <cellStyle name="Link Units (0) 9" xfId="31099"/>
    <cellStyle name="Link Units (0)_Annexe 6 IAS" xfId="31100"/>
    <cellStyle name="Link Units (1)" xfId="9428"/>
    <cellStyle name="Link Units (1) 10" xfId="31102"/>
    <cellStyle name="Link Units (1) 11" xfId="31103"/>
    <cellStyle name="Link Units (1) 12" xfId="31104"/>
    <cellStyle name="Link Units (1) 13" xfId="31105"/>
    <cellStyle name="Link Units (1) 14" xfId="31106"/>
    <cellStyle name="Link Units (1) 15" xfId="31107"/>
    <cellStyle name="Link Units (1) 16" xfId="31108"/>
    <cellStyle name="Link Units (1) 17" xfId="31109"/>
    <cellStyle name="Link Units (1) 18" xfId="31101"/>
    <cellStyle name="Link Units (1) 2" xfId="31110"/>
    <cellStyle name="Link Units (1) 3" xfId="31111"/>
    <cellStyle name="Link Units (1) 4" xfId="31112"/>
    <cellStyle name="Link Units (1) 5" xfId="31113"/>
    <cellStyle name="Link Units (1) 6" xfId="31114"/>
    <cellStyle name="Link Units (1) 7" xfId="31115"/>
    <cellStyle name="Link Units (1) 8" xfId="31116"/>
    <cellStyle name="Link Units (1) 9" xfId="31117"/>
    <cellStyle name="Link Units (1)_Annexe 6 IAS" xfId="31118"/>
    <cellStyle name="Link Units (2)" xfId="9429"/>
    <cellStyle name="Link Units (2) 10" xfId="31120"/>
    <cellStyle name="Link Units (2) 11" xfId="31121"/>
    <cellStyle name="Link Units (2) 12" xfId="31122"/>
    <cellStyle name="Link Units (2) 13" xfId="31123"/>
    <cellStyle name="Link Units (2) 14" xfId="31124"/>
    <cellStyle name="Link Units (2) 15" xfId="31125"/>
    <cellStyle name="Link Units (2) 16" xfId="31126"/>
    <cellStyle name="Link Units (2) 17" xfId="31127"/>
    <cellStyle name="Link Units (2) 18" xfId="31119"/>
    <cellStyle name="Link Units (2) 2" xfId="31128"/>
    <cellStyle name="Link Units (2) 3" xfId="31129"/>
    <cellStyle name="Link Units (2) 4" xfId="31130"/>
    <cellStyle name="Link Units (2) 5" xfId="31131"/>
    <cellStyle name="Link Units (2) 6" xfId="31132"/>
    <cellStyle name="Link Units (2) 7" xfId="31133"/>
    <cellStyle name="Link Units (2) 8" xfId="31134"/>
    <cellStyle name="Link Units (2) 9" xfId="31135"/>
    <cellStyle name="Link Units (2)_Annexe 6 IAS" xfId="31136"/>
    <cellStyle name="linked" xfId="31137"/>
    <cellStyle name="linked 2" xfId="31138"/>
    <cellStyle name="Linked Cell 10" xfId="31140"/>
    <cellStyle name="Linked Cell 11" xfId="31141"/>
    <cellStyle name="Linked Cell 12" xfId="31142"/>
    <cellStyle name="Linked Cell 13" xfId="31143"/>
    <cellStyle name="Linked Cell 14" xfId="31139"/>
    <cellStyle name="Linked Cell 2" xfId="9430"/>
    <cellStyle name="Linked Cell 2 10" xfId="9431"/>
    <cellStyle name="Linked Cell 2 11" xfId="9432"/>
    <cellStyle name="Linked Cell 2 12" xfId="9433"/>
    <cellStyle name="Linked Cell 2 13" xfId="31144"/>
    <cellStyle name="Linked Cell 2 2" xfId="9434"/>
    <cellStyle name="Linked Cell 2 2 2" xfId="9435"/>
    <cellStyle name="Linked Cell 2 3" xfId="9436"/>
    <cellStyle name="Linked Cell 2 4" xfId="9437"/>
    <cellStyle name="Linked Cell 2 5" xfId="9438"/>
    <cellStyle name="Linked Cell 2 6" xfId="9439"/>
    <cellStyle name="Linked Cell 2 7" xfId="9440"/>
    <cellStyle name="Linked Cell 2 8" xfId="9441"/>
    <cellStyle name="Linked Cell 2 9" xfId="9442"/>
    <cellStyle name="Linked Cell 3" xfId="9443"/>
    <cellStyle name="Linked Cell 3 2" xfId="9444"/>
    <cellStyle name="Linked Cell 3 3" xfId="9445"/>
    <cellStyle name="Linked Cell 3 4" xfId="31145"/>
    <cellStyle name="Linked Cell 4" xfId="9446"/>
    <cellStyle name="Linked Cell 4 2" xfId="9447"/>
    <cellStyle name="Linked Cell 4 3" xfId="9448"/>
    <cellStyle name="Linked Cell 4 4" xfId="31146"/>
    <cellStyle name="Linked Cell 5" xfId="9449"/>
    <cellStyle name="Linked Cell 5 2" xfId="9450"/>
    <cellStyle name="Linked Cell 5 3" xfId="9451"/>
    <cellStyle name="Linked Cell 5 4" xfId="31147"/>
    <cellStyle name="Linked Cell 6" xfId="9452"/>
    <cellStyle name="Linked Cell 6 2" xfId="9453"/>
    <cellStyle name="Linked Cell 6 3" xfId="9454"/>
    <cellStyle name="Linked Cell 6 4" xfId="31148"/>
    <cellStyle name="Linked Cell 7" xfId="9455"/>
    <cellStyle name="Linked Cell 7 2" xfId="31149"/>
    <cellStyle name="Linked Cell 8" xfId="31150"/>
    <cellStyle name="Linked Cell 9" xfId="31151"/>
    <cellStyle name="Linked Data" xfId="31152"/>
    <cellStyle name="LN" xfId="31153"/>
    <cellStyle name="LN 2" xfId="31154"/>
    <cellStyle name="LN 3" xfId="31155"/>
    <cellStyle name="LN_Annexe 6 IAS" xfId="31156"/>
    <cellStyle name="Locked" xfId="31157"/>
    <cellStyle name="Lookup" xfId="31158"/>
    <cellStyle name="m" xfId="31159"/>
    <cellStyle name="m 10" xfId="31160"/>
    <cellStyle name="m 11" xfId="31161"/>
    <cellStyle name="m 12" xfId="31162"/>
    <cellStyle name="m 13" xfId="31163"/>
    <cellStyle name="m 14" xfId="31164"/>
    <cellStyle name="m 15" xfId="31165"/>
    <cellStyle name="m 16" xfId="31166"/>
    <cellStyle name="m 17" xfId="31167"/>
    <cellStyle name="m 2" xfId="31168"/>
    <cellStyle name="m 2 2" xfId="31169"/>
    <cellStyle name="m 2_Annexe 6 IAS" xfId="31170"/>
    <cellStyle name="m 3" xfId="31171"/>
    <cellStyle name="m 4" xfId="31172"/>
    <cellStyle name="m 5" xfId="31173"/>
    <cellStyle name="m 6" xfId="31174"/>
    <cellStyle name="m 7" xfId="31175"/>
    <cellStyle name="m 8" xfId="31176"/>
    <cellStyle name="m 9" xfId="31177"/>
    <cellStyle name="m?ny_laroux" xfId="31178"/>
    <cellStyle name="m_Annexe 6 IAS" xfId="31179"/>
    <cellStyle name="m_Cadrage conso" xfId="31180"/>
    <cellStyle name="m_CONFIGURATION" xfId="31181"/>
    <cellStyle name="m_CONFIGURATION_Annexe 6 IAS" xfId="31182"/>
    <cellStyle name="m_CONTROLES" xfId="31183"/>
    <cellStyle name="m_CONTROLES_Annexe 6 IAS" xfId="31184"/>
    <cellStyle name="m_Degas HFTO" xfId="31185"/>
    <cellStyle name="m_Degas HFTO_Annexe 6 IAS" xfId="31186"/>
    <cellStyle name="m_Display" xfId="31187"/>
    <cellStyle name="m_Display_Annexe 6 IAS" xfId="31188"/>
    <cellStyle name="m_Feuil1" xfId="31189"/>
    <cellStyle name="m_Feuil1_Annexe 6 IAS" xfId="31190"/>
    <cellStyle name="m_shadow publication 2010.12" xfId="31191"/>
    <cellStyle name="m_shadow publication 2010.12 10" xfId="31192"/>
    <cellStyle name="m_shadow publication 2010.12 10_Annexe 6 IAS" xfId="31193"/>
    <cellStyle name="m_shadow publication 2010.12 10_CONFIGURATION" xfId="31194"/>
    <cellStyle name="m_shadow publication 2010.12 10_CONFIGURATION_Annexe 6 IAS" xfId="31195"/>
    <cellStyle name="m_shadow publication 2010.12 10_CONTROLES" xfId="31196"/>
    <cellStyle name="m_shadow publication 2010.12 10_CONTROLES_Annexe 6 IAS" xfId="31197"/>
    <cellStyle name="m_shadow publication 2010.12 10_Feuil1" xfId="31198"/>
    <cellStyle name="m_shadow publication 2010.12 10_Feuil1_Annexe 6 IAS" xfId="31199"/>
    <cellStyle name="m_shadow publication 2010.12 10_Sheet2" xfId="31200"/>
    <cellStyle name="m_shadow publication 2010.12 10_Sheet2_Annexe 6 IAS" xfId="31201"/>
    <cellStyle name="m_shadow publication 2010.12 11" xfId="31202"/>
    <cellStyle name="m_shadow publication 2010.12 11_Annexe 6 IAS" xfId="31203"/>
    <cellStyle name="m_shadow publication 2010.12 11_CONFIGURATION" xfId="31204"/>
    <cellStyle name="m_shadow publication 2010.12 11_CONFIGURATION_Annexe 6 IAS" xfId="31205"/>
    <cellStyle name="m_shadow publication 2010.12 11_CONTROLES" xfId="31206"/>
    <cellStyle name="m_shadow publication 2010.12 11_CONTROLES_Annexe 6 IAS" xfId="31207"/>
    <cellStyle name="m_shadow publication 2010.12 11_Feuil1" xfId="31208"/>
    <cellStyle name="m_shadow publication 2010.12 11_Feuil1_Annexe 6 IAS" xfId="31209"/>
    <cellStyle name="m_shadow publication 2010.12 11_Sheet2" xfId="31210"/>
    <cellStyle name="m_shadow publication 2010.12 11_Sheet2_Annexe 6 IAS" xfId="31211"/>
    <cellStyle name="m_shadow publication 2010.12 12" xfId="31212"/>
    <cellStyle name="m_shadow publication 2010.12 12_Annexe 6 IAS" xfId="31213"/>
    <cellStyle name="m_shadow publication 2010.12 12_CONFIGURATION" xfId="31214"/>
    <cellStyle name="m_shadow publication 2010.12 12_CONFIGURATION_Annexe 6 IAS" xfId="31215"/>
    <cellStyle name="m_shadow publication 2010.12 12_CONTROLES" xfId="31216"/>
    <cellStyle name="m_shadow publication 2010.12 12_CONTROLES_Annexe 6 IAS" xfId="31217"/>
    <cellStyle name="m_shadow publication 2010.12 12_Sheet2" xfId="31218"/>
    <cellStyle name="m_shadow publication 2010.12 12_Sheet2_Annexe 6 IAS" xfId="31219"/>
    <cellStyle name="m_shadow publication 2010.12 13" xfId="31220"/>
    <cellStyle name="m_shadow publication 2010.12 13_Annexe 6 IAS" xfId="31221"/>
    <cellStyle name="m_shadow publication 2010.12 13_CONFIGURATION" xfId="31222"/>
    <cellStyle name="m_shadow publication 2010.12 13_CONFIGURATION_Annexe 6 IAS" xfId="31223"/>
    <cellStyle name="m_shadow publication 2010.12 13_CONTROLES" xfId="31224"/>
    <cellStyle name="m_shadow publication 2010.12 13_CONTROLES_Annexe 6 IAS" xfId="31225"/>
    <cellStyle name="m_shadow publication 2010.12 13_Sheet2" xfId="31226"/>
    <cellStyle name="m_shadow publication 2010.12 13_Sheet2_Annexe 6 IAS" xfId="31227"/>
    <cellStyle name="m_shadow publication 2010.12 14" xfId="31228"/>
    <cellStyle name="m_shadow publication 2010.12 14_Annexe 6 IAS" xfId="31229"/>
    <cellStyle name="m_shadow publication 2010.12 15" xfId="31230"/>
    <cellStyle name="m_shadow publication 2010.12 15_Annexe 6 IAS" xfId="31231"/>
    <cellStyle name="m_shadow publication 2010.12 16" xfId="31232"/>
    <cellStyle name="m_shadow publication 2010.12 16_Annexe 6 IAS" xfId="31233"/>
    <cellStyle name="m_shadow publication 2010.12 17" xfId="31234"/>
    <cellStyle name="m_shadow publication 2010.12 17_Annexe 6 IAS" xfId="31235"/>
    <cellStyle name="m_shadow publication 2010.12 2" xfId="31236"/>
    <cellStyle name="m_shadow publication 2010.12 2 2" xfId="31237"/>
    <cellStyle name="m_shadow publication 2010.12 2 2_Annexe 6 IAS" xfId="31238"/>
    <cellStyle name="m_shadow publication 2010.12 2 2_CONFIGURATION" xfId="31239"/>
    <cellStyle name="m_shadow publication 2010.12 2 2_CONFIGURATION_Annexe 6 IAS" xfId="31240"/>
    <cellStyle name="m_shadow publication 2010.12 2_Annexe 6 IAS" xfId="31241"/>
    <cellStyle name="m_shadow publication 2010.12 2_CONFIGURATION" xfId="31242"/>
    <cellStyle name="m_shadow publication 2010.12 2_CONFIGURATION_Annexe 6 IAS" xfId="31243"/>
    <cellStyle name="m_shadow publication 2010.12 2_CONTROLES" xfId="31244"/>
    <cellStyle name="m_shadow publication 2010.12 2_CONTROLES_Annexe 6 IAS" xfId="31245"/>
    <cellStyle name="m_shadow publication 2010.12 2_Feuil1" xfId="31246"/>
    <cellStyle name="m_shadow publication 2010.12 2_Feuil1_Annexe 6 IAS" xfId="31247"/>
    <cellStyle name="m_shadow publication 2010.12 2_Sheet2" xfId="31248"/>
    <cellStyle name="m_shadow publication 2010.12 2_Sheet2_Annexe 6 IAS" xfId="31249"/>
    <cellStyle name="m_shadow publication 2010.12 3" xfId="31250"/>
    <cellStyle name="m_shadow publication 2010.12 3_Annexe 6 IAS" xfId="31251"/>
    <cellStyle name="m_shadow publication 2010.12 3_CONFIGURATION" xfId="31252"/>
    <cellStyle name="m_shadow publication 2010.12 3_CONFIGURATION_Annexe 6 IAS" xfId="31253"/>
    <cellStyle name="m_shadow publication 2010.12 3_CONTROLES" xfId="31254"/>
    <cellStyle name="m_shadow publication 2010.12 3_CONTROLES_Annexe 6 IAS" xfId="31255"/>
    <cellStyle name="m_shadow publication 2010.12 3_Feuil1" xfId="31256"/>
    <cellStyle name="m_shadow publication 2010.12 3_Feuil1_Annexe 6 IAS" xfId="31257"/>
    <cellStyle name="m_shadow publication 2010.12 3_Sheet2" xfId="31258"/>
    <cellStyle name="m_shadow publication 2010.12 3_Sheet2_Annexe 6 IAS" xfId="31259"/>
    <cellStyle name="m_shadow publication 2010.12 4" xfId="31260"/>
    <cellStyle name="m_shadow publication 2010.12 4_Annexe 6 IAS" xfId="31261"/>
    <cellStyle name="m_shadow publication 2010.12 4_CONFIGURATION" xfId="31262"/>
    <cellStyle name="m_shadow publication 2010.12 4_CONFIGURATION_Annexe 6 IAS" xfId="31263"/>
    <cellStyle name="m_shadow publication 2010.12 4_CONTROLES" xfId="31264"/>
    <cellStyle name="m_shadow publication 2010.12 4_CONTROLES_Annexe 6 IAS" xfId="31265"/>
    <cellStyle name="m_shadow publication 2010.12 4_Feuil1" xfId="31266"/>
    <cellStyle name="m_shadow publication 2010.12 4_Feuil1_Annexe 6 IAS" xfId="31267"/>
    <cellStyle name="m_shadow publication 2010.12 4_Sheet2" xfId="31268"/>
    <cellStyle name="m_shadow publication 2010.12 4_Sheet2_Annexe 6 IAS" xfId="31269"/>
    <cellStyle name="m_shadow publication 2010.12 5" xfId="31270"/>
    <cellStyle name="m_shadow publication 2010.12 5_Annexe 6 IAS" xfId="31271"/>
    <cellStyle name="m_shadow publication 2010.12 5_CONFIGURATION" xfId="31272"/>
    <cellStyle name="m_shadow publication 2010.12 5_CONFIGURATION_Annexe 6 IAS" xfId="31273"/>
    <cellStyle name="m_shadow publication 2010.12 5_CONTROLES" xfId="31274"/>
    <cellStyle name="m_shadow publication 2010.12 5_CONTROLES_Annexe 6 IAS" xfId="31275"/>
    <cellStyle name="m_shadow publication 2010.12 5_Feuil1" xfId="31276"/>
    <cellStyle name="m_shadow publication 2010.12 5_Feuil1_Annexe 6 IAS" xfId="31277"/>
    <cellStyle name="m_shadow publication 2010.12 5_Sheet2" xfId="31278"/>
    <cellStyle name="m_shadow publication 2010.12 5_Sheet2_Annexe 6 IAS" xfId="31279"/>
    <cellStyle name="m_shadow publication 2010.12 6" xfId="31280"/>
    <cellStyle name="m_shadow publication 2010.12 6_Annexe 6 IAS" xfId="31281"/>
    <cellStyle name="m_shadow publication 2010.12 6_CONFIGURATION" xfId="31282"/>
    <cellStyle name="m_shadow publication 2010.12 6_CONFIGURATION_Annexe 6 IAS" xfId="31283"/>
    <cellStyle name="m_shadow publication 2010.12 6_CONTROLES" xfId="31284"/>
    <cellStyle name="m_shadow publication 2010.12 6_CONTROLES_Annexe 6 IAS" xfId="31285"/>
    <cellStyle name="m_shadow publication 2010.12 6_Feuil1" xfId="31286"/>
    <cellStyle name="m_shadow publication 2010.12 6_Feuil1_Annexe 6 IAS" xfId="31287"/>
    <cellStyle name="m_shadow publication 2010.12 6_Sheet2" xfId="31288"/>
    <cellStyle name="m_shadow publication 2010.12 6_Sheet2_Annexe 6 IAS" xfId="31289"/>
    <cellStyle name="m_shadow publication 2010.12 7" xfId="31290"/>
    <cellStyle name="m_shadow publication 2010.12 7_Annexe 6 IAS" xfId="31291"/>
    <cellStyle name="m_shadow publication 2010.12 7_CONFIGURATION" xfId="31292"/>
    <cellStyle name="m_shadow publication 2010.12 7_CONFIGURATION_Annexe 6 IAS" xfId="31293"/>
    <cellStyle name="m_shadow publication 2010.12 7_CONTROLES" xfId="31294"/>
    <cellStyle name="m_shadow publication 2010.12 7_CONTROLES_Annexe 6 IAS" xfId="31295"/>
    <cellStyle name="m_shadow publication 2010.12 7_Feuil1" xfId="31296"/>
    <cellStyle name="m_shadow publication 2010.12 7_Feuil1_Annexe 6 IAS" xfId="31297"/>
    <cellStyle name="m_shadow publication 2010.12 7_Sheet2" xfId="31298"/>
    <cellStyle name="m_shadow publication 2010.12 7_Sheet2_Annexe 6 IAS" xfId="31299"/>
    <cellStyle name="m_shadow publication 2010.12 8" xfId="31300"/>
    <cellStyle name="m_shadow publication 2010.12 8_Annexe 6 IAS" xfId="31301"/>
    <cellStyle name="m_shadow publication 2010.12 8_CONFIGURATION" xfId="31302"/>
    <cellStyle name="m_shadow publication 2010.12 8_CONFIGURATION_Annexe 6 IAS" xfId="31303"/>
    <cellStyle name="m_shadow publication 2010.12 8_CONTROLES" xfId="31304"/>
    <cellStyle name="m_shadow publication 2010.12 8_CONTROLES_Annexe 6 IAS" xfId="31305"/>
    <cellStyle name="m_shadow publication 2010.12 8_Feuil1" xfId="31306"/>
    <cellStyle name="m_shadow publication 2010.12 8_Feuil1_Annexe 6 IAS" xfId="31307"/>
    <cellStyle name="m_shadow publication 2010.12 8_Sheet2" xfId="31308"/>
    <cellStyle name="m_shadow publication 2010.12 8_Sheet2_Annexe 6 IAS" xfId="31309"/>
    <cellStyle name="m_shadow publication 2010.12 9" xfId="31310"/>
    <cellStyle name="m_shadow publication 2010.12 9_Annexe 6 IAS" xfId="31311"/>
    <cellStyle name="m_shadow publication 2010.12 9_CONFIGURATION" xfId="31312"/>
    <cellStyle name="m_shadow publication 2010.12 9_CONFIGURATION_Annexe 6 IAS" xfId="31313"/>
    <cellStyle name="m_shadow publication 2010.12 9_CONTROLES" xfId="31314"/>
    <cellStyle name="m_shadow publication 2010.12 9_CONTROLES_Annexe 6 IAS" xfId="31315"/>
    <cellStyle name="m_shadow publication 2010.12 9_Feuil1" xfId="31316"/>
    <cellStyle name="m_shadow publication 2010.12 9_Feuil1_Annexe 6 IAS" xfId="31317"/>
    <cellStyle name="m_shadow publication 2010.12 9_Sheet2" xfId="31318"/>
    <cellStyle name="m_shadow publication 2010.12 9_Sheet2_Annexe 6 IAS" xfId="31319"/>
    <cellStyle name="m_shadow publication 2010.12_Annexe 6 IAS" xfId="31320"/>
    <cellStyle name="m_shadow publication 2010.12_CONFIGURATION" xfId="31321"/>
    <cellStyle name="m_shadow publication 2010.12_CONFIGURATION_Annexe 6 IAS" xfId="31322"/>
    <cellStyle name="m_shadow publication 2010.12_CONTROLES" xfId="31323"/>
    <cellStyle name="m_shadow publication 2010.12_CONTROLES_Annexe 6 IAS" xfId="31324"/>
    <cellStyle name="m_shadow publication 2010.12_Display" xfId="31325"/>
    <cellStyle name="m_shadow publication 2010.12_Display_Annexe 6 IAS" xfId="31326"/>
    <cellStyle name="m_shadow publication 2010.12_Feuil1" xfId="31327"/>
    <cellStyle name="m_shadow publication 2010.12_Feuil1_Annexe 6 IAS" xfId="31328"/>
    <cellStyle name="m_shadow publication 2010.12_Sheet1" xfId="31329"/>
    <cellStyle name="m_shadow publication 2010.12_Sheet1_Annexe 6 IAS" xfId="31330"/>
    <cellStyle name="m_shadow publication 2010.12_Sheet1_CONTROLES" xfId="31331"/>
    <cellStyle name="m_shadow publication 2010.12_Sheet1_CONTROLES_Annexe 6 IAS" xfId="31332"/>
    <cellStyle name="m_shadow publication 2010.12_Sheet2" xfId="31333"/>
    <cellStyle name="m_shadow publication 2010.12_Sheet2_Annexe 6 IAS" xfId="31334"/>
    <cellStyle name="m_Sheet1" xfId="31335"/>
    <cellStyle name="m_Sheet1_Annexe 6 IAS" xfId="31336"/>
    <cellStyle name="m_Sheet1_CONTROLES" xfId="31337"/>
    <cellStyle name="m_Sheet1_CONTROLES_Annexe 6 IAS" xfId="31338"/>
    <cellStyle name="m_Sheet2" xfId="31339"/>
    <cellStyle name="m_Sheet2_Annexe 6 IAS" xfId="31340"/>
    <cellStyle name="m_Synthese cumul 300910" xfId="31341"/>
    <cellStyle name="m_Synthese cumul 300910 10" xfId="31342"/>
    <cellStyle name="m_Synthese cumul 300910 10_Annexe 6 IAS" xfId="31343"/>
    <cellStyle name="m_Synthese cumul 300910 10_CONFIGURATION" xfId="31344"/>
    <cellStyle name="m_Synthese cumul 300910 10_CONFIGURATION_Annexe 6 IAS" xfId="31345"/>
    <cellStyle name="m_Synthese cumul 300910 10_CONTROLES" xfId="31346"/>
    <cellStyle name="m_Synthese cumul 300910 10_CONTROLES_Annexe 6 IAS" xfId="31347"/>
    <cellStyle name="m_Synthese cumul 300910 10_Feuil1" xfId="31348"/>
    <cellStyle name="m_Synthese cumul 300910 10_Feuil1_Annexe 6 IAS" xfId="31349"/>
    <cellStyle name="m_Synthese cumul 300910 10_Sheet2" xfId="31350"/>
    <cellStyle name="m_Synthese cumul 300910 10_Sheet2_Annexe 6 IAS" xfId="31351"/>
    <cellStyle name="m_Synthese cumul 300910 11" xfId="31352"/>
    <cellStyle name="m_Synthese cumul 300910 11_Annexe 6 IAS" xfId="31353"/>
    <cellStyle name="m_Synthese cumul 300910 11_CONFIGURATION" xfId="31354"/>
    <cellStyle name="m_Synthese cumul 300910 11_CONFIGURATION_Annexe 6 IAS" xfId="31355"/>
    <cellStyle name="m_Synthese cumul 300910 11_CONTROLES" xfId="31356"/>
    <cellStyle name="m_Synthese cumul 300910 11_CONTROLES_Annexe 6 IAS" xfId="31357"/>
    <cellStyle name="m_Synthese cumul 300910 11_Feuil1" xfId="31358"/>
    <cellStyle name="m_Synthese cumul 300910 11_Feuil1_Annexe 6 IAS" xfId="31359"/>
    <cellStyle name="m_Synthese cumul 300910 11_Sheet2" xfId="31360"/>
    <cellStyle name="m_Synthese cumul 300910 11_Sheet2_Annexe 6 IAS" xfId="31361"/>
    <cellStyle name="m_Synthese cumul 300910 12" xfId="31362"/>
    <cellStyle name="m_Synthese cumul 300910 12_Annexe 6 IAS" xfId="31363"/>
    <cellStyle name="m_Synthese cumul 300910 12_CONFIGURATION" xfId="31364"/>
    <cellStyle name="m_Synthese cumul 300910 12_CONFIGURATION_Annexe 6 IAS" xfId="31365"/>
    <cellStyle name="m_Synthese cumul 300910 12_CONTROLES" xfId="31366"/>
    <cellStyle name="m_Synthese cumul 300910 12_CONTROLES_Annexe 6 IAS" xfId="31367"/>
    <cellStyle name="m_Synthese cumul 300910 12_Sheet2" xfId="31368"/>
    <cellStyle name="m_Synthese cumul 300910 12_Sheet2_Annexe 6 IAS" xfId="31369"/>
    <cellStyle name="m_Synthese cumul 300910 13" xfId="31370"/>
    <cellStyle name="m_Synthese cumul 300910 13_Annexe 6 IAS" xfId="31371"/>
    <cellStyle name="m_Synthese cumul 300910 13_CONFIGURATION" xfId="31372"/>
    <cellStyle name="m_Synthese cumul 300910 13_CONFIGURATION_Annexe 6 IAS" xfId="31373"/>
    <cellStyle name="m_Synthese cumul 300910 13_CONTROLES" xfId="31374"/>
    <cellStyle name="m_Synthese cumul 300910 13_CONTROLES_Annexe 6 IAS" xfId="31375"/>
    <cellStyle name="m_Synthese cumul 300910 13_Sheet2" xfId="31376"/>
    <cellStyle name="m_Synthese cumul 300910 13_Sheet2_Annexe 6 IAS" xfId="31377"/>
    <cellStyle name="m_Synthese cumul 300910 14" xfId="31378"/>
    <cellStyle name="m_Synthese cumul 300910 14_Annexe 6 IAS" xfId="31379"/>
    <cellStyle name="m_Synthese cumul 300910 15" xfId="31380"/>
    <cellStyle name="m_Synthese cumul 300910 15_Annexe 6 IAS" xfId="31381"/>
    <cellStyle name="m_Synthese cumul 300910 16" xfId="31382"/>
    <cellStyle name="m_Synthese cumul 300910 16_Annexe 6 IAS" xfId="31383"/>
    <cellStyle name="m_Synthese cumul 300910 17" xfId="31384"/>
    <cellStyle name="m_Synthese cumul 300910 17_Annexe 6 IAS" xfId="31385"/>
    <cellStyle name="m_Synthese cumul 300910 2" xfId="31386"/>
    <cellStyle name="m_Synthese cumul 300910 2 2" xfId="31387"/>
    <cellStyle name="m_Synthese cumul 300910 2 2_Annexe 6 IAS" xfId="31388"/>
    <cellStyle name="m_Synthese cumul 300910 2 2_CONFIGURATION" xfId="31389"/>
    <cellStyle name="m_Synthese cumul 300910 2 2_CONFIGURATION_Annexe 6 IAS" xfId="31390"/>
    <cellStyle name="m_Synthese cumul 300910 2_Annexe 6 IAS" xfId="31391"/>
    <cellStyle name="m_Synthese cumul 300910 2_CONFIGURATION" xfId="31392"/>
    <cellStyle name="m_Synthese cumul 300910 2_CONFIGURATION_Annexe 6 IAS" xfId="31393"/>
    <cellStyle name="m_Synthese cumul 300910 2_CONTROLES" xfId="31394"/>
    <cellStyle name="m_Synthese cumul 300910 2_CONTROLES_Annexe 6 IAS" xfId="31395"/>
    <cellStyle name="m_Synthese cumul 300910 2_Feuil1" xfId="31396"/>
    <cellStyle name="m_Synthese cumul 300910 2_Feuil1_Annexe 6 IAS" xfId="31397"/>
    <cellStyle name="m_Synthese cumul 300910 2_Sheet2" xfId="31398"/>
    <cellStyle name="m_Synthese cumul 300910 2_Sheet2_Annexe 6 IAS" xfId="31399"/>
    <cellStyle name="m_Synthese cumul 300910 3" xfId="31400"/>
    <cellStyle name="m_Synthese cumul 300910 3_Annexe 6 IAS" xfId="31401"/>
    <cellStyle name="m_Synthese cumul 300910 3_CONFIGURATION" xfId="31402"/>
    <cellStyle name="m_Synthese cumul 300910 3_CONFIGURATION_Annexe 6 IAS" xfId="31403"/>
    <cellStyle name="m_Synthese cumul 300910 3_CONTROLES" xfId="31404"/>
    <cellStyle name="m_Synthese cumul 300910 3_CONTROLES_Annexe 6 IAS" xfId="31405"/>
    <cellStyle name="m_Synthese cumul 300910 3_Feuil1" xfId="31406"/>
    <cellStyle name="m_Synthese cumul 300910 3_Feuil1_Annexe 6 IAS" xfId="31407"/>
    <cellStyle name="m_Synthese cumul 300910 3_Sheet2" xfId="31408"/>
    <cellStyle name="m_Synthese cumul 300910 3_Sheet2_Annexe 6 IAS" xfId="31409"/>
    <cellStyle name="m_Synthese cumul 300910 4" xfId="31410"/>
    <cellStyle name="m_Synthese cumul 300910 4_Annexe 6 IAS" xfId="31411"/>
    <cellStyle name="m_Synthese cumul 300910 4_CONFIGURATION" xfId="31412"/>
    <cellStyle name="m_Synthese cumul 300910 4_CONFIGURATION_Annexe 6 IAS" xfId="31413"/>
    <cellStyle name="m_Synthese cumul 300910 4_CONTROLES" xfId="31414"/>
    <cellStyle name="m_Synthese cumul 300910 4_CONTROLES_Annexe 6 IAS" xfId="31415"/>
    <cellStyle name="m_Synthese cumul 300910 4_Feuil1" xfId="31416"/>
    <cellStyle name="m_Synthese cumul 300910 4_Feuil1_Annexe 6 IAS" xfId="31417"/>
    <cellStyle name="m_Synthese cumul 300910 4_Sheet2" xfId="31418"/>
    <cellStyle name="m_Synthese cumul 300910 4_Sheet2_Annexe 6 IAS" xfId="31419"/>
    <cellStyle name="m_Synthese cumul 300910 5" xfId="31420"/>
    <cellStyle name="m_Synthese cumul 300910 5_Annexe 6 IAS" xfId="31421"/>
    <cellStyle name="m_Synthese cumul 300910 5_CONFIGURATION" xfId="31422"/>
    <cellStyle name="m_Synthese cumul 300910 5_CONFIGURATION_Annexe 6 IAS" xfId="31423"/>
    <cellStyle name="m_Synthese cumul 300910 5_CONTROLES" xfId="31424"/>
    <cellStyle name="m_Synthese cumul 300910 5_CONTROLES_Annexe 6 IAS" xfId="31425"/>
    <cellStyle name="m_Synthese cumul 300910 5_Feuil1" xfId="31426"/>
    <cellStyle name="m_Synthese cumul 300910 5_Feuil1_Annexe 6 IAS" xfId="31427"/>
    <cellStyle name="m_Synthese cumul 300910 5_Sheet2" xfId="31428"/>
    <cellStyle name="m_Synthese cumul 300910 5_Sheet2_Annexe 6 IAS" xfId="31429"/>
    <cellStyle name="m_Synthese cumul 300910 6" xfId="31430"/>
    <cellStyle name="m_Synthese cumul 300910 6_Annexe 6 IAS" xfId="31431"/>
    <cellStyle name="m_Synthese cumul 300910 6_CONFIGURATION" xfId="31432"/>
    <cellStyle name="m_Synthese cumul 300910 6_CONFIGURATION_Annexe 6 IAS" xfId="31433"/>
    <cellStyle name="m_Synthese cumul 300910 6_CONTROLES" xfId="31434"/>
    <cellStyle name="m_Synthese cumul 300910 6_CONTROLES_Annexe 6 IAS" xfId="31435"/>
    <cellStyle name="m_Synthese cumul 300910 6_Feuil1" xfId="31436"/>
    <cellStyle name="m_Synthese cumul 300910 6_Feuil1_Annexe 6 IAS" xfId="31437"/>
    <cellStyle name="m_Synthese cumul 300910 6_Sheet2" xfId="31438"/>
    <cellStyle name="m_Synthese cumul 300910 6_Sheet2_Annexe 6 IAS" xfId="31439"/>
    <cellStyle name="m_Synthese cumul 300910 7" xfId="31440"/>
    <cellStyle name="m_Synthese cumul 300910 7_Annexe 6 IAS" xfId="31441"/>
    <cellStyle name="m_Synthese cumul 300910 7_CONFIGURATION" xfId="31442"/>
    <cellStyle name="m_Synthese cumul 300910 7_CONFIGURATION_Annexe 6 IAS" xfId="31443"/>
    <cellStyle name="m_Synthese cumul 300910 7_CONTROLES" xfId="31444"/>
    <cellStyle name="m_Synthese cumul 300910 7_CONTROLES_Annexe 6 IAS" xfId="31445"/>
    <cellStyle name="m_Synthese cumul 300910 7_Feuil1" xfId="31446"/>
    <cellStyle name="m_Synthese cumul 300910 7_Feuil1_Annexe 6 IAS" xfId="31447"/>
    <cellStyle name="m_Synthese cumul 300910 7_Sheet2" xfId="31448"/>
    <cellStyle name="m_Synthese cumul 300910 7_Sheet2_Annexe 6 IAS" xfId="31449"/>
    <cellStyle name="m_Synthese cumul 300910 8" xfId="31450"/>
    <cellStyle name="m_Synthese cumul 300910 8_Annexe 6 IAS" xfId="31451"/>
    <cellStyle name="m_Synthese cumul 300910 8_CONFIGURATION" xfId="31452"/>
    <cellStyle name="m_Synthese cumul 300910 8_CONFIGURATION_Annexe 6 IAS" xfId="31453"/>
    <cellStyle name="m_Synthese cumul 300910 8_CONTROLES" xfId="31454"/>
    <cellStyle name="m_Synthese cumul 300910 8_CONTROLES_Annexe 6 IAS" xfId="31455"/>
    <cellStyle name="m_Synthese cumul 300910 8_Feuil1" xfId="31456"/>
    <cellStyle name="m_Synthese cumul 300910 8_Feuil1_Annexe 6 IAS" xfId="31457"/>
    <cellStyle name="m_Synthese cumul 300910 8_Sheet2" xfId="31458"/>
    <cellStyle name="m_Synthese cumul 300910 8_Sheet2_Annexe 6 IAS" xfId="31459"/>
    <cellStyle name="m_Synthese cumul 300910 9" xfId="31460"/>
    <cellStyle name="m_Synthese cumul 300910 9_Annexe 6 IAS" xfId="31461"/>
    <cellStyle name="m_Synthese cumul 300910 9_CONFIGURATION" xfId="31462"/>
    <cellStyle name="m_Synthese cumul 300910 9_CONFIGURATION_Annexe 6 IAS" xfId="31463"/>
    <cellStyle name="m_Synthese cumul 300910 9_CONTROLES" xfId="31464"/>
    <cellStyle name="m_Synthese cumul 300910 9_CONTROLES_Annexe 6 IAS" xfId="31465"/>
    <cellStyle name="m_Synthese cumul 300910 9_Feuil1" xfId="31466"/>
    <cellStyle name="m_Synthese cumul 300910 9_Feuil1_Annexe 6 IAS" xfId="31467"/>
    <cellStyle name="m_Synthese cumul 300910 9_Sheet2" xfId="31468"/>
    <cellStyle name="m_Synthese cumul 300910 9_Sheet2_Annexe 6 IAS" xfId="31469"/>
    <cellStyle name="m_Synthese cumul 300910_Annexe 6 IAS" xfId="31470"/>
    <cellStyle name="m_Synthese cumul 300910_CONFIGURATION" xfId="31471"/>
    <cellStyle name="m_Synthese cumul 300910_CONFIGURATION_Annexe 6 IAS" xfId="31472"/>
    <cellStyle name="m_Synthese cumul 300910_CONTROLES" xfId="31473"/>
    <cellStyle name="m_Synthese cumul 300910_CONTROLES_Annexe 6 IAS" xfId="31474"/>
    <cellStyle name="m_Synthese cumul 300910_Display" xfId="31475"/>
    <cellStyle name="m_Synthese cumul 300910_Display_Annexe 6 IAS" xfId="31476"/>
    <cellStyle name="m_Synthese cumul 300910_Feuil1" xfId="31477"/>
    <cellStyle name="m_Synthese cumul 300910_Feuil1_Annexe 6 IAS" xfId="31478"/>
    <cellStyle name="m_Synthese cumul 300910_Sheet1" xfId="31479"/>
    <cellStyle name="m_Synthese cumul 300910_Sheet1_Annexe 6 IAS" xfId="31480"/>
    <cellStyle name="m_Synthese cumul 300910_Sheet1_CONTROLES" xfId="31481"/>
    <cellStyle name="m_Synthese cumul 300910_Sheet1_CONTROLES_Annexe 6 IAS" xfId="31482"/>
    <cellStyle name="m_Synthese cumul 300910_Sheet2" xfId="31483"/>
    <cellStyle name="m_Synthese cumul 300910_Sheet2_Annexe 6 IAS" xfId="31484"/>
    <cellStyle name="MAND_x000a_CHECK.COMMAND_x000e_RENAME.COMMAND_x0008_SHOW.BAR_x000b_DELETE.MENU_x000e_DELETE.COMMAND_x000e_GET.CHA" xfId="31485"/>
    <cellStyle name="MAND_x000d_CHECK.COMMAND_x000e_RENAME.COMMAND_x0008_SHOW.BAR_x000b_DELETE.MENU_x000e_DELETE.COMMAND_x000e_GET.CHA" xfId="31486"/>
    <cellStyle name="MAND_x000d_CHECK.COMMAND_x000e_RENAME.COMMAND_x0008_SHOW.BAR_x000b_DELETE.MENU_x000e_DELETE.COMMAND_x000e_GET.CHA 2" xfId="31487"/>
    <cellStyle name="MAND_x000d_CHECK.COMMAND_x000e_RENAME.COMMAND_x0008_SHOW.BAR_x000b_DELETE.MENU_x000e_DELETE.COMMAND_x000e_GET.CHA 2 2" xfId="31488"/>
    <cellStyle name="MAND_x000d_CHECK.COMMAND_x000e_RENAME.COMMAND_x0008_SHOW.BAR_x000b_DELETE.MENU_x000e_DELETE.COMMAND_x000e_GET.CHA 2 2 2" xfId="31489"/>
    <cellStyle name="MAND_x000d_CHECK.COMMAND_x000e_RENAME.COMMAND_x0008_SHOW.BAR_x000b_DELETE.MENU_x000e_DELETE.COMMAND_x000e_GET.CHA 2 3" xfId="31490"/>
    <cellStyle name="MAND_x000d_CHECK.COMMAND_x000e_RENAME.COMMAND_x0008_SHOW.BAR_x000b_DELETE.MENU_x000e_DELETE.COMMAND_x000e_GET.CHA 3" xfId="31491"/>
    <cellStyle name="MAND_x000d_CHECK.COMMAND_x000e_RENAME.COMMAND_x0008_SHOW.BAR_x000b_DELETE.MENU_x000e_DELETE.COMMAND_x000e_GET.CHA 3 2" xfId="31492"/>
    <cellStyle name="MAND_x000d_CHECK.COMMAND_x000e_RENAME.COMMAND_x0008_SHOW.BAR_x000b_DELETE.MENU_x000e_DELETE.COMMAND_x000e_GET.CHA 4" xfId="31493"/>
    <cellStyle name="MAND_x000d_CHECK.COMMAND_x000e_RENAME.COMMAND_x0008_SHOW.BAR_x000b_DELETE.MENU_x000e_DELETE.COMMAND_x000e_GET.CHA_Cadrage conso" xfId="31494"/>
    <cellStyle name="MANDCHECK.COMMAND_x000e_RENAME.COMMAND_x0008_SHOW.BAR_x000b_DELETE.MENU_x000e_DELETE.COMMAND_x000e_GET.CHA" xfId="31495"/>
    <cellStyle name="Map Labels" xfId="31496"/>
    <cellStyle name="Map Legend" xfId="31497"/>
    <cellStyle name="Map Title" xfId="31498"/>
    <cellStyle name="Matrix" xfId="9456"/>
    <cellStyle name="Matrix 2" xfId="9457"/>
    <cellStyle name="Matrix 3" xfId="9458"/>
    <cellStyle name="Maturity" xfId="31499"/>
    <cellStyle name="Maturity 2" xfId="31500"/>
    <cellStyle name="Maturity_Annexe 6 IAS" xfId="31501"/>
    <cellStyle name="meny_laroux" xfId="31502"/>
    <cellStyle name="měny_laroux" xfId="31503"/>
    <cellStyle name="meny_laroux_1" xfId="31504"/>
    <cellStyle name="měny_laroux_1" xfId="31505"/>
    <cellStyle name="meny_laroux_1_Accueil" xfId="31506"/>
    <cellStyle name="měny_laroux_1_Accueil" xfId="31507"/>
    <cellStyle name="meny_laroux_1_Accueil 2" xfId="31508"/>
    <cellStyle name="měny_laroux_1_Accueil 2" xfId="31509"/>
    <cellStyle name="meny_laroux_1_Accueil 2_Annexe 6 IAS" xfId="31510"/>
    <cellStyle name="měny_laroux_1_Accueil 2_Annexe 6 IAS" xfId="31511"/>
    <cellStyle name="meny_laroux_1_Accueil 2_CONFIGURATION" xfId="31512"/>
    <cellStyle name="měny_laroux_1_Accueil 2_CONFIGURATION" xfId="31513"/>
    <cellStyle name="meny_laroux_1_Accueil 2_CONFIGURATION_Annexe 6 IAS" xfId="31514"/>
    <cellStyle name="měny_laroux_1_Accueil 2_CONFIGURATION_Annexe 6 IAS" xfId="31515"/>
    <cellStyle name="meny_laroux_1_Accueil_Annexe 6 IAS" xfId="31516"/>
    <cellStyle name="měny_laroux_1_Accueil_Annexe 6 IAS" xfId="31517"/>
    <cellStyle name="meny_laroux_1_Accueil_CONFIGURATION" xfId="31518"/>
    <cellStyle name="měny_laroux_1_Accueil_CONFIGURATION" xfId="31519"/>
    <cellStyle name="meny_laroux_1_Accueil_CONFIGURATION_Annexe 6 IAS" xfId="31520"/>
    <cellStyle name="měny_laroux_1_Accueil_CONFIGURATION_Annexe 6 IAS" xfId="31521"/>
    <cellStyle name="meny_laroux_1_Annexe 6 IAS" xfId="31522"/>
    <cellStyle name="měny_laroux_1_Annexe 6 IAS" xfId="31523"/>
    <cellStyle name="meny_laroux_1_Base Interim 2002" xfId="31524"/>
    <cellStyle name="měny_laroux_1_Base Interim 2002" xfId="31525"/>
    <cellStyle name="meny_laroux_1_Base Interim 2002 2" xfId="31526"/>
    <cellStyle name="měny_laroux_1_Base Interim 2002 2" xfId="31527"/>
    <cellStyle name="meny_laroux_1_Base Interim 2002 2_Annexe 6 IAS" xfId="31528"/>
    <cellStyle name="měny_laroux_1_Base Interim 2002 2_Annexe 6 IAS" xfId="31529"/>
    <cellStyle name="meny_laroux_1_Base Interim 2002 2_CONFIGURATION" xfId="31530"/>
    <cellStyle name="měny_laroux_1_Base Interim 2002 2_CONFIGURATION" xfId="31531"/>
    <cellStyle name="meny_laroux_1_Base Interim 2002 2_CONFIGURATION_Annexe 6 IAS" xfId="31532"/>
    <cellStyle name="měny_laroux_1_Base Interim 2002 2_CONFIGURATION_Annexe 6 IAS" xfId="31533"/>
    <cellStyle name="meny_laroux_1_Base Interim 2002_Annexe 6 IAS" xfId="31534"/>
    <cellStyle name="měny_laroux_1_Base Interim 2002_Annexe 6 IAS" xfId="31535"/>
    <cellStyle name="meny_laroux_1_Base Interim 2002_CONFIGURATION" xfId="31536"/>
    <cellStyle name="měny_laroux_1_Base Interim 2002_CONFIGURATION" xfId="31537"/>
    <cellStyle name="meny_laroux_1_Base Interim 2002_CONFIGURATION_Annexe 6 IAS" xfId="31538"/>
    <cellStyle name="měny_laroux_1_Base Interim 2002_CONFIGURATION_Annexe 6 IAS" xfId="31539"/>
    <cellStyle name="meny_laroux_1_classeur1" xfId="31540"/>
    <cellStyle name="měny_laroux_1_classeur1" xfId="31541"/>
    <cellStyle name="meny_laroux_1_classeur1 2" xfId="31542"/>
    <cellStyle name="měny_laroux_1_classeur1 2" xfId="31543"/>
    <cellStyle name="meny_laroux_1_classeur1 2_Annexe 6 IAS" xfId="31544"/>
    <cellStyle name="měny_laroux_1_classeur1 2_Annexe 6 IAS" xfId="31545"/>
    <cellStyle name="meny_laroux_1_classeur1 2_CONFIGURATION" xfId="31546"/>
    <cellStyle name="měny_laroux_1_classeur1 2_CONFIGURATION" xfId="31547"/>
    <cellStyle name="meny_laroux_1_classeur1 2_CONFIGURATION_Annexe 6 IAS" xfId="31548"/>
    <cellStyle name="měny_laroux_1_classeur1 2_CONFIGURATION_Annexe 6 IAS" xfId="31549"/>
    <cellStyle name="meny_laroux_1_classeur1_Annexe 6 IAS" xfId="31550"/>
    <cellStyle name="měny_laroux_1_classeur1_Annexe 6 IAS" xfId="31551"/>
    <cellStyle name="meny_laroux_1_classeur1_CONFIGURATION" xfId="31552"/>
    <cellStyle name="měny_laroux_1_classeur1_CONFIGURATION" xfId="31553"/>
    <cellStyle name="meny_laroux_1_classeur1_CONFIGURATION_Annexe 6 IAS" xfId="31554"/>
    <cellStyle name="měny_laroux_1_classeur1_CONFIGURATION_Annexe 6 IAS" xfId="31555"/>
    <cellStyle name="meny_laroux_1_CONFIGURATION" xfId="31556"/>
    <cellStyle name="měny_laroux_1_CONFIGURATION" xfId="31557"/>
    <cellStyle name="meny_laroux_1_CONFIGURATION_Annexe 6 IAS" xfId="31558"/>
    <cellStyle name="měny_laroux_1_CONFIGURATION_Annexe 6 IAS" xfId="31559"/>
    <cellStyle name="meny_laroux_1_DSS segments (hors EI)" xfId="31560"/>
    <cellStyle name="měny_laroux_1_DSS segments (hors EI)" xfId="31561"/>
    <cellStyle name="meny_laroux_1_DSS segments (hors EI) 2" xfId="31562"/>
    <cellStyle name="měny_laroux_1_DSS segments (hors EI) 2" xfId="31563"/>
    <cellStyle name="meny_laroux_1_DSS segments (hors EI) 2_Annexe 6 IAS" xfId="31564"/>
    <cellStyle name="měny_laroux_1_DSS segments (hors EI) 2_Annexe 6 IAS" xfId="31565"/>
    <cellStyle name="meny_laroux_1_DSS segments (hors EI) 2_CONFIGURATION" xfId="31566"/>
    <cellStyle name="měny_laroux_1_DSS segments (hors EI) 2_CONFIGURATION" xfId="31567"/>
    <cellStyle name="meny_laroux_1_DSS segments (hors EI) 2_CONFIGURATION_Annexe 6 IAS" xfId="31568"/>
    <cellStyle name="měny_laroux_1_DSS segments (hors EI) 2_CONFIGURATION_Annexe 6 IAS" xfId="31569"/>
    <cellStyle name="meny_laroux_1_DSS segments (hors EI)_Annexe 6 IAS" xfId="31570"/>
    <cellStyle name="měny_laroux_1_DSS segments (hors EI)_Annexe 6 IAS" xfId="31571"/>
    <cellStyle name="meny_laroux_1_DSS segments (hors EI)_CONFIGURATION" xfId="31572"/>
    <cellStyle name="měny_laroux_1_DSS segments (hors EI)_CONFIGURATION" xfId="31573"/>
    <cellStyle name="meny_laroux_1_DSS segments (hors EI)_CONFIGURATION_Annexe 6 IAS" xfId="31574"/>
    <cellStyle name="měny_laroux_1_DSS segments (hors EI)_CONFIGURATION_Annexe 6 IAS" xfId="31575"/>
    <cellStyle name="meny_laroux_1_Effectifs Repart" xfId="31576"/>
    <cellStyle name="měny_laroux_1_Effectifs Repart" xfId="31577"/>
    <cellStyle name="meny_laroux_1_Effectifs Repart 2" xfId="31578"/>
    <cellStyle name="měny_laroux_1_Effectifs Repart 2" xfId="31579"/>
    <cellStyle name="meny_laroux_1_Effectifs Repart 2_Annexe 6 IAS" xfId="31580"/>
    <cellStyle name="měny_laroux_1_Effectifs Repart 2_Annexe 6 IAS" xfId="31581"/>
    <cellStyle name="meny_laroux_1_Effectifs Repart 2_CONFIGURATION" xfId="31582"/>
    <cellStyle name="měny_laroux_1_Effectifs Repart 2_CONFIGURATION" xfId="31583"/>
    <cellStyle name="meny_laroux_1_Effectifs Repart 2_CONFIGURATION_Annexe 6 IAS" xfId="31584"/>
    <cellStyle name="měny_laroux_1_Effectifs Repart 2_CONFIGURATION_Annexe 6 IAS" xfId="31585"/>
    <cellStyle name="meny_laroux_1_Effectifs Repart_Annexe 6 IAS" xfId="31586"/>
    <cellStyle name="měny_laroux_1_Effectifs Repart_Annexe 6 IAS" xfId="31587"/>
    <cellStyle name="meny_laroux_1_Effectifs Repart_CONFIGURATION" xfId="31588"/>
    <cellStyle name="měny_laroux_1_Effectifs Repart_CONFIGURATION" xfId="31589"/>
    <cellStyle name="meny_laroux_1_Effectifs Repart_CONFIGURATION_Annexe 6 IAS" xfId="31590"/>
    <cellStyle name="měny_laroux_1_Effectifs Repart_CONFIGURATION_Annexe 6 IAS" xfId="31591"/>
    <cellStyle name="meny_laroux_1_Effectifs Totaux" xfId="31592"/>
    <cellStyle name="měny_laroux_1_Effectifs Totaux" xfId="31593"/>
    <cellStyle name="meny_laroux_1_Effectifs Totaux 2" xfId="31594"/>
    <cellStyle name="měny_laroux_1_Effectifs Totaux 2" xfId="31595"/>
    <cellStyle name="meny_laroux_1_Effectifs Totaux 2_Annexe 6 IAS" xfId="31596"/>
    <cellStyle name="měny_laroux_1_Effectifs Totaux 2_Annexe 6 IAS" xfId="31597"/>
    <cellStyle name="meny_laroux_1_Effectifs Totaux 2_CONFIGURATION" xfId="31598"/>
    <cellStyle name="měny_laroux_1_Effectifs Totaux 2_CONFIGURATION" xfId="31599"/>
    <cellStyle name="meny_laroux_1_Effectifs Totaux 2_CONFIGURATION_Annexe 6 IAS" xfId="31600"/>
    <cellStyle name="měny_laroux_1_Effectifs Totaux 2_CONFIGURATION_Annexe 6 IAS" xfId="31601"/>
    <cellStyle name="meny_laroux_1_Effectifs Totaux_Annexe 6 IAS" xfId="31602"/>
    <cellStyle name="měny_laroux_1_Effectifs Totaux_Annexe 6 IAS" xfId="31603"/>
    <cellStyle name="meny_laroux_1_Effectifs Totaux_CONFIGURATION" xfId="31604"/>
    <cellStyle name="měny_laroux_1_Effectifs Totaux_CONFIGURATION" xfId="31605"/>
    <cellStyle name="meny_laroux_1_Effectifs Totaux_CONFIGURATION_Annexe 6 IAS" xfId="31606"/>
    <cellStyle name="měny_laroux_1_Effectifs Totaux_CONFIGURATION_Annexe 6 IAS" xfId="31607"/>
    <cellStyle name="meny_laroux_1_IMR January" xfId="31608"/>
    <cellStyle name="měny_laroux_1_IMR January" xfId="31609"/>
    <cellStyle name="meny_laroux_1_IMR January 2" xfId="31610"/>
    <cellStyle name="měny_laroux_1_IMR January 2" xfId="31611"/>
    <cellStyle name="meny_laroux_1_IMR January 2_Annexe 6 IAS" xfId="31612"/>
    <cellStyle name="měny_laroux_1_IMR January 2_Annexe 6 IAS" xfId="31613"/>
    <cellStyle name="meny_laroux_1_IMR January 2_CONFIGURATION" xfId="31614"/>
    <cellStyle name="měny_laroux_1_IMR January 2_CONFIGURATION" xfId="31615"/>
    <cellStyle name="meny_laroux_1_IMR January 2_CONFIGURATION_Annexe 6 IAS" xfId="31616"/>
    <cellStyle name="měny_laroux_1_IMR January 2_CONFIGURATION_Annexe 6 IAS" xfId="31617"/>
    <cellStyle name="meny_laroux_1_IMR January_Annexe 6 IAS" xfId="31618"/>
    <cellStyle name="měny_laroux_1_IMR January_Annexe 6 IAS" xfId="31619"/>
    <cellStyle name="meny_laroux_1_IMR January_CONFIGURATION" xfId="31620"/>
    <cellStyle name="měny_laroux_1_IMR January_CONFIGURATION" xfId="31621"/>
    <cellStyle name="meny_laroux_1_IMR January_CONFIGURATION_Annexe 6 IAS" xfId="31622"/>
    <cellStyle name="měny_laroux_1_IMR January_CONFIGURATION_Annexe 6 IAS" xfId="31623"/>
    <cellStyle name="meny_laroux_1_Interim" xfId="31624"/>
    <cellStyle name="měny_laroux_1_Interim" xfId="31625"/>
    <cellStyle name="meny_laroux_1_Interim 2" xfId="31626"/>
    <cellStyle name="měny_laroux_1_Interim 2" xfId="31627"/>
    <cellStyle name="meny_laroux_1_Interim 2_Annexe 6 IAS" xfId="31628"/>
    <cellStyle name="měny_laroux_1_Interim 2_Annexe 6 IAS" xfId="31629"/>
    <cellStyle name="meny_laroux_1_Interim 2_CONFIGURATION" xfId="31630"/>
    <cellStyle name="měny_laroux_1_Interim 2_CONFIGURATION" xfId="31631"/>
    <cellStyle name="meny_laroux_1_Interim 2_CONFIGURATION_Annexe 6 IAS" xfId="31632"/>
    <cellStyle name="měny_laroux_1_Interim 2_CONFIGURATION_Annexe 6 IAS" xfId="31633"/>
    <cellStyle name="meny_laroux_1_Interim_Annexe 6 IAS" xfId="31634"/>
    <cellStyle name="měny_laroux_1_Interim_Annexe 6 IAS" xfId="31635"/>
    <cellStyle name="meny_laroux_1_Interim_CONFIGURATION" xfId="31636"/>
    <cellStyle name="měny_laroux_1_Interim_CONFIGURATION" xfId="31637"/>
    <cellStyle name="meny_laroux_1_Interim_CONFIGURATION_Annexe 6 IAS" xfId="31638"/>
    <cellStyle name="měny_laroux_1_Interim_CONFIGURATION_Annexe 6 IAS" xfId="31639"/>
    <cellStyle name="meny_laroux_1_phases comparées" xfId="31640"/>
    <cellStyle name="měny_laroux_1_phases comparées" xfId="31641"/>
    <cellStyle name="meny_laroux_1_phases comparées 2" xfId="31642"/>
    <cellStyle name="měny_laroux_1_phases comparées 2" xfId="31643"/>
    <cellStyle name="meny_laroux_1_phases comparées 2_Annexe 6 IAS" xfId="31644"/>
    <cellStyle name="měny_laroux_1_phases comparées 2_Annexe 6 IAS" xfId="31645"/>
    <cellStyle name="meny_laroux_1_phases comparées 2_CONFIGURATION" xfId="31646"/>
    <cellStyle name="měny_laroux_1_phases comparées 2_CONFIGURATION" xfId="31647"/>
    <cellStyle name="meny_laroux_1_phases comparées 2_CONFIGURATION_Annexe 6 IAS" xfId="31648"/>
    <cellStyle name="měny_laroux_1_phases comparées 2_CONFIGURATION_Annexe 6 IAS" xfId="31649"/>
    <cellStyle name="meny_laroux_1_phases comparées_Annexe 6 IAS" xfId="31650"/>
    <cellStyle name="měny_laroux_1_phases comparées_Annexe 6 IAS" xfId="31651"/>
    <cellStyle name="meny_laroux_1_phases comparées_CONFIGURATION" xfId="31652"/>
    <cellStyle name="měny_laroux_1_phases comparées_CONFIGURATION" xfId="31653"/>
    <cellStyle name="meny_laroux_1_phases comparées_CONFIGURATION_Annexe 6 IAS" xfId="31654"/>
    <cellStyle name="měny_laroux_1_phases comparées_CONFIGURATION_Annexe 6 IAS" xfId="31655"/>
    <cellStyle name="meny_laroux_1_Planilla de Trabajo J-10_VIDA" xfId="31656"/>
    <cellStyle name="měny_laroux_1_Planilla de Trabajo J-10_VIDA" xfId="31657"/>
    <cellStyle name="meny_laroux_1_Planilla de Trabajo J-10_VIDA 2" xfId="31658"/>
    <cellStyle name="měny_laroux_1_Planilla de Trabajo J-10_VIDA 2" xfId="31659"/>
    <cellStyle name="meny_laroux_1_Planilla de Trabajo J-10_VIDA 2_Annexe 6 IAS" xfId="31660"/>
    <cellStyle name="měny_laroux_1_Planilla de Trabajo J-10_VIDA 2_Annexe 6 IAS" xfId="31661"/>
    <cellStyle name="meny_laroux_1_Planilla de Trabajo J-10_VIDA 2_CONFIGURATION" xfId="31662"/>
    <cellStyle name="měny_laroux_1_Planilla de Trabajo J-10_VIDA 2_CONFIGURATION" xfId="31663"/>
    <cellStyle name="meny_laroux_1_Planilla de Trabajo J-10_VIDA 2_CONFIGURATION_Annexe 6 IAS" xfId="31664"/>
    <cellStyle name="měny_laroux_1_Planilla de Trabajo J-10_VIDA 2_CONFIGURATION_Annexe 6 IAS" xfId="31665"/>
    <cellStyle name="meny_laroux_1_Planilla de Trabajo J-10_VIDA_Annexe 6 IAS" xfId="31666"/>
    <cellStyle name="měny_laroux_1_Planilla de Trabajo J-10_VIDA_Annexe 6 IAS" xfId="31667"/>
    <cellStyle name="meny_laroux_1_Planilla de Trabajo J-10_VIDA_CONFIGURATION" xfId="31668"/>
    <cellStyle name="měny_laroux_1_Planilla de Trabajo J-10_VIDA_CONFIGURATION" xfId="31669"/>
    <cellStyle name="meny_laroux_1_Planilla de Trabajo J-10_VIDA_CONFIGURATION_Annexe 6 IAS" xfId="31670"/>
    <cellStyle name="měny_laroux_1_Planilla de Trabajo J-10_VIDA_CONFIGURATION_Annexe 6 IAS" xfId="31671"/>
    <cellStyle name="meny_laroux_1_referentiel" xfId="31672"/>
    <cellStyle name="měny_laroux_1_referentiel" xfId="31673"/>
    <cellStyle name="meny_laroux_1_referentiel 2" xfId="31674"/>
    <cellStyle name="měny_laroux_1_referentiel 2" xfId="31675"/>
    <cellStyle name="meny_laroux_1_referentiel 2_Annexe 6 IAS" xfId="31676"/>
    <cellStyle name="měny_laroux_1_referentiel 2_Annexe 6 IAS" xfId="31677"/>
    <cellStyle name="meny_laroux_1_referentiel 2_CONFIGURATION" xfId="31678"/>
    <cellStyle name="měny_laroux_1_referentiel 2_CONFIGURATION" xfId="31679"/>
    <cellStyle name="meny_laroux_1_referentiel 2_CONFIGURATION_Annexe 6 IAS" xfId="31680"/>
    <cellStyle name="měny_laroux_1_referentiel 2_CONFIGURATION_Annexe 6 IAS" xfId="31681"/>
    <cellStyle name="meny_laroux_1_referentiel_Annexe 6 IAS" xfId="31682"/>
    <cellStyle name="měny_laroux_1_referentiel_Annexe 6 IAS" xfId="31683"/>
    <cellStyle name="meny_laroux_1_referentiel_CONFIGURATION" xfId="31684"/>
    <cellStyle name="měny_laroux_1_referentiel_CONFIGURATION" xfId="31685"/>
    <cellStyle name="meny_laroux_1_referentiel_CONFIGURATION_Annexe 6 IAS" xfId="31686"/>
    <cellStyle name="měny_laroux_1_referentiel_CONFIGURATION_Annexe 6 IAS" xfId="31687"/>
    <cellStyle name="meny_laroux_1_Régies" xfId="31688"/>
    <cellStyle name="měny_laroux_1_Régies" xfId="31689"/>
    <cellStyle name="meny_laroux_1_Régies 2" xfId="31690"/>
    <cellStyle name="měny_laroux_1_Régies 2" xfId="31691"/>
    <cellStyle name="meny_laroux_1_Régies 2_Annexe 6 IAS" xfId="31692"/>
    <cellStyle name="měny_laroux_1_Régies 2_Annexe 6 IAS" xfId="31693"/>
    <cellStyle name="meny_laroux_1_Régies 2_CONFIGURATION" xfId="31694"/>
    <cellStyle name="měny_laroux_1_Régies 2_CONFIGURATION" xfId="31695"/>
    <cellStyle name="meny_laroux_1_Régies 2_CONFIGURATION_Annexe 6 IAS" xfId="31696"/>
    <cellStyle name="měny_laroux_1_Régies 2_CONFIGURATION_Annexe 6 IAS" xfId="31697"/>
    <cellStyle name="meny_laroux_1_Régies_Annexe 6 IAS" xfId="31698"/>
    <cellStyle name="měny_laroux_1_Régies_Annexe 6 IAS" xfId="31699"/>
    <cellStyle name="meny_laroux_1_Régies_CONFIGURATION" xfId="31700"/>
    <cellStyle name="měny_laroux_1_Régies_CONFIGURATION" xfId="31701"/>
    <cellStyle name="meny_laroux_1_Régies_CONFIGURATION_Annexe 6 IAS" xfId="31702"/>
    <cellStyle name="měny_laroux_1_Régies_CONFIGURATION_Annexe 6 IAS" xfId="31703"/>
    <cellStyle name="meny_laroux_1_Restitution OCEA Arrêté BNPP 03-06 segments" xfId="31704"/>
    <cellStyle name="měny_laroux_1_Restitution OCEA Arrêté BNPP 03-06 segments" xfId="31705"/>
    <cellStyle name="meny_laroux_1_Restitution OCEA Arrêté BNPP 03-06 segments 2" xfId="31706"/>
    <cellStyle name="měny_laroux_1_Restitution OCEA Arrêté BNPP 03-06 segments 2" xfId="31707"/>
    <cellStyle name="meny_laroux_1_Restitution OCEA Arrêté BNPP 03-06 segments 2_Annexe 6 IAS" xfId="31708"/>
    <cellStyle name="měny_laroux_1_Restitution OCEA Arrêté BNPP 03-06 segments 2_Annexe 6 IAS" xfId="31709"/>
    <cellStyle name="meny_laroux_1_Restitution OCEA Arrêté BNPP 03-06 segments 2_CONFIGURATION" xfId="31710"/>
    <cellStyle name="měny_laroux_1_Restitution OCEA Arrêté BNPP 03-06 segments 2_CONFIGURATION" xfId="31711"/>
    <cellStyle name="meny_laroux_1_Restitution OCEA Arrêté BNPP 03-06 segments 2_CONFIGURATION_Annexe 6 IAS" xfId="31712"/>
    <cellStyle name="měny_laroux_1_Restitution OCEA Arrêté BNPP 03-06 segments 2_CONFIGURATION_Annexe 6 IAS" xfId="31713"/>
    <cellStyle name="meny_laroux_1_Restitution OCEA Arrêté BNPP 03-06 segments_Annexe 6 IAS" xfId="31714"/>
    <cellStyle name="měny_laroux_1_Restitution OCEA Arrêté BNPP 03-06 segments_Annexe 6 IAS" xfId="31715"/>
    <cellStyle name="meny_laroux_1_Restitution OCEA Arrêté BNPP 03-06 segments_CONFIGURATION" xfId="31716"/>
    <cellStyle name="měny_laroux_1_Restitution OCEA Arrêté BNPP 03-06 segments_CONFIGURATION" xfId="31717"/>
    <cellStyle name="meny_laroux_1_Restitution OCEA Arrêté BNPP 03-06 segments_CONFIGURATION_Annexe 6 IAS" xfId="31718"/>
    <cellStyle name="měny_laroux_1_Restitution OCEA Arrêté BNPP 03-06 segments_CONFIGURATION_Annexe 6 IAS" xfId="31719"/>
    <cellStyle name="meny_laroux_1_restitution OCEA Arrêté BNPP 06-06" xfId="31720"/>
    <cellStyle name="měny_laroux_1_restitution OCEA Arrêté BNPP 06-06" xfId="31721"/>
    <cellStyle name="meny_laroux_1_restitution OCEA Arrêté BNPP 06-06 2" xfId="31722"/>
    <cellStyle name="měny_laroux_1_restitution OCEA Arrêté BNPP 06-06 2" xfId="31723"/>
    <cellStyle name="meny_laroux_1_restitution OCEA Arrêté BNPP 06-06 2_Annexe 6 IAS" xfId="31724"/>
    <cellStyle name="měny_laroux_1_restitution OCEA Arrêté BNPP 06-06 2_Annexe 6 IAS" xfId="31725"/>
    <cellStyle name="meny_laroux_1_restitution OCEA Arrêté BNPP 06-06 2_CONFIGURATION" xfId="31726"/>
    <cellStyle name="měny_laroux_1_restitution OCEA Arrêté BNPP 06-06 2_CONFIGURATION" xfId="31727"/>
    <cellStyle name="meny_laroux_1_restitution OCEA Arrêté BNPP 06-06 2_CONFIGURATION_Annexe 6 IAS" xfId="31728"/>
    <cellStyle name="měny_laroux_1_restitution OCEA Arrêté BNPP 06-06 2_CONFIGURATION_Annexe 6 IAS" xfId="31729"/>
    <cellStyle name="meny_laroux_1_restitution OCEA Arrêté BNPP 06-06_Annexe 6 IAS" xfId="31730"/>
    <cellStyle name="měny_laroux_1_restitution OCEA Arrêté BNPP 06-06_Annexe 6 IAS" xfId="31731"/>
    <cellStyle name="meny_laroux_1_restitution OCEA Arrêté BNPP 06-06_CONFIGURATION" xfId="31732"/>
    <cellStyle name="měny_laroux_1_restitution OCEA Arrêté BNPP 06-06_CONFIGURATION" xfId="31733"/>
    <cellStyle name="meny_laroux_1_restitution OCEA Arrêté BNPP 06-06_CONFIGURATION_Annexe 6 IAS" xfId="31734"/>
    <cellStyle name="měny_laroux_1_restitution OCEA Arrêté BNPP 06-06_CONFIGURATION_Annexe 6 IAS" xfId="31735"/>
    <cellStyle name="meny_laroux_1_restitution OCEA Arrêté BNPP 06-07 cadrage" xfId="31736"/>
    <cellStyle name="měny_laroux_1_restitution OCEA Arrêté BNPP 06-07 cadrage" xfId="31737"/>
    <cellStyle name="meny_laroux_1_restitution OCEA Arrêté BNPP 06-07 cadrage 2" xfId="31738"/>
    <cellStyle name="měny_laroux_1_restitution OCEA Arrêté BNPP 06-07 cadrage 2" xfId="31739"/>
    <cellStyle name="meny_laroux_1_restitution OCEA Arrêté BNPP 06-07 cadrage 2_Annexe 6 IAS" xfId="31740"/>
    <cellStyle name="měny_laroux_1_restitution OCEA Arrêté BNPP 06-07 cadrage 2_Annexe 6 IAS" xfId="31741"/>
    <cellStyle name="meny_laroux_1_restitution OCEA Arrêté BNPP 06-07 cadrage 2_CONFIGURATION" xfId="31742"/>
    <cellStyle name="měny_laroux_1_restitution OCEA Arrêté BNPP 06-07 cadrage 2_CONFIGURATION" xfId="31743"/>
    <cellStyle name="meny_laroux_1_restitution OCEA Arrêté BNPP 06-07 cadrage 2_CONFIGURATION_Annexe 6 IAS" xfId="31744"/>
    <cellStyle name="měny_laroux_1_restitution OCEA Arrêté BNPP 06-07 cadrage 2_CONFIGURATION_Annexe 6 IAS" xfId="31745"/>
    <cellStyle name="meny_laroux_1_restitution OCEA Arrêté BNPP 06-07 cadrage_Annexe 6 IAS" xfId="31746"/>
    <cellStyle name="měny_laroux_1_restitution OCEA Arrêté BNPP 06-07 cadrage_Annexe 6 IAS" xfId="31747"/>
    <cellStyle name="meny_laroux_1_restitution OCEA Arrêté BNPP 06-07 cadrage_CONFIGURATION" xfId="31748"/>
    <cellStyle name="měny_laroux_1_restitution OCEA Arrêté BNPP 06-07 cadrage_CONFIGURATION" xfId="31749"/>
    <cellStyle name="meny_laroux_1_restitution OCEA Arrêté BNPP 06-07 cadrage_CONFIGURATION_Annexe 6 IAS" xfId="31750"/>
    <cellStyle name="měny_laroux_1_restitution OCEA Arrêté BNPP 06-07 cadrage_CONFIGURATION_Annexe 6 IAS" xfId="31751"/>
    <cellStyle name="meny_laroux_1_restitution OCEA Arrêté BNPP 09-07" xfId="31752"/>
    <cellStyle name="měny_laroux_1_restitution OCEA Arrêté BNPP 09-07" xfId="31753"/>
    <cellStyle name="meny_laroux_1_restitution OCEA Arrêté BNPP 09-07 2" xfId="31754"/>
    <cellStyle name="měny_laroux_1_restitution OCEA Arrêté BNPP 09-07 2" xfId="31755"/>
    <cellStyle name="meny_laroux_1_restitution OCEA Arrêté BNPP 09-07 2_Annexe 6 IAS" xfId="31756"/>
    <cellStyle name="měny_laroux_1_restitution OCEA Arrêté BNPP 09-07 2_Annexe 6 IAS" xfId="31757"/>
    <cellStyle name="meny_laroux_1_restitution OCEA Arrêté BNPP 09-07 2_CONFIGURATION" xfId="31758"/>
    <cellStyle name="měny_laroux_1_restitution OCEA Arrêté BNPP 09-07 2_CONFIGURATION" xfId="31759"/>
    <cellStyle name="meny_laroux_1_restitution OCEA Arrêté BNPP 09-07 2_CONFIGURATION_Annexe 6 IAS" xfId="31760"/>
    <cellStyle name="měny_laroux_1_restitution OCEA Arrêté BNPP 09-07 2_CONFIGURATION_Annexe 6 IAS" xfId="31761"/>
    <cellStyle name="meny_laroux_1_Restitution OCEA Arrêté BNPP 09-07 économique" xfId="31762"/>
    <cellStyle name="měny_laroux_1_Restitution OCEA Arrêté BNPP 09-07 économique" xfId="31763"/>
    <cellStyle name="meny_laroux_1_Restitution OCEA Arrêté BNPP 09-07 économique 2" xfId="31764"/>
    <cellStyle name="měny_laroux_1_Restitution OCEA Arrêté BNPP 09-07 économique 2" xfId="31765"/>
    <cellStyle name="meny_laroux_1_Restitution OCEA Arrêté BNPP 09-07 économique 2_Annexe 6 IAS" xfId="31766"/>
    <cellStyle name="měny_laroux_1_Restitution OCEA Arrêté BNPP 09-07 économique 2_Annexe 6 IAS" xfId="31767"/>
    <cellStyle name="meny_laroux_1_Restitution OCEA Arrêté BNPP 09-07 économique 2_CONFIGURATION" xfId="31768"/>
    <cellStyle name="měny_laroux_1_Restitution OCEA Arrêté BNPP 09-07 économique 2_CONFIGURATION" xfId="31769"/>
    <cellStyle name="meny_laroux_1_Restitution OCEA Arrêté BNPP 09-07 économique 2_CONFIGURATION_Annexe 6 IAS" xfId="31770"/>
    <cellStyle name="měny_laroux_1_Restitution OCEA Arrêté BNPP 09-07 économique 2_CONFIGURATION_Annexe 6 IAS" xfId="31771"/>
    <cellStyle name="meny_laroux_1_Restitution OCEA Arrêté BNPP 09-07 économique_Annexe 6 IAS" xfId="31772"/>
    <cellStyle name="měny_laroux_1_Restitution OCEA Arrêté BNPP 09-07 économique_Annexe 6 IAS" xfId="31773"/>
    <cellStyle name="meny_laroux_1_Restitution OCEA Arrêté BNPP 09-07 économique_CONFIGURATION" xfId="31774"/>
    <cellStyle name="měny_laroux_1_Restitution OCEA Arrêté BNPP 09-07 économique_CONFIGURATION" xfId="31775"/>
    <cellStyle name="meny_laroux_1_Restitution OCEA Arrêté BNPP 09-07 économique_CONFIGURATION_Annexe 6 IAS" xfId="31776"/>
    <cellStyle name="měny_laroux_1_Restitution OCEA Arrêté BNPP 09-07 économique_CONFIGURATION_Annexe 6 IAS" xfId="31777"/>
    <cellStyle name="meny_laroux_1_restitution OCEA Arrêté BNPP 09-07_Annexe 6 IAS" xfId="31778"/>
    <cellStyle name="měny_laroux_1_restitution OCEA Arrêté BNPP 09-07_Annexe 6 IAS" xfId="31779"/>
    <cellStyle name="meny_laroux_1_restitution OCEA Arrêté BNPP 09-07_CONFIGURATION" xfId="31780"/>
    <cellStyle name="měny_laroux_1_restitution OCEA Arrêté BNPP 09-07_CONFIGURATION" xfId="31781"/>
    <cellStyle name="meny_laroux_1_restitution OCEA Arrêté BNPP 09-07_CONFIGURATION_Annexe 6 IAS" xfId="31782"/>
    <cellStyle name="měny_laroux_1_restitution OCEA Arrêté BNPP 09-07_CONFIGURATION_Annexe 6 IAS" xfId="31783"/>
    <cellStyle name="meny_laroux_1_Restitution OCEA Arrêté BNPP 12-07" xfId="31784"/>
    <cellStyle name="měny_laroux_1_Restitution OCEA Arrêté BNPP 12-07" xfId="31785"/>
    <cellStyle name="meny_laroux_1_Restitution OCEA Arrêté BNPP 12-07 2" xfId="31786"/>
    <cellStyle name="měny_laroux_1_Restitution OCEA Arrêté BNPP 12-07 2" xfId="31787"/>
    <cellStyle name="meny_laroux_1_Restitution OCEA Arrêté BNPP 12-07 2_Annexe 6 IAS" xfId="31788"/>
    <cellStyle name="měny_laroux_1_Restitution OCEA Arrêté BNPP 12-07 2_Annexe 6 IAS" xfId="31789"/>
    <cellStyle name="meny_laroux_1_Restitution OCEA Arrêté BNPP 12-07 2_CONFIGURATION" xfId="31790"/>
    <cellStyle name="měny_laroux_1_Restitution OCEA Arrêté BNPP 12-07 2_CONFIGURATION" xfId="31791"/>
    <cellStyle name="meny_laroux_1_Restitution OCEA Arrêté BNPP 12-07 2_CONFIGURATION_Annexe 6 IAS" xfId="31792"/>
    <cellStyle name="měny_laroux_1_Restitution OCEA Arrêté BNPP 12-07 2_CONFIGURATION_Annexe 6 IAS" xfId="31793"/>
    <cellStyle name="meny_laroux_1_Restitution OCEA Arrêté BNPP 12-07 économique" xfId="31794"/>
    <cellStyle name="měny_laroux_1_Restitution OCEA Arrêté BNPP 12-07 économique" xfId="31795"/>
    <cellStyle name="meny_laroux_1_Restitution OCEA Arrêté BNPP 12-07 économique 2" xfId="31796"/>
    <cellStyle name="měny_laroux_1_Restitution OCEA Arrêté BNPP 12-07 économique 2" xfId="31797"/>
    <cellStyle name="meny_laroux_1_Restitution OCEA Arrêté BNPP 12-07 économique 2_Annexe 6 IAS" xfId="31798"/>
    <cellStyle name="měny_laroux_1_Restitution OCEA Arrêté BNPP 12-07 économique 2_Annexe 6 IAS" xfId="31799"/>
    <cellStyle name="meny_laroux_1_Restitution OCEA Arrêté BNPP 12-07 économique 2_CONFIGURATION" xfId="31800"/>
    <cellStyle name="měny_laroux_1_Restitution OCEA Arrêté BNPP 12-07 économique 2_CONFIGURATION" xfId="31801"/>
    <cellStyle name="meny_laroux_1_Restitution OCEA Arrêté BNPP 12-07 économique 2_CONFIGURATION_Annexe 6 IAS" xfId="31802"/>
    <cellStyle name="měny_laroux_1_Restitution OCEA Arrêté BNPP 12-07 économique 2_CONFIGURATION_Annexe 6 IAS" xfId="31803"/>
    <cellStyle name="meny_laroux_1_Restitution OCEA Arrêté BNPP 12-07 économique_Annexe 6 IAS" xfId="31804"/>
    <cellStyle name="měny_laroux_1_Restitution OCEA Arrêté BNPP 12-07 économique_Annexe 6 IAS" xfId="31805"/>
    <cellStyle name="meny_laroux_1_Restitution OCEA Arrêté BNPP 12-07 économique_CONFIGURATION" xfId="31806"/>
    <cellStyle name="měny_laroux_1_Restitution OCEA Arrêté BNPP 12-07 économique_CONFIGURATION" xfId="31807"/>
    <cellStyle name="meny_laroux_1_Restitution OCEA Arrêté BNPP 12-07 économique_CONFIGURATION_Annexe 6 IAS" xfId="31808"/>
    <cellStyle name="měny_laroux_1_Restitution OCEA Arrêté BNPP 12-07 économique_CONFIGURATION_Annexe 6 IAS" xfId="31809"/>
    <cellStyle name="meny_laroux_1_Restitution OCEA Arrêté BNPP 12-07_Annexe 6 IAS" xfId="31810"/>
    <cellStyle name="měny_laroux_1_Restitution OCEA Arrêté BNPP 12-07_Annexe 6 IAS" xfId="31811"/>
    <cellStyle name="meny_laroux_1_Restitution OCEA Arrêté BNPP 12-07_CONFIGURATION" xfId="31812"/>
    <cellStyle name="měny_laroux_1_Restitution OCEA Arrêté BNPP 12-07_CONFIGURATION" xfId="31813"/>
    <cellStyle name="meny_laroux_1_Restitution OCEA Arrêté BNPP 12-07_CONFIGURATION_Annexe 6 IAS" xfId="31814"/>
    <cellStyle name="měny_laroux_1_Restitution OCEA Arrêté BNPP 12-07_CONFIGURATION_Annexe 6 IAS" xfId="31815"/>
    <cellStyle name="meny_laroux_1_Suivi Mensuel des Effectifs" xfId="31816"/>
    <cellStyle name="měny_laroux_1_Suivi Mensuel des Effectifs" xfId="31817"/>
    <cellStyle name="meny_laroux_1_Suivi Mensuel des Effectifs 2" xfId="31818"/>
    <cellStyle name="měny_laroux_1_Suivi Mensuel des Effectifs 2" xfId="31819"/>
    <cellStyle name="meny_laroux_1_Suivi Mensuel des Effectifs 2_Annexe 6 IAS" xfId="31820"/>
    <cellStyle name="měny_laroux_1_Suivi Mensuel des Effectifs 2_Annexe 6 IAS" xfId="31821"/>
    <cellStyle name="meny_laroux_1_Suivi Mensuel des Effectifs 2_CONFIGURATION" xfId="31822"/>
    <cellStyle name="měny_laroux_1_Suivi Mensuel des Effectifs 2_CONFIGURATION" xfId="31823"/>
    <cellStyle name="meny_laroux_1_Suivi Mensuel des Effectifs 2_CONFIGURATION_Annexe 6 IAS" xfId="31824"/>
    <cellStyle name="měny_laroux_1_Suivi Mensuel des Effectifs 2_CONFIGURATION_Annexe 6 IAS" xfId="31825"/>
    <cellStyle name="meny_laroux_1_Suivi Mensuel des Effectifs_Annexe 6 IAS" xfId="31826"/>
    <cellStyle name="měny_laroux_1_Suivi Mensuel des Effectifs_Annexe 6 IAS" xfId="31827"/>
    <cellStyle name="meny_laroux_1_Suivi Mensuel des Effectifs_CONFIGURATION" xfId="31828"/>
    <cellStyle name="měny_laroux_1_Suivi Mensuel des Effectifs_CONFIGURATION" xfId="31829"/>
    <cellStyle name="meny_laroux_1_Suivi Mensuel des Effectifs_CONFIGURATION_Annexe 6 IAS" xfId="31830"/>
    <cellStyle name="měny_laroux_1_Suivi Mensuel des Effectifs_CONFIGURATION_Annexe 6 IAS" xfId="31831"/>
    <cellStyle name="meny_laroux_1_Taivie d-finitif envoi r--l 03 2005" xfId="31832"/>
    <cellStyle name="měny_laroux_1_Taivie d-finitif envoi r--l 03 2005" xfId="31833"/>
    <cellStyle name="meny_laroux_1_Taivie d-finitif envoi r--l 03 2005_Annexe 6 IAS" xfId="31834"/>
    <cellStyle name="měny_laroux_1_Taivie d-finitif envoi r--l 03 2005_Annexe 6 IAS" xfId="31835"/>
    <cellStyle name="meny_laroux_1_Taivie d-finitif envoi r--l 03 2005_CONFIGURATION" xfId="31836"/>
    <cellStyle name="měny_laroux_1_Taivie d-finitif envoi r--l 03 2005_CONFIGURATION" xfId="31837"/>
    <cellStyle name="meny_laroux_1_Taivie d-finitif envoi r--l 03 2005_CONFIGURATION_Annexe 6 IAS" xfId="31838"/>
    <cellStyle name="měny_laroux_1_Taivie d-finitif envoi r--l 03 2005_CONFIGURATION_Annexe 6 IAS" xfId="31839"/>
    <cellStyle name="meny_laroux_1_TCD Alimentation commentaires" xfId="31840"/>
    <cellStyle name="měny_laroux_1_TCD Alimentation commentaires" xfId="31841"/>
    <cellStyle name="meny_laroux_1_TCD Alimentation commentaires 2" xfId="31842"/>
    <cellStyle name="měny_laroux_1_TCD Alimentation commentaires 2" xfId="31843"/>
    <cellStyle name="meny_laroux_1_TCD Alimentation commentaires 2_Annexe 6 IAS" xfId="31844"/>
    <cellStyle name="měny_laroux_1_TCD Alimentation commentaires 2_Annexe 6 IAS" xfId="31845"/>
    <cellStyle name="meny_laroux_1_TCD Alimentation commentaires 2_CONFIGURATION" xfId="31846"/>
    <cellStyle name="měny_laroux_1_TCD Alimentation commentaires 2_CONFIGURATION" xfId="31847"/>
    <cellStyle name="meny_laroux_1_TCD Alimentation commentaires 2_CONFIGURATION_Annexe 6 IAS" xfId="31848"/>
    <cellStyle name="měny_laroux_1_TCD Alimentation commentaires 2_CONFIGURATION_Annexe 6 IAS" xfId="31849"/>
    <cellStyle name="meny_laroux_1_TCD Alimentation commentaires_Annexe 6 IAS" xfId="31850"/>
    <cellStyle name="měny_laroux_1_TCD Alimentation commentaires_Annexe 6 IAS" xfId="31851"/>
    <cellStyle name="meny_laroux_1_TCD Alimentation commentaires_CONFIGURATION" xfId="31852"/>
    <cellStyle name="měny_laroux_1_TCD Alimentation commentaires_CONFIGURATION" xfId="31853"/>
    <cellStyle name="meny_laroux_1_TCD Alimentation commentaires_CONFIGURATION_Annexe 6 IAS" xfId="31854"/>
    <cellStyle name="měny_laroux_1_TCD Alimentation commentaires_CONFIGURATION_Annexe 6 IAS" xfId="31855"/>
    <cellStyle name="meny_laroux_1_TCD Analyse libre" xfId="31856"/>
    <cellStyle name="měny_laroux_1_TCD Analyse libre" xfId="31857"/>
    <cellStyle name="meny_laroux_1_TCD Analyse libre (2)" xfId="31858"/>
    <cellStyle name="měny_laroux_1_TCD Analyse libre (2)" xfId="31859"/>
    <cellStyle name="meny_laroux_1_TCD Analyse libre (2) 2" xfId="31860"/>
    <cellStyle name="měny_laroux_1_TCD Analyse libre (2) 2" xfId="31861"/>
    <cellStyle name="meny_laroux_1_TCD Analyse libre (2) 2_Annexe 6 IAS" xfId="31862"/>
    <cellStyle name="měny_laroux_1_TCD Analyse libre (2) 2_Annexe 6 IAS" xfId="31863"/>
    <cellStyle name="meny_laroux_1_TCD Analyse libre (2) 2_CONFIGURATION" xfId="31864"/>
    <cellStyle name="měny_laroux_1_TCD Analyse libre (2) 2_CONFIGURATION" xfId="31865"/>
    <cellStyle name="meny_laroux_1_TCD Analyse libre (2) 2_CONFIGURATION_Annexe 6 IAS" xfId="31866"/>
    <cellStyle name="měny_laroux_1_TCD Analyse libre (2) 2_CONFIGURATION_Annexe 6 IAS" xfId="31867"/>
    <cellStyle name="meny_laroux_1_TCD Analyse libre (2)_Annexe 6 IAS" xfId="31868"/>
    <cellStyle name="měny_laroux_1_TCD Analyse libre (2)_Annexe 6 IAS" xfId="31869"/>
    <cellStyle name="meny_laroux_1_TCD Analyse libre (2)_CONFIGURATION" xfId="31870"/>
    <cellStyle name="měny_laroux_1_TCD Analyse libre (2)_CONFIGURATION" xfId="31871"/>
    <cellStyle name="meny_laroux_1_TCD Analyse libre (2)_CONFIGURATION_Annexe 6 IAS" xfId="31872"/>
    <cellStyle name="měny_laroux_1_TCD Analyse libre (2)_CONFIGURATION_Annexe 6 IAS" xfId="31873"/>
    <cellStyle name="meny_laroux_1_TCD Analyse libre 2" xfId="31874"/>
    <cellStyle name="měny_laroux_1_TCD Analyse libre 2" xfId="31875"/>
    <cellStyle name="meny_laroux_1_TCD Analyse libre 2_Annexe 6 IAS" xfId="31876"/>
    <cellStyle name="měny_laroux_1_TCD Analyse libre 2_Annexe 6 IAS" xfId="31877"/>
    <cellStyle name="meny_laroux_1_TCD Analyse libre 2_CONFIGURATION" xfId="31878"/>
    <cellStyle name="měny_laroux_1_TCD Analyse libre 2_CONFIGURATION" xfId="31879"/>
    <cellStyle name="meny_laroux_1_TCD Analyse libre 2_CONFIGURATION_Annexe 6 IAS" xfId="31880"/>
    <cellStyle name="měny_laroux_1_TCD Analyse libre 2_CONFIGURATION_Annexe 6 IAS" xfId="31881"/>
    <cellStyle name="meny_laroux_1_TCD Analyse libre_Annexe 6 IAS" xfId="31882"/>
    <cellStyle name="měny_laroux_1_TCD Analyse libre_Annexe 6 IAS" xfId="31883"/>
    <cellStyle name="meny_laroux_1_TCD Analyse libre_CONFIGURATION" xfId="31884"/>
    <cellStyle name="měny_laroux_1_TCD Analyse libre_CONFIGURATION" xfId="31885"/>
    <cellStyle name="meny_laroux_1_TCD Analyse libre_CONFIGURATION_Annexe 6 IAS" xfId="31886"/>
    <cellStyle name="měny_laroux_1_TCD Analyse libre_CONFIGURATION_Annexe 6 IAS" xfId="31887"/>
    <cellStyle name="meny_laroux_1_Ventilation OCEA - Ajustement" xfId="31888"/>
    <cellStyle name="měny_laroux_1_Ventilation OCEA - Ajustement" xfId="31889"/>
    <cellStyle name="meny_laroux_1_Ventilation OCEA - Ajustement 2" xfId="31890"/>
    <cellStyle name="měny_laroux_1_Ventilation OCEA - Ajustement 2" xfId="31891"/>
    <cellStyle name="meny_laroux_1_Ventilation OCEA - Ajustement 2_Annexe 6 IAS" xfId="31892"/>
    <cellStyle name="měny_laroux_1_Ventilation OCEA - Ajustement 2_Annexe 6 IAS" xfId="31893"/>
    <cellStyle name="meny_laroux_1_Ventilation OCEA - Ajustement 2_CONFIGURATION" xfId="31894"/>
    <cellStyle name="měny_laroux_1_Ventilation OCEA - Ajustement 2_CONFIGURATION" xfId="31895"/>
    <cellStyle name="meny_laroux_1_Ventilation OCEA - Ajustement 2_CONFIGURATION_Annexe 6 IAS" xfId="31896"/>
    <cellStyle name="měny_laroux_1_Ventilation OCEA - Ajustement 2_CONFIGURATION_Annexe 6 IAS" xfId="31897"/>
    <cellStyle name="meny_laroux_1_Ventilation OCEA - Ajustement_Annexe 6 IAS" xfId="31898"/>
    <cellStyle name="měny_laroux_1_Ventilation OCEA - Ajustement_Annexe 6 IAS" xfId="31899"/>
    <cellStyle name="meny_laroux_1_Ventilation OCEA - Ajustement_CONFIGURATION" xfId="31900"/>
    <cellStyle name="měny_laroux_1_Ventilation OCEA - Ajustement_CONFIGURATION" xfId="31901"/>
    <cellStyle name="meny_laroux_1_Ventilation OCEA - Ajustement_CONFIGURATION_Annexe 6 IAS" xfId="31902"/>
    <cellStyle name="měny_laroux_1_Ventilation OCEA - Ajustement_CONFIGURATION_Annexe 6 IAS" xfId="31903"/>
    <cellStyle name="meny_laroux_1_wksFreeAnalysis" xfId="31904"/>
    <cellStyle name="měny_laroux_1_wksFreeAnalysis" xfId="31905"/>
    <cellStyle name="meny_laroux_1_wksFreeAnalysis 2" xfId="31906"/>
    <cellStyle name="měny_laroux_1_wksFreeAnalysis 2" xfId="31907"/>
    <cellStyle name="meny_laroux_1_wksFreeAnalysis 2_Annexe 6 IAS" xfId="31908"/>
    <cellStyle name="měny_laroux_1_wksFreeAnalysis 2_Annexe 6 IAS" xfId="31909"/>
    <cellStyle name="meny_laroux_1_wksFreeAnalysis 2_CONFIGURATION" xfId="31910"/>
    <cellStyle name="měny_laroux_1_wksFreeAnalysis 2_CONFIGURATION" xfId="31911"/>
    <cellStyle name="meny_laroux_1_wksFreeAnalysis 2_CONFIGURATION_Annexe 6 IAS" xfId="31912"/>
    <cellStyle name="měny_laroux_1_wksFreeAnalysis 2_CONFIGURATION_Annexe 6 IAS" xfId="31913"/>
    <cellStyle name="meny_laroux_1_wksFreeAnalysis_Annexe 6 IAS" xfId="31914"/>
    <cellStyle name="měny_laroux_1_wksFreeAnalysis_Annexe 6 IAS" xfId="31915"/>
    <cellStyle name="meny_laroux_1_wksFreeAnalysis_CONFIGURATION" xfId="31916"/>
    <cellStyle name="měny_laroux_1_wksFreeAnalysis_CONFIGURATION" xfId="31917"/>
    <cellStyle name="meny_laroux_1_wksFreeAnalysis_CONFIGURATION_Annexe 6 IAS" xfId="31918"/>
    <cellStyle name="měny_laroux_1_wksFreeAnalysis_CONFIGURATION_Annexe 6 IAS" xfId="31919"/>
    <cellStyle name="meny_laroux_Accueil" xfId="31920"/>
    <cellStyle name="měny_laroux_Accueil" xfId="31921"/>
    <cellStyle name="meny_laroux_Accueil_Annexe 6 IAS" xfId="31922"/>
    <cellStyle name="měny_laroux_Accueil_Annexe 6 IAS" xfId="31923"/>
    <cellStyle name="meny_laroux_Accueil_CONFIGURATION" xfId="31924"/>
    <cellStyle name="měny_laroux_Accueil_CONFIGURATION" xfId="31925"/>
    <cellStyle name="meny_laroux_Accueil_CONFIGURATION_Annexe 6 IAS" xfId="31926"/>
    <cellStyle name="měny_laroux_Accueil_CONFIGURATION_Annexe 6 IAS" xfId="31927"/>
    <cellStyle name="meny_laroux_Annexe 6 IAS" xfId="31928"/>
    <cellStyle name="měny_laroux_Annexe 6 IAS" xfId="31929"/>
    <cellStyle name="meny_laroux_Base Interim 2002" xfId="31930"/>
    <cellStyle name="měny_laroux_Base Interim 2002" xfId="31931"/>
    <cellStyle name="meny_laroux_Base Interim 2002_Annexe 6 IAS" xfId="31932"/>
    <cellStyle name="měny_laroux_Base Interim 2002_Annexe 6 IAS" xfId="31933"/>
    <cellStyle name="meny_laroux_Base Interim 2002_CONFIGURATION" xfId="31934"/>
    <cellStyle name="měny_laroux_Base Interim 2002_CONFIGURATION" xfId="31935"/>
    <cellStyle name="meny_laroux_Base Interim 2002_CONFIGURATION_Annexe 6 IAS" xfId="31936"/>
    <cellStyle name="měny_laroux_Base Interim 2002_CONFIGURATION_Annexe 6 IAS" xfId="31937"/>
    <cellStyle name="meny_laroux_Base Interim 2002_Effectifs Totaux" xfId="31938"/>
    <cellStyle name="měny_laroux_Base Interim 2002_referentiel" xfId="31939"/>
    <cellStyle name="meny_laroux_cardif rd" xfId="31940"/>
    <cellStyle name="měny_laroux_CONFIGURATION" xfId="31941"/>
    <cellStyle name="meny_laroux_DSS segments (hors EI)_Accueil" xfId="31942"/>
    <cellStyle name="měny_laroux_DSS segments (hors EI)_CONFIGURATION" xfId="31943"/>
    <cellStyle name="meny_laroux_Effectifs Repart_Accueil" xfId="31944"/>
    <cellStyle name="měny_laroux_Effectifs Repart_CONFIGURATION" xfId="31945"/>
    <cellStyle name="meny_laroux_Effectifs Totaux_1" xfId="31946"/>
    <cellStyle name="měny_laroux_Effectifs Totaux_Accueil" xfId="31947"/>
    <cellStyle name="meny_laroux_Interim_1" xfId="31948"/>
    <cellStyle name="měny_laroux_phases comparées" xfId="31949"/>
    <cellStyle name="meny_laroux_Planilla de Trabajo J-10_VIDA" xfId="31950"/>
    <cellStyle name="měny_laroux_Planilla de Trabajo J-10_VIDA" xfId="31951"/>
    <cellStyle name="meny_laroux_Planilla de Trabajo J-10_VIDA_Annexe 6 IAS" xfId="31952"/>
    <cellStyle name="měny_laroux_Planilla de Trabajo J-10_VIDA_Annexe 6 IAS" xfId="31953"/>
    <cellStyle name="meny_laroux_Planilla de Trabajo J-10_VIDA_CONFIGURATION" xfId="31954"/>
    <cellStyle name="měny_laroux_Planilla de Trabajo J-10_VIDA_CONFIGURATION" xfId="31955"/>
    <cellStyle name="meny_laroux_Planilla de Trabajo J-10_VIDA_CONFIGURATION_Annexe 6 IAS" xfId="31956"/>
    <cellStyle name="měny_laroux_Planilla de Trabajo J-10_VIDA_CONFIGURATION_Annexe 6 IAS" xfId="31957"/>
    <cellStyle name="meny_laroux_referentiel" xfId="31958"/>
    <cellStyle name="měny_laroux_referentiel" xfId="31959"/>
    <cellStyle name="meny_laroux_referentiel_Annexe 6 IAS" xfId="31960"/>
    <cellStyle name="měny_laroux_referentiel_Annexe 6 IAS" xfId="31961"/>
    <cellStyle name="meny_laroux_referentiel_CONFIGURATION" xfId="31962"/>
    <cellStyle name="měny_laroux_referentiel_CONFIGURATION" xfId="31963"/>
    <cellStyle name="meny_laroux_referentiel_CONFIGURATION_Annexe 6 IAS" xfId="31964"/>
    <cellStyle name="měny_laroux_referentiel_CONFIGURATION_Annexe 6 IAS" xfId="31965"/>
    <cellStyle name="meny_laroux_Régies_1" xfId="31966"/>
    <cellStyle name="měny_laroux_Restitution OCEA Arrêté BNPP 03-06 segments" xfId="31967"/>
    <cellStyle name="meny_laroux_restitution OCEA Arrêté BNPP 06-06" xfId="31968"/>
    <cellStyle name="měny_laroux_restitution OCEA Arrêté BNPP 06-06" xfId="31969"/>
    <cellStyle name="meny_laroux_restitution OCEA Arrêté BNPP 06-06_Accueil" xfId="31970"/>
    <cellStyle name="měny_laroux_restitution OCEA Arrêté BNPP 06-06_Annexe 6 IAS" xfId="31971"/>
    <cellStyle name="meny_laroux_TCD Alimentation commentaires" xfId="31972"/>
    <cellStyle name="měny_laroux_TCD Analyse libre (2)" xfId="31973"/>
    <cellStyle name="meny_laroux_Ventilation OCEA - Ajustement" xfId="31974"/>
    <cellStyle name="MF" xfId="31975"/>
    <cellStyle name="MF 2" xfId="31976"/>
    <cellStyle name="MF_~0950885" xfId="31977"/>
    <cellStyle name="Migliaia (0)_0-100" xfId="31978"/>
    <cellStyle name="Migliaia [0] 2" xfId="31979"/>
    <cellStyle name="Migliaia [0] 2 10" xfId="31980"/>
    <cellStyle name="Migliaia [0] 2 10 2" xfId="31981"/>
    <cellStyle name="Migliaia [0] 2 10 3" xfId="31982"/>
    <cellStyle name="Migliaia [0] 2 10_Annexe 6 IAS" xfId="31983"/>
    <cellStyle name="Migliaia [0] 2 11" xfId="31984"/>
    <cellStyle name="Migliaia [0] 2 11 2" xfId="31985"/>
    <cellStyle name="Migliaia [0] 2 11_Annexe 6 IAS" xfId="31986"/>
    <cellStyle name="Migliaia [0] 2 12" xfId="31987"/>
    <cellStyle name="Migliaia [0] 2 12 2" xfId="31988"/>
    <cellStyle name="Migliaia [0] 2 12_Annexe 6 IAS" xfId="31989"/>
    <cellStyle name="Migliaia [0] 2 13" xfId="31990"/>
    <cellStyle name="Migliaia [0] 2 14" xfId="31991"/>
    <cellStyle name="Migliaia [0] 2 15" xfId="31992"/>
    <cellStyle name="Migliaia [0] 2 16" xfId="31993"/>
    <cellStyle name="Migliaia [0] 2 17" xfId="31994"/>
    <cellStyle name="Migliaia [0] 2 18" xfId="31995"/>
    <cellStyle name="Migliaia [0] 2 19" xfId="31996"/>
    <cellStyle name="Migliaia [0] 2 2" xfId="31997"/>
    <cellStyle name="Migliaia [0] 2 2 2" xfId="31998"/>
    <cellStyle name="Migliaia [0] 2 2 2 2" xfId="31999"/>
    <cellStyle name="Migliaia [0] 2 2 2 2 2" xfId="32000"/>
    <cellStyle name="Migliaia [0] 2 2 2 2_Annexe 6 IAS" xfId="32001"/>
    <cellStyle name="Migliaia [0] 2 2 2 3" xfId="32002"/>
    <cellStyle name="Migliaia [0] 2 2 2 4" xfId="32003"/>
    <cellStyle name="Migliaia [0] 2 2 2_Annexe 6 IAS" xfId="32004"/>
    <cellStyle name="Migliaia [0] 2 2 3" xfId="32005"/>
    <cellStyle name="Migliaia [0] 2 2 3 2" xfId="32006"/>
    <cellStyle name="Migliaia [0] 2 2 3 2 2" xfId="32007"/>
    <cellStyle name="Migliaia [0] 2 2 3 2_Annexe 6 IAS" xfId="32008"/>
    <cellStyle name="Migliaia [0] 2 2 3 3" xfId="32009"/>
    <cellStyle name="Migliaia [0] 2 2 3 4" xfId="32010"/>
    <cellStyle name="Migliaia [0] 2 2 3_Annexe 6 IAS" xfId="32011"/>
    <cellStyle name="Migliaia [0] 2 2 4" xfId="32012"/>
    <cellStyle name="Migliaia [0] 2 2 4 2" xfId="32013"/>
    <cellStyle name="Migliaia [0] 2 2 4 3" xfId="32014"/>
    <cellStyle name="Migliaia [0] 2 2 4_Annexe 6 IAS" xfId="32015"/>
    <cellStyle name="Migliaia [0] 2 2 5" xfId="32016"/>
    <cellStyle name="Migliaia [0] 2 2 6" xfId="32017"/>
    <cellStyle name="Migliaia [0] 2 2 7" xfId="32018"/>
    <cellStyle name="Migliaia [0] 2 2 8" xfId="32019"/>
    <cellStyle name="Migliaia [0] 2 2_Annexe 6 IAS" xfId="32020"/>
    <cellStyle name="Migliaia [0] 2 3" xfId="32021"/>
    <cellStyle name="Migliaia [0] 2 3 2" xfId="32022"/>
    <cellStyle name="Migliaia [0] 2 3 2 2" xfId="32023"/>
    <cellStyle name="Migliaia [0] 2 3 2 2 2" xfId="32024"/>
    <cellStyle name="Migliaia [0] 2 3 2 2_Annexe 6 IAS" xfId="32025"/>
    <cellStyle name="Migliaia [0] 2 3 2 3" xfId="32026"/>
    <cellStyle name="Migliaia [0] 2 3 2 4" xfId="32027"/>
    <cellStyle name="Migliaia [0] 2 3 2_Annexe 6 IAS" xfId="32028"/>
    <cellStyle name="Migliaia [0] 2 3 3" xfId="32029"/>
    <cellStyle name="Migliaia [0] 2 3 3 2" xfId="32030"/>
    <cellStyle name="Migliaia [0] 2 3 3 2 2" xfId="32031"/>
    <cellStyle name="Migliaia [0] 2 3 3 2_Annexe 6 IAS" xfId="32032"/>
    <cellStyle name="Migliaia [0] 2 3 3 3" xfId="32033"/>
    <cellStyle name="Migliaia [0] 2 3 3 4" xfId="32034"/>
    <cellStyle name="Migliaia [0] 2 3 3_Annexe 6 IAS" xfId="32035"/>
    <cellStyle name="Migliaia [0] 2 3 4" xfId="32036"/>
    <cellStyle name="Migliaia [0] 2 3 4 2" xfId="32037"/>
    <cellStyle name="Migliaia [0] 2 3 4 3" xfId="32038"/>
    <cellStyle name="Migliaia [0] 2 3 4_Annexe 6 IAS" xfId="32039"/>
    <cellStyle name="Migliaia [0] 2 3 5" xfId="32040"/>
    <cellStyle name="Migliaia [0] 2 3 6" xfId="32041"/>
    <cellStyle name="Migliaia [0] 2 3 7" xfId="32042"/>
    <cellStyle name="Migliaia [0] 2 3 8" xfId="32043"/>
    <cellStyle name="Migliaia [0] 2 3_Annexe 6 IAS" xfId="32044"/>
    <cellStyle name="Migliaia [0] 2 4" xfId="32045"/>
    <cellStyle name="Migliaia [0] 2 4 2" xfId="32046"/>
    <cellStyle name="Migliaia [0] 2 4 2 2" xfId="32047"/>
    <cellStyle name="Migliaia [0] 2 4 2 2 2" xfId="32048"/>
    <cellStyle name="Migliaia [0] 2 4 2 2_Annexe 6 IAS" xfId="32049"/>
    <cellStyle name="Migliaia [0] 2 4 2 3" xfId="32050"/>
    <cellStyle name="Migliaia [0] 2 4 2 4" xfId="32051"/>
    <cellStyle name="Migliaia [0] 2 4 2_Annexe 6 IAS" xfId="32052"/>
    <cellStyle name="Migliaia [0] 2 4 3" xfId="32053"/>
    <cellStyle name="Migliaia [0] 2 4 3 2" xfId="32054"/>
    <cellStyle name="Migliaia [0] 2 4 3 2 2" xfId="32055"/>
    <cellStyle name="Migliaia [0] 2 4 3 2_Annexe 6 IAS" xfId="32056"/>
    <cellStyle name="Migliaia [0] 2 4 3 3" xfId="32057"/>
    <cellStyle name="Migliaia [0] 2 4 3 4" xfId="32058"/>
    <cellStyle name="Migliaia [0] 2 4 3_Annexe 6 IAS" xfId="32059"/>
    <cellStyle name="Migliaia [0] 2 4 4" xfId="32060"/>
    <cellStyle name="Migliaia [0] 2 4 4 2" xfId="32061"/>
    <cellStyle name="Migliaia [0] 2 4 4 3" xfId="32062"/>
    <cellStyle name="Migliaia [0] 2 4 4_Annexe 6 IAS" xfId="32063"/>
    <cellStyle name="Migliaia [0] 2 4 5" xfId="32064"/>
    <cellStyle name="Migliaia [0] 2 4 6" xfId="32065"/>
    <cellStyle name="Migliaia [0] 2 4 7" xfId="32066"/>
    <cellStyle name="Migliaia [0] 2 4 8" xfId="32067"/>
    <cellStyle name="Migliaia [0] 2 4_Annexe 6 IAS" xfId="32068"/>
    <cellStyle name="Migliaia [0] 2 5" xfId="32069"/>
    <cellStyle name="Migliaia [0] 2 5 2" xfId="32070"/>
    <cellStyle name="Migliaia [0] 2 5 2 2" xfId="32071"/>
    <cellStyle name="Migliaia [0] 2 5 2 2 2" xfId="32072"/>
    <cellStyle name="Migliaia [0] 2 5 2 2_Annexe 6 IAS" xfId="32073"/>
    <cellStyle name="Migliaia [0] 2 5 2 3" xfId="32074"/>
    <cellStyle name="Migliaia [0] 2 5 2 4" xfId="32075"/>
    <cellStyle name="Migliaia [0] 2 5 2_Annexe 6 IAS" xfId="32076"/>
    <cellStyle name="Migliaia [0] 2 5 3" xfId="32077"/>
    <cellStyle name="Migliaia [0] 2 5 3 2" xfId="32078"/>
    <cellStyle name="Migliaia [0] 2 5 3 3" xfId="32079"/>
    <cellStyle name="Migliaia [0] 2 5 3_Annexe 6 IAS" xfId="32080"/>
    <cellStyle name="Migliaia [0] 2 5 4" xfId="32081"/>
    <cellStyle name="Migliaia [0] 2 5 4 2" xfId="32082"/>
    <cellStyle name="Migliaia [0] 2 5 4_Annexe 6 IAS" xfId="32083"/>
    <cellStyle name="Migliaia [0] 2 5 5" xfId="32084"/>
    <cellStyle name="Migliaia [0] 2 5_Annexe 6 IAS" xfId="32085"/>
    <cellStyle name="Migliaia [0] 2 6" xfId="32086"/>
    <cellStyle name="Migliaia [0] 2 6 2" xfId="32087"/>
    <cellStyle name="Migliaia [0] 2 6 2 2" xfId="32088"/>
    <cellStyle name="Migliaia [0] 2 6 2 3" xfId="32089"/>
    <cellStyle name="Migliaia [0] 2 6 2_Annexe 6 IAS" xfId="32090"/>
    <cellStyle name="Migliaia [0] 2 6 3" xfId="32091"/>
    <cellStyle name="Migliaia [0] 2 6 3 2" xfId="32092"/>
    <cellStyle name="Migliaia [0] 2 6 3_Annexe 6 IAS" xfId="32093"/>
    <cellStyle name="Migliaia [0] 2 6 4" xfId="32094"/>
    <cellStyle name="Migliaia [0] 2 6 5" xfId="32095"/>
    <cellStyle name="Migliaia [0] 2 6_Annexe 6 IAS" xfId="32096"/>
    <cellStyle name="Migliaia [0] 2 7" xfId="32097"/>
    <cellStyle name="Migliaia [0] 2 7 2" xfId="32098"/>
    <cellStyle name="Migliaia [0] 2 7 2 2" xfId="32099"/>
    <cellStyle name="Migliaia [0] 2 7 2 3" xfId="32100"/>
    <cellStyle name="Migliaia [0] 2 7 2_Annexe 6 IAS" xfId="32101"/>
    <cellStyle name="Migliaia [0] 2 7 3" xfId="32102"/>
    <cellStyle name="Migliaia [0] 2 7 3 2" xfId="32103"/>
    <cellStyle name="Migliaia [0] 2 7 3_Annexe 6 IAS" xfId="32104"/>
    <cellStyle name="Migliaia [0] 2 7 4" xfId="32105"/>
    <cellStyle name="Migliaia [0] 2 7_Annexe 6 IAS" xfId="32106"/>
    <cellStyle name="Migliaia [0] 2 8" xfId="32107"/>
    <cellStyle name="Migliaia [0] 2 8 2" xfId="32108"/>
    <cellStyle name="Migliaia [0] 2 8 2 2" xfId="32109"/>
    <cellStyle name="Migliaia [0] 2 8 2 3" xfId="32110"/>
    <cellStyle name="Migliaia [0] 2 8 2_Annexe 6 IAS" xfId="32111"/>
    <cellStyle name="Migliaia [0] 2 8 3" xfId="32112"/>
    <cellStyle name="Migliaia [0] 2 8 4" xfId="32113"/>
    <cellStyle name="Migliaia [0] 2 8_Annexe 6 IAS" xfId="32114"/>
    <cellStyle name="Migliaia [0] 2 9" xfId="32115"/>
    <cellStyle name="Migliaia [0] 2 9 2" xfId="32116"/>
    <cellStyle name="Migliaia [0] 2 9 2 2" xfId="32117"/>
    <cellStyle name="Migliaia [0] 2 9 2 3" xfId="32118"/>
    <cellStyle name="Migliaia [0] 2 9 2_Annexe 6 IAS" xfId="32119"/>
    <cellStyle name="Migliaia [0] 2 9 3" xfId="32120"/>
    <cellStyle name="Migliaia [0] 2 9 4" xfId="32121"/>
    <cellStyle name="Migliaia [0] 2 9_Annexe 6 IAS" xfId="32122"/>
    <cellStyle name="Migliaia [0] 2_Annexe 6 IAS" xfId="32123"/>
    <cellStyle name="Migliaia [0] 3" xfId="32124"/>
    <cellStyle name="Migliaia [0] 4 2" xfId="32125"/>
    <cellStyle name="Migliaia [0]_42460 appendix 7d 03 2009 prova" xfId="32126"/>
    <cellStyle name="Migliaia 2" xfId="32127"/>
    <cellStyle name="Migliaia 3" xfId="32128"/>
    <cellStyle name="Migliaia 4" xfId="32129"/>
    <cellStyle name="Migliaia 5" xfId="32130"/>
    <cellStyle name="Migliaia 6" xfId="32131"/>
    <cellStyle name="Migliaia 7" xfId="32132"/>
    <cellStyle name="Migliaia 8" xfId="32133"/>
    <cellStyle name="Migliaia_SOFIA KASSI Q2 2010 BNPP -3105 PX" xfId="32134"/>
    <cellStyle name="Millares [0]_10007_9903" xfId="32135"/>
    <cellStyle name="Millares_10007_9903" xfId="32136"/>
    <cellStyle name="Milliers [0] 2" xfId="32137"/>
    <cellStyle name="Milliers [0] 2 2" xfId="32138"/>
    <cellStyle name="Milliers [0] 2 3" xfId="32139"/>
    <cellStyle name="Milliers [0] 2 4" xfId="32140"/>
    <cellStyle name="Milliers [0] 2_Annexe 6 IAS" xfId="32141"/>
    <cellStyle name="Milliers [0] 3" xfId="32142"/>
    <cellStyle name="Milliers 12" xfId="32143"/>
    <cellStyle name="Milliers 12 2" xfId="32144"/>
    <cellStyle name="Milliers 12 2 2" xfId="32145"/>
    <cellStyle name="Milliers 12 2 2 2" xfId="32146"/>
    <cellStyle name="Milliers 12 2 3" xfId="32147"/>
    <cellStyle name="Milliers 12 3" xfId="32148"/>
    <cellStyle name="Milliers 2" xfId="32149"/>
    <cellStyle name="Milliers 2 2" xfId="32150"/>
    <cellStyle name="Milliers 2 2 2" xfId="32151"/>
    <cellStyle name="Milliers 2 2_Annexe 6 IAS" xfId="32152"/>
    <cellStyle name="Milliers 2 3" xfId="32153"/>
    <cellStyle name="Milliers 2 4" xfId="32154"/>
    <cellStyle name="Milliers 2 5" xfId="32155"/>
    <cellStyle name="Milliers 2_Annexe 6 IAS" xfId="32156"/>
    <cellStyle name="Milliers 3" xfId="32157"/>
    <cellStyle name="Milliers 3 2" xfId="32158"/>
    <cellStyle name="Milliers 4" xfId="32159"/>
    <cellStyle name="Milliers 4 2" xfId="32160"/>
    <cellStyle name="Milliers 4_Annexe 6 IAS" xfId="32161"/>
    <cellStyle name="Milliers 5" xfId="32162"/>
    <cellStyle name="Milliers 5 2" xfId="32163"/>
    <cellStyle name="Milliers 6" xfId="32164"/>
    <cellStyle name="Milliers 7" xfId="32165"/>
    <cellStyle name="Milliers 8" xfId="32166"/>
    <cellStyle name="Milliers 9" xfId="20961"/>
    <cellStyle name="mir" xfId="32167"/>
    <cellStyle name="mm/dd/yy" xfId="32168"/>
    <cellStyle name="mm/dd/yy 2" xfId="32169"/>
    <cellStyle name="MMBTU's" xfId="32170"/>
    <cellStyle name="Modifiable" xfId="32171"/>
    <cellStyle name="Modifiable 2" xfId="32172"/>
    <cellStyle name="Modifiable 2 2" xfId="36832"/>
    <cellStyle name="Modifiable 3" xfId="32173"/>
    <cellStyle name="Modifiable 3 2" xfId="36833"/>
    <cellStyle name="Modifiable 4" xfId="32174"/>
    <cellStyle name="Modifiable 4 2" xfId="36834"/>
    <cellStyle name="Modifiable 5" xfId="32175"/>
    <cellStyle name="Modifiable 5 2" xfId="36835"/>
    <cellStyle name="Modifiable 6" xfId="36831"/>
    <cellStyle name="Modifie" xfId="32176"/>
    <cellStyle name="modified" xfId="32177"/>
    <cellStyle name="modified 10" xfId="32178"/>
    <cellStyle name="modified 11" xfId="32179"/>
    <cellStyle name="modified 12" xfId="32180"/>
    <cellStyle name="modified 13" xfId="32181"/>
    <cellStyle name="modified 14" xfId="32182"/>
    <cellStyle name="modified 15" xfId="32183"/>
    <cellStyle name="modified 16" xfId="32184"/>
    <cellStyle name="modified 17" xfId="32185"/>
    <cellStyle name="modified 18" xfId="32186"/>
    <cellStyle name="modified 19" xfId="32187"/>
    <cellStyle name="modified 2" xfId="32188"/>
    <cellStyle name="modified 2 2" xfId="32189"/>
    <cellStyle name="modified 2_Annexe 6 IAS" xfId="32190"/>
    <cellStyle name="modified 20" xfId="32191"/>
    <cellStyle name="modified 21" xfId="32192"/>
    <cellStyle name="modified 22" xfId="32193"/>
    <cellStyle name="modified 23" xfId="36836"/>
    <cellStyle name="modified 3" xfId="32194"/>
    <cellStyle name="modified 3 2" xfId="32195"/>
    <cellStyle name="modified 3_Annexe 6 IAS" xfId="32196"/>
    <cellStyle name="modified 4" xfId="32197"/>
    <cellStyle name="modified 4 2" xfId="32198"/>
    <cellStyle name="modified 4_Annexe 6 IAS" xfId="32199"/>
    <cellStyle name="modified 5" xfId="32200"/>
    <cellStyle name="modified 5 2" xfId="32201"/>
    <cellStyle name="modified 5_Annexe 6 IAS" xfId="32202"/>
    <cellStyle name="modified 6" xfId="32203"/>
    <cellStyle name="modified 6 2" xfId="32204"/>
    <cellStyle name="modified 6_Annexe 6 IAS" xfId="32205"/>
    <cellStyle name="modified 7" xfId="32206"/>
    <cellStyle name="modified 7 2" xfId="32207"/>
    <cellStyle name="modified 7_Annexe 6 IAS" xfId="32208"/>
    <cellStyle name="modified 8" xfId="32209"/>
    <cellStyle name="modified 9" xfId="32210"/>
    <cellStyle name="modified_Annexe 6 IAS" xfId="32211"/>
    <cellStyle name="Module_expert" xfId="32212"/>
    <cellStyle name="Moeda [0]_Admissões 10022004" xfId="32213"/>
    <cellStyle name="Moeda_Admissões 10022004" xfId="32214"/>
    <cellStyle name="Moneda [0]_10007_9903" xfId="32215"/>
    <cellStyle name="Moneda_10007_9903" xfId="32216"/>
    <cellStyle name="MonéDaire [0]_TC393DC" xfId="32217"/>
    <cellStyle name="Monétaire 2" xfId="32218"/>
    <cellStyle name="Money" xfId="32219"/>
    <cellStyle name="Month" xfId="32220"/>
    <cellStyle name="Month 2" xfId="32221"/>
    <cellStyle name="Month 2 2" xfId="32222"/>
    <cellStyle name="Month 2 2 2" xfId="32223"/>
    <cellStyle name="Month 2 3" xfId="32224"/>
    <cellStyle name="Month 3" xfId="32225"/>
    <cellStyle name="Month 3 2" xfId="32226"/>
    <cellStyle name="Month 4" xfId="32227"/>
    <cellStyle name="Month End" xfId="32228"/>
    <cellStyle name="Month End 2" xfId="32229"/>
    <cellStyle name="Month End_Annexe 6 IAS" xfId="32230"/>
    <cellStyle name="Month_Annexe 6 IAS" xfId="32231"/>
    <cellStyle name="MTD11" xfId="32232"/>
    <cellStyle name="MTD12" xfId="32233"/>
    <cellStyle name="Multiple" xfId="32234"/>
    <cellStyle name="Multiple 2" xfId="32235"/>
    <cellStyle name="Multiple 2 2" xfId="32236"/>
    <cellStyle name="Multiple 2_Cadrage conso" xfId="32237"/>
    <cellStyle name="Multiple 3" xfId="32238"/>
    <cellStyle name="Multiple 3 2" xfId="32239"/>
    <cellStyle name="Multiple_Annexe 6 IAS" xfId="32240"/>
    <cellStyle name="Mux" xfId="32241"/>
    <cellStyle name="Mux (2dp)" xfId="32242"/>
    <cellStyle name="Mux (2dp) 2" xfId="32243"/>
    <cellStyle name="Mux (2dp)_~0950885" xfId="32244"/>
    <cellStyle name="Mux 10" xfId="32245"/>
    <cellStyle name="Mux 11" xfId="32246"/>
    <cellStyle name="Mux 12" xfId="32247"/>
    <cellStyle name="Mux 13" xfId="32248"/>
    <cellStyle name="Mux 14" xfId="32249"/>
    <cellStyle name="Mux 15" xfId="32250"/>
    <cellStyle name="Mux 2" xfId="32251"/>
    <cellStyle name="Mux 3" xfId="32252"/>
    <cellStyle name="Mux 4" xfId="32253"/>
    <cellStyle name="Mux 5" xfId="32254"/>
    <cellStyle name="Mux 6" xfId="32255"/>
    <cellStyle name="Mux 7" xfId="32256"/>
    <cellStyle name="Mux 8" xfId="32257"/>
    <cellStyle name="Mux 9" xfId="32258"/>
    <cellStyle name="Mux nm" xfId="32259"/>
    <cellStyle name="Mux nm 2" xfId="32260"/>
    <cellStyle name="Mux nm_~0950885" xfId="32261"/>
    <cellStyle name="Mux_~0950885" xfId="32262"/>
    <cellStyle name="nb_frf" xfId="32263"/>
    <cellStyle name="Neutraal" xfId="32264"/>
    <cellStyle name="Neutral 10" xfId="32265"/>
    <cellStyle name="Neutral 11" xfId="32266"/>
    <cellStyle name="Neutral 12" xfId="32267"/>
    <cellStyle name="Neutral 13" xfId="32268"/>
    <cellStyle name="Neutral 14" xfId="32269"/>
    <cellStyle name="Neutral 15" xfId="32270"/>
    <cellStyle name="Neutral 16" xfId="32271"/>
    <cellStyle name="Neutral 17" xfId="32272"/>
    <cellStyle name="Neutral 2" xfId="9459"/>
    <cellStyle name="Neutral 2 10" xfId="9460"/>
    <cellStyle name="Neutral 2 11" xfId="9461"/>
    <cellStyle name="Neutral 2 12" xfId="9462"/>
    <cellStyle name="Neutral 2 13" xfId="32273"/>
    <cellStyle name="Neutral 2 2" xfId="9463"/>
    <cellStyle name="Neutral 2 2 2" xfId="9464"/>
    <cellStyle name="Neutral 2 3" xfId="9465"/>
    <cellStyle name="Neutral 2 4" xfId="9466"/>
    <cellStyle name="Neutral 2 5" xfId="9467"/>
    <cellStyle name="Neutral 2 6" xfId="9468"/>
    <cellStyle name="Neutral 2 7" xfId="9469"/>
    <cellStyle name="Neutral 2 8" xfId="9470"/>
    <cellStyle name="Neutral 2 9" xfId="9471"/>
    <cellStyle name="Neutral 3" xfId="9472"/>
    <cellStyle name="Neutral 3 2" xfId="9473"/>
    <cellStyle name="Neutral 3 3" xfId="9474"/>
    <cellStyle name="Neutral 3 4" xfId="32274"/>
    <cellStyle name="Neutral 4" xfId="9475"/>
    <cellStyle name="Neutral 4 2" xfId="9476"/>
    <cellStyle name="Neutral 4 3" xfId="9477"/>
    <cellStyle name="Neutral 4 4" xfId="32275"/>
    <cellStyle name="Neutral 5" xfId="9478"/>
    <cellStyle name="Neutral 5 2" xfId="9479"/>
    <cellStyle name="Neutral 5 3" xfId="9480"/>
    <cellStyle name="Neutral 5 4" xfId="32276"/>
    <cellStyle name="Neutral 6" xfId="9481"/>
    <cellStyle name="Neutral 6 2" xfId="9482"/>
    <cellStyle name="Neutral 6 3" xfId="9483"/>
    <cellStyle name="Neutral 6 4" xfId="32277"/>
    <cellStyle name="Neutral 7" xfId="9484"/>
    <cellStyle name="Neutral 7 2" xfId="32278"/>
    <cellStyle name="Neutral 8" xfId="32279"/>
    <cellStyle name="Neutral 9" xfId="32280"/>
    <cellStyle name="Neutrale" xfId="32281"/>
    <cellStyle name="Neutrale 10" xfId="32282"/>
    <cellStyle name="Neutrale 11" xfId="32283"/>
    <cellStyle name="Neutrale 12" xfId="32284"/>
    <cellStyle name="Neutrale 13" xfId="32285"/>
    <cellStyle name="Neutrale 14" xfId="32286"/>
    <cellStyle name="Neutrale 15" xfId="32287"/>
    <cellStyle name="Neutrale 16" xfId="32288"/>
    <cellStyle name="Neutrale 17" xfId="32289"/>
    <cellStyle name="Neutrale 2" xfId="32290"/>
    <cellStyle name="Neutrale 3" xfId="32291"/>
    <cellStyle name="Neutrale 4" xfId="32292"/>
    <cellStyle name="Neutrale 5" xfId="32293"/>
    <cellStyle name="Neutrale 6" xfId="32294"/>
    <cellStyle name="Neutrale 7" xfId="32295"/>
    <cellStyle name="Neutrale 8" xfId="32296"/>
    <cellStyle name="Neutrale 9" xfId="32297"/>
    <cellStyle name="Neutrale_Annexe 6 IAS" xfId="32298"/>
    <cellStyle name="Neutre 10" xfId="32299"/>
    <cellStyle name="Neutre 11" xfId="32300"/>
    <cellStyle name="Neutre 12" xfId="32301"/>
    <cellStyle name="Neutre 2" xfId="32302"/>
    <cellStyle name="Neutre 3" xfId="32303"/>
    <cellStyle name="Neutre 4" xfId="32304"/>
    <cellStyle name="Neutre 4 2" xfId="32305"/>
    <cellStyle name="Neutre 4 3" xfId="32306"/>
    <cellStyle name="Neutre 4_Annexe 6 IAS" xfId="32307"/>
    <cellStyle name="Neutre 5" xfId="32308"/>
    <cellStyle name="Neutre 6" xfId="32309"/>
    <cellStyle name="Neutre 7" xfId="32310"/>
    <cellStyle name="Neutre 8" xfId="32311"/>
    <cellStyle name="Neutre 8 2" xfId="32312"/>
    <cellStyle name="Neutre 8_Annexe 6 IAS" xfId="32313"/>
    <cellStyle name="Neutre 9" xfId="32314"/>
    <cellStyle name="no dec" xfId="32315"/>
    <cellStyle name="no dec 2" xfId="32316"/>
    <cellStyle name="no dec 2 2" xfId="32317"/>
    <cellStyle name="no dec 2_Annexe 6 IAS" xfId="32318"/>
    <cellStyle name="no dec 3" xfId="32319"/>
    <cellStyle name="no dec 4" xfId="32320"/>
    <cellStyle name="no dec 5" xfId="32321"/>
    <cellStyle name="no dec_Annexe 6 IAS" xfId="32322"/>
    <cellStyle name="no_input" xfId="32323"/>
    <cellStyle name="NoChange" xfId="32324"/>
    <cellStyle name="noircadre" xfId="32325"/>
    <cellStyle name="Non d‚fini" xfId="32326"/>
    <cellStyle name="Non défini" xfId="32327"/>
    <cellStyle name="Non Zero" xfId="32328"/>
    <cellStyle name="Non_definito" xfId="32329"/>
    <cellStyle name="nopl_WCP.XLS" xfId="9485"/>
    <cellStyle name="Norma11l" xfId="9486"/>
    <cellStyle name="Norma11l 2" xfId="9487"/>
    <cellStyle name="Norma11l 3" xfId="9488"/>
    <cellStyle name="Normal" xfId="0" builtinId="0" customBuiltin="1"/>
    <cellStyle name="Normal - Style1" xfId="32330"/>
    <cellStyle name="Normal - Style1 10" xfId="32331"/>
    <cellStyle name="Normal - Style1 11" xfId="32332"/>
    <cellStyle name="Normal - Style1 12" xfId="32333"/>
    <cellStyle name="Normal - Style1 13" xfId="32334"/>
    <cellStyle name="Normal - Style1 14" xfId="32335"/>
    <cellStyle name="Normal - Style1 15" xfId="32336"/>
    <cellStyle name="Normal - Style1 16" xfId="32337"/>
    <cellStyle name="Normal - Style1 17" xfId="32338"/>
    <cellStyle name="Normal - Style1 2" xfId="32339"/>
    <cellStyle name="Normal - Style1 2 2" xfId="32340"/>
    <cellStyle name="Normal - Style1 3" xfId="32341"/>
    <cellStyle name="Normal - Style1 4" xfId="32342"/>
    <cellStyle name="Normal - Style1 5" xfId="32343"/>
    <cellStyle name="Normal - Style1 6" xfId="32344"/>
    <cellStyle name="Normal - Style1 7" xfId="32345"/>
    <cellStyle name="Normal - Style1 8" xfId="32346"/>
    <cellStyle name="Normal - Style1 9" xfId="32347"/>
    <cellStyle name="Normal - Style1_Annexe 6 IAS" xfId="32348"/>
    <cellStyle name="Normal (%)" xfId="32349"/>
    <cellStyle name="Normal (%) 2" xfId="32350"/>
    <cellStyle name="Normal (%) 2 2" xfId="32351"/>
    <cellStyle name="Normal (%) 2 2 2" xfId="32352"/>
    <cellStyle name="Normal (%) 2 3" xfId="32353"/>
    <cellStyle name="Normal (%) 3" xfId="32354"/>
    <cellStyle name="Normal (%) 3 2" xfId="32355"/>
    <cellStyle name="Normal (%) 4" xfId="32356"/>
    <cellStyle name="Normal (%)_Cadrage conso" xfId="32357"/>
    <cellStyle name="Normal (£m)" xfId="32358"/>
    <cellStyle name="Normal (£m) 2" xfId="32359"/>
    <cellStyle name="Normal (£m) 2 2" xfId="32360"/>
    <cellStyle name="Normal (£m) 2 2 2" xfId="32361"/>
    <cellStyle name="Normal (£m) 2 3" xfId="32362"/>
    <cellStyle name="Normal (£m) 3" xfId="32363"/>
    <cellStyle name="Normal (£m) 3 2" xfId="32364"/>
    <cellStyle name="Normal (£m) 4" xfId="32365"/>
    <cellStyle name="Normal (£m)_Cadrage conso" xfId="32366"/>
    <cellStyle name="Normal (x)" xfId="32367"/>
    <cellStyle name="Normal (x) 2" xfId="32368"/>
    <cellStyle name="Normal (x) 2 2" xfId="32369"/>
    <cellStyle name="Normal (x) 2 2 2" xfId="32370"/>
    <cellStyle name="Normal (x) 2 3" xfId="32371"/>
    <cellStyle name="Normal (x) 3" xfId="32372"/>
    <cellStyle name="Normal (x) 3 2" xfId="32373"/>
    <cellStyle name="Normal (x) 4" xfId="32374"/>
    <cellStyle name="Normal (x)_Cadrage conso" xfId="32375"/>
    <cellStyle name="Normal 10" xfId="9489"/>
    <cellStyle name="Normal 10 10" xfId="9490"/>
    <cellStyle name="Normal 10 10 2" xfId="9491"/>
    <cellStyle name="Normal 10 10 2 2" xfId="9492"/>
    <cellStyle name="Normal 10 10 2 2 2" xfId="9493"/>
    <cellStyle name="Normal 10 10 2 2 3" xfId="9494"/>
    <cellStyle name="Normal 10 10 2 2 4" xfId="9495"/>
    <cellStyle name="Normal 10 10 2 3" xfId="9496"/>
    <cellStyle name="Normal 10 10 2 4" xfId="9497"/>
    <cellStyle name="Normal 10 10 2 5" xfId="9498"/>
    <cellStyle name="Normal 10 10 3" xfId="9499"/>
    <cellStyle name="Normal 10 10 3 2" xfId="9500"/>
    <cellStyle name="Normal 10 10 3 3" xfId="9501"/>
    <cellStyle name="Normal 10 10 3 4" xfId="9502"/>
    <cellStyle name="Normal 10 10 4" xfId="9503"/>
    <cellStyle name="Normal 10 10 5" xfId="9504"/>
    <cellStyle name="Normal 10 10 6" xfId="9505"/>
    <cellStyle name="Normal 10 11" xfId="9506"/>
    <cellStyle name="Normal 10 11 2" xfId="9507"/>
    <cellStyle name="Normal 10 11 2 2" xfId="9508"/>
    <cellStyle name="Normal 10 11 2 2 2" xfId="9509"/>
    <cellStyle name="Normal 10 11 2 2 3" xfId="9510"/>
    <cellStyle name="Normal 10 11 2 2 4" xfId="9511"/>
    <cellStyle name="Normal 10 11 2 3" xfId="9512"/>
    <cellStyle name="Normal 10 11 2 4" xfId="9513"/>
    <cellStyle name="Normal 10 11 2 5" xfId="9514"/>
    <cellStyle name="Normal 10 11 3" xfId="9515"/>
    <cellStyle name="Normal 10 11 3 2" xfId="9516"/>
    <cellStyle name="Normal 10 11 3 3" xfId="9517"/>
    <cellStyle name="Normal 10 11 3 4" xfId="9518"/>
    <cellStyle name="Normal 10 11 4" xfId="9519"/>
    <cellStyle name="Normal 10 11 5" xfId="9520"/>
    <cellStyle name="Normal 10 11 6" xfId="9521"/>
    <cellStyle name="Normal 10 12" xfId="9522"/>
    <cellStyle name="Normal 10 12 2" xfId="9523"/>
    <cellStyle name="Normal 10 12 3" xfId="9524"/>
    <cellStyle name="Normal 10 12 4" xfId="9525"/>
    <cellStyle name="Normal 10 13" xfId="32376"/>
    <cellStyle name="Normal 10 2" xfId="9526"/>
    <cellStyle name="Normal 10 2 2" xfId="9527"/>
    <cellStyle name="Normal 10 2 2 2" xfId="32378"/>
    <cellStyle name="Normal 10 2 3" xfId="9528"/>
    <cellStyle name="Normal 10 2 3 2" xfId="9529"/>
    <cellStyle name="Normal 10 2 3 2 2" xfId="9530"/>
    <cellStyle name="Normal 10 2 3 2 2 2" xfId="9531"/>
    <cellStyle name="Normal 10 2 3 2 2 3" xfId="9532"/>
    <cellStyle name="Normal 10 2 3 2 2 4" xfId="9533"/>
    <cellStyle name="Normal 10 2 3 2 3" xfId="9534"/>
    <cellStyle name="Normal 10 2 3 2 4" xfId="9535"/>
    <cellStyle name="Normal 10 2 3 2 5" xfId="9536"/>
    <cellStyle name="Normal 10 2 3 3" xfId="9537"/>
    <cellStyle name="Normal 10 2 3 3 2" xfId="9538"/>
    <cellStyle name="Normal 10 2 3 3 3" xfId="9539"/>
    <cellStyle name="Normal 10 2 3 3 4" xfId="9540"/>
    <cellStyle name="Normal 10 2 3 4" xfId="9541"/>
    <cellStyle name="Normal 10 2 3 5" xfId="9542"/>
    <cellStyle name="Normal 10 2 3 6" xfId="9543"/>
    <cellStyle name="Normal 10 2 4" xfId="32377"/>
    <cellStyle name="Normal 10 2_Annexe 6 IAS" xfId="32379"/>
    <cellStyle name="Normal 10 23" xfId="32380"/>
    <cellStyle name="Normal 10 3" xfId="9544"/>
    <cellStyle name="Normal 10 3 2" xfId="9545"/>
    <cellStyle name="Normal 10 3 3" xfId="9546"/>
    <cellStyle name="Normal 10 3 3 2" xfId="9547"/>
    <cellStyle name="Normal 10 3 3 2 2" xfId="9548"/>
    <cellStyle name="Normal 10 3 3 2 2 2" xfId="9549"/>
    <cellStyle name="Normal 10 3 3 2 2 3" xfId="9550"/>
    <cellStyle name="Normal 10 3 3 2 2 4" xfId="9551"/>
    <cellStyle name="Normal 10 3 3 2 3" xfId="9552"/>
    <cellStyle name="Normal 10 3 3 2 4" xfId="9553"/>
    <cellStyle name="Normal 10 3 3 2 5" xfId="9554"/>
    <cellStyle name="Normal 10 3 3 3" xfId="9555"/>
    <cellStyle name="Normal 10 3 3 3 2" xfId="9556"/>
    <cellStyle name="Normal 10 3 3 3 3" xfId="9557"/>
    <cellStyle name="Normal 10 3 3 3 4" xfId="9558"/>
    <cellStyle name="Normal 10 3 3 4" xfId="9559"/>
    <cellStyle name="Normal 10 3 3 5" xfId="9560"/>
    <cellStyle name="Normal 10 3 3 6" xfId="9561"/>
    <cellStyle name="Normal 10 3 4" xfId="32381"/>
    <cellStyle name="Normal 10 4" xfId="9562"/>
    <cellStyle name="Normal 10 4 2" xfId="9563"/>
    <cellStyle name="Normal 10 4 2 2" xfId="9564"/>
    <cellStyle name="Normal 10 4 2 2 2" xfId="9565"/>
    <cellStyle name="Normal 10 4 2 2 3" xfId="9566"/>
    <cellStyle name="Normal 10 4 2 2 4" xfId="9567"/>
    <cellStyle name="Normal 10 4 2 3" xfId="9568"/>
    <cellStyle name="Normal 10 4 2 4" xfId="9569"/>
    <cellStyle name="Normal 10 4 2 5" xfId="9570"/>
    <cellStyle name="Normal 10 4 3" xfId="9571"/>
    <cellStyle name="Normal 10 4 4" xfId="9572"/>
    <cellStyle name="Normal 10 4 4 2" xfId="9573"/>
    <cellStyle name="Normal 10 4 4 3" xfId="9574"/>
    <cellStyle name="Normal 10 4 4 4" xfId="9575"/>
    <cellStyle name="Normal 10 4 5" xfId="9576"/>
    <cellStyle name="Normal 10 4 6" xfId="9577"/>
    <cellStyle name="Normal 10 4 7" xfId="9578"/>
    <cellStyle name="Normal 10 4 8" xfId="32382"/>
    <cellStyle name="Normal 10 5" xfId="9579"/>
    <cellStyle name="Normal 10 5 2" xfId="9580"/>
    <cellStyle name="Normal 10 5 2 2" xfId="9581"/>
    <cellStyle name="Normal 10 5 2 2 2" xfId="9582"/>
    <cellStyle name="Normal 10 5 2 2 3" xfId="9583"/>
    <cellStyle name="Normal 10 5 2 2 4" xfId="9584"/>
    <cellStyle name="Normal 10 5 2 3" xfId="9585"/>
    <cellStyle name="Normal 10 5 2 4" xfId="9586"/>
    <cellStyle name="Normal 10 5 2 5" xfId="9587"/>
    <cellStyle name="Normal 10 5 3" xfId="9588"/>
    <cellStyle name="Normal 10 5 3 2" xfId="9589"/>
    <cellStyle name="Normal 10 5 3 3" xfId="9590"/>
    <cellStyle name="Normal 10 5 3 4" xfId="9591"/>
    <cellStyle name="Normal 10 5 4" xfId="9592"/>
    <cellStyle name="Normal 10 5 5" xfId="9593"/>
    <cellStyle name="Normal 10 5 6" xfId="9594"/>
    <cellStyle name="Normal 10 5 7" xfId="32383"/>
    <cellStyle name="Normal 10 6" xfId="9595"/>
    <cellStyle name="Normal 10 6 2" xfId="9596"/>
    <cellStyle name="Normal 10 6 2 2" xfId="9597"/>
    <cellStyle name="Normal 10 6 2 2 2" xfId="9598"/>
    <cellStyle name="Normal 10 6 2 2 3" xfId="9599"/>
    <cellStyle name="Normal 10 6 2 2 4" xfId="9600"/>
    <cellStyle name="Normal 10 6 2 3" xfId="9601"/>
    <cellStyle name="Normal 10 6 2 4" xfId="9602"/>
    <cellStyle name="Normal 10 6 2 5" xfId="9603"/>
    <cellStyle name="Normal 10 6 3" xfId="9604"/>
    <cellStyle name="Normal 10 6 3 2" xfId="9605"/>
    <cellStyle name="Normal 10 6 3 3" xfId="9606"/>
    <cellStyle name="Normal 10 6 3 4" xfId="9607"/>
    <cellStyle name="Normal 10 6 4" xfId="9608"/>
    <cellStyle name="Normal 10 6 5" xfId="9609"/>
    <cellStyle name="Normal 10 6 6" xfId="9610"/>
    <cellStyle name="Normal 10 7" xfId="9611"/>
    <cellStyle name="Normal 10 7 2" xfId="9612"/>
    <cellStyle name="Normal 10 7 2 2" xfId="9613"/>
    <cellStyle name="Normal 10 7 2 2 2" xfId="9614"/>
    <cellStyle name="Normal 10 7 2 2 3" xfId="9615"/>
    <cellStyle name="Normal 10 7 2 2 4" xfId="9616"/>
    <cellStyle name="Normal 10 7 2 3" xfId="9617"/>
    <cellStyle name="Normal 10 7 2 4" xfId="9618"/>
    <cellStyle name="Normal 10 7 2 5" xfId="9619"/>
    <cellStyle name="Normal 10 7 3" xfId="9620"/>
    <cellStyle name="Normal 10 7 3 2" xfId="9621"/>
    <cellStyle name="Normal 10 7 3 3" xfId="9622"/>
    <cellStyle name="Normal 10 7 3 4" xfId="9623"/>
    <cellStyle name="Normal 10 7 4" xfId="9624"/>
    <cellStyle name="Normal 10 7 5" xfId="9625"/>
    <cellStyle name="Normal 10 7 6" xfId="9626"/>
    <cellStyle name="Normal 10 8" xfId="9627"/>
    <cellStyle name="Normal 10 8 2" xfId="9628"/>
    <cellStyle name="Normal 10 8 2 2" xfId="9629"/>
    <cellStyle name="Normal 10 8 2 2 2" xfId="9630"/>
    <cellStyle name="Normal 10 8 2 2 3" xfId="9631"/>
    <cellStyle name="Normal 10 8 2 2 4" xfId="9632"/>
    <cellStyle name="Normal 10 8 2 3" xfId="9633"/>
    <cellStyle name="Normal 10 8 2 4" xfId="9634"/>
    <cellStyle name="Normal 10 8 2 5" xfId="9635"/>
    <cellStyle name="Normal 10 8 3" xfId="9636"/>
    <cellStyle name="Normal 10 8 3 2" xfId="9637"/>
    <cellStyle name="Normal 10 8 3 3" xfId="9638"/>
    <cellStyle name="Normal 10 8 3 4" xfId="9639"/>
    <cellStyle name="Normal 10 8 4" xfId="9640"/>
    <cellStyle name="Normal 10 8 5" xfId="9641"/>
    <cellStyle name="Normal 10 8 6" xfId="9642"/>
    <cellStyle name="Normal 10 9" xfId="9643"/>
    <cellStyle name="Normal 10 9 2" xfId="9644"/>
    <cellStyle name="Normal 10 9 2 2" xfId="9645"/>
    <cellStyle name="Normal 10 9 2 2 2" xfId="9646"/>
    <cellStyle name="Normal 10 9 2 2 3" xfId="9647"/>
    <cellStyle name="Normal 10 9 2 2 4" xfId="9648"/>
    <cellStyle name="Normal 10 9 2 3" xfId="9649"/>
    <cellStyle name="Normal 10 9 2 4" xfId="9650"/>
    <cellStyle name="Normal 10 9 2 5" xfId="9651"/>
    <cellStyle name="Normal 10 9 3" xfId="9652"/>
    <cellStyle name="Normal 10 9 3 2" xfId="9653"/>
    <cellStyle name="Normal 10 9 3 3" xfId="9654"/>
    <cellStyle name="Normal 10 9 3 4" xfId="9655"/>
    <cellStyle name="Normal 10 9 4" xfId="9656"/>
    <cellStyle name="Normal 10 9 5" xfId="9657"/>
    <cellStyle name="Normal 10 9 6" xfId="9658"/>
    <cellStyle name="Normal 10_Annexe 6 IAS" xfId="32384"/>
    <cellStyle name="Normal 100" xfId="9659"/>
    <cellStyle name="Normal 100 2" xfId="9660"/>
    <cellStyle name="Normal 100 3" xfId="9661"/>
    <cellStyle name="Normal 100 4" xfId="9662"/>
    <cellStyle name="Normal 101" xfId="9663"/>
    <cellStyle name="Normal 101 2" xfId="9664"/>
    <cellStyle name="Normal 101 3" xfId="9665"/>
    <cellStyle name="Normal 101 4" xfId="9666"/>
    <cellStyle name="Normal 102" xfId="9667"/>
    <cellStyle name="Normal 102 2" xfId="9668"/>
    <cellStyle name="Normal 102 3" xfId="9669"/>
    <cellStyle name="Normal 102 4" xfId="9670"/>
    <cellStyle name="Normal 103" xfId="9671"/>
    <cellStyle name="Normal 103 2" xfId="9672"/>
    <cellStyle name="Normal 103 2 2" xfId="9673"/>
    <cellStyle name="Normal 103 2 2 2" xfId="9674"/>
    <cellStyle name="Normal 103 2 2 3" xfId="9675"/>
    <cellStyle name="Normal 103 2 2 4" xfId="9676"/>
    <cellStyle name="Normal 103 2 3" xfId="9677"/>
    <cellStyle name="Normal 103 2 4" xfId="9678"/>
    <cellStyle name="Normal 103 2 5" xfId="9679"/>
    <cellStyle name="Normal 103 3" xfId="9680"/>
    <cellStyle name="Normal 103 3 2" xfId="9681"/>
    <cellStyle name="Normal 103 3 3" xfId="9682"/>
    <cellStyle name="Normal 103 3 4" xfId="9683"/>
    <cellStyle name="Normal 103 4" xfId="9684"/>
    <cellStyle name="Normal 103 4 2" xfId="9685"/>
    <cellStyle name="Normal 103 4 3" xfId="9686"/>
    <cellStyle name="Normal 103 4 4" xfId="9687"/>
    <cellStyle name="Normal 103 5" xfId="9688"/>
    <cellStyle name="Normal 103 6" xfId="9689"/>
    <cellStyle name="Normal 103 7" xfId="9690"/>
    <cellStyle name="Normal 104" xfId="9691"/>
    <cellStyle name="Normal 104 2" xfId="9692"/>
    <cellStyle name="Normal 104 3" xfId="9693"/>
    <cellStyle name="Normal 104 4" xfId="9694"/>
    <cellStyle name="Normal 105" xfId="9695"/>
    <cellStyle name="Normal 105 2" xfId="9696"/>
    <cellStyle name="Normal 105 2 2" xfId="9697"/>
    <cellStyle name="Normal 105 2 2 2" xfId="9698"/>
    <cellStyle name="Normal 105 2 2 3" xfId="9699"/>
    <cellStyle name="Normal 105 2 2 4" xfId="9700"/>
    <cellStyle name="Normal 105 2 3" xfId="9701"/>
    <cellStyle name="Normal 105 2 4" xfId="9702"/>
    <cellStyle name="Normal 105 2 5" xfId="9703"/>
    <cellStyle name="Normal 105 3" xfId="9704"/>
    <cellStyle name="Normal 105 3 2" xfId="9705"/>
    <cellStyle name="Normal 105 3 3" xfId="9706"/>
    <cellStyle name="Normal 105 3 4" xfId="9707"/>
    <cellStyle name="Normal 105 4" xfId="9708"/>
    <cellStyle name="Normal 105 4 2" xfId="9709"/>
    <cellStyle name="Normal 105 4 3" xfId="9710"/>
    <cellStyle name="Normal 105 4 4" xfId="9711"/>
    <cellStyle name="Normal 105 5" xfId="9712"/>
    <cellStyle name="Normal 105 6" xfId="9713"/>
    <cellStyle name="Normal 105 7" xfId="9714"/>
    <cellStyle name="Normal 106" xfId="9715"/>
    <cellStyle name="Normal 106 2" xfId="9716"/>
    <cellStyle name="Normal 106 3" xfId="9717"/>
    <cellStyle name="Normal 106 4" xfId="9718"/>
    <cellStyle name="Normal 107" xfId="9719"/>
    <cellStyle name="Normal 107 2" xfId="9720"/>
    <cellStyle name="Normal 107 3" xfId="9721"/>
    <cellStyle name="Normal 107 4" xfId="9722"/>
    <cellStyle name="Normal 108" xfId="9723"/>
    <cellStyle name="Normal 108 2" xfId="9724"/>
    <cellStyle name="Normal 108 3" xfId="9725"/>
    <cellStyle name="Normal 108 4" xfId="9726"/>
    <cellStyle name="Normal 109" xfId="9727"/>
    <cellStyle name="Normal 109 2" xfId="9728"/>
    <cellStyle name="Normal 109 3" xfId="9729"/>
    <cellStyle name="Normal 109 4" xfId="9730"/>
    <cellStyle name="Normal 11" xfId="9731"/>
    <cellStyle name="Normal 11 10" xfId="9732"/>
    <cellStyle name="Normal 11 10 2" xfId="9733"/>
    <cellStyle name="Normal 11 10 2 2" xfId="9734"/>
    <cellStyle name="Normal 11 10 2 2 2" xfId="9735"/>
    <cellStyle name="Normal 11 10 2 2 3" xfId="9736"/>
    <cellStyle name="Normal 11 10 2 2 4" xfId="9737"/>
    <cellStyle name="Normal 11 10 2 3" xfId="9738"/>
    <cellStyle name="Normal 11 10 2 4" xfId="9739"/>
    <cellStyle name="Normal 11 10 2 5" xfId="9740"/>
    <cellStyle name="Normal 11 10 3" xfId="9741"/>
    <cellStyle name="Normal 11 10 3 2" xfId="9742"/>
    <cellStyle name="Normal 11 10 3 3" xfId="9743"/>
    <cellStyle name="Normal 11 10 3 4" xfId="9744"/>
    <cellStyle name="Normal 11 10 4" xfId="9745"/>
    <cellStyle name="Normal 11 10 5" xfId="9746"/>
    <cellStyle name="Normal 11 10 6" xfId="9747"/>
    <cellStyle name="Normal 11 11" xfId="9748"/>
    <cellStyle name="Normal 11 11 2" xfId="9749"/>
    <cellStyle name="Normal 11 11 3" xfId="9750"/>
    <cellStyle name="Normal 11 11 4" xfId="9751"/>
    <cellStyle name="Normal 11 12" xfId="32385"/>
    <cellStyle name="Normal 11 2" xfId="9752"/>
    <cellStyle name="Normal 11 2 2" xfId="9753"/>
    <cellStyle name="Normal 11 2 2 2" xfId="9754"/>
    <cellStyle name="Normal 11 2 2 2 2" xfId="9755"/>
    <cellStyle name="Normal 11 2 2 2 2 2" xfId="9756"/>
    <cellStyle name="Normal 11 2 2 2 2 2 2" xfId="9757"/>
    <cellStyle name="Normal 11 2 2 2 2 2 3" xfId="9758"/>
    <cellStyle name="Normal 11 2 2 2 2 2 4" xfId="9759"/>
    <cellStyle name="Normal 11 2 2 2 2 3" xfId="9760"/>
    <cellStyle name="Normal 11 2 2 2 2 4" xfId="9761"/>
    <cellStyle name="Normal 11 2 2 2 2 5" xfId="9762"/>
    <cellStyle name="Normal 11 2 2 2 3" xfId="9763"/>
    <cellStyle name="Normal 11 2 2 2 3 2" xfId="9764"/>
    <cellStyle name="Normal 11 2 2 2 3 3" xfId="9765"/>
    <cellStyle name="Normal 11 2 2 2 3 4" xfId="9766"/>
    <cellStyle name="Normal 11 2 2 2 4" xfId="9767"/>
    <cellStyle name="Normal 11 2 2 2 5" xfId="9768"/>
    <cellStyle name="Normal 11 2 2 2 6" xfId="9769"/>
    <cellStyle name="Normal 11 2 2 3" xfId="9770"/>
    <cellStyle name="Normal 11 2 2 3 2" xfId="9771"/>
    <cellStyle name="Normal 11 2 2 3 2 2" xfId="9772"/>
    <cellStyle name="Normal 11 2 2 3 2 3" xfId="9773"/>
    <cellStyle name="Normal 11 2 2 3 2 4" xfId="9774"/>
    <cellStyle name="Normal 11 2 2 3 3" xfId="9775"/>
    <cellStyle name="Normal 11 2 2 3 4" xfId="9776"/>
    <cellStyle name="Normal 11 2 2 3 5" xfId="9777"/>
    <cellStyle name="Normal 11 2 2 4" xfId="9778"/>
    <cellStyle name="Normal 11 2 2 5" xfId="9779"/>
    <cellStyle name="Normal 11 2 2 5 2" xfId="9780"/>
    <cellStyle name="Normal 11 2 2 5 3" xfId="9781"/>
    <cellStyle name="Normal 11 2 2 5 4" xfId="9782"/>
    <cellStyle name="Normal 11 2 2 6" xfId="9783"/>
    <cellStyle name="Normal 11 2 2 7" xfId="9784"/>
    <cellStyle name="Normal 11 2 2 8" xfId="9785"/>
    <cellStyle name="Normal 11 2 2 9" xfId="32387"/>
    <cellStyle name="Normal 11 2 3" xfId="9786"/>
    <cellStyle name="Normal 11 2 4" xfId="9787"/>
    <cellStyle name="Normal 11 2 4 2" xfId="9788"/>
    <cellStyle name="Normal 11 2 4 2 2" xfId="9789"/>
    <cellStyle name="Normal 11 2 4 2 2 2" xfId="9790"/>
    <cellStyle name="Normal 11 2 4 2 2 3" xfId="9791"/>
    <cellStyle name="Normal 11 2 4 2 2 4" xfId="9792"/>
    <cellStyle name="Normal 11 2 4 2 3" xfId="9793"/>
    <cellStyle name="Normal 11 2 4 2 4" xfId="9794"/>
    <cellStyle name="Normal 11 2 4 2 5" xfId="9795"/>
    <cellStyle name="Normal 11 2 4 3" xfId="9796"/>
    <cellStyle name="Normal 11 2 4 3 2" xfId="9797"/>
    <cellStyle name="Normal 11 2 4 3 3" xfId="9798"/>
    <cellStyle name="Normal 11 2 4 3 4" xfId="9799"/>
    <cellStyle name="Normal 11 2 4 4" xfId="9800"/>
    <cellStyle name="Normal 11 2 4 5" xfId="9801"/>
    <cellStyle name="Normal 11 2 4 6" xfId="9802"/>
    <cellStyle name="Normal 11 2 5" xfId="32386"/>
    <cellStyle name="Normal 11 3" xfId="9803"/>
    <cellStyle name="Normal 11 3 2" xfId="9804"/>
    <cellStyle name="Normal 11 3 2 2" xfId="9805"/>
    <cellStyle name="Normal 11 3 2 2 2" xfId="9806"/>
    <cellStyle name="Normal 11 3 2 2 2 2" xfId="9807"/>
    <cellStyle name="Normal 11 3 2 2 2 3" xfId="9808"/>
    <cellStyle name="Normal 11 3 2 2 2 4" xfId="9809"/>
    <cellStyle name="Normal 11 3 2 2 3" xfId="9810"/>
    <cellStyle name="Normal 11 3 2 2 4" xfId="9811"/>
    <cellStyle name="Normal 11 3 2 2 5" xfId="9812"/>
    <cellStyle name="Normal 11 3 2 3" xfId="9813"/>
    <cellStyle name="Normal 11 3 2 4" xfId="9814"/>
    <cellStyle name="Normal 11 3 2 4 2" xfId="9815"/>
    <cellStyle name="Normal 11 3 2 4 3" xfId="9816"/>
    <cellStyle name="Normal 11 3 2 4 4" xfId="9817"/>
    <cellStyle name="Normal 11 3 2 5" xfId="9818"/>
    <cellStyle name="Normal 11 3 2 6" xfId="9819"/>
    <cellStyle name="Normal 11 3 2 7" xfId="9820"/>
    <cellStyle name="Normal 11 3 3" xfId="32388"/>
    <cellStyle name="Normal 11 4" xfId="9821"/>
    <cellStyle name="Normal 11 4 2" xfId="9822"/>
    <cellStyle name="Normal 11 4 2 2" xfId="9823"/>
    <cellStyle name="Normal 11 4 2 2 2" xfId="9824"/>
    <cellStyle name="Normal 11 4 2 2 3" xfId="9825"/>
    <cellStyle name="Normal 11 4 2 2 4" xfId="9826"/>
    <cellStyle name="Normal 11 4 2 3" xfId="9827"/>
    <cellStyle name="Normal 11 4 2 4" xfId="9828"/>
    <cellStyle name="Normal 11 4 2 5" xfId="9829"/>
    <cellStyle name="Normal 11 4 3" xfId="9830"/>
    <cellStyle name="Normal 11 4 4" xfId="9831"/>
    <cellStyle name="Normal 11 4 4 2" xfId="9832"/>
    <cellStyle name="Normal 11 4 4 3" xfId="9833"/>
    <cellStyle name="Normal 11 4 4 4" xfId="9834"/>
    <cellStyle name="Normal 11 4 5" xfId="9835"/>
    <cellStyle name="Normal 11 4 6" xfId="9836"/>
    <cellStyle name="Normal 11 4 7" xfId="9837"/>
    <cellStyle name="Normal 11 4 8" xfId="32389"/>
    <cellStyle name="Normal 11 5" xfId="9838"/>
    <cellStyle name="Normal 11 5 2" xfId="9839"/>
    <cellStyle name="Normal 11 5 2 2" xfId="9840"/>
    <cellStyle name="Normal 11 5 2 2 2" xfId="9841"/>
    <cellStyle name="Normal 11 5 2 2 3" xfId="9842"/>
    <cellStyle name="Normal 11 5 2 2 4" xfId="9843"/>
    <cellStyle name="Normal 11 5 2 3" xfId="9844"/>
    <cellStyle name="Normal 11 5 2 4" xfId="9845"/>
    <cellStyle name="Normal 11 5 2 5" xfId="9846"/>
    <cellStyle name="Normal 11 5 3" xfId="9847"/>
    <cellStyle name="Normal 11 5 3 2" xfId="9848"/>
    <cellStyle name="Normal 11 5 3 3" xfId="9849"/>
    <cellStyle name="Normal 11 5 3 4" xfId="9850"/>
    <cellStyle name="Normal 11 5 4" xfId="9851"/>
    <cellStyle name="Normal 11 5 5" xfId="9852"/>
    <cellStyle name="Normal 11 5 6" xfId="9853"/>
    <cellStyle name="Normal 11 6" xfId="9854"/>
    <cellStyle name="Normal 11 6 2" xfId="9855"/>
    <cellStyle name="Normal 11 6 2 2" xfId="9856"/>
    <cellStyle name="Normal 11 6 2 2 2" xfId="9857"/>
    <cellStyle name="Normal 11 6 2 2 3" xfId="9858"/>
    <cellStyle name="Normal 11 6 2 2 4" xfId="9859"/>
    <cellStyle name="Normal 11 6 2 3" xfId="9860"/>
    <cellStyle name="Normal 11 6 2 4" xfId="9861"/>
    <cellStyle name="Normal 11 6 2 5" xfId="9862"/>
    <cellStyle name="Normal 11 6 3" xfId="9863"/>
    <cellStyle name="Normal 11 6 3 2" xfId="9864"/>
    <cellStyle name="Normal 11 6 3 3" xfId="9865"/>
    <cellStyle name="Normal 11 6 3 4" xfId="9866"/>
    <cellStyle name="Normal 11 6 4" xfId="9867"/>
    <cellStyle name="Normal 11 6 5" xfId="9868"/>
    <cellStyle name="Normal 11 6 6" xfId="9869"/>
    <cellStyle name="Normal 11 7" xfId="9870"/>
    <cellStyle name="Normal 11 7 2" xfId="9871"/>
    <cellStyle name="Normal 11 7 2 2" xfId="9872"/>
    <cellStyle name="Normal 11 7 2 2 2" xfId="9873"/>
    <cellStyle name="Normal 11 7 2 2 3" xfId="9874"/>
    <cellStyle name="Normal 11 7 2 2 4" xfId="9875"/>
    <cellStyle name="Normal 11 7 2 3" xfId="9876"/>
    <cellStyle name="Normal 11 7 2 4" xfId="9877"/>
    <cellStyle name="Normal 11 7 2 5" xfId="9878"/>
    <cellStyle name="Normal 11 7 3" xfId="9879"/>
    <cellStyle name="Normal 11 7 3 2" xfId="9880"/>
    <cellStyle name="Normal 11 7 3 3" xfId="9881"/>
    <cellStyle name="Normal 11 7 3 4" xfId="9882"/>
    <cellStyle name="Normal 11 7 4" xfId="9883"/>
    <cellStyle name="Normal 11 7 5" xfId="9884"/>
    <cellStyle name="Normal 11 7 6" xfId="9885"/>
    <cellStyle name="Normal 11 8" xfId="9886"/>
    <cellStyle name="Normal 11 8 2" xfId="9887"/>
    <cellStyle name="Normal 11 8 2 2" xfId="9888"/>
    <cellStyle name="Normal 11 8 2 2 2" xfId="9889"/>
    <cellStyle name="Normal 11 8 2 2 3" xfId="9890"/>
    <cellStyle name="Normal 11 8 2 2 4" xfId="9891"/>
    <cellStyle name="Normal 11 8 2 3" xfId="9892"/>
    <cellStyle name="Normal 11 8 2 4" xfId="9893"/>
    <cellStyle name="Normal 11 8 2 5" xfId="9894"/>
    <cellStyle name="Normal 11 8 3" xfId="9895"/>
    <cellStyle name="Normal 11 8 3 2" xfId="9896"/>
    <cellStyle name="Normal 11 8 3 3" xfId="9897"/>
    <cellStyle name="Normal 11 8 3 4" xfId="9898"/>
    <cellStyle name="Normal 11 8 4" xfId="9899"/>
    <cellStyle name="Normal 11 8 5" xfId="9900"/>
    <cellStyle name="Normal 11 8 6" xfId="9901"/>
    <cellStyle name="Normal 11 9" xfId="9902"/>
    <cellStyle name="Normal 11 9 2" xfId="9903"/>
    <cellStyle name="Normal 11 9 2 2" xfId="9904"/>
    <cellStyle name="Normal 11 9 2 2 2" xfId="9905"/>
    <cellStyle name="Normal 11 9 2 2 3" xfId="9906"/>
    <cellStyle name="Normal 11 9 2 2 4" xfId="9907"/>
    <cellStyle name="Normal 11 9 2 3" xfId="9908"/>
    <cellStyle name="Normal 11 9 2 4" xfId="9909"/>
    <cellStyle name="Normal 11 9 2 5" xfId="9910"/>
    <cellStyle name="Normal 11 9 3" xfId="9911"/>
    <cellStyle name="Normal 11 9 3 2" xfId="9912"/>
    <cellStyle name="Normal 11 9 3 3" xfId="9913"/>
    <cellStyle name="Normal 11 9 3 4" xfId="9914"/>
    <cellStyle name="Normal 11 9 4" xfId="9915"/>
    <cellStyle name="Normal 11 9 5" xfId="9916"/>
    <cellStyle name="Normal 11 9 6" xfId="9917"/>
    <cellStyle name="Normal 11_Annexe 6 IAS" xfId="32390"/>
    <cellStyle name="Normal 110" xfId="9918"/>
    <cellStyle name="Normal 110 2" xfId="9919"/>
    <cellStyle name="Normal 110 3" xfId="9920"/>
    <cellStyle name="Normal 110 4" xfId="9921"/>
    <cellStyle name="Normal 111" xfId="9922"/>
    <cellStyle name="Normal 111 2" xfId="9923"/>
    <cellStyle name="Normal 111 3" xfId="9924"/>
    <cellStyle name="Normal 111 4" xfId="9925"/>
    <cellStyle name="Normal 112" xfId="9926"/>
    <cellStyle name="Normal 112 2" xfId="9927"/>
    <cellStyle name="Normal 112 3" xfId="9928"/>
    <cellStyle name="Normal 112 4" xfId="9929"/>
    <cellStyle name="Normal 113" xfId="9930"/>
    <cellStyle name="Normal 113 2" xfId="9931"/>
    <cellStyle name="Normal 113 3" xfId="9932"/>
    <cellStyle name="Normal 113 4" xfId="9933"/>
    <cellStyle name="Normal 114" xfId="9934"/>
    <cellStyle name="Normal 114 2" xfId="9935"/>
    <cellStyle name="Normal 114 3" xfId="9936"/>
    <cellStyle name="Normal 114 4" xfId="9937"/>
    <cellStyle name="Normal 115" xfId="9938"/>
    <cellStyle name="Normal 115 2" xfId="9939"/>
    <cellStyle name="Normal 115 3" xfId="9940"/>
    <cellStyle name="Normal 115 4" xfId="9941"/>
    <cellStyle name="Normal 116" xfId="9942"/>
    <cellStyle name="Normal 116 2" xfId="9943"/>
    <cellStyle name="Normal 116 3" xfId="9944"/>
    <cellStyle name="Normal 116 4" xfId="9945"/>
    <cellStyle name="Normal 117" xfId="9946"/>
    <cellStyle name="Normal 117 2" xfId="9947"/>
    <cellStyle name="Normal 117 3" xfId="9948"/>
    <cellStyle name="Normal 117 4" xfId="9949"/>
    <cellStyle name="Normal 118" xfId="9950"/>
    <cellStyle name="Normal 118 2" xfId="9951"/>
    <cellStyle name="Normal 118 3" xfId="9952"/>
    <cellStyle name="Normal 118 4" xfId="9953"/>
    <cellStyle name="Normal 119" xfId="9954"/>
    <cellStyle name="Normal 12" xfId="9955"/>
    <cellStyle name="Normal 12 10" xfId="9956"/>
    <cellStyle name="Normal 12 10 2" xfId="9957"/>
    <cellStyle name="Normal 12 10 2 2" xfId="9958"/>
    <cellStyle name="Normal 12 10 2 2 2" xfId="9959"/>
    <cellStyle name="Normal 12 10 2 2 3" xfId="9960"/>
    <cellStyle name="Normal 12 10 2 2 4" xfId="9961"/>
    <cellStyle name="Normal 12 10 2 3" xfId="9962"/>
    <cellStyle name="Normal 12 10 2 4" xfId="9963"/>
    <cellStyle name="Normal 12 10 2 5" xfId="9964"/>
    <cellStyle name="Normal 12 10 3" xfId="9965"/>
    <cellStyle name="Normal 12 10 3 2" xfId="9966"/>
    <cellStyle name="Normal 12 10 3 3" xfId="9967"/>
    <cellStyle name="Normal 12 10 3 4" xfId="9968"/>
    <cellStyle name="Normal 12 10 4" xfId="9969"/>
    <cellStyle name="Normal 12 10 5" xfId="9970"/>
    <cellStyle name="Normal 12 10 6" xfId="9971"/>
    <cellStyle name="Normal 12 11" xfId="9972"/>
    <cellStyle name="Normal 12 11 2" xfId="9973"/>
    <cellStyle name="Normal 12 11 2 2" xfId="9974"/>
    <cellStyle name="Normal 12 11 2 2 2" xfId="9975"/>
    <cellStyle name="Normal 12 11 2 2 3" xfId="9976"/>
    <cellStyle name="Normal 12 11 2 2 4" xfId="9977"/>
    <cellStyle name="Normal 12 11 2 3" xfId="9978"/>
    <cellStyle name="Normal 12 11 2 4" xfId="9979"/>
    <cellStyle name="Normal 12 11 2 5" xfId="9980"/>
    <cellStyle name="Normal 12 11 3" xfId="9981"/>
    <cellStyle name="Normal 12 11 3 2" xfId="9982"/>
    <cellStyle name="Normal 12 11 3 3" xfId="9983"/>
    <cellStyle name="Normal 12 11 3 4" xfId="9984"/>
    <cellStyle name="Normal 12 11 4" xfId="9985"/>
    <cellStyle name="Normal 12 11 5" xfId="9986"/>
    <cellStyle name="Normal 12 11 6" xfId="9987"/>
    <cellStyle name="Normal 12 12" xfId="9988"/>
    <cellStyle name="Normal 12 12 2" xfId="9989"/>
    <cellStyle name="Normal 12 12 2 2" xfId="9990"/>
    <cellStyle name="Normal 12 12 2 2 2" xfId="9991"/>
    <cellStyle name="Normal 12 12 2 2 3" xfId="9992"/>
    <cellStyle name="Normal 12 12 2 2 4" xfId="9993"/>
    <cellStyle name="Normal 12 12 2 3" xfId="9994"/>
    <cellStyle name="Normal 12 12 2 4" xfId="9995"/>
    <cellStyle name="Normal 12 12 2 5" xfId="9996"/>
    <cellStyle name="Normal 12 12 3" xfId="9997"/>
    <cellStyle name="Normal 12 12 3 2" xfId="9998"/>
    <cellStyle name="Normal 12 12 3 3" xfId="9999"/>
    <cellStyle name="Normal 12 12 3 4" xfId="10000"/>
    <cellStyle name="Normal 12 12 4" xfId="10001"/>
    <cellStyle name="Normal 12 12 5" xfId="10002"/>
    <cellStyle name="Normal 12 12 6" xfId="10003"/>
    <cellStyle name="Normal 12 13" xfId="10004"/>
    <cellStyle name="Normal 12 13 2" xfId="10005"/>
    <cellStyle name="Normal 12 13 2 2" xfId="10006"/>
    <cellStyle name="Normal 12 13 2 2 2" xfId="10007"/>
    <cellStyle name="Normal 12 13 2 2 3" xfId="10008"/>
    <cellStyle name="Normal 12 13 2 2 4" xfId="10009"/>
    <cellStyle name="Normal 12 13 2 3" xfId="10010"/>
    <cellStyle name="Normal 12 13 2 4" xfId="10011"/>
    <cellStyle name="Normal 12 13 2 5" xfId="10012"/>
    <cellStyle name="Normal 12 13 3" xfId="10013"/>
    <cellStyle name="Normal 12 13 3 2" xfId="10014"/>
    <cellStyle name="Normal 12 13 3 3" xfId="10015"/>
    <cellStyle name="Normal 12 13 3 4" xfId="10016"/>
    <cellStyle name="Normal 12 13 4" xfId="10017"/>
    <cellStyle name="Normal 12 13 5" xfId="10018"/>
    <cellStyle name="Normal 12 13 6" xfId="10019"/>
    <cellStyle name="Normal 12 14" xfId="10020"/>
    <cellStyle name="Normal 12 14 2" xfId="10021"/>
    <cellStyle name="Normal 12 14 3" xfId="10022"/>
    <cellStyle name="Normal 12 14 4" xfId="10023"/>
    <cellStyle name="Normal 12 15" xfId="32391"/>
    <cellStyle name="Normal 12 2" xfId="10024"/>
    <cellStyle name="Normal 12 2 2" xfId="10025"/>
    <cellStyle name="Normal 12 2 2 2" xfId="32393"/>
    <cellStyle name="Normal 12 2 3" xfId="10026"/>
    <cellStyle name="Normal 12 2 3 2" xfId="10027"/>
    <cellStyle name="Normal 12 2 3 2 2" xfId="10028"/>
    <cellStyle name="Normal 12 2 3 2 2 2" xfId="10029"/>
    <cellStyle name="Normal 12 2 3 2 2 3" xfId="10030"/>
    <cellStyle name="Normal 12 2 3 2 2 4" xfId="10031"/>
    <cellStyle name="Normal 12 2 3 2 3" xfId="10032"/>
    <cellStyle name="Normal 12 2 3 2 4" xfId="10033"/>
    <cellStyle name="Normal 12 2 3 2 5" xfId="10034"/>
    <cellStyle name="Normal 12 2 3 3" xfId="10035"/>
    <cellStyle name="Normal 12 2 3 3 2" xfId="10036"/>
    <cellStyle name="Normal 12 2 3 3 3" xfId="10037"/>
    <cellStyle name="Normal 12 2 3 3 4" xfId="10038"/>
    <cellStyle name="Normal 12 2 3 4" xfId="10039"/>
    <cellStyle name="Normal 12 2 3 5" xfId="10040"/>
    <cellStyle name="Normal 12 2 3 6" xfId="10041"/>
    <cellStyle name="Normal 12 2 4" xfId="32392"/>
    <cellStyle name="Normal 12 3" xfId="10042"/>
    <cellStyle name="Normal 12 3 2" xfId="10043"/>
    <cellStyle name="Normal 12 3 2 2" xfId="10044"/>
    <cellStyle name="Normal 12 3 2 2 2" xfId="10045"/>
    <cellStyle name="Normal 12 3 2 2 2 2" xfId="10046"/>
    <cellStyle name="Normal 12 3 2 2 2 3" xfId="10047"/>
    <cellStyle name="Normal 12 3 2 2 2 4" xfId="10048"/>
    <cellStyle name="Normal 12 3 2 2 3" xfId="10049"/>
    <cellStyle name="Normal 12 3 2 2 4" xfId="10050"/>
    <cellStyle name="Normal 12 3 2 2 5" xfId="10051"/>
    <cellStyle name="Normal 12 3 2 3" xfId="10052"/>
    <cellStyle name="Normal 12 3 2 4" xfId="10053"/>
    <cellStyle name="Normal 12 3 2 4 2" xfId="10054"/>
    <cellStyle name="Normal 12 3 2 4 3" xfId="10055"/>
    <cellStyle name="Normal 12 3 2 4 4" xfId="10056"/>
    <cellStyle name="Normal 12 3 2 5" xfId="10057"/>
    <cellStyle name="Normal 12 3 2 6" xfId="10058"/>
    <cellStyle name="Normal 12 3 2 7" xfId="10059"/>
    <cellStyle name="Normal 12 3 3" xfId="32394"/>
    <cellStyle name="Normal 12 4" xfId="10060"/>
    <cellStyle name="Normal 12 4 2" xfId="10061"/>
    <cellStyle name="Normal 12 4 2 2" xfId="10062"/>
    <cellStyle name="Normal 12 4 2 2 2" xfId="10063"/>
    <cellStyle name="Normal 12 4 2 2 3" xfId="10064"/>
    <cellStyle name="Normal 12 4 2 2 4" xfId="10065"/>
    <cellStyle name="Normal 12 4 2 3" xfId="10066"/>
    <cellStyle name="Normal 12 4 2 4" xfId="10067"/>
    <cellStyle name="Normal 12 4 2 5" xfId="10068"/>
    <cellStyle name="Normal 12 4 3" xfId="10069"/>
    <cellStyle name="Normal 12 4 4" xfId="10070"/>
    <cellStyle name="Normal 12 4 4 2" xfId="10071"/>
    <cellStyle name="Normal 12 4 4 3" xfId="10072"/>
    <cellStyle name="Normal 12 4 4 4" xfId="10073"/>
    <cellStyle name="Normal 12 4 5" xfId="10074"/>
    <cellStyle name="Normal 12 4 6" xfId="10075"/>
    <cellStyle name="Normal 12 4 7" xfId="10076"/>
    <cellStyle name="Normal 12 4 8" xfId="32395"/>
    <cellStyle name="Normal 12 5" xfId="10077"/>
    <cellStyle name="Normal 12 5 2" xfId="10078"/>
    <cellStyle name="Normal 12 5 2 2" xfId="10079"/>
    <cellStyle name="Normal 12 5 2 2 2" xfId="10080"/>
    <cellStyle name="Normal 12 5 2 2 3" xfId="10081"/>
    <cellStyle name="Normal 12 5 2 2 4" xfId="10082"/>
    <cellStyle name="Normal 12 5 2 3" xfId="10083"/>
    <cellStyle name="Normal 12 5 2 4" xfId="10084"/>
    <cellStyle name="Normal 12 5 2 5" xfId="10085"/>
    <cellStyle name="Normal 12 5 3" xfId="10086"/>
    <cellStyle name="Normal 12 5 4" xfId="10087"/>
    <cellStyle name="Normal 12 5 4 2" xfId="10088"/>
    <cellStyle name="Normal 12 5 4 3" xfId="10089"/>
    <cellStyle name="Normal 12 5 4 4" xfId="10090"/>
    <cellStyle name="Normal 12 5 5" xfId="10091"/>
    <cellStyle name="Normal 12 5 6" xfId="10092"/>
    <cellStyle name="Normal 12 5 7" xfId="10093"/>
    <cellStyle name="Normal 12 6" xfId="10094"/>
    <cellStyle name="Normal 12 6 2" xfId="10095"/>
    <cellStyle name="Normal 12 6 2 2" xfId="10096"/>
    <cellStyle name="Normal 12 6 2 2 2" xfId="10097"/>
    <cellStyle name="Normal 12 6 2 2 3" xfId="10098"/>
    <cellStyle name="Normal 12 6 2 2 4" xfId="10099"/>
    <cellStyle name="Normal 12 6 2 3" xfId="10100"/>
    <cellStyle name="Normal 12 6 2 4" xfId="10101"/>
    <cellStyle name="Normal 12 6 2 5" xfId="10102"/>
    <cellStyle name="Normal 12 6 3" xfId="10103"/>
    <cellStyle name="Normal 12 6 4" xfId="10104"/>
    <cellStyle name="Normal 12 6 4 2" xfId="10105"/>
    <cellStyle name="Normal 12 6 4 3" xfId="10106"/>
    <cellStyle name="Normal 12 6 4 4" xfId="10107"/>
    <cellStyle name="Normal 12 6 5" xfId="10108"/>
    <cellStyle name="Normal 12 6 6" xfId="10109"/>
    <cellStyle name="Normal 12 6 7" xfId="10110"/>
    <cellStyle name="Normal 12 7" xfId="10111"/>
    <cellStyle name="Normal 12 7 2" xfId="10112"/>
    <cellStyle name="Normal 12 7 2 2" xfId="10113"/>
    <cellStyle name="Normal 12 7 2 2 2" xfId="10114"/>
    <cellStyle name="Normal 12 7 2 2 3" xfId="10115"/>
    <cellStyle name="Normal 12 7 2 2 4" xfId="10116"/>
    <cellStyle name="Normal 12 7 2 3" xfId="10117"/>
    <cellStyle name="Normal 12 7 2 4" xfId="10118"/>
    <cellStyle name="Normal 12 7 2 5" xfId="10119"/>
    <cellStyle name="Normal 12 7 3" xfId="10120"/>
    <cellStyle name="Normal 12 7 4" xfId="10121"/>
    <cellStyle name="Normal 12 7 4 2" xfId="10122"/>
    <cellStyle name="Normal 12 7 4 3" xfId="10123"/>
    <cellStyle name="Normal 12 7 4 4" xfId="10124"/>
    <cellStyle name="Normal 12 7 5" xfId="10125"/>
    <cellStyle name="Normal 12 7 6" xfId="10126"/>
    <cellStyle name="Normal 12 7 7" xfId="10127"/>
    <cellStyle name="Normal 12 8" xfId="10128"/>
    <cellStyle name="Normal 12 8 2" xfId="10129"/>
    <cellStyle name="Normal 12 8 2 2" xfId="10130"/>
    <cellStyle name="Normal 12 8 2 2 2" xfId="10131"/>
    <cellStyle name="Normal 12 8 2 2 3" xfId="10132"/>
    <cellStyle name="Normal 12 8 2 2 4" xfId="10133"/>
    <cellStyle name="Normal 12 8 2 3" xfId="10134"/>
    <cellStyle name="Normal 12 8 2 4" xfId="10135"/>
    <cellStyle name="Normal 12 8 2 5" xfId="10136"/>
    <cellStyle name="Normal 12 8 3" xfId="10137"/>
    <cellStyle name="Normal 12 8 3 2" xfId="10138"/>
    <cellStyle name="Normal 12 8 3 3" xfId="10139"/>
    <cellStyle name="Normal 12 8 3 4" xfId="10140"/>
    <cellStyle name="Normal 12 8 4" xfId="10141"/>
    <cellStyle name="Normal 12 8 5" xfId="10142"/>
    <cellStyle name="Normal 12 8 6" xfId="10143"/>
    <cellStyle name="Normal 12 9" xfId="10144"/>
    <cellStyle name="Normal 12 9 2" xfId="10145"/>
    <cellStyle name="Normal 12 9 2 2" xfId="10146"/>
    <cellStyle name="Normal 12 9 2 2 2" xfId="10147"/>
    <cellStyle name="Normal 12 9 2 2 3" xfId="10148"/>
    <cellStyle name="Normal 12 9 2 2 4" xfId="10149"/>
    <cellStyle name="Normal 12 9 2 3" xfId="10150"/>
    <cellStyle name="Normal 12 9 2 4" xfId="10151"/>
    <cellStyle name="Normal 12 9 2 5" xfId="10152"/>
    <cellStyle name="Normal 12 9 3" xfId="10153"/>
    <cellStyle name="Normal 12 9 3 2" xfId="10154"/>
    <cellStyle name="Normal 12 9 3 3" xfId="10155"/>
    <cellStyle name="Normal 12 9 3 4" xfId="10156"/>
    <cellStyle name="Normal 12 9 4" xfId="10157"/>
    <cellStyle name="Normal 12 9 5" xfId="10158"/>
    <cellStyle name="Normal 12 9 6" xfId="10159"/>
    <cellStyle name="Normal 12_Annexe 6 IAS" xfId="32396"/>
    <cellStyle name="Normal 120" xfId="10160"/>
    <cellStyle name="Normal 121" xfId="3"/>
    <cellStyle name="Normal 121 2" xfId="20952"/>
    <cellStyle name="Normal 122" xfId="20949"/>
    <cellStyle name="Normal 123" xfId="20955"/>
    <cellStyle name="Normal 13" xfId="10161"/>
    <cellStyle name="Normal 13 10" xfId="10162"/>
    <cellStyle name="Normal 13 11" xfId="10163"/>
    <cellStyle name="Normal 13 11 2" xfId="10164"/>
    <cellStyle name="Normal 13 11 2 2" xfId="10165"/>
    <cellStyle name="Normal 13 11 2 2 2" xfId="10166"/>
    <cellStyle name="Normal 13 11 2 2 3" xfId="10167"/>
    <cellStyle name="Normal 13 11 2 2 4" xfId="10168"/>
    <cellStyle name="Normal 13 11 2 3" xfId="10169"/>
    <cellStyle name="Normal 13 11 2 4" xfId="10170"/>
    <cellStyle name="Normal 13 11 2 5" xfId="10171"/>
    <cellStyle name="Normal 13 11 3" xfId="10172"/>
    <cellStyle name="Normal 13 11 3 2" xfId="10173"/>
    <cellStyle name="Normal 13 11 3 3" xfId="10174"/>
    <cellStyle name="Normal 13 11 3 4" xfId="10175"/>
    <cellStyle name="Normal 13 11 4" xfId="10176"/>
    <cellStyle name="Normal 13 11 5" xfId="10177"/>
    <cellStyle name="Normal 13 11 6" xfId="10178"/>
    <cellStyle name="Normal 13 12" xfId="10179"/>
    <cellStyle name="Normal 13 12 2" xfId="10180"/>
    <cellStyle name="Normal 13 12 2 2" xfId="10181"/>
    <cellStyle name="Normal 13 12 2 2 2" xfId="10182"/>
    <cellStyle name="Normal 13 12 2 2 3" xfId="10183"/>
    <cellStyle name="Normal 13 12 2 2 4" xfId="10184"/>
    <cellStyle name="Normal 13 12 2 3" xfId="10185"/>
    <cellStyle name="Normal 13 12 2 4" xfId="10186"/>
    <cellStyle name="Normal 13 12 2 5" xfId="10187"/>
    <cellStyle name="Normal 13 12 3" xfId="10188"/>
    <cellStyle name="Normal 13 12 3 2" xfId="10189"/>
    <cellStyle name="Normal 13 12 3 3" xfId="10190"/>
    <cellStyle name="Normal 13 12 3 4" xfId="10191"/>
    <cellStyle name="Normal 13 12 4" xfId="10192"/>
    <cellStyle name="Normal 13 12 5" xfId="10193"/>
    <cellStyle name="Normal 13 12 6" xfId="10194"/>
    <cellStyle name="Normal 13 13" xfId="10195"/>
    <cellStyle name="Normal 13 13 2" xfId="10196"/>
    <cellStyle name="Normal 13 13 3" xfId="10197"/>
    <cellStyle name="Normal 13 13 4" xfId="10198"/>
    <cellStyle name="Normal 13 14" xfId="32397"/>
    <cellStyle name="Normal 13 2" xfId="10199"/>
    <cellStyle name="Normal 13 2 2" xfId="10200"/>
    <cellStyle name="Normal 13 2 2 2" xfId="32399"/>
    <cellStyle name="Normal 13 2 2 2 2" xfId="32400"/>
    <cellStyle name="Normal 13 2 2 3" xfId="32401"/>
    <cellStyle name="Normal 13 2 2 3 2" xfId="32402"/>
    <cellStyle name="Normal 13 2 2 4" xfId="32403"/>
    <cellStyle name="Normal 13 2 2 5" xfId="32398"/>
    <cellStyle name="Normal 13 2 3" xfId="10201"/>
    <cellStyle name="Normal 13 2 3 2" xfId="10202"/>
    <cellStyle name="Normal 13 2 3 2 2" xfId="10203"/>
    <cellStyle name="Normal 13 2 3 2 2 2" xfId="10204"/>
    <cellStyle name="Normal 13 2 3 2 2 3" xfId="10205"/>
    <cellStyle name="Normal 13 2 3 2 2 4" xfId="10206"/>
    <cellStyle name="Normal 13 2 3 2 3" xfId="10207"/>
    <cellStyle name="Normal 13 2 3 2 4" xfId="10208"/>
    <cellStyle name="Normal 13 2 3 2 5" xfId="10209"/>
    <cellStyle name="Normal 13 2 3 2 6" xfId="32405"/>
    <cellStyle name="Normal 13 2 3 3" xfId="10210"/>
    <cellStyle name="Normal 13 2 3 3 2" xfId="10211"/>
    <cellStyle name="Normal 13 2 3 3 3" xfId="10212"/>
    <cellStyle name="Normal 13 2 3 3 4" xfId="10213"/>
    <cellStyle name="Normal 13 2 3 4" xfId="10214"/>
    <cellStyle name="Normal 13 2 3 5" xfId="10215"/>
    <cellStyle name="Normal 13 2 3 6" xfId="10216"/>
    <cellStyle name="Normal 13 2 3 7" xfId="32404"/>
    <cellStyle name="Normal 13 2 4" xfId="32406"/>
    <cellStyle name="Normal 13 2 4 2" xfId="32407"/>
    <cellStyle name="Normal 13 2 5" xfId="32408"/>
    <cellStyle name="Normal 13 2 5 2" xfId="32409"/>
    <cellStyle name="Normal 13 2 6" xfId="32410"/>
    <cellStyle name="Normal 13 2 7" xfId="32411"/>
    <cellStyle name="Normal 13 2_Cadrage conso" xfId="32412"/>
    <cellStyle name="Normal 13 3" xfId="10217"/>
    <cellStyle name="Normal 13 3 2" xfId="10218"/>
    <cellStyle name="Normal 13 3 2 2" xfId="10219"/>
    <cellStyle name="Normal 13 3 2 2 2" xfId="32415"/>
    <cellStyle name="Normal 13 3 2 3" xfId="32414"/>
    <cellStyle name="Normal 13 3 3" xfId="32416"/>
    <cellStyle name="Normal 13 3 3 2" xfId="32417"/>
    <cellStyle name="Normal 13 3 4" xfId="32418"/>
    <cellStyle name="Normal 13 3 5" xfId="32413"/>
    <cellStyle name="Normal 13 3_Cadrage conso" xfId="32419"/>
    <cellStyle name="Normal 13 4" xfId="10220"/>
    <cellStyle name="Normal 13 4 2" xfId="10221"/>
    <cellStyle name="Normal 13 4 2 2" xfId="32421"/>
    <cellStyle name="Normal 13 4 3" xfId="32420"/>
    <cellStyle name="Normal 13 5" xfId="10222"/>
    <cellStyle name="Normal 13 5 2" xfId="10223"/>
    <cellStyle name="Normal 13 5 2 2" xfId="32423"/>
    <cellStyle name="Normal 13 5 3" xfId="32422"/>
    <cellStyle name="Normal 13 6" xfId="10224"/>
    <cellStyle name="Normal 13 6 2" xfId="10225"/>
    <cellStyle name="Normal 13 6 2 2" xfId="32425"/>
    <cellStyle name="Normal 13 6 3" xfId="32424"/>
    <cellStyle name="Normal 13 7" xfId="10226"/>
    <cellStyle name="Normal 13 7 2" xfId="10227"/>
    <cellStyle name="Normal 13 7 3" xfId="32426"/>
    <cellStyle name="Normal 13 8" xfId="10228"/>
    <cellStyle name="Normal 13 8 2" xfId="32427"/>
    <cellStyle name="Normal 13 9" xfId="10229"/>
    <cellStyle name="Normal 13_Annexe 6 IAS" xfId="32428"/>
    <cellStyle name="Normal 14" xfId="10230"/>
    <cellStyle name="Normal 14 2" xfId="10231"/>
    <cellStyle name="Normal 14 2 2" xfId="10232"/>
    <cellStyle name="Normal 14 2 3" xfId="10233"/>
    <cellStyle name="Normal 14 2 3 2" xfId="10234"/>
    <cellStyle name="Normal 14 2 3 2 2" xfId="10235"/>
    <cellStyle name="Normal 14 2 3 2 2 2" xfId="10236"/>
    <cellStyle name="Normal 14 2 3 2 2 3" xfId="10237"/>
    <cellStyle name="Normal 14 2 3 2 2 4" xfId="10238"/>
    <cellStyle name="Normal 14 2 3 2 3" xfId="10239"/>
    <cellStyle name="Normal 14 2 3 2 4" xfId="10240"/>
    <cellStyle name="Normal 14 2 3 2 5" xfId="10241"/>
    <cellStyle name="Normal 14 2 3 3" xfId="10242"/>
    <cellStyle name="Normal 14 2 3 4" xfId="10243"/>
    <cellStyle name="Normal 14 2 3 4 2" xfId="10244"/>
    <cellStyle name="Normal 14 2 3 4 3" xfId="10245"/>
    <cellStyle name="Normal 14 2 3 4 4" xfId="10246"/>
    <cellStyle name="Normal 14 2 3 5" xfId="10247"/>
    <cellStyle name="Normal 14 2 3 6" xfId="10248"/>
    <cellStyle name="Normal 14 2 3 7" xfId="10249"/>
    <cellStyle name="Normal 14 2 4" xfId="10250"/>
    <cellStyle name="Normal 14 2 4 2" xfId="10251"/>
    <cellStyle name="Normal 14 2 4 3" xfId="10252"/>
    <cellStyle name="Normal 14 2 4 4" xfId="10253"/>
    <cellStyle name="Normal 14 2 5" xfId="32430"/>
    <cellStyle name="Normal 14 3" xfId="10254"/>
    <cellStyle name="Normal 14 3 2" xfId="10255"/>
    <cellStyle name="Normal 14 3 2 2" xfId="10256"/>
    <cellStyle name="Normal 14 3 2 2 2" xfId="10257"/>
    <cellStyle name="Normal 14 3 2 2 2 2" xfId="10258"/>
    <cellStyle name="Normal 14 3 2 2 2 3" xfId="10259"/>
    <cellStyle name="Normal 14 3 2 2 2 4" xfId="10260"/>
    <cellStyle name="Normal 14 3 2 2 3" xfId="10261"/>
    <cellStyle name="Normal 14 3 2 2 4" xfId="10262"/>
    <cellStyle name="Normal 14 3 2 2 5" xfId="10263"/>
    <cellStyle name="Normal 14 3 2 3" xfId="10264"/>
    <cellStyle name="Normal 14 3 2 4" xfId="10265"/>
    <cellStyle name="Normal 14 3 2 4 2" xfId="10266"/>
    <cellStyle name="Normal 14 3 2 4 3" xfId="10267"/>
    <cellStyle name="Normal 14 3 2 4 4" xfId="10268"/>
    <cellStyle name="Normal 14 3 2 5" xfId="10269"/>
    <cellStyle name="Normal 14 3 2 6" xfId="10270"/>
    <cellStyle name="Normal 14 3 2 7" xfId="10271"/>
    <cellStyle name="Normal 14 3 3" xfId="32431"/>
    <cellStyle name="Normal 14 4" xfId="10272"/>
    <cellStyle name="Normal 14 4 2" xfId="10273"/>
    <cellStyle name="Normal 14 4 2 2" xfId="10274"/>
    <cellStyle name="Normal 14 4 2 2 2" xfId="10275"/>
    <cellStyle name="Normal 14 4 2 2 3" xfId="10276"/>
    <cellStyle name="Normal 14 4 2 2 4" xfId="10277"/>
    <cellStyle name="Normal 14 4 2 3" xfId="10278"/>
    <cellStyle name="Normal 14 4 2 4" xfId="10279"/>
    <cellStyle name="Normal 14 4 2 5" xfId="10280"/>
    <cellStyle name="Normal 14 4 3" xfId="10281"/>
    <cellStyle name="Normal 14 4 4" xfId="10282"/>
    <cellStyle name="Normal 14 4 4 2" xfId="10283"/>
    <cellStyle name="Normal 14 4 4 3" xfId="10284"/>
    <cellStyle name="Normal 14 4 4 4" xfId="10285"/>
    <cellStyle name="Normal 14 4 5" xfId="10286"/>
    <cellStyle name="Normal 14 4 6" xfId="10287"/>
    <cellStyle name="Normal 14 4 7" xfId="10288"/>
    <cellStyle name="Normal 14 5" xfId="10289"/>
    <cellStyle name="Normal 14 5 2" xfId="10290"/>
    <cellStyle name="Normal 14 5 2 2" xfId="10291"/>
    <cellStyle name="Normal 14 5 2 2 2" xfId="10292"/>
    <cellStyle name="Normal 14 5 2 2 3" xfId="10293"/>
    <cellStyle name="Normal 14 5 2 2 4" xfId="10294"/>
    <cellStyle name="Normal 14 5 2 3" xfId="10295"/>
    <cellStyle name="Normal 14 5 2 4" xfId="10296"/>
    <cellStyle name="Normal 14 5 2 5" xfId="10297"/>
    <cellStyle name="Normal 14 5 3" xfId="10298"/>
    <cellStyle name="Normal 14 5 3 2" xfId="10299"/>
    <cellStyle name="Normal 14 5 3 3" xfId="10300"/>
    <cellStyle name="Normal 14 5 3 4" xfId="10301"/>
    <cellStyle name="Normal 14 5 4" xfId="10302"/>
    <cellStyle name="Normal 14 5 5" xfId="10303"/>
    <cellStyle name="Normal 14 5 6" xfId="10304"/>
    <cellStyle name="Normal 14 6" xfId="10305"/>
    <cellStyle name="Normal 14 6 2" xfId="10306"/>
    <cellStyle name="Normal 14 6 3" xfId="10307"/>
    <cellStyle name="Normal 14 6 4" xfId="10308"/>
    <cellStyle name="Normal 14 7" xfId="32429"/>
    <cellStyle name="Normal 14_Annexe 6 IAS" xfId="32432"/>
    <cellStyle name="Normal 15" xfId="10309"/>
    <cellStyle name="Normal 15 10" xfId="10310"/>
    <cellStyle name="Normal 15 11" xfId="10311"/>
    <cellStyle name="Normal 15 11 2" xfId="10312"/>
    <cellStyle name="Normal 15 11 2 2" xfId="10313"/>
    <cellStyle name="Normal 15 11 2 2 2" xfId="10314"/>
    <cellStyle name="Normal 15 11 2 2 3" xfId="10315"/>
    <cellStyle name="Normal 15 11 2 2 4" xfId="10316"/>
    <cellStyle name="Normal 15 11 2 3" xfId="10317"/>
    <cellStyle name="Normal 15 11 2 4" xfId="10318"/>
    <cellStyle name="Normal 15 11 2 5" xfId="10319"/>
    <cellStyle name="Normal 15 11 3" xfId="10320"/>
    <cellStyle name="Normal 15 11 3 2" xfId="10321"/>
    <cellStyle name="Normal 15 11 3 3" xfId="10322"/>
    <cellStyle name="Normal 15 11 3 4" xfId="10323"/>
    <cellStyle name="Normal 15 11 4" xfId="10324"/>
    <cellStyle name="Normal 15 11 5" xfId="10325"/>
    <cellStyle name="Normal 15 11 6" xfId="10326"/>
    <cellStyle name="Normal 15 12" xfId="10327"/>
    <cellStyle name="Normal 15 12 2" xfId="10328"/>
    <cellStyle name="Normal 15 12 2 2" xfId="10329"/>
    <cellStyle name="Normal 15 12 2 2 2" xfId="10330"/>
    <cellStyle name="Normal 15 12 2 2 3" xfId="10331"/>
    <cellStyle name="Normal 15 12 2 2 4" xfId="10332"/>
    <cellStyle name="Normal 15 12 2 3" xfId="10333"/>
    <cellStyle name="Normal 15 12 2 4" xfId="10334"/>
    <cellStyle name="Normal 15 12 2 5" xfId="10335"/>
    <cellStyle name="Normal 15 12 3" xfId="10336"/>
    <cellStyle name="Normal 15 12 3 2" xfId="10337"/>
    <cellStyle name="Normal 15 12 3 3" xfId="10338"/>
    <cellStyle name="Normal 15 12 3 4" xfId="10339"/>
    <cellStyle name="Normal 15 12 4" xfId="10340"/>
    <cellStyle name="Normal 15 12 5" xfId="10341"/>
    <cellStyle name="Normal 15 12 6" xfId="10342"/>
    <cellStyle name="Normal 15 13" xfId="10343"/>
    <cellStyle name="Normal 15 13 2" xfId="10344"/>
    <cellStyle name="Normal 15 13 3" xfId="10345"/>
    <cellStyle name="Normal 15 13 4" xfId="10346"/>
    <cellStyle name="Normal 15 14" xfId="32433"/>
    <cellStyle name="Normal 15 2" xfId="10347"/>
    <cellStyle name="Normal 15 2 2" xfId="10348"/>
    <cellStyle name="Normal 15 2 3" xfId="10349"/>
    <cellStyle name="Normal 15 2 3 2" xfId="10350"/>
    <cellStyle name="Normal 15 2 3 2 2" xfId="10351"/>
    <cellStyle name="Normal 15 2 3 2 2 2" xfId="10352"/>
    <cellStyle name="Normal 15 2 3 2 2 3" xfId="10353"/>
    <cellStyle name="Normal 15 2 3 2 2 4" xfId="10354"/>
    <cellStyle name="Normal 15 2 3 2 3" xfId="10355"/>
    <cellStyle name="Normal 15 2 3 2 4" xfId="10356"/>
    <cellStyle name="Normal 15 2 3 2 5" xfId="10357"/>
    <cellStyle name="Normal 15 2 3 3" xfId="10358"/>
    <cellStyle name="Normal 15 2 3 3 2" xfId="10359"/>
    <cellStyle name="Normal 15 2 3 3 3" xfId="10360"/>
    <cellStyle name="Normal 15 2 3 3 4" xfId="10361"/>
    <cellStyle name="Normal 15 2 3 4" xfId="10362"/>
    <cellStyle name="Normal 15 2 3 5" xfId="10363"/>
    <cellStyle name="Normal 15 2 3 6" xfId="10364"/>
    <cellStyle name="Normal 15 2 4" xfId="32434"/>
    <cellStyle name="Normal 15 3" xfId="10365"/>
    <cellStyle name="Normal 15 3 2" xfId="10366"/>
    <cellStyle name="Normal 15 3 2 2" xfId="10367"/>
    <cellStyle name="Normal 15 3 3" xfId="32435"/>
    <cellStyle name="Normal 15 4" xfId="10368"/>
    <cellStyle name="Normal 15 4 2" xfId="10369"/>
    <cellStyle name="Normal 15 5" xfId="10370"/>
    <cellStyle name="Normal 15 6" xfId="10371"/>
    <cellStyle name="Normal 15 7" xfId="10372"/>
    <cellStyle name="Normal 15 8" xfId="10373"/>
    <cellStyle name="Normal 15 9" xfId="10374"/>
    <cellStyle name="Normal 15_Annexe 6 IAS" xfId="32436"/>
    <cellStyle name="Normal 16" xfId="10375"/>
    <cellStyle name="Normal 16 10" xfId="10376"/>
    <cellStyle name="Normal 16 10 2" xfId="10377"/>
    <cellStyle name="Normal 16 10 2 2" xfId="10378"/>
    <cellStyle name="Normal 16 10 2 2 2" xfId="10379"/>
    <cellStyle name="Normal 16 10 2 2 2 2" xfId="10380"/>
    <cellStyle name="Normal 16 10 2 2 2 3" xfId="10381"/>
    <cellStyle name="Normal 16 10 2 2 2 4" xfId="10382"/>
    <cellStyle name="Normal 16 10 2 2 3" xfId="10383"/>
    <cellStyle name="Normal 16 10 2 2 4" xfId="10384"/>
    <cellStyle name="Normal 16 10 2 2 5" xfId="10385"/>
    <cellStyle name="Normal 16 10 2 3" xfId="10386"/>
    <cellStyle name="Normal 16 10 2 4" xfId="10387"/>
    <cellStyle name="Normal 16 10 2 4 2" xfId="10388"/>
    <cellStyle name="Normal 16 10 2 4 3" xfId="10389"/>
    <cellStyle name="Normal 16 10 2 4 4" xfId="10390"/>
    <cellStyle name="Normal 16 10 2 5" xfId="10391"/>
    <cellStyle name="Normal 16 10 2 6" xfId="10392"/>
    <cellStyle name="Normal 16 10 2 7" xfId="10393"/>
    <cellStyle name="Normal 16 11" xfId="10394"/>
    <cellStyle name="Normal 16 11 2" xfId="10395"/>
    <cellStyle name="Normal 16 11 2 2" xfId="10396"/>
    <cellStyle name="Normal 16 11 2 2 2" xfId="10397"/>
    <cellStyle name="Normal 16 11 2 2 2 2" xfId="10398"/>
    <cellStyle name="Normal 16 11 2 2 2 3" xfId="10399"/>
    <cellStyle name="Normal 16 11 2 2 2 4" xfId="10400"/>
    <cellStyle name="Normal 16 11 2 2 3" xfId="10401"/>
    <cellStyle name="Normal 16 11 2 2 4" xfId="10402"/>
    <cellStyle name="Normal 16 11 2 2 5" xfId="10403"/>
    <cellStyle name="Normal 16 11 2 3" xfId="10404"/>
    <cellStyle name="Normal 16 11 2 4" xfId="10405"/>
    <cellStyle name="Normal 16 11 2 4 2" xfId="10406"/>
    <cellStyle name="Normal 16 11 2 4 3" xfId="10407"/>
    <cellStyle name="Normal 16 11 2 4 4" xfId="10408"/>
    <cellStyle name="Normal 16 11 2 5" xfId="10409"/>
    <cellStyle name="Normal 16 11 2 6" xfId="10410"/>
    <cellStyle name="Normal 16 11 2 7" xfId="10411"/>
    <cellStyle name="Normal 16 12" xfId="10412"/>
    <cellStyle name="Normal 16 12 2" xfId="10413"/>
    <cellStyle name="Normal 16 13" xfId="10414"/>
    <cellStyle name="Normal 16 13 2" xfId="10415"/>
    <cellStyle name="Normal 16 14" xfId="10416"/>
    <cellStyle name="Normal 16 14 2" xfId="10417"/>
    <cellStyle name="Normal 16 15" xfId="10418"/>
    <cellStyle name="Normal 16 15 2" xfId="10419"/>
    <cellStyle name="Normal 16 16" xfId="10420"/>
    <cellStyle name="Normal 16 16 2" xfId="10421"/>
    <cellStyle name="Normal 16 17" xfId="10422"/>
    <cellStyle name="Normal 16 17 2" xfId="10423"/>
    <cellStyle name="Normal 16 18" xfId="10424"/>
    <cellStyle name="Normal 16 18 2" xfId="10425"/>
    <cellStyle name="Normal 16 19" xfId="10426"/>
    <cellStyle name="Normal 16 19 2" xfId="10427"/>
    <cellStyle name="Normal 16 2" xfId="10428"/>
    <cellStyle name="Normal 16 2 2" xfId="10429"/>
    <cellStyle name="Normal 16 2 3" xfId="10430"/>
    <cellStyle name="Normal 16 2 3 2" xfId="10431"/>
    <cellStyle name="Normal 16 2 3 2 2" xfId="10432"/>
    <cellStyle name="Normal 16 2 3 2 2 2" xfId="10433"/>
    <cellStyle name="Normal 16 2 3 2 2 3" xfId="10434"/>
    <cellStyle name="Normal 16 2 3 2 2 4" xfId="10435"/>
    <cellStyle name="Normal 16 2 3 2 3" xfId="10436"/>
    <cellStyle name="Normal 16 2 3 2 4" xfId="10437"/>
    <cellStyle name="Normal 16 2 3 2 5" xfId="10438"/>
    <cellStyle name="Normal 16 2 3 3" xfId="10439"/>
    <cellStyle name="Normal 16 2 3 3 2" xfId="10440"/>
    <cellStyle name="Normal 16 2 3 3 3" xfId="10441"/>
    <cellStyle name="Normal 16 2 3 3 4" xfId="10442"/>
    <cellStyle name="Normal 16 2 3 4" xfId="10443"/>
    <cellStyle name="Normal 16 2 3 5" xfId="10444"/>
    <cellStyle name="Normal 16 2 3 6" xfId="10445"/>
    <cellStyle name="Normal 16 2 4" xfId="10446"/>
    <cellStyle name="Normal 16 2 4 2" xfId="10447"/>
    <cellStyle name="Normal 16 2 4 3" xfId="10448"/>
    <cellStyle name="Normal 16 2 4 4" xfId="10449"/>
    <cellStyle name="Normal 16 2 5" xfId="32438"/>
    <cellStyle name="Normal 16 20" xfId="10450"/>
    <cellStyle name="Normal 16 20 2" xfId="10451"/>
    <cellStyle name="Normal 16 20 2 2" xfId="10452"/>
    <cellStyle name="Normal 16 20 2 2 2" xfId="10453"/>
    <cellStyle name="Normal 16 20 2 2 3" xfId="10454"/>
    <cellStyle name="Normal 16 20 2 2 4" xfId="10455"/>
    <cellStyle name="Normal 16 20 2 3" xfId="10456"/>
    <cellStyle name="Normal 16 20 2 4" xfId="10457"/>
    <cellStyle name="Normal 16 20 2 5" xfId="10458"/>
    <cellStyle name="Normal 16 20 3" xfId="10459"/>
    <cellStyle name="Normal 16 20 3 2" xfId="10460"/>
    <cellStyle name="Normal 16 20 3 3" xfId="10461"/>
    <cellStyle name="Normal 16 20 3 4" xfId="10462"/>
    <cellStyle name="Normal 16 20 4" xfId="10463"/>
    <cellStyle name="Normal 16 20 5" xfId="10464"/>
    <cellStyle name="Normal 16 20 6" xfId="10465"/>
    <cellStyle name="Normal 16 21" xfId="10466"/>
    <cellStyle name="Normal 16 21 2" xfId="10467"/>
    <cellStyle name="Normal 16 21 3" xfId="10468"/>
    <cellStyle name="Normal 16 21 4" xfId="10469"/>
    <cellStyle name="Normal 16 22" xfId="32437"/>
    <cellStyle name="Normal 16 3" xfId="10470"/>
    <cellStyle name="Normal 16 3 2" xfId="10471"/>
    <cellStyle name="Normal 16 3 2 2" xfId="10472"/>
    <cellStyle name="Normal 16 3 2 2 2" xfId="10473"/>
    <cellStyle name="Normal 16 3 2 2 2 2" xfId="10474"/>
    <cellStyle name="Normal 16 3 2 2 2 3" xfId="10475"/>
    <cellStyle name="Normal 16 3 2 2 2 4" xfId="10476"/>
    <cellStyle name="Normal 16 3 2 2 3" xfId="10477"/>
    <cellStyle name="Normal 16 3 2 2 4" xfId="10478"/>
    <cellStyle name="Normal 16 3 2 2 5" xfId="10479"/>
    <cellStyle name="Normal 16 3 2 3" xfId="10480"/>
    <cellStyle name="Normal 16 3 2 4" xfId="10481"/>
    <cellStyle name="Normal 16 3 2 4 2" xfId="10482"/>
    <cellStyle name="Normal 16 3 2 4 3" xfId="10483"/>
    <cellStyle name="Normal 16 3 2 4 4" xfId="10484"/>
    <cellStyle name="Normal 16 3 2 5" xfId="10485"/>
    <cellStyle name="Normal 16 3 2 6" xfId="10486"/>
    <cellStyle name="Normal 16 3 2 7" xfId="10487"/>
    <cellStyle name="Normal 16 3 3" xfId="32439"/>
    <cellStyle name="Normal 16 4" xfId="10488"/>
    <cellStyle name="Normal 16 4 2" xfId="10489"/>
    <cellStyle name="Normal 16 4 2 2" xfId="10490"/>
    <cellStyle name="Normal 16 4 2 2 2" xfId="10491"/>
    <cellStyle name="Normal 16 4 2 2 2 2" xfId="10492"/>
    <cellStyle name="Normal 16 4 2 2 2 3" xfId="10493"/>
    <cellStyle name="Normal 16 4 2 2 2 4" xfId="10494"/>
    <cellStyle name="Normal 16 4 2 2 3" xfId="10495"/>
    <cellStyle name="Normal 16 4 2 2 4" xfId="10496"/>
    <cellStyle name="Normal 16 4 2 2 5" xfId="10497"/>
    <cellStyle name="Normal 16 4 2 3" xfId="10498"/>
    <cellStyle name="Normal 16 4 2 4" xfId="10499"/>
    <cellStyle name="Normal 16 4 2 4 2" xfId="10500"/>
    <cellStyle name="Normal 16 4 2 4 3" xfId="10501"/>
    <cellStyle name="Normal 16 4 2 4 4" xfId="10502"/>
    <cellStyle name="Normal 16 4 2 5" xfId="10503"/>
    <cellStyle name="Normal 16 4 2 6" xfId="10504"/>
    <cellStyle name="Normal 16 4 2 7" xfId="10505"/>
    <cellStyle name="Normal 16 4 2 8" xfId="32441"/>
    <cellStyle name="Normal 16 4 3" xfId="32440"/>
    <cellStyle name="Normal 16 5" xfId="10506"/>
    <cellStyle name="Normal 16 5 2" xfId="10507"/>
    <cellStyle name="Normal 16 5 2 2" xfId="10508"/>
    <cellStyle name="Normal 16 5 2 2 2" xfId="10509"/>
    <cellStyle name="Normal 16 5 2 2 2 2" xfId="10510"/>
    <cellStyle name="Normal 16 5 2 2 2 3" xfId="10511"/>
    <cellStyle name="Normal 16 5 2 2 2 4" xfId="10512"/>
    <cellStyle name="Normal 16 5 2 2 3" xfId="10513"/>
    <cellStyle name="Normal 16 5 2 2 4" xfId="10514"/>
    <cellStyle name="Normal 16 5 2 2 5" xfId="10515"/>
    <cellStyle name="Normal 16 5 2 3" xfId="10516"/>
    <cellStyle name="Normal 16 5 2 4" xfId="10517"/>
    <cellStyle name="Normal 16 5 2 4 2" xfId="10518"/>
    <cellStyle name="Normal 16 5 2 4 3" xfId="10519"/>
    <cellStyle name="Normal 16 5 2 4 4" xfId="10520"/>
    <cellStyle name="Normal 16 5 2 5" xfId="10521"/>
    <cellStyle name="Normal 16 5 2 6" xfId="10522"/>
    <cellStyle name="Normal 16 5 2 7" xfId="10523"/>
    <cellStyle name="Normal 16 6" xfId="10524"/>
    <cellStyle name="Normal 16 6 2" xfId="10525"/>
    <cellStyle name="Normal 16 6 2 2" xfId="10526"/>
    <cellStyle name="Normal 16 6 2 2 2" xfId="10527"/>
    <cellStyle name="Normal 16 6 2 2 2 2" xfId="10528"/>
    <cellStyle name="Normal 16 6 2 2 2 3" xfId="10529"/>
    <cellStyle name="Normal 16 6 2 2 2 4" xfId="10530"/>
    <cellStyle name="Normal 16 6 2 2 3" xfId="10531"/>
    <cellStyle name="Normal 16 6 2 2 4" xfId="10532"/>
    <cellStyle name="Normal 16 6 2 2 5" xfId="10533"/>
    <cellStyle name="Normal 16 6 2 3" xfId="10534"/>
    <cellStyle name="Normal 16 6 2 4" xfId="10535"/>
    <cellStyle name="Normal 16 6 2 4 2" xfId="10536"/>
    <cellStyle name="Normal 16 6 2 4 3" xfId="10537"/>
    <cellStyle name="Normal 16 6 2 4 4" xfId="10538"/>
    <cellStyle name="Normal 16 6 2 5" xfId="10539"/>
    <cellStyle name="Normal 16 6 2 6" xfId="10540"/>
    <cellStyle name="Normal 16 6 2 7" xfId="10541"/>
    <cellStyle name="Normal 16 7" xfId="10542"/>
    <cellStyle name="Normal 16 7 2" xfId="10543"/>
    <cellStyle name="Normal 16 7 2 2" xfId="10544"/>
    <cellStyle name="Normal 16 7 2 2 2" xfId="10545"/>
    <cellStyle name="Normal 16 7 2 2 2 2" xfId="10546"/>
    <cellStyle name="Normal 16 7 2 2 2 3" xfId="10547"/>
    <cellStyle name="Normal 16 7 2 2 2 4" xfId="10548"/>
    <cellStyle name="Normal 16 7 2 2 3" xfId="10549"/>
    <cellStyle name="Normal 16 7 2 2 4" xfId="10550"/>
    <cellStyle name="Normal 16 7 2 2 5" xfId="10551"/>
    <cellStyle name="Normal 16 7 2 3" xfId="10552"/>
    <cellStyle name="Normal 16 7 2 4" xfId="10553"/>
    <cellStyle name="Normal 16 7 2 4 2" xfId="10554"/>
    <cellStyle name="Normal 16 7 2 4 3" xfId="10555"/>
    <cellStyle name="Normal 16 7 2 4 4" xfId="10556"/>
    <cellStyle name="Normal 16 7 2 5" xfId="10557"/>
    <cellStyle name="Normal 16 7 2 6" xfId="10558"/>
    <cellStyle name="Normal 16 7 2 7" xfId="10559"/>
    <cellStyle name="Normal 16 8" xfId="10560"/>
    <cellStyle name="Normal 16 8 2" xfId="10561"/>
    <cellStyle name="Normal 16 8 2 2" xfId="10562"/>
    <cellStyle name="Normal 16 8 2 2 2" xfId="10563"/>
    <cellStyle name="Normal 16 8 2 2 2 2" xfId="10564"/>
    <cellStyle name="Normal 16 8 2 2 2 3" xfId="10565"/>
    <cellStyle name="Normal 16 8 2 2 2 4" xfId="10566"/>
    <cellStyle name="Normal 16 8 2 2 3" xfId="10567"/>
    <cellStyle name="Normal 16 8 2 2 4" xfId="10568"/>
    <cellStyle name="Normal 16 8 2 2 5" xfId="10569"/>
    <cellStyle name="Normal 16 8 2 3" xfId="10570"/>
    <cellStyle name="Normal 16 8 2 4" xfId="10571"/>
    <cellStyle name="Normal 16 8 2 4 2" xfId="10572"/>
    <cellStyle name="Normal 16 8 2 4 3" xfId="10573"/>
    <cellStyle name="Normal 16 8 2 4 4" xfId="10574"/>
    <cellStyle name="Normal 16 8 2 5" xfId="10575"/>
    <cellStyle name="Normal 16 8 2 6" xfId="10576"/>
    <cellStyle name="Normal 16 8 2 7" xfId="10577"/>
    <cellStyle name="Normal 16 9" xfId="10578"/>
    <cellStyle name="Normal 16 9 2" xfId="10579"/>
    <cellStyle name="Normal 16 9 2 2" xfId="10580"/>
    <cellStyle name="Normal 16 9 2 2 2" xfId="10581"/>
    <cellStyle name="Normal 16 9 2 2 2 2" xfId="10582"/>
    <cellStyle name="Normal 16 9 2 2 2 3" xfId="10583"/>
    <cellStyle name="Normal 16 9 2 2 2 4" xfId="10584"/>
    <cellStyle name="Normal 16 9 2 2 3" xfId="10585"/>
    <cellStyle name="Normal 16 9 2 2 4" xfId="10586"/>
    <cellStyle name="Normal 16 9 2 2 5" xfId="10587"/>
    <cellStyle name="Normal 16 9 2 3" xfId="10588"/>
    <cellStyle name="Normal 16 9 2 4" xfId="10589"/>
    <cellStyle name="Normal 16 9 2 4 2" xfId="10590"/>
    <cellStyle name="Normal 16 9 2 4 3" xfId="10591"/>
    <cellStyle name="Normal 16 9 2 4 4" xfId="10592"/>
    <cellStyle name="Normal 16 9 2 5" xfId="10593"/>
    <cellStyle name="Normal 16 9 2 6" xfId="10594"/>
    <cellStyle name="Normal 16 9 2 7" xfId="10595"/>
    <cellStyle name="Normal 16_Annexe 6 IAS" xfId="32442"/>
    <cellStyle name="Normal 17" xfId="10596"/>
    <cellStyle name="Normal 17 10" xfId="10597"/>
    <cellStyle name="Normal 17 10 2" xfId="10598"/>
    <cellStyle name="Normal 17 11" xfId="10599"/>
    <cellStyle name="Normal 17 11 2" xfId="10600"/>
    <cellStyle name="Normal 17 11 2 2" xfId="10601"/>
    <cellStyle name="Normal 17 11 2 2 2" xfId="10602"/>
    <cellStyle name="Normal 17 11 2 2 2 2" xfId="10603"/>
    <cellStyle name="Normal 17 11 2 2 2 3" xfId="10604"/>
    <cellStyle name="Normal 17 11 2 2 2 4" xfId="10605"/>
    <cellStyle name="Normal 17 11 2 2 3" xfId="10606"/>
    <cellStyle name="Normal 17 11 2 2 4" xfId="10607"/>
    <cellStyle name="Normal 17 11 2 2 5" xfId="10608"/>
    <cellStyle name="Normal 17 11 2 3" xfId="10609"/>
    <cellStyle name="Normal 17 11 2 4" xfId="10610"/>
    <cellStyle name="Normal 17 11 2 4 2" xfId="10611"/>
    <cellStyle name="Normal 17 11 2 4 3" xfId="10612"/>
    <cellStyle name="Normal 17 11 2 4 4" xfId="10613"/>
    <cellStyle name="Normal 17 11 2 5" xfId="10614"/>
    <cellStyle name="Normal 17 11 2 6" xfId="10615"/>
    <cellStyle name="Normal 17 11 2 7" xfId="10616"/>
    <cellStyle name="Normal 17 12" xfId="10617"/>
    <cellStyle name="Normal 17 12 2" xfId="10618"/>
    <cellStyle name="Normal 17 13" xfId="10619"/>
    <cellStyle name="Normal 17 14" xfId="10620"/>
    <cellStyle name="Normal 17 14 2" xfId="10621"/>
    <cellStyle name="Normal 17 14 2 2" xfId="10622"/>
    <cellStyle name="Normal 17 14 2 2 2" xfId="10623"/>
    <cellStyle name="Normal 17 14 2 2 3" xfId="10624"/>
    <cellStyle name="Normal 17 14 2 2 4" xfId="10625"/>
    <cellStyle name="Normal 17 14 2 3" xfId="10626"/>
    <cellStyle name="Normal 17 14 2 4" xfId="10627"/>
    <cellStyle name="Normal 17 14 2 5" xfId="10628"/>
    <cellStyle name="Normal 17 14 3" xfId="10629"/>
    <cellStyle name="Normal 17 14 3 2" xfId="10630"/>
    <cellStyle name="Normal 17 14 3 3" xfId="10631"/>
    <cellStyle name="Normal 17 14 3 4" xfId="10632"/>
    <cellStyle name="Normal 17 14 4" xfId="10633"/>
    <cellStyle name="Normal 17 14 5" xfId="10634"/>
    <cellStyle name="Normal 17 14 6" xfId="10635"/>
    <cellStyle name="Normal 17 15" xfId="10636"/>
    <cellStyle name="Normal 17 15 2" xfId="10637"/>
    <cellStyle name="Normal 17 15 3" xfId="10638"/>
    <cellStyle name="Normal 17 15 4" xfId="10639"/>
    <cellStyle name="Normal 17 16" xfId="32443"/>
    <cellStyle name="Normal 17 2" xfId="10640"/>
    <cellStyle name="Normal 17 2 2" xfId="10641"/>
    <cellStyle name="Normal 17 2 3" xfId="10642"/>
    <cellStyle name="Normal 17 2 3 2" xfId="10643"/>
    <cellStyle name="Normal 17 2 3 2 2" xfId="10644"/>
    <cellStyle name="Normal 17 2 3 2 2 2" xfId="10645"/>
    <cellStyle name="Normal 17 2 3 2 2 3" xfId="10646"/>
    <cellStyle name="Normal 17 2 3 2 2 4" xfId="10647"/>
    <cellStyle name="Normal 17 2 3 2 3" xfId="10648"/>
    <cellStyle name="Normal 17 2 3 2 4" xfId="10649"/>
    <cellStyle name="Normal 17 2 3 2 5" xfId="10650"/>
    <cellStyle name="Normal 17 2 3 3" xfId="10651"/>
    <cellStyle name="Normal 17 2 3 3 2" xfId="10652"/>
    <cellStyle name="Normal 17 2 3 3 3" xfId="10653"/>
    <cellStyle name="Normal 17 2 3 3 4" xfId="10654"/>
    <cellStyle name="Normal 17 2 3 4" xfId="10655"/>
    <cellStyle name="Normal 17 2 3 5" xfId="10656"/>
    <cellStyle name="Normal 17 2 3 6" xfId="10657"/>
    <cellStyle name="Normal 17 2 4" xfId="32444"/>
    <cellStyle name="Normal 17 3" xfId="10658"/>
    <cellStyle name="Normal 17 3 2" xfId="10659"/>
    <cellStyle name="Normal 17 3 2 2" xfId="10660"/>
    <cellStyle name="Normal 17 3 2 2 2" xfId="10661"/>
    <cellStyle name="Normal 17 3 2 2 2 2" xfId="10662"/>
    <cellStyle name="Normal 17 3 2 2 2 3" xfId="10663"/>
    <cellStyle name="Normal 17 3 2 2 2 4" xfId="10664"/>
    <cellStyle name="Normal 17 3 2 2 3" xfId="10665"/>
    <cellStyle name="Normal 17 3 2 2 4" xfId="10666"/>
    <cellStyle name="Normal 17 3 2 2 5" xfId="10667"/>
    <cellStyle name="Normal 17 3 2 3" xfId="10668"/>
    <cellStyle name="Normal 17 3 2 4" xfId="10669"/>
    <cellStyle name="Normal 17 3 2 4 2" xfId="10670"/>
    <cellStyle name="Normal 17 3 2 4 3" xfId="10671"/>
    <cellStyle name="Normal 17 3 2 4 4" xfId="10672"/>
    <cellStyle name="Normal 17 3 2 5" xfId="10673"/>
    <cellStyle name="Normal 17 3 2 6" xfId="10674"/>
    <cellStyle name="Normal 17 3 2 7" xfId="10675"/>
    <cellStyle name="Normal 17 3 3" xfId="32445"/>
    <cellStyle name="Normal 17 4" xfId="10676"/>
    <cellStyle name="Normal 17 4 2" xfId="10677"/>
    <cellStyle name="Normal 17 4 2 2" xfId="10678"/>
    <cellStyle name="Normal 17 4 2 2 2" xfId="10679"/>
    <cellStyle name="Normal 17 4 2 2 2 2" xfId="10680"/>
    <cellStyle name="Normal 17 4 2 2 2 3" xfId="10681"/>
    <cellStyle name="Normal 17 4 2 2 2 4" xfId="10682"/>
    <cellStyle name="Normal 17 4 2 2 3" xfId="10683"/>
    <cellStyle name="Normal 17 4 2 2 4" xfId="10684"/>
    <cellStyle name="Normal 17 4 2 2 5" xfId="10685"/>
    <cellStyle name="Normal 17 4 2 3" xfId="10686"/>
    <cellStyle name="Normal 17 4 2 4" xfId="10687"/>
    <cellStyle name="Normal 17 4 2 4 2" xfId="10688"/>
    <cellStyle name="Normal 17 4 2 4 3" xfId="10689"/>
    <cellStyle name="Normal 17 4 2 4 4" xfId="10690"/>
    <cellStyle name="Normal 17 4 2 5" xfId="10691"/>
    <cellStyle name="Normal 17 4 2 6" xfId="10692"/>
    <cellStyle name="Normal 17 4 2 7" xfId="10693"/>
    <cellStyle name="Normal 17 5" xfId="10694"/>
    <cellStyle name="Normal 17 5 2" xfId="10695"/>
    <cellStyle name="Normal 17 5 2 2" xfId="10696"/>
    <cellStyle name="Normal 17 5 2 2 2" xfId="10697"/>
    <cellStyle name="Normal 17 5 2 2 2 2" xfId="10698"/>
    <cellStyle name="Normal 17 5 2 2 2 3" xfId="10699"/>
    <cellStyle name="Normal 17 5 2 2 2 4" xfId="10700"/>
    <cellStyle name="Normal 17 5 2 2 3" xfId="10701"/>
    <cellStyle name="Normal 17 5 2 2 4" xfId="10702"/>
    <cellStyle name="Normal 17 5 2 2 5" xfId="10703"/>
    <cellStyle name="Normal 17 5 2 3" xfId="10704"/>
    <cellStyle name="Normal 17 5 2 4" xfId="10705"/>
    <cellStyle name="Normal 17 5 2 4 2" xfId="10706"/>
    <cellStyle name="Normal 17 5 2 4 3" xfId="10707"/>
    <cellStyle name="Normal 17 5 2 4 4" xfId="10708"/>
    <cellStyle name="Normal 17 5 2 5" xfId="10709"/>
    <cellStyle name="Normal 17 5 2 6" xfId="10710"/>
    <cellStyle name="Normal 17 5 2 7" xfId="10711"/>
    <cellStyle name="Normal 17 6" xfId="10712"/>
    <cellStyle name="Normal 17 6 2" xfId="10713"/>
    <cellStyle name="Normal 17 7" xfId="10714"/>
    <cellStyle name="Normal 17 7 2" xfId="10715"/>
    <cellStyle name="Normal 17 8" xfId="10716"/>
    <cellStyle name="Normal 17 8 2" xfId="10717"/>
    <cellStyle name="Normal 17 9" xfId="10718"/>
    <cellStyle name="Normal 17 9 2" xfId="10719"/>
    <cellStyle name="Normal 17_Annexe 6 IAS" xfId="32446"/>
    <cellStyle name="Normal 18" xfId="10720"/>
    <cellStyle name="Normal 18 10" xfId="10721"/>
    <cellStyle name="Normal 18 2" xfId="10722"/>
    <cellStyle name="Normal 18 2 2" xfId="10723"/>
    <cellStyle name="Normal 18 2 2 2" xfId="10724"/>
    <cellStyle name="Normal 18 2 2 2 2" xfId="10725"/>
    <cellStyle name="Normal 18 2 2 2 3" xfId="10726"/>
    <cellStyle name="Normal 18 2 2 2 4" xfId="10727"/>
    <cellStyle name="Normal 18 2 2 3" xfId="10728"/>
    <cellStyle name="Normal 18 2 2 4" xfId="10729"/>
    <cellStyle name="Normal 18 2 2 5" xfId="10730"/>
    <cellStyle name="Normal 18 2 3" xfId="10731"/>
    <cellStyle name="Normal 18 2 3 2" xfId="32447"/>
    <cellStyle name="Normal 18 2 4" xfId="10732"/>
    <cellStyle name="Normal 18 2 4 2" xfId="10733"/>
    <cellStyle name="Normal 18 2 4 3" xfId="10734"/>
    <cellStyle name="Normal 18 2 4 4" xfId="10735"/>
    <cellStyle name="Normal 18 2 5" xfId="10736"/>
    <cellStyle name="Normal 18 2 6" xfId="10737"/>
    <cellStyle name="Normal 18 2 7" xfId="10738"/>
    <cellStyle name="Normal 18 3" xfId="10739"/>
    <cellStyle name="Normal 18 3 2" xfId="10740"/>
    <cellStyle name="Normal 18 3 2 2" xfId="10741"/>
    <cellStyle name="Normal 18 3 2 2 2" xfId="10742"/>
    <cellStyle name="Normal 18 3 2 2 3" xfId="10743"/>
    <cellStyle name="Normal 18 3 2 2 4" xfId="10744"/>
    <cellStyle name="Normal 18 3 2 3" xfId="10745"/>
    <cellStyle name="Normal 18 3 2 4" xfId="10746"/>
    <cellStyle name="Normal 18 3 2 5" xfId="10747"/>
    <cellStyle name="Normal 18 3 3" xfId="10748"/>
    <cellStyle name="Normal 18 3 4" xfId="10749"/>
    <cellStyle name="Normal 18 3 4 2" xfId="10750"/>
    <cellStyle name="Normal 18 3 4 3" xfId="10751"/>
    <cellStyle name="Normal 18 3 4 4" xfId="10752"/>
    <cellStyle name="Normal 18 3 5" xfId="10753"/>
    <cellStyle name="Normal 18 3 6" xfId="10754"/>
    <cellStyle name="Normal 18 3 7" xfId="10755"/>
    <cellStyle name="Normal 18 3 8" xfId="32448"/>
    <cellStyle name="Normal 18 4" xfId="10756"/>
    <cellStyle name="Normal 18 4 2" xfId="10757"/>
    <cellStyle name="Normal 18 4 2 2" xfId="10758"/>
    <cellStyle name="Normal 18 4 2 2 2" xfId="10759"/>
    <cellStyle name="Normal 18 4 2 2 3" xfId="10760"/>
    <cellStyle name="Normal 18 4 2 2 4" xfId="10761"/>
    <cellStyle name="Normal 18 4 2 3" xfId="10762"/>
    <cellStyle name="Normal 18 4 2 4" xfId="10763"/>
    <cellStyle name="Normal 18 4 2 5" xfId="10764"/>
    <cellStyle name="Normal 18 4 3" xfId="10765"/>
    <cellStyle name="Normal 18 4 4" xfId="10766"/>
    <cellStyle name="Normal 18 4 4 2" xfId="10767"/>
    <cellStyle name="Normal 18 4 4 3" xfId="10768"/>
    <cellStyle name="Normal 18 4 4 4" xfId="10769"/>
    <cellStyle name="Normal 18 4 5" xfId="10770"/>
    <cellStyle name="Normal 18 4 6" xfId="10771"/>
    <cellStyle name="Normal 18 4 7" xfId="10772"/>
    <cellStyle name="Normal 18 4 8" xfId="32449"/>
    <cellStyle name="Normal 18 5" xfId="10773"/>
    <cellStyle name="Normal 18 5 2" xfId="32450"/>
    <cellStyle name="Normal 18 6" xfId="10774"/>
    <cellStyle name="Normal 18 7" xfId="10775"/>
    <cellStyle name="Normal 18 8" xfId="10776"/>
    <cellStyle name="Normal 18 8 2" xfId="10777"/>
    <cellStyle name="Normal 18 8 3" xfId="10778"/>
    <cellStyle name="Normal 18 8 4" xfId="10779"/>
    <cellStyle name="Normal 18_Annexe 6 IAS" xfId="32451"/>
    <cellStyle name="Normal 19" xfId="10780"/>
    <cellStyle name="Normal 19 10" xfId="10781"/>
    <cellStyle name="Normal 19 10 2" xfId="10782"/>
    <cellStyle name="Normal 19 11" xfId="10783"/>
    <cellStyle name="Normal 19 11 2" xfId="10784"/>
    <cellStyle name="Normal 19 12" xfId="10785"/>
    <cellStyle name="Normal 19 12 2" xfId="10786"/>
    <cellStyle name="Normal 19 13" xfId="10787"/>
    <cellStyle name="Normal 19 14" xfId="10788"/>
    <cellStyle name="Normal 19 14 2" xfId="10789"/>
    <cellStyle name="Normal 19 14 2 2" xfId="10790"/>
    <cellStyle name="Normal 19 14 2 2 2" xfId="10791"/>
    <cellStyle name="Normal 19 14 2 2 3" xfId="10792"/>
    <cellStyle name="Normal 19 14 2 2 4" xfId="10793"/>
    <cellStyle name="Normal 19 14 2 3" xfId="10794"/>
    <cellStyle name="Normal 19 14 2 4" xfId="10795"/>
    <cellStyle name="Normal 19 14 2 5" xfId="10796"/>
    <cellStyle name="Normal 19 14 3" xfId="10797"/>
    <cellStyle name="Normal 19 14 3 2" xfId="10798"/>
    <cellStyle name="Normal 19 14 3 3" xfId="10799"/>
    <cellStyle name="Normal 19 14 3 4" xfId="10800"/>
    <cellStyle name="Normal 19 14 4" xfId="10801"/>
    <cellStyle name="Normal 19 14 5" xfId="10802"/>
    <cellStyle name="Normal 19 14 6" xfId="10803"/>
    <cellStyle name="Normal 19 15" xfId="10804"/>
    <cellStyle name="Normal 19 15 2" xfId="10805"/>
    <cellStyle name="Normal 19 15 3" xfId="10806"/>
    <cellStyle name="Normal 19 15 4" xfId="10807"/>
    <cellStyle name="Normal 19 16" xfId="32452"/>
    <cellStyle name="Normal 19 2" xfId="10808"/>
    <cellStyle name="Normal 19 2 2" xfId="10809"/>
    <cellStyle name="Normal 19 2 2 2" xfId="32453"/>
    <cellStyle name="Normal 19 2 3" xfId="10810"/>
    <cellStyle name="Normal 19 2 3 2" xfId="10811"/>
    <cellStyle name="Normal 19 2 3 2 2" xfId="10812"/>
    <cellStyle name="Normal 19 2 3 2 2 2" xfId="10813"/>
    <cellStyle name="Normal 19 2 3 2 2 3" xfId="10814"/>
    <cellStyle name="Normal 19 2 3 2 2 4" xfId="10815"/>
    <cellStyle name="Normal 19 2 3 2 3" xfId="10816"/>
    <cellStyle name="Normal 19 2 3 2 4" xfId="10817"/>
    <cellStyle name="Normal 19 2 3 2 5" xfId="10818"/>
    <cellStyle name="Normal 19 2 3 3" xfId="10819"/>
    <cellStyle name="Normal 19 2 3 3 2" xfId="10820"/>
    <cellStyle name="Normal 19 2 3 3 3" xfId="10821"/>
    <cellStyle name="Normal 19 2 3 3 4" xfId="10822"/>
    <cellStyle name="Normal 19 2 3 4" xfId="10823"/>
    <cellStyle name="Normal 19 2 3 5" xfId="10824"/>
    <cellStyle name="Normal 19 2 3 6" xfId="10825"/>
    <cellStyle name="Normal 19 2 3 7" xfId="32454"/>
    <cellStyle name="Normal 19 2_Cadrage conso" xfId="32455"/>
    <cellStyle name="Normal 19 3" xfId="10826"/>
    <cellStyle name="Normal 19 3 2" xfId="10827"/>
    <cellStyle name="Normal 19 3 3" xfId="32456"/>
    <cellStyle name="Normal 19 4" xfId="10828"/>
    <cellStyle name="Normal 19 4 2" xfId="10829"/>
    <cellStyle name="Normal 19 4 3" xfId="32457"/>
    <cellStyle name="Normal 19 5" xfId="10830"/>
    <cellStyle name="Normal 19 5 2" xfId="10831"/>
    <cellStyle name="Normal 19 6" xfId="10832"/>
    <cellStyle name="Normal 19 6 2" xfId="10833"/>
    <cellStyle name="Normal 19 7" xfId="10834"/>
    <cellStyle name="Normal 19 7 2" xfId="10835"/>
    <cellStyle name="Normal 19 7 2 2" xfId="10836"/>
    <cellStyle name="Normal 19 7 2 2 2" xfId="10837"/>
    <cellStyle name="Normal 19 7 2 2 2 2" xfId="10838"/>
    <cellStyle name="Normal 19 7 2 2 2 3" xfId="10839"/>
    <cellStyle name="Normal 19 7 2 2 2 4" xfId="10840"/>
    <cellStyle name="Normal 19 7 2 2 3" xfId="10841"/>
    <cellStyle name="Normal 19 7 2 2 4" xfId="10842"/>
    <cellStyle name="Normal 19 7 2 2 5" xfId="10843"/>
    <cellStyle name="Normal 19 7 2 3" xfId="10844"/>
    <cellStyle name="Normal 19 7 2 4" xfId="10845"/>
    <cellStyle name="Normal 19 7 2 4 2" xfId="10846"/>
    <cellStyle name="Normal 19 7 2 4 3" xfId="10847"/>
    <cellStyle name="Normal 19 7 2 4 4" xfId="10848"/>
    <cellStyle name="Normal 19 7 2 5" xfId="10849"/>
    <cellStyle name="Normal 19 7 2 6" xfId="10850"/>
    <cellStyle name="Normal 19 7 2 7" xfId="10851"/>
    <cellStyle name="Normal 19 8" xfId="10852"/>
    <cellStyle name="Normal 19 8 2" xfId="10853"/>
    <cellStyle name="Normal 19 9" xfId="10854"/>
    <cellStyle name="Normal 19 9 2" xfId="10855"/>
    <cellStyle name="Normal 19_Annexe 6 IAS" xfId="32458"/>
    <cellStyle name="Normal 2" xfId="11"/>
    <cellStyle name="Normal 2 10" xfId="10856"/>
    <cellStyle name="Normal 2 10 10" xfId="10857"/>
    <cellStyle name="Normal 2 10 2" xfId="10858"/>
    <cellStyle name="Normal 2 10 2 2" xfId="4"/>
    <cellStyle name="Normal 2 10 2 3" xfId="10859"/>
    <cellStyle name="Normal 2 10 2 4" xfId="32460"/>
    <cellStyle name="Normal 2 10 3" xfId="10860"/>
    <cellStyle name="Normal 2 10 3 2" xfId="10861"/>
    <cellStyle name="Normal 2 10 3 2 2" xfId="10862"/>
    <cellStyle name="Normal 2 10 3 2 2 2" xfId="10863"/>
    <cellStyle name="Normal 2 10 3 2 2 3" xfId="10864"/>
    <cellStyle name="Normal 2 10 3 2 2 4" xfId="10865"/>
    <cellStyle name="Normal 2 10 3 2 3" xfId="10866"/>
    <cellStyle name="Normal 2 10 3 2 4" xfId="10867"/>
    <cellStyle name="Normal 2 10 3 2 5" xfId="10868"/>
    <cellStyle name="Normal 2 10 3 3" xfId="10869"/>
    <cellStyle name="Normal 2 10 3 4" xfId="10870"/>
    <cellStyle name="Normal 2 10 3 4 2" xfId="10871"/>
    <cellStyle name="Normal 2 10 3 4 3" xfId="10872"/>
    <cellStyle name="Normal 2 10 3 4 4" xfId="10873"/>
    <cellStyle name="Normal 2 10 3 5" xfId="10874"/>
    <cellStyle name="Normal 2 10 3 6" xfId="10875"/>
    <cellStyle name="Normal 2 10 3 7" xfId="10876"/>
    <cellStyle name="Normal 2 10 3 8" xfId="32461"/>
    <cellStyle name="Normal 2 10 4" xfId="10877"/>
    <cellStyle name="Normal 2 10 4 2" xfId="10878"/>
    <cellStyle name="Normal 2 10 4 2 2" xfId="10879"/>
    <cellStyle name="Normal 2 10 4 2 2 2" xfId="10880"/>
    <cellStyle name="Normal 2 10 4 2 2 3" xfId="10881"/>
    <cellStyle name="Normal 2 10 4 2 2 4" xfId="10882"/>
    <cellStyle name="Normal 2 10 4 2 3" xfId="10883"/>
    <cellStyle name="Normal 2 10 4 2 4" xfId="10884"/>
    <cellStyle name="Normal 2 10 4 2 5" xfId="10885"/>
    <cellStyle name="Normal 2 10 4 3" xfId="10886"/>
    <cellStyle name="Normal 2 10 4 3 2" xfId="10887"/>
    <cellStyle name="Normal 2 10 4 3 3" xfId="10888"/>
    <cellStyle name="Normal 2 10 4 3 4" xfId="10889"/>
    <cellStyle name="Normal 2 10 4 4" xfId="10890"/>
    <cellStyle name="Normal 2 10 4 5" xfId="10891"/>
    <cellStyle name="Normal 2 10 4 6" xfId="10892"/>
    <cellStyle name="Normal 2 10 4 7" xfId="32462"/>
    <cellStyle name="Normal 2 10 5" xfId="32459"/>
    <cellStyle name="Normal 2 10_Cadrage conso" xfId="32463"/>
    <cellStyle name="Normal 2 11" xfId="10893"/>
    <cellStyle name="Normal 2 11 2" xfId="10894"/>
    <cellStyle name="Normal 2 11 2 2" xfId="10895"/>
    <cellStyle name="Normal 2 11 2 3" xfId="32465"/>
    <cellStyle name="Normal 2 11 3" xfId="10896"/>
    <cellStyle name="Normal 2 11 3 2" xfId="32466"/>
    <cellStyle name="Normal 2 11 4" xfId="32464"/>
    <cellStyle name="Normal 2 12" xfId="10897"/>
    <cellStyle name="Normal 2 12 2" xfId="10898"/>
    <cellStyle name="Normal 2 12 2 2" xfId="10899"/>
    <cellStyle name="Normal 2 12 3" xfId="10900"/>
    <cellStyle name="Normal 2 13" xfId="10901"/>
    <cellStyle name="Normal 2 13 2" xfId="10902"/>
    <cellStyle name="Normal 2 13 2 2" xfId="10903"/>
    <cellStyle name="Normal 2 13 2 2 2" xfId="10904"/>
    <cellStyle name="Normal 2 13 2 2 2 2" xfId="10905"/>
    <cellStyle name="Normal 2 13 2 2 2 3" xfId="10906"/>
    <cellStyle name="Normal 2 13 2 2 2 4" xfId="10907"/>
    <cellStyle name="Normal 2 13 2 2 3" xfId="10908"/>
    <cellStyle name="Normal 2 13 2 2 4" xfId="10909"/>
    <cellStyle name="Normal 2 13 2 2 5" xfId="10910"/>
    <cellStyle name="Normal 2 13 2 3" xfId="10911"/>
    <cellStyle name="Normal 2 13 2 4" xfId="10912"/>
    <cellStyle name="Normal 2 13 2 4 2" xfId="10913"/>
    <cellStyle name="Normal 2 13 2 4 3" xfId="10914"/>
    <cellStyle name="Normal 2 13 2 4 4" xfId="10915"/>
    <cellStyle name="Normal 2 13 2 5" xfId="10916"/>
    <cellStyle name="Normal 2 13 2 6" xfId="10917"/>
    <cellStyle name="Normal 2 13 2 7" xfId="10918"/>
    <cellStyle name="Normal 2 14" xfId="10919"/>
    <cellStyle name="Normal 2 14 2" xfId="10920"/>
    <cellStyle name="Normal 2 15" xfId="10921"/>
    <cellStyle name="Normal 2 15 2" xfId="10922"/>
    <cellStyle name="Normal 2 16" xfId="10923"/>
    <cellStyle name="Normal 2 16 2" xfId="10924"/>
    <cellStyle name="Normal 2 17" xfId="10925"/>
    <cellStyle name="Normal 2 17 2" xfId="10926"/>
    <cellStyle name="Normal 2 18" xfId="10927"/>
    <cellStyle name="Normal 2 18 2" xfId="10928"/>
    <cellStyle name="Normal 2 19" xfId="10929"/>
    <cellStyle name="Normal 2 19 2" xfId="10930"/>
    <cellStyle name="Normal 2 2" xfId="5"/>
    <cellStyle name="Normal 2 2 10" xfId="10931"/>
    <cellStyle name="Normal 2 2 10 2" xfId="10932"/>
    <cellStyle name="Normal 2 2 10 2 2" xfId="10933"/>
    <cellStyle name="Normal 2 2 10 2 3" xfId="10934"/>
    <cellStyle name="Normal 2 2 10 2 3 2" xfId="10935"/>
    <cellStyle name="Normal 2 2 10 2 3 3" xfId="10936"/>
    <cellStyle name="Normal 2 2 10 2 3 4" xfId="10937"/>
    <cellStyle name="Normal 2 2 10 2 4" xfId="10938"/>
    <cellStyle name="Normal 2 2 10 2 5" xfId="10939"/>
    <cellStyle name="Normal 2 2 10 2 6" xfId="10940"/>
    <cellStyle name="Normal 2 2 10 3" xfId="10941"/>
    <cellStyle name="Normal 2 2 10 3 2" xfId="10942"/>
    <cellStyle name="Normal 2 2 10 3 3" xfId="10943"/>
    <cellStyle name="Normal 2 2 10 3 4" xfId="10944"/>
    <cellStyle name="Normal 2 2 10 4" xfId="10945"/>
    <cellStyle name="Normal 2 2 10 5" xfId="10946"/>
    <cellStyle name="Normal 2 2 10 6" xfId="10947"/>
    <cellStyle name="Normal 2 2 100" xfId="10948"/>
    <cellStyle name="Normal 2 2 101" xfId="10949"/>
    <cellStyle name="Normal 2 2 102" xfId="10950"/>
    <cellStyle name="Normal 2 2 103" xfId="10951"/>
    <cellStyle name="Normal 2 2 104" xfId="10952"/>
    <cellStyle name="Normal 2 2 105" xfId="10953"/>
    <cellStyle name="Normal 2 2 106" xfId="10954"/>
    <cellStyle name="Normal 2 2 107" xfId="10955"/>
    <cellStyle name="Normal 2 2 108" xfId="20957"/>
    <cellStyle name="Normal 2 2 11" xfId="10956"/>
    <cellStyle name="Normal 2 2 11 2" xfId="10957"/>
    <cellStyle name="Normal 2 2 11 2 2" xfId="10958"/>
    <cellStyle name="Normal 2 2 11 2 3" xfId="10959"/>
    <cellStyle name="Normal 2 2 11 2 3 2" xfId="10960"/>
    <cellStyle name="Normal 2 2 11 2 3 3" xfId="10961"/>
    <cellStyle name="Normal 2 2 11 2 3 4" xfId="10962"/>
    <cellStyle name="Normal 2 2 11 2 4" xfId="10963"/>
    <cellStyle name="Normal 2 2 11 2 5" xfId="10964"/>
    <cellStyle name="Normal 2 2 11 2 6" xfId="10965"/>
    <cellStyle name="Normal 2 2 11 3" xfId="10966"/>
    <cellStyle name="Normal 2 2 11 3 2" xfId="10967"/>
    <cellStyle name="Normal 2 2 11 3 3" xfId="10968"/>
    <cellStyle name="Normal 2 2 11 3 4" xfId="10969"/>
    <cellStyle name="Normal 2 2 11 4" xfId="10970"/>
    <cellStyle name="Normal 2 2 11 5" xfId="10971"/>
    <cellStyle name="Normal 2 2 11 6" xfId="10972"/>
    <cellStyle name="Normal 2 2 12" xfId="10973"/>
    <cellStyle name="Normal 2 2 12 2" xfId="10974"/>
    <cellStyle name="Normal 2 2 13" xfId="10975"/>
    <cellStyle name="Normal 2 2 13 2" xfId="10976"/>
    <cellStyle name="Normal 2 2 13 2 2" xfId="10977"/>
    <cellStyle name="Normal 2 2 13 2 3" xfId="10978"/>
    <cellStyle name="Normal 2 2 13 2 3 2" xfId="10979"/>
    <cellStyle name="Normal 2 2 13 2 3 3" xfId="10980"/>
    <cellStyle name="Normal 2 2 13 2 3 4" xfId="10981"/>
    <cellStyle name="Normal 2 2 13 2 4" xfId="10982"/>
    <cellStyle name="Normal 2 2 13 2 5" xfId="10983"/>
    <cellStyle name="Normal 2 2 13 2 6" xfId="10984"/>
    <cellStyle name="Normal 2 2 13 3" xfId="10985"/>
    <cellStyle name="Normal 2 2 13 3 2" xfId="10986"/>
    <cellStyle name="Normal 2 2 13 3 3" xfId="10987"/>
    <cellStyle name="Normal 2 2 13 3 4" xfId="10988"/>
    <cellStyle name="Normal 2 2 13 4" xfId="10989"/>
    <cellStyle name="Normal 2 2 13 5" xfId="10990"/>
    <cellStyle name="Normal 2 2 13 6" xfId="10991"/>
    <cellStyle name="Normal 2 2 14" xfId="10992"/>
    <cellStyle name="Normal 2 2 14 2" xfId="10993"/>
    <cellStyle name="Normal 2 2 14 2 2" xfId="10994"/>
    <cellStyle name="Normal 2 2 14 2 3" xfId="10995"/>
    <cellStyle name="Normal 2 2 14 2 3 2" xfId="10996"/>
    <cellStyle name="Normal 2 2 14 2 3 3" xfId="10997"/>
    <cellStyle name="Normal 2 2 14 2 3 4" xfId="10998"/>
    <cellStyle name="Normal 2 2 14 2 4" xfId="10999"/>
    <cellStyle name="Normal 2 2 14 2 5" xfId="11000"/>
    <cellStyle name="Normal 2 2 14 2 6" xfId="11001"/>
    <cellStyle name="Normal 2 2 14 3" xfId="11002"/>
    <cellStyle name="Normal 2 2 14 3 2" xfId="11003"/>
    <cellStyle name="Normal 2 2 14 3 3" xfId="11004"/>
    <cellStyle name="Normal 2 2 14 3 4" xfId="11005"/>
    <cellStyle name="Normal 2 2 14 4" xfId="11006"/>
    <cellStyle name="Normal 2 2 14 5" xfId="11007"/>
    <cellStyle name="Normal 2 2 14 6" xfId="11008"/>
    <cellStyle name="Normal 2 2 15" xfId="11009"/>
    <cellStyle name="Normal 2 2 15 2" xfId="11010"/>
    <cellStyle name="Normal 2 2 15 2 2" xfId="11011"/>
    <cellStyle name="Normal 2 2 15 2 3" xfId="11012"/>
    <cellStyle name="Normal 2 2 15 2 3 2" xfId="11013"/>
    <cellStyle name="Normal 2 2 15 2 3 3" xfId="11014"/>
    <cellStyle name="Normal 2 2 15 2 3 4" xfId="11015"/>
    <cellStyle name="Normal 2 2 15 2 4" xfId="11016"/>
    <cellStyle name="Normal 2 2 15 2 5" xfId="11017"/>
    <cellStyle name="Normal 2 2 15 2 6" xfId="11018"/>
    <cellStyle name="Normal 2 2 15 3" xfId="11019"/>
    <cellStyle name="Normal 2 2 15 3 2" xfId="11020"/>
    <cellStyle name="Normal 2 2 15 3 3" xfId="11021"/>
    <cellStyle name="Normal 2 2 15 3 4" xfId="11022"/>
    <cellStyle name="Normal 2 2 15 4" xfId="11023"/>
    <cellStyle name="Normal 2 2 15 5" xfId="11024"/>
    <cellStyle name="Normal 2 2 15 6" xfId="11025"/>
    <cellStyle name="Normal 2 2 16" xfId="11026"/>
    <cellStyle name="Normal 2 2 16 2" xfId="11027"/>
    <cellStyle name="Normal 2 2 17" xfId="11028"/>
    <cellStyle name="Normal 2 2 17 2" xfId="11029"/>
    <cellStyle name="Normal 2 2 17 2 2" xfId="11030"/>
    <cellStyle name="Normal 2 2 17 2 3" xfId="11031"/>
    <cellStyle name="Normal 2 2 17 2 3 2" xfId="11032"/>
    <cellStyle name="Normal 2 2 17 2 3 3" xfId="11033"/>
    <cellStyle name="Normal 2 2 17 2 3 4" xfId="11034"/>
    <cellStyle name="Normal 2 2 17 2 4" xfId="11035"/>
    <cellStyle name="Normal 2 2 17 2 5" xfId="11036"/>
    <cellStyle name="Normal 2 2 17 2 6" xfId="11037"/>
    <cellStyle name="Normal 2 2 17 3" xfId="11038"/>
    <cellStyle name="Normal 2 2 17 3 2" xfId="11039"/>
    <cellStyle name="Normal 2 2 17 3 3" xfId="11040"/>
    <cellStyle name="Normal 2 2 17 3 4" xfId="11041"/>
    <cellStyle name="Normal 2 2 17 4" xfId="11042"/>
    <cellStyle name="Normal 2 2 17 5" xfId="11043"/>
    <cellStyle name="Normal 2 2 17 6" xfId="11044"/>
    <cellStyle name="Normal 2 2 18" xfId="11045"/>
    <cellStyle name="Normal 2 2 18 2" xfId="11046"/>
    <cellStyle name="Normal 2 2 18 2 2" xfId="11047"/>
    <cellStyle name="Normal 2 2 18 2 3" xfId="11048"/>
    <cellStyle name="Normal 2 2 18 2 3 2" xfId="11049"/>
    <cellStyle name="Normal 2 2 18 2 3 3" xfId="11050"/>
    <cellStyle name="Normal 2 2 18 2 3 4" xfId="11051"/>
    <cellStyle name="Normal 2 2 18 2 4" xfId="11052"/>
    <cellStyle name="Normal 2 2 18 2 5" xfId="11053"/>
    <cellStyle name="Normal 2 2 18 2 6" xfId="11054"/>
    <cellStyle name="Normal 2 2 18 3" xfId="11055"/>
    <cellStyle name="Normal 2 2 18 3 2" xfId="11056"/>
    <cellStyle name="Normal 2 2 18 3 3" xfId="11057"/>
    <cellStyle name="Normal 2 2 18 3 4" xfId="11058"/>
    <cellStyle name="Normal 2 2 18 4" xfId="11059"/>
    <cellStyle name="Normal 2 2 18 5" xfId="11060"/>
    <cellStyle name="Normal 2 2 18 6" xfId="11061"/>
    <cellStyle name="Normal 2 2 19" xfId="11062"/>
    <cellStyle name="Normal 2 2 19 2" xfId="11063"/>
    <cellStyle name="Normal 2 2 19 2 2" xfId="11064"/>
    <cellStyle name="Normal 2 2 19 2 3" xfId="11065"/>
    <cellStyle name="Normal 2 2 19 2 3 2" xfId="11066"/>
    <cellStyle name="Normal 2 2 19 2 3 3" xfId="11067"/>
    <cellStyle name="Normal 2 2 19 2 3 4" xfId="11068"/>
    <cellStyle name="Normal 2 2 19 2 4" xfId="11069"/>
    <cellStyle name="Normal 2 2 19 2 5" xfId="11070"/>
    <cellStyle name="Normal 2 2 19 2 6" xfId="11071"/>
    <cellStyle name="Normal 2 2 19 3" xfId="11072"/>
    <cellStyle name="Normal 2 2 19 3 2" xfId="11073"/>
    <cellStyle name="Normal 2 2 19 3 3" xfId="11074"/>
    <cellStyle name="Normal 2 2 19 3 4" xfId="11075"/>
    <cellStyle name="Normal 2 2 19 4" xfId="11076"/>
    <cellStyle name="Normal 2 2 19 5" xfId="11077"/>
    <cellStyle name="Normal 2 2 19 6" xfId="11078"/>
    <cellStyle name="Normal 2 2 2" xfId="11079"/>
    <cellStyle name="Normal 2 2 2 10" xfId="11080"/>
    <cellStyle name="Normal 2 2 2 11" xfId="11081"/>
    <cellStyle name="Normal 2 2 2 12" xfId="11082"/>
    <cellStyle name="Normal 2 2 2 13" xfId="11083"/>
    <cellStyle name="Normal 2 2 2 14" xfId="11084"/>
    <cellStyle name="Normal 2 2 2 15" xfId="11085"/>
    <cellStyle name="Normal 2 2 2 16" xfId="11086"/>
    <cellStyle name="Normal 2 2 2 17" xfId="11087"/>
    <cellStyle name="Normal 2 2 2 18" xfId="11088"/>
    <cellStyle name="Normal 2 2 2 18 2" xfId="11089"/>
    <cellStyle name="Normal 2 2 2 18 2 2" xfId="11090"/>
    <cellStyle name="Normal 2 2 2 18 2 2 2" xfId="11091"/>
    <cellStyle name="Normal 2 2 2 18 2 2 3" xfId="11092"/>
    <cellStyle name="Normal 2 2 2 18 2 2 4" xfId="11093"/>
    <cellStyle name="Normal 2 2 2 18 2 3" xfId="11094"/>
    <cellStyle name="Normal 2 2 2 18 2 4" xfId="11095"/>
    <cellStyle name="Normal 2 2 2 18 2 5" xfId="11096"/>
    <cellStyle name="Normal 2 2 2 18 3" xfId="11097"/>
    <cellStyle name="Normal 2 2 2 18 4" xfId="11098"/>
    <cellStyle name="Normal 2 2 2 18 4 2" xfId="11099"/>
    <cellStyle name="Normal 2 2 2 18 4 3" xfId="11100"/>
    <cellStyle name="Normal 2 2 2 18 4 4" xfId="11101"/>
    <cellStyle name="Normal 2 2 2 18 5" xfId="11102"/>
    <cellStyle name="Normal 2 2 2 18 6" xfId="11103"/>
    <cellStyle name="Normal 2 2 2 18 7" xfId="11104"/>
    <cellStyle name="Normal 2 2 2 19" xfId="11105"/>
    <cellStyle name="Normal 2 2 2 19 2" xfId="11106"/>
    <cellStyle name="Normal 2 2 2 2" xfId="11107"/>
    <cellStyle name="Normal 2 2 2 2 2" xfId="11108"/>
    <cellStyle name="Normal 2 2 2 2 3" xfId="11109"/>
    <cellStyle name="Normal 2 2 2 2 3 2" xfId="11110"/>
    <cellStyle name="Normal 2 2 2 2 3 2 2" xfId="11111"/>
    <cellStyle name="Normal 2 2 2 2 3 2 2 2" xfId="11112"/>
    <cellStyle name="Normal 2 2 2 2 3 2 2 3" xfId="11113"/>
    <cellStyle name="Normal 2 2 2 2 3 2 2 4" xfId="11114"/>
    <cellStyle name="Normal 2 2 2 2 3 2 3" xfId="11115"/>
    <cellStyle name="Normal 2 2 2 2 3 2 4" xfId="11116"/>
    <cellStyle name="Normal 2 2 2 2 3 2 5" xfId="11117"/>
    <cellStyle name="Normal 2 2 2 2 3 3" xfId="11118"/>
    <cellStyle name="Normal 2 2 2 2 3 3 2" xfId="11119"/>
    <cellStyle name="Normal 2 2 2 2 3 3 3" xfId="11120"/>
    <cellStyle name="Normal 2 2 2 2 3 3 4" xfId="11121"/>
    <cellStyle name="Normal 2 2 2 2 3 4" xfId="11122"/>
    <cellStyle name="Normal 2 2 2 2 3 5" xfId="11123"/>
    <cellStyle name="Normal 2 2 2 2 3 6" xfId="11124"/>
    <cellStyle name="Normal 2 2 2 2 4" xfId="11125"/>
    <cellStyle name="Normal 2 2 2 2 4 2" xfId="11126"/>
    <cellStyle name="Normal 2 2 2 2 4 2 2" xfId="11127"/>
    <cellStyle name="Normal 2 2 2 2 4 2 3" xfId="11128"/>
    <cellStyle name="Normal 2 2 2 2 4 2 4" xfId="11129"/>
    <cellStyle name="Normal 2 2 2 2 5" xfId="11130"/>
    <cellStyle name="Normal 2 2 2 2 5 2" xfId="11131"/>
    <cellStyle name="Normal 2 2 2 2 5 2 2" xfId="11132"/>
    <cellStyle name="Normal 2 2 2 2 5 2 2 2" xfId="11133"/>
    <cellStyle name="Normal 2 2 2 2 5 2 2 3" xfId="11134"/>
    <cellStyle name="Normal 2 2 2 2 5 2 2 4" xfId="11135"/>
    <cellStyle name="Normal 2 2 2 2 5 2 3" xfId="11136"/>
    <cellStyle name="Normal 2 2 2 2 5 2 4" xfId="11137"/>
    <cellStyle name="Normal 2 2 2 2 5 2 5" xfId="11138"/>
    <cellStyle name="Normal 2 2 2 2 5 3" xfId="11139"/>
    <cellStyle name="Normal 2 2 2 2 5 3 2" xfId="11140"/>
    <cellStyle name="Normal 2 2 2 2 5 3 3" xfId="11141"/>
    <cellStyle name="Normal 2 2 2 2 5 3 4" xfId="11142"/>
    <cellStyle name="Normal 2 2 2 2 5 4" xfId="11143"/>
    <cellStyle name="Normal 2 2 2 2 5 5" xfId="11144"/>
    <cellStyle name="Normal 2 2 2 2 5 6" xfId="11145"/>
    <cellStyle name="Normal 2 2 2 2 6" xfId="11146"/>
    <cellStyle name="Normal 2 2 2 2 6 2" xfId="11147"/>
    <cellStyle name="Normal 2 2 2 2 6 2 2" xfId="11148"/>
    <cellStyle name="Normal 2 2 2 2 6 2 3" xfId="11149"/>
    <cellStyle name="Normal 2 2 2 2 6 2 4" xfId="11150"/>
    <cellStyle name="Normal 2 2 2 2 7" xfId="11151"/>
    <cellStyle name="Normal 2 2 2 2 8" xfId="32467"/>
    <cellStyle name="Normal 2 2 2 20" xfId="11152"/>
    <cellStyle name="Normal 2 2 2 20 2" xfId="11153"/>
    <cellStyle name="Normal 2 2 2 20 2 2" xfId="11154"/>
    <cellStyle name="Normal 2 2 2 20 2 2 2" xfId="11155"/>
    <cellStyle name="Normal 2 2 2 20 2 2 3" xfId="11156"/>
    <cellStyle name="Normal 2 2 2 20 2 2 4" xfId="11157"/>
    <cellStyle name="Normal 2 2 2 20 2 3" xfId="11158"/>
    <cellStyle name="Normal 2 2 2 20 2 4" xfId="11159"/>
    <cellStyle name="Normal 2 2 2 20 2 5" xfId="11160"/>
    <cellStyle name="Normal 2 2 2 20 3" xfId="11161"/>
    <cellStyle name="Normal 2 2 2 20 4" xfId="11162"/>
    <cellStyle name="Normal 2 2 2 20 4 2" xfId="11163"/>
    <cellStyle name="Normal 2 2 2 20 4 3" xfId="11164"/>
    <cellStyle name="Normal 2 2 2 20 4 4" xfId="11165"/>
    <cellStyle name="Normal 2 2 2 20 5" xfId="11166"/>
    <cellStyle name="Normal 2 2 2 20 6" xfId="11167"/>
    <cellStyle name="Normal 2 2 2 20 7" xfId="11168"/>
    <cellStyle name="Normal 2 2 2 21" xfId="11169"/>
    <cellStyle name="Normal 2 2 2 21 2" xfId="11170"/>
    <cellStyle name="Normal 2 2 2 21 2 2" xfId="11171"/>
    <cellStyle name="Normal 2 2 2 21 2 2 2" xfId="11172"/>
    <cellStyle name="Normal 2 2 2 21 2 2 3" xfId="11173"/>
    <cellStyle name="Normal 2 2 2 21 2 2 4" xfId="11174"/>
    <cellStyle name="Normal 2 2 2 21 2 3" xfId="11175"/>
    <cellStyle name="Normal 2 2 2 21 2 4" xfId="11176"/>
    <cellStyle name="Normal 2 2 2 21 2 5" xfId="11177"/>
    <cellStyle name="Normal 2 2 2 21 3" xfId="11178"/>
    <cellStyle name="Normal 2 2 2 21 4" xfId="11179"/>
    <cellStyle name="Normal 2 2 2 21 4 2" xfId="11180"/>
    <cellStyle name="Normal 2 2 2 21 4 3" xfId="11181"/>
    <cellStyle name="Normal 2 2 2 21 4 4" xfId="11182"/>
    <cellStyle name="Normal 2 2 2 21 5" xfId="11183"/>
    <cellStyle name="Normal 2 2 2 21 6" xfId="11184"/>
    <cellStyle name="Normal 2 2 2 21 7" xfId="11185"/>
    <cellStyle name="Normal 2 2 2 22" xfId="11186"/>
    <cellStyle name="Normal 2 2 2 22 2" xfId="11187"/>
    <cellStyle name="Normal 2 2 2 22 3" xfId="11188"/>
    <cellStyle name="Normal 2 2 2 22 4" xfId="11189"/>
    <cellStyle name="Normal 2 2 2 3" xfId="11190"/>
    <cellStyle name="Normal 2 2 2 3 2" xfId="11191"/>
    <cellStyle name="Normal 2 2 2 3 3" xfId="11192"/>
    <cellStyle name="Normal 2 2 2 3 4" xfId="11193"/>
    <cellStyle name="Normal 2 2 2 4" xfId="11194"/>
    <cellStyle name="Normal 2 2 2 4 2" xfId="11195"/>
    <cellStyle name="Normal 2 2 2 5" xfId="11196"/>
    <cellStyle name="Normal 2 2 2 5 2" xfId="11197"/>
    <cellStyle name="Normal 2 2 2 6" xfId="11198"/>
    <cellStyle name="Normal 2 2 2 6 10" xfId="11199"/>
    <cellStyle name="Normal 2 2 2 6 10 2" xfId="11200"/>
    <cellStyle name="Normal 2 2 2 6 10 3" xfId="11201"/>
    <cellStyle name="Normal 2 2 2 6 10 4" xfId="11202"/>
    <cellStyle name="Normal 2 2 2 6 11" xfId="11203"/>
    <cellStyle name="Normal 2 2 2 6 12" xfId="11204"/>
    <cellStyle name="Normal 2 2 2 6 13" xfId="11205"/>
    <cellStyle name="Normal 2 2 2 6 2" xfId="11206"/>
    <cellStyle name="Normal 2 2 2 6 2 2" xfId="11207"/>
    <cellStyle name="Normal 2 2 2 6 2 2 2" xfId="11208"/>
    <cellStyle name="Normal 2 2 2 6 2 2 3" xfId="11209"/>
    <cellStyle name="Normal 2 2 2 6 2 2 3 2" xfId="11210"/>
    <cellStyle name="Normal 2 2 2 6 2 2 3 2 2" xfId="11211"/>
    <cellStyle name="Normal 2 2 2 6 2 2 3 2 3" xfId="11212"/>
    <cellStyle name="Normal 2 2 2 6 2 2 3 2 4" xfId="11213"/>
    <cellStyle name="Normal 2 2 2 6 2 2 3 3" xfId="11214"/>
    <cellStyle name="Normal 2 2 2 6 2 2 3 4" xfId="11215"/>
    <cellStyle name="Normal 2 2 2 6 2 2 3 5" xfId="11216"/>
    <cellStyle name="Normal 2 2 2 6 2 2 4" xfId="11217"/>
    <cellStyle name="Normal 2 2 2 6 2 2 4 2" xfId="11218"/>
    <cellStyle name="Normal 2 2 2 6 2 2 4 3" xfId="11219"/>
    <cellStyle name="Normal 2 2 2 6 2 2 4 4" xfId="11220"/>
    <cellStyle name="Normal 2 2 2 6 2 2 5" xfId="11221"/>
    <cellStyle name="Normal 2 2 2 6 2 2 6" xfId="11222"/>
    <cellStyle name="Normal 2 2 2 6 2 2 7" xfId="11223"/>
    <cellStyle name="Normal 2 2 2 6 2 3" xfId="11224"/>
    <cellStyle name="Normal 2 2 2 6 2 4" xfId="11225"/>
    <cellStyle name="Normal 2 2 2 6 2 5" xfId="11226"/>
    <cellStyle name="Normal 2 2 2 6 2 6" xfId="11227"/>
    <cellStyle name="Normal 2 2 2 6 2 7" xfId="11228"/>
    <cellStyle name="Normal 2 2 2 6 2 8" xfId="11229"/>
    <cellStyle name="Normal 2 2 2 6 3" xfId="11230"/>
    <cellStyle name="Normal 2 2 2 6 3 2" xfId="11231"/>
    <cellStyle name="Normal 2 2 2 6 3 2 2" xfId="11232"/>
    <cellStyle name="Normal 2 2 2 6 3 2 2 2" xfId="11233"/>
    <cellStyle name="Normal 2 2 2 6 3 2 2 2 2" xfId="11234"/>
    <cellStyle name="Normal 2 2 2 6 3 2 2 2 3" xfId="11235"/>
    <cellStyle name="Normal 2 2 2 6 3 2 2 2 4" xfId="11236"/>
    <cellStyle name="Normal 2 2 2 6 3 2 2 3" xfId="11237"/>
    <cellStyle name="Normal 2 2 2 6 3 2 2 4" xfId="11238"/>
    <cellStyle name="Normal 2 2 2 6 3 2 2 5" xfId="11239"/>
    <cellStyle name="Normal 2 2 2 6 3 2 3" xfId="11240"/>
    <cellStyle name="Normal 2 2 2 6 3 2 3 2" xfId="11241"/>
    <cellStyle name="Normal 2 2 2 6 3 2 3 3" xfId="11242"/>
    <cellStyle name="Normal 2 2 2 6 3 2 3 4" xfId="11243"/>
    <cellStyle name="Normal 2 2 2 6 3 2 4" xfId="11244"/>
    <cellStyle name="Normal 2 2 2 6 3 2 5" xfId="11245"/>
    <cellStyle name="Normal 2 2 2 6 3 2 6" xfId="11246"/>
    <cellStyle name="Normal 2 2 2 6 4" xfId="11247"/>
    <cellStyle name="Normal 2 2 2 6 4 2" xfId="11248"/>
    <cellStyle name="Normal 2 2 2 6 4 2 2" xfId="11249"/>
    <cellStyle name="Normal 2 2 2 6 4 2 2 2" xfId="11250"/>
    <cellStyle name="Normal 2 2 2 6 4 2 2 3" xfId="11251"/>
    <cellStyle name="Normal 2 2 2 6 4 2 2 4" xfId="11252"/>
    <cellStyle name="Normal 2 2 2 6 4 2 3" xfId="11253"/>
    <cellStyle name="Normal 2 2 2 6 4 2 4" xfId="11254"/>
    <cellStyle name="Normal 2 2 2 6 4 2 5" xfId="11255"/>
    <cellStyle name="Normal 2 2 2 6 4 3" xfId="11256"/>
    <cellStyle name="Normal 2 2 2 6 4 3 2" xfId="11257"/>
    <cellStyle name="Normal 2 2 2 6 4 3 3" xfId="11258"/>
    <cellStyle name="Normal 2 2 2 6 4 3 4" xfId="11259"/>
    <cellStyle name="Normal 2 2 2 6 4 4" xfId="11260"/>
    <cellStyle name="Normal 2 2 2 6 4 5" xfId="11261"/>
    <cellStyle name="Normal 2 2 2 6 4 6" xfId="11262"/>
    <cellStyle name="Normal 2 2 2 6 5" xfId="11263"/>
    <cellStyle name="Normal 2 2 2 6 5 2" xfId="11264"/>
    <cellStyle name="Normal 2 2 2 6 5 2 2" xfId="11265"/>
    <cellStyle name="Normal 2 2 2 6 5 2 2 2" xfId="11266"/>
    <cellStyle name="Normal 2 2 2 6 5 2 2 3" xfId="11267"/>
    <cellStyle name="Normal 2 2 2 6 5 2 2 4" xfId="11268"/>
    <cellStyle name="Normal 2 2 2 6 5 2 3" xfId="11269"/>
    <cellStyle name="Normal 2 2 2 6 5 2 4" xfId="11270"/>
    <cellStyle name="Normal 2 2 2 6 5 2 5" xfId="11271"/>
    <cellStyle name="Normal 2 2 2 6 5 3" xfId="11272"/>
    <cellStyle name="Normal 2 2 2 6 5 3 2" xfId="11273"/>
    <cellStyle name="Normal 2 2 2 6 5 3 3" xfId="11274"/>
    <cellStyle name="Normal 2 2 2 6 5 3 4" xfId="11275"/>
    <cellStyle name="Normal 2 2 2 6 5 4" xfId="11276"/>
    <cellStyle name="Normal 2 2 2 6 5 5" xfId="11277"/>
    <cellStyle name="Normal 2 2 2 6 5 6" xfId="11278"/>
    <cellStyle name="Normal 2 2 2 6 6" xfId="11279"/>
    <cellStyle name="Normal 2 2 2 6 6 2" xfId="11280"/>
    <cellStyle name="Normal 2 2 2 6 6 2 2" xfId="11281"/>
    <cellStyle name="Normal 2 2 2 6 6 2 2 2" xfId="11282"/>
    <cellStyle name="Normal 2 2 2 6 6 2 2 3" xfId="11283"/>
    <cellStyle name="Normal 2 2 2 6 6 2 2 4" xfId="11284"/>
    <cellStyle name="Normal 2 2 2 6 6 2 3" xfId="11285"/>
    <cellStyle name="Normal 2 2 2 6 6 2 4" xfId="11286"/>
    <cellStyle name="Normal 2 2 2 6 6 2 5" xfId="11287"/>
    <cellStyle name="Normal 2 2 2 6 6 3" xfId="11288"/>
    <cellStyle name="Normal 2 2 2 6 6 3 2" xfId="11289"/>
    <cellStyle name="Normal 2 2 2 6 6 3 3" xfId="11290"/>
    <cellStyle name="Normal 2 2 2 6 6 3 4" xfId="11291"/>
    <cellStyle name="Normal 2 2 2 6 6 4" xfId="11292"/>
    <cellStyle name="Normal 2 2 2 6 6 5" xfId="11293"/>
    <cellStyle name="Normal 2 2 2 6 6 6" xfId="11294"/>
    <cellStyle name="Normal 2 2 2 6 7" xfId="11295"/>
    <cellStyle name="Normal 2 2 2 6 7 2" xfId="11296"/>
    <cellStyle name="Normal 2 2 2 6 7 2 2" xfId="11297"/>
    <cellStyle name="Normal 2 2 2 6 7 2 2 2" xfId="11298"/>
    <cellStyle name="Normal 2 2 2 6 7 2 2 3" xfId="11299"/>
    <cellStyle name="Normal 2 2 2 6 7 2 2 4" xfId="11300"/>
    <cellStyle name="Normal 2 2 2 6 7 2 3" xfId="11301"/>
    <cellStyle name="Normal 2 2 2 6 7 2 4" xfId="11302"/>
    <cellStyle name="Normal 2 2 2 6 7 2 5" xfId="11303"/>
    <cellStyle name="Normal 2 2 2 6 7 3" xfId="11304"/>
    <cellStyle name="Normal 2 2 2 6 7 3 2" xfId="11305"/>
    <cellStyle name="Normal 2 2 2 6 7 3 3" xfId="11306"/>
    <cellStyle name="Normal 2 2 2 6 7 3 4" xfId="11307"/>
    <cellStyle name="Normal 2 2 2 6 7 4" xfId="11308"/>
    <cellStyle name="Normal 2 2 2 6 7 5" xfId="11309"/>
    <cellStyle name="Normal 2 2 2 6 7 6" xfId="11310"/>
    <cellStyle name="Normal 2 2 2 6 8" xfId="11311"/>
    <cellStyle name="Normal 2 2 2 6 8 2" xfId="11312"/>
    <cellStyle name="Normal 2 2 2 6 8 2 2" xfId="11313"/>
    <cellStyle name="Normal 2 2 2 6 8 2 2 2" xfId="11314"/>
    <cellStyle name="Normal 2 2 2 6 8 2 2 3" xfId="11315"/>
    <cellStyle name="Normal 2 2 2 6 8 2 2 4" xfId="11316"/>
    <cellStyle name="Normal 2 2 2 6 8 2 3" xfId="11317"/>
    <cellStyle name="Normal 2 2 2 6 8 2 4" xfId="11318"/>
    <cellStyle name="Normal 2 2 2 6 8 2 5" xfId="11319"/>
    <cellStyle name="Normal 2 2 2 6 8 3" xfId="11320"/>
    <cellStyle name="Normal 2 2 2 6 8 3 2" xfId="11321"/>
    <cellStyle name="Normal 2 2 2 6 8 3 3" xfId="11322"/>
    <cellStyle name="Normal 2 2 2 6 8 3 4" xfId="11323"/>
    <cellStyle name="Normal 2 2 2 6 8 4" xfId="11324"/>
    <cellStyle name="Normal 2 2 2 6 8 5" xfId="11325"/>
    <cellStyle name="Normal 2 2 2 6 8 6" xfId="11326"/>
    <cellStyle name="Normal 2 2 2 6 9" xfId="11327"/>
    <cellStyle name="Normal 2 2 2 6 9 2" xfId="11328"/>
    <cellStyle name="Normal 2 2 2 6 9 2 2" xfId="11329"/>
    <cellStyle name="Normal 2 2 2 6 9 2 3" xfId="11330"/>
    <cellStyle name="Normal 2 2 2 6 9 2 4" xfId="11331"/>
    <cellStyle name="Normal 2 2 2 6 9 3" xfId="11332"/>
    <cellStyle name="Normal 2 2 2 6 9 4" xfId="11333"/>
    <cellStyle name="Normal 2 2 2 6 9 5" xfId="11334"/>
    <cellStyle name="Normal 2 2 2 7" xfId="11335"/>
    <cellStyle name="Normal 2 2 2 8" xfId="11336"/>
    <cellStyle name="Normal 2 2 2 9" xfId="11337"/>
    <cellStyle name="Normal 2 2 2 9 2" xfId="11338"/>
    <cellStyle name="Normal 2 2 2 9 2 2" xfId="11339"/>
    <cellStyle name="Normal 2 2 2 9 2 2 2" xfId="11340"/>
    <cellStyle name="Normal 2 2 2 9 2 2 3" xfId="11341"/>
    <cellStyle name="Normal 2 2 2 9 2 2 4" xfId="11342"/>
    <cellStyle name="Normal 2 2 2 9 2 3" xfId="11343"/>
    <cellStyle name="Normal 2 2 2 9 2 4" xfId="11344"/>
    <cellStyle name="Normal 2 2 2 9 2 5" xfId="11345"/>
    <cellStyle name="Normal 2 2 2 9 3" xfId="11346"/>
    <cellStyle name="Normal 2 2 2 9 3 2" xfId="11347"/>
    <cellStyle name="Normal 2 2 2 9 3 3" xfId="11348"/>
    <cellStyle name="Normal 2 2 2 9 3 4" xfId="11349"/>
    <cellStyle name="Normal 2 2 2 9 4" xfId="11350"/>
    <cellStyle name="Normal 2 2 2 9 5" xfId="11351"/>
    <cellStyle name="Normal 2 2 2 9 6" xfId="11352"/>
    <cellStyle name="Normal 2 2 2_Cadrage conso" xfId="32468"/>
    <cellStyle name="Normal 2 2 20" xfId="11353"/>
    <cellStyle name="Normal 2 2 20 2" xfId="11354"/>
    <cellStyle name="Normal 2 2 20 2 2" xfId="11355"/>
    <cellStyle name="Normal 2 2 20 2 3" xfId="11356"/>
    <cellStyle name="Normal 2 2 20 2 3 2" xfId="11357"/>
    <cellStyle name="Normal 2 2 20 2 3 3" xfId="11358"/>
    <cellStyle name="Normal 2 2 20 2 3 4" xfId="11359"/>
    <cellStyle name="Normal 2 2 20 2 4" xfId="11360"/>
    <cellStyle name="Normal 2 2 20 2 5" xfId="11361"/>
    <cellStyle name="Normal 2 2 20 2 6" xfId="11362"/>
    <cellStyle name="Normal 2 2 20 3" xfId="11363"/>
    <cellStyle name="Normal 2 2 20 3 2" xfId="11364"/>
    <cellStyle name="Normal 2 2 20 3 3" xfId="11365"/>
    <cellStyle name="Normal 2 2 20 3 4" xfId="11366"/>
    <cellStyle name="Normal 2 2 20 4" xfId="11367"/>
    <cellStyle name="Normal 2 2 20 5" xfId="11368"/>
    <cellStyle name="Normal 2 2 20 6" xfId="11369"/>
    <cellStyle name="Normal 2 2 21" xfId="11370"/>
    <cellStyle name="Normal 2 2 21 2" xfId="11371"/>
    <cellStyle name="Normal 2 2 21 3" xfId="11372"/>
    <cellStyle name="Normal 2 2 21 3 2" xfId="11373"/>
    <cellStyle name="Normal 2 2 21 3 3" xfId="11374"/>
    <cellStyle name="Normal 2 2 21 3 4" xfId="11375"/>
    <cellStyle name="Normal 2 2 22" xfId="11376"/>
    <cellStyle name="Normal 2 2 22 2" xfId="11377"/>
    <cellStyle name="Normal 2 2 22 2 2" xfId="11378"/>
    <cellStyle name="Normal 2 2 22 2 3" xfId="11379"/>
    <cellStyle name="Normal 2 2 22 2 3 2" xfId="11380"/>
    <cellStyle name="Normal 2 2 22 2 3 3" xfId="11381"/>
    <cellStyle name="Normal 2 2 22 2 3 4" xfId="11382"/>
    <cellStyle name="Normal 2 2 22 2 4" xfId="11383"/>
    <cellStyle name="Normal 2 2 22 2 5" xfId="11384"/>
    <cellStyle name="Normal 2 2 22 2 6" xfId="11385"/>
    <cellStyle name="Normal 2 2 22 3" xfId="11386"/>
    <cellStyle name="Normal 2 2 22 3 2" xfId="11387"/>
    <cellStyle name="Normal 2 2 22 3 3" xfId="11388"/>
    <cellStyle name="Normal 2 2 22 3 4" xfId="11389"/>
    <cellStyle name="Normal 2 2 22 4" xfId="11390"/>
    <cellStyle name="Normal 2 2 22 5" xfId="11391"/>
    <cellStyle name="Normal 2 2 22 6" xfId="11392"/>
    <cellStyle name="Normal 2 2 23" xfId="11393"/>
    <cellStyle name="Normal 2 2 23 2" xfId="11394"/>
    <cellStyle name="Normal 2 2 23 3" xfId="11395"/>
    <cellStyle name="Normal 2 2 23 3 2" xfId="11396"/>
    <cellStyle name="Normal 2 2 23 3 3" xfId="11397"/>
    <cellStyle name="Normal 2 2 23 3 4" xfId="11398"/>
    <cellStyle name="Normal 2 2 24" xfId="11399"/>
    <cellStyle name="Normal 2 2 24 2" xfId="11400"/>
    <cellStyle name="Normal 2 2 25" xfId="11401"/>
    <cellStyle name="Normal 2 2 26" xfId="11402"/>
    <cellStyle name="Normal 2 2 27" xfId="11403"/>
    <cellStyle name="Normal 2 2 28" xfId="11404"/>
    <cellStyle name="Normal 2 2 29" xfId="11405"/>
    <cellStyle name="Normal 2 2 3" xfId="11406"/>
    <cellStyle name="Normal 2 2 3 10" xfId="11407"/>
    <cellStyle name="Normal 2 2 3 10 2" xfId="11408"/>
    <cellStyle name="Normal 2 2 3 10 2 2" xfId="11409"/>
    <cellStyle name="Normal 2 2 3 10 2 2 2" xfId="11410"/>
    <cellStyle name="Normal 2 2 3 10 2 2 3" xfId="11411"/>
    <cellStyle name="Normal 2 2 3 10 2 2 4" xfId="11412"/>
    <cellStyle name="Normal 2 2 3 10 2 3" xfId="11413"/>
    <cellStyle name="Normal 2 2 3 10 2 4" xfId="11414"/>
    <cellStyle name="Normal 2 2 3 10 2 5" xfId="11415"/>
    <cellStyle name="Normal 2 2 3 10 3" xfId="11416"/>
    <cellStyle name="Normal 2 2 3 10 4" xfId="11417"/>
    <cellStyle name="Normal 2 2 3 10 4 2" xfId="11418"/>
    <cellStyle name="Normal 2 2 3 10 4 3" xfId="11419"/>
    <cellStyle name="Normal 2 2 3 10 4 4" xfId="11420"/>
    <cellStyle name="Normal 2 2 3 10 5" xfId="11421"/>
    <cellStyle name="Normal 2 2 3 10 6" xfId="11422"/>
    <cellStyle name="Normal 2 2 3 10 7" xfId="11423"/>
    <cellStyle name="Normal 2 2 3 11" xfId="11424"/>
    <cellStyle name="Normal 2 2 3 11 2" xfId="11425"/>
    <cellStyle name="Normal 2 2 3 11 2 2" xfId="11426"/>
    <cellStyle name="Normal 2 2 3 11 2 2 2" xfId="11427"/>
    <cellStyle name="Normal 2 2 3 11 2 2 3" xfId="11428"/>
    <cellStyle name="Normal 2 2 3 11 2 2 4" xfId="11429"/>
    <cellStyle name="Normal 2 2 3 11 2 3" xfId="11430"/>
    <cellStyle name="Normal 2 2 3 11 2 4" xfId="11431"/>
    <cellStyle name="Normal 2 2 3 11 2 5" xfId="11432"/>
    <cellStyle name="Normal 2 2 3 11 3" xfId="11433"/>
    <cellStyle name="Normal 2 2 3 11 4" xfId="11434"/>
    <cellStyle name="Normal 2 2 3 11 4 2" xfId="11435"/>
    <cellStyle name="Normal 2 2 3 11 4 3" xfId="11436"/>
    <cellStyle name="Normal 2 2 3 11 4 4" xfId="11437"/>
    <cellStyle name="Normal 2 2 3 11 5" xfId="11438"/>
    <cellStyle name="Normal 2 2 3 11 6" xfId="11439"/>
    <cellStyle name="Normal 2 2 3 11 7" xfId="11440"/>
    <cellStyle name="Normal 2 2 3 12" xfId="11441"/>
    <cellStyle name="Normal 2 2 3 2" xfId="11442"/>
    <cellStyle name="Normal 2 2 3 3" xfId="11443"/>
    <cellStyle name="Normal 2 2 3 4" xfId="11444"/>
    <cellStyle name="Normal 2 2 3 5" xfId="11445"/>
    <cellStyle name="Normal 2 2 3 6" xfId="11446"/>
    <cellStyle name="Normal 2 2 3 7" xfId="11447"/>
    <cellStyle name="Normal 2 2 3 8" xfId="11448"/>
    <cellStyle name="Normal 2 2 3 9" xfId="11449"/>
    <cellStyle name="Normal 2 2 3 9 2" xfId="11450"/>
    <cellStyle name="Normal 2 2 30" xfId="11451"/>
    <cellStyle name="Normal 2 2 31" xfId="11452"/>
    <cellStyle name="Normal 2 2 32" xfId="11453"/>
    <cellStyle name="Normal 2 2 33" xfId="11454"/>
    <cellStyle name="Normal 2 2 34" xfId="11455"/>
    <cellStyle name="Normal 2 2 35" xfId="11456"/>
    <cellStyle name="Normal 2 2 36" xfId="11457"/>
    <cellStyle name="Normal 2 2 37" xfId="11458"/>
    <cellStyle name="Normal 2 2 38" xfId="11459"/>
    <cellStyle name="Normal 2 2 39" xfId="11460"/>
    <cellStyle name="Normal 2 2 4" xfId="11461"/>
    <cellStyle name="Normal 2 2 4 10" xfId="11462"/>
    <cellStyle name="Normal 2 2 4 10 2" xfId="11463"/>
    <cellStyle name="Normal 2 2 4 11" xfId="11464"/>
    <cellStyle name="Normal 2 2 4 11 2" xfId="11465"/>
    <cellStyle name="Normal 2 2 4 12" xfId="11466"/>
    <cellStyle name="Normal 2 2 4 12 2" xfId="11467"/>
    <cellStyle name="Normal 2 2 4 12 3" xfId="11468"/>
    <cellStyle name="Normal 2 2 4 12 3 2" xfId="11469"/>
    <cellStyle name="Normal 2 2 4 12 3 3" xfId="11470"/>
    <cellStyle name="Normal 2 2 4 12 3 4" xfId="11471"/>
    <cellStyle name="Normal 2 2 4 12 4" xfId="11472"/>
    <cellStyle name="Normal 2 2 4 12 5" xfId="11473"/>
    <cellStyle name="Normal 2 2 4 12 6" xfId="11474"/>
    <cellStyle name="Normal 2 2 4 13" xfId="11475"/>
    <cellStyle name="Normal 2 2 4 13 2" xfId="11476"/>
    <cellStyle name="Normal 2 2 4 13 3" xfId="11477"/>
    <cellStyle name="Normal 2 2 4 13 4" xfId="11478"/>
    <cellStyle name="Normal 2 2 4 14" xfId="11479"/>
    <cellStyle name="Normal 2 2 4 15" xfId="11480"/>
    <cellStyle name="Normal 2 2 4 16" xfId="11481"/>
    <cellStyle name="Normal 2 2 4 2" xfId="11482"/>
    <cellStyle name="Normal 2 2 4 2 2" xfId="11483"/>
    <cellStyle name="Normal 2 2 4 2 3" xfId="11484"/>
    <cellStyle name="Normal 2 2 4 2 3 2" xfId="11485"/>
    <cellStyle name="Normal 2 2 4 2 3 2 2" xfId="11486"/>
    <cellStyle name="Normal 2 2 4 2 3 2 3" xfId="11487"/>
    <cellStyle name="Normal 2 2 4 2 3 2 4" xfId="11488"/>
    <cellStyle name="Normal 2 2 4 2 3 3" xfId="11489"/>
    <cellStyle name="Normal 2 2 4 2 3 4" xfId="11490"/>
    <cellStyle name="Normal 2 2 4 2 3 5" xfId="11491"/>
    <cellStyle name="Normal 2 2 4 2 4" xfId="11492"/>
    <cellStyle name="Normal 2 2 4 2 4 2" xfId="11493"/>
    <cellStyle name="Normal 2 2 4 2 4 3" xfId="11494"/>
    <cellStyle name="Normal 2 2 4 2 4 4" xfId="11495"/>
    <cellStyle name="Normal 2 2 4 2 5" xfId="11496"/>
    <cellStyle name="Normal 2 2 4 2 6" xfId="11497"/>
    <cellStyle name="Normal 2 2 4 2 7" xfId="11498"/>
    <cellStyle name="Normal 2 2 4 3" xfId="11499"/>
    <cellStyle name="Normal 2 2 4 3 2" xfId="32469"/>
    <cellStyle name="Normal 2 2 4 4" xfId="11500"/>
    <cellStyle name="Normal 2 2 4 5" xfId="11501"/>
    <cellStyle name="Normal 2 2 4 6" xfId="11502"/>
    <cellStyle name="Normal 2 2 4 7" xfId="11503"/>
    <cellStyle name="Normal 2 2 4 8" xfId="11504"/>
    <cellStyle name="Normal 2 2 4 9" xfId="11505"/>
    <cellStyle name="Normal 2 2 4 9 2" xfId="11506"/>
    <cellStyle name="Normal 2 2 40" xfId="11507"/>
    <cellStyle name="Normal 2 2 41" xfId="11508"/>
    <cellStyle name="Normal 2 2 42" xfId="11509"/>
    <cellStyle name="Normal 2 2 43" xfId="11510"/>
    <cellStyle name="Normal 2 2 44" xfId="11511"/>
    <cellStyle name="Normal 2 2 45" xfId="11512"/>
    <cellStyle name="Normal 2 2 46" xfId="11513"/>
    <cellStyle name="Normal 2 2 47" xfId="11514"/>
    <cellStyle name="Normal 2 2 48" xfId="11515"/>
    <cellStyle name="Normal 2 2 49" xfId="11516"/>
    <cellStyle name="Normal 2 2 5" xfId="11517"/>
    <cellStyle name="Normal 2 2 5 10" xfId="11518"/>
    <cellStyle name="Normal 2 2 5 10 2" xfId="11519"/>
    <cellStyle name="Normal 2 2 5 11" xfId="11520"/>
    <cellStyle name="Normal 2 2 5 12" xfId="11521"/>
    <cellStyle name="Normal 2 2 5 13" xfId="32470"/>
    <cellStyle name="Normal 2 2 5 2" xfId="11522"/>
    <cellStyle name="Normal 2 2 5 2 2" xfId="32471"/>
    <cellStyle name="Normal 2 2 5 3" xfId="11523"/>
    <cellStyle name="Normal 2 2 5 3 2" xfId="32472"/>
    <cellStyle name="Normal 2 2 5 4" xfId="11524"/>
    <cellStyle name="Normal 2 2 5 5" xfId="11525"/>
    <cellStyle name="Normal 2 2 5 6" xfId="11526"/>
    <cellStyle name="Normal 2 2 5 7" xfId="11527"/>
    <cellStyle name="Normal 2 2 5 8" xfId="11528"/>
    <cellStyle name="Normal 2 2 5 9" xfId="11529"/>
    <cellStyle name="Normal 2 2 5 9 2" xfId="11530"/>
    <cellStyle name="Normal 2 2 50" xfId="11531"/>
    <cellStyle name="Normal 2 2 51" xfId="11532"/>
    <cellStyle name="Normal 2 2 52" xfId="11533"/>
    <cellStyle name="Normal 2 2 53" xfId="11534"/>
    <cellStyle name="Normal 2 2 54" xfId="11535"/>
    <cellStyle name="Normal 2 2 55" xfId="11536"/>
    <cellStyle name="Normal 2 2 56" xfId="11537"/>
    <cellStyle name="Normal 2 2 57" xfId="11538"/>
    <cellStyle name="Normal 2 2 58" xfId="11539"/>
    <cellStyle name="Normal 2 2 59" xfId="11540"/>
    <cellStyle name="Normal 2 2 6" xfId="11541"/>
    <cellStyle name="Normal 2 2 6 2" xfId="11542"/>
    <cellStyle name="Normal 2 2 6 2 2" xfId="11543"/>
    <cellStyle name="Normal 2 2 6 2 2 2" xfId="11544"/>
    <cellStyle name="Normal 2 2 6 2 2 2 2" xfId="11545"/>
    <cellStyle name="Normal 2 2 6 2 2 2 3" xfId="11546"/>
    <cellStyle name="Normal 2 2 6 2 2 2 4" xfId="11547"/>
    <cellStyle name="Normal 2 2 6 2 2 3" xfId="11548"/>
    <cellStyle name="Normal 2 2 6 2 2 4" xfId="11549"/>
    <cellStyle name="Normal 2 2 6 2 2 5" xfId="11550"/>
    <cellStyle name="Normal 2 2 6 2 3" xfId="11551"/>
    <cellStyle name="Normal 2 2 6 2 3 2" xfId="11552"/>
    <cellStyle name="Normal 2 2 6 2 3 3" xfId="11553"/>
    <cellStyle name="Normal 2 2 6 2 3 4" xfId="11554"/>
    <cellStyle name="Normal 2 2 6 2 4" xfId="11555"/>
    <cellStyle name="Normal 2 2 6 2 5" xfId="11556"/>
    <cellStyle name="Normal 2 2 6 2 6" xfId="11557"/>
    <cellStyle name="Normal 2 2 6 3" xfId="11558"/>
    <cellStyle name="Normal 2 2 6 3 2" xfId="11559"/>
    <cellStyle name="Normal 2 2 6 3 2 2" xfId="11560"/>
    <cellStyle name="Normal 2 2 6 3 2 2 2" xfId="11561"/>
    <cellStyle name="Normal 2 2 6 3 2 2 3" xfId="11562"/>
    <cellStyle name="Normal 2 2 6 3 2 2 4" xfId="11563"/>
    <cellStyle name="Normal 2 2 6 3 2 3" xfId="11564"/>
    <cellStyle name="Normal 2 2 6 3 2 4" xfId="11565"/>
    <cellStyle name="Normal 2 2 6 3 2 5" xfId="11566"/>
    <cellStyle name="Normal 2 2 6 3 3" xfId="11567"/>
    <cellStyle name="Normal 2 2 6 3 4" xfId="11568"/>
    <cellStyle name="Normal 2 2 6 3 4 2" xfId="11569"/>
    <cellStyle name="Normal 2 2 6 3 4 3" xfId="11570"/>
    <cellStyle name="Normal 2 2 6 3 4 4" xfId="11571"/>
    <cellStyle name="Normal 2 2 6 3 5" xfId="11572"/>
    <cellStyle name="Normal 2 2 6 3 6" xfId="11573"/>
    <cellStyle name="Normal 2 2 6 3 7" xfId="11574"/>
    <cellStyle name="Normal 2 2 6 4" xfId="11575"/>
    <cellStyle name="Normal 2 2 6 4 2" xfId="11576"/>
    <cellStyle name="Normal 2 2 6 5" xfId="11577"/>
    <cellStyle name="Normal 2 2 6 6" xfId="11578"/>
    <cellStyle name="Normal 2 2 6 7" xfId="11579"/>
    <cellStyle name="Normal 2 2 6 7 2" xfId="11580"/>
    <cellStyle name="Normal 2 2 6 7 3" xfId="11581"/>
    <cellStyle name="Normal 2 2 6 7 4" xfId="11582"/>
    <cellStyle name="Normal 2 2 60" xfId="11583"/>
    <cellStyle name="Normal 2 2 61" xfId="11584"/>
    <cellStyle name="Normal 2 2 62" xfId="11585"/>
    <cellStyle name="Normal 2 2 63" xfId="11586"/>
    <cellStyle name="Normal 2 2 64" xfId="11587"/>
    <cellStyle name="Normal 2 2 65" xfId="11588"/>
    <cellStyle name="Normal 2 2 66" xfId="11589"/>
    <cellStyle name="Normal 2 2 67" xfId="11590"/>
    <cellStyle name="Normal 2 2 68" xfId="11591"/>
    <cellStyle name="Normal 2 2 69" xfId="11592"/>
    <cellStyle name="Normal 2 2 7" xfId="11593"/>
    <cellStyle name="Normal 2 2 7 2" xfId="11594"/>
    <cellStyle name="Normal 2 2 7 2 2" xfId="11595"/>
    <cellStyle name="Normal 2 2 7 2 2 2" xfId="11596"/>
    <cellStyle name="Normal 2 2 7 2 2 2 2" xfId="11597"/>
    <cellStyle name="Normal 2 2 7 2 2 2 3" xfId="11598"/>
    <cellStyle name="Normal 2 2 7 2 2 2 4" xfId="11599"/>
    <cellStyle name="Normal 2 2 7 2 2 3" xfId="11600"/>
    <cellStyle name="Normal 2 2 7 2 2 4" xfId="11601"/>
    <cellStyle name="Normal 2 2 7 2 2 5" xfId="11602"/>
    <cellStyle name="Normal 2 2 7 2 3" xfId="11603"/>
    <cellStyle name="Normal 2 2 7 2 3 2" xfId="11604"/>
    <cellStyle name="Normal 2 2 7 2 3 3" xfId="11605"/>
    <cellStyle name="Normal 2 2 7 2 3 4" xfId="11606"/>
    <cellStyle name="Normal 2 2 7 2 4" xfId="11607"/>
    <cellStyle name="Normal 2 2 7 2 5" xfId="11608"/>
    <cellStyle name="Normal 2 2 7 2 6" xfId="11609"/>
    <cellStyle name="Normal 2 2 7 3" xfId="11610"/>
    <cellStyle name="Normal 2 2 7 3 2" xfId="11611"/>
    <cellStyle name="Normal 2 2 7 3 3" xfId="11612"/>
    <cellStyle name="Normal 2 2 7 3 3 2" xfId="11613"/>
    <cellStyle name="Normal 2 2 7 3 3 3" xfId="11614"/>
    <cellStyle name="Normal 2 2 7 3 3 4" xfId="11615"/>
    <cellStyle name="Normal 2 2 7 3 4" xfId="11616"/>
    <cellStyle name="Normal 2 2 7 3 5" xfId="11617"/>
    <cellStyle name="Normal 2 2 7 3 6" xfId="11618"/>
    <cellStyle name="Normal 2 2 7 4" xfId="11619"/>
    <cellStyle name="Normal 2 2 7 4 2" xfId="11620"/>
    <cellStyle name="Normal 2 2 7 4 3" xfId="11621"/>
    <cellStyle name="Normal 2 2 7 4 4" xfId="11622"/>
    <cellStyle name="Normal 2 2 7 5" xfId="11623"/>
    <cellStyle name="Normal 2 2 7 6" xfId="11624"/>
    <cellStyle name="Normal 2 2 7 7" xfId="11625"/>
    <cellStyle name="Normal 2 2 70" xfId="11626"/>
    <cellStyle name="Normal 2 2 71" xfId="11627"/>
    <cellStyle name="Normal 2 2 72" xfId="11628"/>
    <cellStyle name="Normal 2 2 73" xfId="11629"/>
    <cellStyle name="Normal 2 2 74" xfId="11630"/>
    <cellStyle name="Normal 2 2 75" xfId="11631"/>
    <cellStyle name="Normal 2 2 76" xfId="11632"/>
    <cellStyle name="Normal 2 2 77" xfId="11633"/>
    <cellStyle name="Normal 2 2 78" xfId="11634"/>
    <cellStyle name="Normal 2 2 79" xfId="11635"/>
    <cellStyle name="Normal 2 2 8" xfId="11636"/>
    <cellStyle name="Normal 2 2 8 2" xfId="11637"/>
    <cellStyle name="Normal 2 2 8 2 2" xfId="11638"/>
    <cellStyle name="Normal 2 2 8 2 2 2" xfId="11639"/>
    <cellStyle name="Normal 2 2 8 2 2 2 2" xfId="11640"/>
    <cellStyle name="Normal 2 2 8 2 2 2 3" xfId="11641"/>
    <cellStyle name="Normal 2 2 8 2 2 2 4" xfId="11642"/>
    <cellStyle name="Normal 2 2 8 2 2 3" xfId="11643"/>
    <cellStyle name="Normal 2 2 8 2 2 4" xfId="11644"/>
    <cellStyle name="Normal 2 2 8 2 2 5" xfId="11645"/>
    <cellStyle name="Normal 2 2 8 2 3" xfId="11646"/>
    <cellStyle name="Normal 2 2 8 2 3 2" xfId="11647"/>
    <cellStyle name="Normal 2 2 8 2 3 3" xfId="11648"/>
    <cellStyle name="Normal 2 2 8 2 3 4" xfId="11649"/>
    <cellStyle name="Normal 2 2 8 2 4" xfId="11650"/>
    <cellStyle name="Normal 2 2 8 2 5" xfId="11651"/>
    <cellStyle name="Normal 2 2 8 2 6" xfId="11652"/>
    <cellStyle name="Normal 2 2 8 3" xfId="11653"/>
    <cellStyle name="Normal 2 2 8 3 2" xfId="11654"/>
    <cellStyle name="Normal 2 2 8 3 3" xfId="11655"/>
    <cellStyle name="Normal 2 2 8 3 3 2" xfId="11656"/>
    <cellStyle name="Normal 2 2 8 3 3 3" xfId="11657"/>
    <cellStyle name="Normal 2 2 8 3 3 4" xfId="11658"/>
    <cellStyle name="Normal 2 2 8 3 4" xfId="11659"/>
    <cellStyle name="Normal 2 2 8 3 5" xfId="11660"/>
    <cellStyle name="Normal 2 2 8 3 6" xfId="11661"/>
    <cellStyle name="Normal 2 2 8 4" xfId="11662"/>
    <cellStyle name="Normal 2 2 8 4 2" xfId="11663"/>
    <cellStyle name="Normal 2 2 8 4 3" xfId="11664"/>
    <cellStyle name="Normal 2 2 8 4 4" xfId="11665"/>
    <cellStyle name="Normal 2 2 8 5" xfId="11666"/>
    <cellStyle name="Normal 2 2 8 6" xfId="11667"/>
    <cellStyle name="Normal 2 2 8 7" xfId="11668"/>
    <cellStyle name="Normal 2 2 80" xfId="11669"/>
    <cellStyle name="Normal 2 2 81" xfId="11670"/>
    <cellStyle name="Normal 2 2 82" xfId="11671"/>
    <cellStyle name="Normal 2 2 83" xfId="11672"/>
    <cellStyle name="Normal 2 2 84" xfId="11673"/>
    <cellStyle name="Normal 2 2 85" xfId="11674"/>
    <cellStyle name="Normal 2 2 86" xfId="11675"/>
    <cellStyle name="Normal 2 2 87" xfId="11676"/>
    <cellStyle name="Normal 2 2 88" xfId="11677"/>
    <cellStyle name="Normal 2 2 89" xfId="11678"/>
    <cellStyle name="Normal 2 2 9" xfId="11679"/>
    <cellStyle name="Normal 2 2 9 2" xfId="11680"/>
    <cellStyle name="Normal 2 2 9 2 10" xfId="11681"/>
    <cellStyle name="Normal 2 2 9 2 10 2" xfId="11682"/>
    <cellStyle name="Normal 2 2 9 2 10 3" xfId="11683"/>
    <cellStyle name="Normal 2 2 9 2 10 4" xfId="11684"/>
    <cellStyle name="Normal 2 2 9 2 11" xfId="11685"/>
    <cellStyle name="Normal 2 2 9 2 12" xfId="11686"/>
    <cellStyle name="Normal 2 2 9 2 13" xfId="11687"/>
    <cellStyle name="Normal 2 2 9 2 2" xfId="11688"/>
    <cellStyle name="Normal 2 2 9 2 2 2" xfId="11689"/>
    <cellStyle name="Normal 2 2 9 2 2 2 2" xfId="11690"/>
    <cellStyle name="Normal 2 2 9 2 2 2 2 2" xfId="11691"/>
    <cellStyle name="Normal 2 2 9 2 2 2 2 2 2" xfId="11692"/>
    <cellStyle name="Normal 2 2 9 2 2 2 2 2 3" xfId="11693"/>
    <cellStyle name="Normal 2 2 9 2 2 2 2 2 4" xfId="11694"/>
    <cellStyle name="Normal 2 2 9 2 2 2 2 3" xfId="11695"/>
    <cellStyle name="Normal 2 2 9 2 2 2 2 4" xfId="11696"/>
    <cellStyle name="Normal 2 2 9 2 2 2 2 5" xfId="11697"/>
    <cellStyle name="Normal 2 2 9 2 2 2 3" xfId="11698"/>
    <cellStyle name="Normal 2 2 9 2 2 2 3 2" xfId="11699"/>
    <cellStyle name="Normal 2 2 9 2 2 2 3 3" xfId="11700"/>
    <cellStyle name="Normal 2 2 9 2 2 2 3 4" xfId="11701"/>
    <cellStyle name="Normal 2 2 9 2 2 2 4" xfId="11702"/>
    <cellStyle name="Normal 2 2 9 2 2 2 5" xfId="11703"/>
    <cellStyle name="Normal 2 2 9 2 2 2 6" xfId="11704"/>
    <cellStyle name="Normal 2 2 9 2 3" xfId="11705"/>
    <cellStyle name="Normal 2 2 9 2 3 2" xfId="11706"/>
    <cellStyle name="Normal 2 2 9 2 3 2 2" xfId="11707"/>
    <cellStyle name="Normal 2 2 9 2 3 2 2 2" xfId="11708"/>
    <cellStyle name="Normal 2 2 9 2 3 2 2 3" xfId="11709"/>
    <cellStyle name="Normal 2 2 9 2 3 2 2 4" xfId="11710"/>
    <cellStyle name="Normal 2 2 9 2 3 2 3" xfId="11711"/>
    <cellStyle name="Normal 2 2 9 2 3 2 4" xfId="11712"/>
    <cellStyle name="Normal 2 2 9 2 3 2 5" xfId="11713"/>
    <cellStyle name="Normal 2 2 9 2 3 3" xfId="11714"/>
    <cellStyle name="Normal 2 2 9 2 3 3 2" xfId="11715"/>
    <cellStyle name="Normal 2 2 9 2 3 3 3" xfId="11716"/>
    <cellStyle name="Normal 2 2 9 2 3 3 4" xfId="11717"/>
    <cellStyle name="Normal 2 2 9 2 3 4" xfId="11718"/>
    <cellStyle name="Normal 2 2 9 2 3 5" xfId="11719"/>
    <cellStyle name="Normal 2 2 9 2 3 6" xfId="11720"/>
    <cellStyle name="Normal 2 2 9 2 4" xfId="11721"/>
    <cellStyle name="Normal 2 2 9 2 4 2" xfId="11722"/>
    <cellStyle name="Normal 2 2 9 2 4 2 2" xfId="11723"/>
    <cellStyle name="Normal 2 2 9 2 4 2 2 2" xfId="11724"/>
    <cellStyle name="Normal 2 2 9 2 4 2 2 3" xfId="11725"/>
    <cellStyle name="Normal 2 2 9 2 4 2 2 4" xfId="11726"/>
    <cellStyle name="Normal 2 2 9 2 4 2 3" xfId="11727"/>
    <cellStyle name="Normal 2 2 9 2 4 2 4" xfId="11728"/>
    <cellStyle name="Normal 2 2 9 2 4 2 5" xfId="11729"/>
    <cellStyle name="Normal 2 2 9 2 4 3" xfId="11730"/>
    <cellStyle name="Normal 2 2 9 2 4 3 2" xfId="11731"/>
    <cellStyle name="Normal 2 2 9 2 4 3 3" xfId="11732"/>
    <cellStyle name="Normal 2 2 9 2 4 3 4" xfId="11733"/>
    <cellStyle name="Normal 2 2 9 2 4 4" xfId="11734"/>
    <cellStyle name="Normal 2 2 9 2 4 5" xfId="11735"/>
    <cellStyle name="Normal 2 2 9 2 4 6" xfId="11736"/>
    <cellStyle name="Normal 2 2 9 2 5" xfId="11737"/>
    <cellStyle name="Normal 2 2 9 2 5 2" xfId="11738"/>
    <cellStyle name="Normal 2 2 9 2 5 2 2" xfId="11739"/>
    <cellStyle name="Normal 2 2 9 2 5 2 2 2" xfId="11740"/>
    <cellStyle name="Normal 2 2 9 2 5 2 2 3" xfId="11741"/>
    <cellStyle name="Normal 2 2 9 2 5 2 2 4" xfId="11742"/>
    <cellStyle name="Normal 2 2 9 2 5 2 3" xfId="11743"/>
    <cellStyle name="Normal 2 2 9 2 5 2 4" xfId="11744"/>
    <cellStyle name="Normal 2 2 9 2 5 2 5" xfId="11745"/>
    <cellStyle name="Normal 2 2 9 2 5 3" xfId="11746"/>
    <cellStyle name="Normal 2 2 9 2 5 3 2" xfId="11747"/>
    <cellStyle name="Normal 2 2 9 2 5 3 3" xfId="11748"/>
    <cellStyle name="Normal 2 2 9 2 5 3 4" xfId="11749"/>
    <cellStyle name="Normal 2 2 9 2 5 4" xfId="11750"/>
    <cellStyle name="Normal 2 2 9 2 5 5" xfId="11751"/>
    <cellStyle name="Normal 2 2 9 2 5 6" xfId="11752"/>
    <cellStyle name="Normal 2 2 9 2 6" xfId="11753"/>
    <cellStyle name="Normal 2 2 9 2 6 2" xfId="11754"/>
    <cellStyle name="Normal 2 2 9 2 6 2 2" xfId="11755"/>
    <cellStyle name="Normal 2 2 9 2 6 2 2 2" xfId="11756"/>
    <cellStyle name="Normal 2 2 9 2 6 2 2 3" xfId="11757"/>
    <cellStyle name="Normal 2 2 9 2 6 2 2 4" xfId="11758"/>
    <cellStyle name="Normal 2 2 9 2 6 2 3" xfId="11759"/>
    <cellStyle name="Normal 2 2 9 2 6 2 4" xfId="11760"/>
    <cellStyle name="Normal 2 2 9 2 6 2 5" xfId="11761"/>
    <cellStyle name="Normal 2 2 9 2 6 3" xfId="11762"/>
    <cellStyle name="Normal 2 2 9 2 6 3 2" xfId="11763"/>
    <cellStyle name="Normal 2 2 9 2 6 3 3" xfId="11764"/>
    <cellStyle name="Normal 2 2 9 2 6 3 4" xfId="11765"/>
    <cellStyle name="Normal 2 2 9 2 6 4" xfId="11766"/>
    <cellStyle name="Normal 2 2 9 2 6 5" xfId="11767"/>
    <cellStyle name="Normal 2 2 9 2 6 6" xfId="11768"/>
    <cellStyle name="Normal 2 2 9 2 7" xfId="11769"/>
    <cellStyle name="Normal 2 2 9 2 7 2" xfId="11770"/>
    <cellStyle name="Normal 2 2 9 2 7 2 2" xfId="11771"/>
    <cellStyle name="Normal 2 2 9 2 7 2 2 2" xfId="11772"/>
    <cellStyle name="Normal 2 2 9 2 7 2 2 3" xfId="11773"/>
    <cellStyle name="Normal 2 2 9 2 7 2 2 4" xfId="11774"/>
    <cellStyle name="Normal 2 2 9 2 7 2 3" xfId="11775"/>
    <cellStyle name="Normal 2 2 9 2 7 2 4" xfId="11776"/>
    <cellStyle name="Normal 2 2 9 2 7 2 5" xfId="11777"/>
    <cellStyle name="Normal 2 2 9 2 7 3" xfId="11778"/>
    <cellStyle name="Normal 2 2 9 2 7 3 2" xfId="11779"/>
    <cellStyle name="Normal 2 2 9 2 7 3 3" xfId="11780"/>
    <cellStyle name="Normal 2 2 9 2 7 3 4" xfId="11781"/>
    <cellStyle name="Normal 2 2 9 2 7 4" xfId="11782"/>
    <cellStyle name="Normal 2 2 9 2 7 5" xfId="11783"/>
    <cellStyle name="Normal 2 2 9 2 7 6" xfId="11784"/>
    <cellStyle name="Normal 2 2 9 2 8" xfId="11785"/>
    <cellStyle name="Normal 2 2 9 2 8 2" xfId="11786"/>
    <cellStyle name="Normal 2 2 9 2 8 2 2" xfId="11787"/>
    <cellStyle name="Normal 2 2 9 2 8 2 2 2" xfId="11788"/>
    <cellStyle name="Normal 2 2 9 2 8 2 2 3" xfId="11789"/>
    <cellStyle name="Normal 2 2 9 2 8 2 2 4" xfId="11790"/>
    <cellStyle name="Normal 2 2 9 2 8 2 3" xfId="11791"/>
    <cellStyle name="Normal 2 2 9 2 8 2 4" xfId="11792"/>
    <cellStyle name="Normal 2 2 9 2 8 2 5" xfId="11793"/>
    <cellStyle name="Normal 2 2 9 2 8 3" xfId="11794"/>
    <cellStyle name="Normal 2 2 9 2 8 3 2" xfId="11795"/>
    <cellStyle name="Normal 2 2 9 2 8 3 3" xfId="11796"/>
    <cellStyle name="Normal 2 2 9 2 8 3 4" xfId="11797"/>
    <cellStyle name="Normal 2 2 9 2 8 4" xfId="11798"/>
    <cellStyle name="Normal 2 2 9 2 8 5" xfId="11799"/>
    <cellStyle name="Normal 2 2 9 2 8 6" xfId="11800"/>
    <cellStyle name="Normal 2 2 9 2 9" xfId="11801"/>
    <cellStyle name="Normal 2 2 9 2 9 2" xfId="11802"/>
    <cellStyle name="Normal 2 2 9 2 9 2 2" xfId="11803"/>
    <cellStyle name="Normal 2 2 9 2 9 2 3" xfId="11804"/>
    <cellStyle name="Normal 2 2 9 2 9 2 4" xfId="11805"/>
    <cellStyle name="Normal 2 2 9 2 9 3" xfId="11806"/>
    <cellStyle name="Normal 2 2 9 2 9 4" xfId="11807"/>
    <cellStyle name="Normal 2 2 9 2 9 5" xfId="11808"/>
    <cellStyle name="Normal 2 2 9 3" xfId="11809"/>
    <cellStyle name="Normal 2 2 9 3 2" xfId="11810"/>
    <cellStyle name="Normal 2 2 9 3 3" xfId="11811"/>
    <cellStyle name="Normal 2 2 9 3 3 2" xfId="11812"/>
    <cellStyle name="Normal 2 2 9 3 3 2 2" xfId="11813"/>
    <cellStyle name="Normal 2 2 9 3 3 2 3" xfId="11814"/>
    <cellStyle name="Normal 2 2 9 3 3 2 4" xfId="11815"/>
    <cellStyle name="Normal 2 2 9 3 3 3" xfId="11816"/>
    <cellStyle name="Normal 2 2 9 3 3 4" xfId="11817"/>
    <cellStyle name="Normal 2 2 9 3 3 5" xfId="11818"/>
    <cellStyle name="Normal 2 2 9 3 4" xfId="11819"/>
    <cellStyle name="Normal 2 2 9 3 4 2" xfId="11820"/>
    <cellStyle name="Normal 2 2 9 3 4 3" xfId="11821"/>
    <cellStyle name="Normal 2 2 9 3 4 4" xfId="11822"/>
    <cellStyle name="Normal 2 2 9 3 5" xfId="11823"/>
    <cellStyle name="Normal 2 2 9 3 6" xfId="11824"/>
    <cellStyle name="Normal 2 2 9 3 7" xfId="11825"/>
    <cellStyle name="Normal 2 2 9 4" xfId="11826"/>
    <cellStyle name="Normal 2 2 9 5" xfId="11827"/>
    <cellStyle name="Normal 2 2 9 6" xfId="11828"/>
    <cellStyle name="Normal 2 2 9 7" xfId="11829"/>
    <cellStyle name="Normal 2 2 9 8" xfId="11830"/>
    <cellStyle name="Normal 2 2 9 9" xfId="11831"/>
    <cellStyle name="Normal 2 2 90" xfId="11832"/>
    <cellStyle name="Normal 2 2 91" xfId="11833"/>
    <cellStyle name="Normal 2 2 92" xfId="11834"/>
    <cellStyle name="Normal 2 2 93" xfId="11835"/>
    <cellStyle name="Normal 2 2 94" xfId="11836"/>
    <cellStyle name="Normal 2 2 95" xfId="11837"/>
    <cellStyle name="Normal 2 2 96" xfId="11838"/>
    <cellStyle name="Normal 2 2 97" xfId="11839"/>
    <cellStyle name="Normal 2 2 98" xfId="11840"/>
    <cellStyle name="Normal 2 2 99" xfId="11841"/>
    <cellStyle name="Normal 2 2_Annexe 6 IAS" xfId="32473"/>
    <cellStyle name="Normal 2 20" xfId="11842"/>
    <cellStyle name="Normal 2 20 2" xfId="11843"/>
    <cellStyle name="Normal 2 21" xfId="11844"/>
    <cellStyle name="Normal 2 21 2" xfId="11845"/>
    <cellStyle name="Normal 2 21 2 2" xfId="11846"/>
    <cellStyle name="Normal 2 21 2 2 2" xfId="11847"/>
    <cellStyle name="Normal 2 21 2 2 3" xfId="11848"/>
    <cellStyle name="Normal 2 21 2 2 4" xfId="11849"/>
    <cellStyle name="Normal 2 21 2 3" xfId="11850"/>
    <cellStyle name="Normal 2 21 2 4" xfId="11851"/>
    <cellStyle name="Normal 2 21 2 5" xfId="11852"/>
    <cellStyle name="Normal 2 21 3" xfId="11853"/>
    <cellStyle name="Normal 2 21 4" xfId="11854"/>
    <cellStyle name="Normal 2 21 4 2" xfId="11855"/>
    <cellStyle name="Normal 2 21 4 3" xfId="11856"/>
    <cellStyle name="Normal 2 21 4 4" xfId="11857"/>
    <cellStyle name="Normal 2 21 5" xfId="11858"/>
    <cellStyle name="Normal 2 21 6" xfId="11859"/>
    <cellStyle name="Normal 2 21 7" xfId="11860"/>
    <cellStyle name="Normal 2 22" xfId="11861"/>
    <cellStyle name="Normal 2 22 2" xfId="11862"/>
    <cellStyle name="Normal 2 22 2 2" xfId="11863"/>
    <cellStyle name="Normal 2 22 2 2 2" xfId="11864"/>
    <cellStyle name="Normal 2 22 2 2 3" xfId="11865"/>
    <cellStyle name="Normal 2 22 2 2 4" xfId="11866"/>
    <cellStyle name="Normal 2 22 2 3" xfId="11867"/>
    <cellStyle name="Normal 2 22 2 4" xfId="11868"/>
    <cellStyle name="Normal 2 22 2 5" xfId="11869"/>
    <cellStyle name="Normal 2 22 3" xfId="11870"/>
    <cellStyle name="Normal 2 22 4" xfId="11871"/>
    <cellStyle name="Normal 2 22 4 2" xfId="11872"/>
    <cellStyle name="Normal 2 22 4 3" xfId="11873"/>
    <cellStyle name="Normal 2 22 4 4" xfId="11874"/>
    <cellStyle name="Normal 2 22 5" xfId="11875"/>
    <cellStyle name="Normal 2 22 6" xfId="11876"/>
    <cellStyle name="Normal 2 22 7" xfId="11877"/>
    <cellStyle name="Normal 2 23" xfId="11878"/>
    <cellStyle name="Normal 2 23 2" xfId="11879"/>
    <cellStyle name="Normal 2 24" xfId="11880"/>
    <cellStyle name="Normal 2 24 2" xfId="11881"/>
    <cellStyle name="Normal 2 24 3" xfId="11882"/>
    <cellStyle name="Normal 2 24 4" xfId="11883"/>
    <cellStyle name="Normal 2 25" xfId="11884"/>
    <cellStyle name="Normal 2 25 2" xfId="11885"/>
    <cellStyle name="Normal 2 25 3" xfId="11886"/>
    <cellStyle name="Normal 2 25 4" xfId="11887"/>
    <cellStyle name="Normal 2 26" xfId="11888"/>
    <cellStyle name="Normal 2 26 2" xfId="11889"/>
    <cellStyle name="Normal 2 27" xfId="11890"/>
    <cellStyle name="Normal 2 27 2" xfId="11891"/>
    <cellStyle name="Normal 2 28" xfId="11892"/>
    <cellStyle name="Normal 2 28 2" xfId="11893"/>
    <cellStyle name="Normal 2 29" xfId="11894"/>
    <cellStyle name="Normal 2 29 2" xfId="11895"/>
    <cellStyle name="Normal 2 3" xfId="11896"/>
    <cellStyle name="Normal 2 3 10" xfId="11897"/>
    <cellStyle name="Normal 2 3 10 2" xfId="11898"/>
    <cellStyle name="Normal 2 3 10 2 2" xfId="11899"/>
    <cellStyle name="Normal 2 3 10 2 2 2" xfId="11900"/>
    <cellStyle name="Normal 2 3 10 2 2 3" xfId="11901"/>
    <cellStyle name="Normal 2 3 10 2 2 4" xfId="11902"/>
    <cellStyle name="Normal 2 3 10 2 3" xfId="11903"/>
    <cellStyle name="Normal 2 3 10 2 4" xfId="11904"/>
    <cellStyle name="Normal 2 3 10 2 5" xfId="11905"/>
    <cellStyle name="Normal 2 3 10 3" xfId="11906"/>
    <cellStyle name="Normal 2 3 10 4" xfId="11907"/>
    <cellStyle name="Normal 2 3 10 4 2" xfId="11908"/>
    <cellStyle name="Normal 2 3 10 4 3" xfId="11909"/>
    <cellStyle name="Normal 2 3 10 4 4" xfId="11910"/>
    <cellStyle name="Normal 2 3 10 5" xfId="11911"/>
    <cellStyle name="Normal 2 3 10 6" xfId="11912"/>
    <cellStyle name="Normal 2 3 10 7" xfId="11913"/>
    <cellStyle name="Normal 2 3 11" xfId="11914"/>
    <cellStyle name="Normal 2 3 11 2" xfId="11915"/>
    <cellStyle name="Normal 2 3 12" xfId="11916"/>
    <cellStyle name="Normal 2 3 12 2" xfId="11917"/>
    <cellStyle name="Normal 2 3 13" xfId="11918"/>
    <cellStyle name="Normal 2 3 13 2" xfId="11919"/>
    <cellStyle name="Normal 2 3 2" xfId="11920"/>
    <cellStyle name="Normal 2 3 2 2" xfId="11921"/>
    <cellStyle name="Normal 2 3 2 2 2" xfId="11922"/>
    <cellStyle name="Normal 2 3 2 2 3" xfId="11923"/>
    <cellStyle name="Normal 2 3 2 2 3 2" xfId="11924"/>
    <cellStyle name="Normal 2 3 2 2 3 2 2" xfId="11925"/>
    <cellStyle name="Normal 2 3 2 2 3 2 3" xfId="11926"/>
    <cellStyle name="Normal 2 3 2 2 3 2 4" xfId="11927"/>
    <cellStyle name="Normal 2 3 2 2 3 3" xfId="11928"/>
    <cellStyle name="Normal 2 3 2 2 3 4" xfId="11929"/>
    <cellStyle name="Normal 2 3 2 2 3 5" xfId="11930"/>
    <cellStyle name="Normal 2 3 2 2 4" xfId="11931"/>
    <cellStyle name="Normal 2 3 2 2 5" xfId="11932"/>
    <cellStyle name="Normal 2 3 2 2 5 2" xfId="11933"/>
    <cellStyle name="Normal 2 3 2 2 5 3" xfId="11934"/>
    <cellStyle name="Normal 2 3 2 2 5 4" xfId="11935"/>
    <cellStyle name="Normal 2 3 2 2 6" xfId="11936"/>
    <cellStyle name="Normal 2 3 2 2 7" xfId="11937"/>
    <cellStyle name="Normal 2 3 2 2 8" xfId="11938"/>
    <cellStyle name="Normal 2 3 2 2 9" xfId="32474"/>
    <cellStyle name="Normal 2 3 2 3" xfId="11939"/>
    <cellStyle name="Normal 2 3 2 4" xfId="11940"/>
    <cellStyle name="Normal 2 3 2 4 2" xfId="11941"/>
    <cellStyle name="Normal 2 3 2 4 2 2" xfId="11942"/>
    <cellStyle name="Normal 2 3 2 4 2 3" xfId="11943"/>
    <cellStyle name="Normal 2 3 2 4 2 4" xfId="11944"/>
    <cellStyle name="Normal 2 3 2 4 3" xfId="11945"/>
    <cellStyle name="Normal 2 3 2 4 4" xfId="11946"/>
    <cellStyle name="Normal 2 3 2 4 5" xfId="11947"/>
    <cellStyle name="Normal 2 3 2 5" xfId="11948"/>
    <cellStyle name="Normal 2 3 2 5 2" xfId="11949"/>
    <cellStyle name="Normal 2 3 2 5 3" xfId="11950"/>
    <cellStyle name="Normal 2 3 2 5 4" xfId="11951"/>
    <cellStyle name="Normal 2 3 2 6" xfId="11952"/>
    <cellStyle name="Normal 2 3 2 7" xfId="11953"/>
    <cellStyle name="Normal 2 3 2 8" xfId="11954"/>
    <cellStyle name="Normal 2 3 2_Cadrage conso" xfId="32475"/>
    <cellStyle name="Normal 2 3 3" xfId="11955"/>
    <cellStyle name="Normal 2 3 3 2" xfId="32477"/>
    <cellStyle name="Normal 2 3 3 3" xfId="32476"/>
    <cellStyle name="Normal 2 3 4" xfId="11956"/>
    <cellStyle name="Normal 2 3 4 2" xfId="32478"/>
    <cellStyle name="Normal 2 3 5" xfId="11957"/>
    <cellStyle name="Normal 2 3 6" xfId="11958"/>
    <cellStyle name="Normal 2 3 7" xfId="11959"/>
    <cellStyle name="Normal 2 3 8" xfId="11960"/>
    <cellStyle name="Normal 2 3 9" xfId="11961"/>
    <cellStyle name="Normal 2 3 9 2" xfId="11962"/>
    <cellStyle name="Normal 2 3_Annexe 6 IAS" xfId="32479"/>
    <cellStyle name="Normal 2 30" xfId="11963"/>
    <cellStyle name="Normal 2 30 2" xfId="11964"/>
    <cellStyle name="Normal 2 31" xfId="11965"/>
    <cellStyle name="Normal 2 31 2" xfId="11966"/>
    <cellStyle name="Normal 2 32" xfId="11967"/>
    <cellStyle name="Normal 2 32 2" xfId="11968"/>
    <cellStyle name="Normal 2 33" xfId="11969"/>
    <cellStyle name="Normal 2 33 2" xfId="11970"/>
    <cellStyle name="Normal 2 34" xfId="11971"/>
    <cellStyle name="Normal 2 34 2" xfId="11972"/>
    <cellStyle name="Normal 2 35" xfId="11973"/>
    <cellStyle name="Normal 2 35 2" xfId="11974"/>
    <cellStyle name="Normal 2 36" xfId="11975"/>
    <cellStyle name="Normal 2 36 2" xfId="11976"/>
    <cellStyle name="Normal 2 37" xfId="11977"/>
    <cellStyle name="Normal 2 37 2" xfId="11978"/>
    <cellStyle name="Normal 2 38" xfId="11979"/>
    <cellStyle name="Normal 2 38 2" xfId="11980"/>
    <cellStyle name="Normal 2 39" xfId="11981"/>
    <cellStyle name="Normal 2 39 2" xfId="11982"/>
    <cellStyle name="Normal 2 4" xfId="11983"/>
    <cellStyle name="Normal 2 4 10" xfId="11984"/>
    <cellStyle name="Normal 2 4 10 2" xfId="11985"/>
    <cellStyle name="Normal 2 4 11" xfId="11986"/>
    <cellStyle name="Normal 2 4 12" xfId="11987"/>
    <cellStyle name="Normal 2 4 12 2" xfId="11988"/>
    <cellStyle name="Normal 2 4 13" xfId="11989"/>
    <cellStyle name="Normal 2 4 14" xfId="11990"/>
    <cellStyle name="Normal 2 4 2" xfId="11991"/>
    <cellStyle name="Normal 2 4 2 2" xfId="11992"/>
    <cellStyle name="Normal 2 4 2 3" xfId="32480"/>
    <cellStyle name="Normal 2 4 3" xfId="11993"/>
    <cellStyle name="Normal 2 4 3 2" xfId="32482"/>
    <cellStyle name="Normal 2 4 3 3" xfId="32481"/>
    <cellStyle name="Normal 2 4 4" xfId="11994"/>
    <cellStyle name="Normal 2 4 5" xfId="11995"/>
    <cellStyle name="Normal 2 4 6" xfId="11996"/>
    <cellStyle name="Normal 2 4 7" xfId="11997"/>
    <cellStyle name="Normal 2 4 8" xfId="11998"/>
    <cellStyle name="Normal 2 4 9" xfId="11999"/>
    <cellStyle name="Normal 2 4 9 2" xfId="12000"/>
    <cellStyle name="Normal 2 4_Annexe 6 IAS" xfId="32483"/>
    <cellStyle name="Normal 2 40" xfId="12001"/>
    <cellStyle name="Normal 2 40 2" xfId="12002"/>
    <cellStyle name="Normal 2 41" xfId="12003"/>
    <cellStyle name="Normal 2 41 2" xfId="12004"/>
    <cellStyle name="Normal 2 42" xfId="12005"/>
    <cellStyle name="Normal 2 42 2" xfId="12006"/>
    <cellStyle name="Normal 2 43" xfId="12007"/>
    <cellStyle name="Normal 2 43 2" xfId="12008"/>
    <cellStyle name="Normal 2 44" xfId="12009"/>
    <cellStyle name="Normal 2 44 2" xfId="12010"/>
    <cellStyle name="Normal 2 45" xfId="12011"/>
    <cellStyle name="Normal 2 45 2" xfId="12012"/>
    <cellStyle name="Normal 2 46" xfId="12013"/>
    <cellStyle name="Normal 2 46 2" xfId="12014"/>
    <cellStyle name="Normal 2 47" xfId="12015"/>
    <cellStyle name="Normal 2 47 2" xfId="12016"/>
    <cellStyle name="Normal 2 48" xfId="12017"/>
    <cellStyle name="Normal 2 48 2" xfId="12018"/>
    <cellStyle name="Normal 2 49" xfId="12019"/>
    <cellStyle name="Normal 2 49 2" xfId="12020"/>
    <cellStyle name="Normal 2 5" xfId="12021"/>
    <cellStyle name="Normal 2 5 10" xfId="12022"/>
    <cellStyle name="Normal 2 5 11" xfId="12023"/>
    <cellStyle name="Normal 2 5 12" xfId="12024"/>
    <cellStyle name="Normal 2 5 13" xfId="12025"/>
    <cellStyle name="Normal 2 5 2" xfId="12026"/>
    <cellStyle name="Normal 2 5 2 2" xfId="12027"/>
    <cellStyle name="Normal 2 5 2 2 2" xfId="36437"/>
    <cellStyle name="Normal 2 5 2 3" xfId="32484"/>
    <cellStyle name="Normal 2 5 3" xfId="12028"/>
    <cellStyle name="Normal 2 5 3 2" xfId="12029"/>
    <cellStyle name="Normal 2 5 3 3" xfId="32485"/>
    <cellStyle name="Normal 2 5 4" xfId="12030"/>
    <cellStyle name="Normal 2 5 4 2" xfId="12031"/>
    <cellStyle name="Normal 2 5 5" xfId="12032"/>
    <cellStyle name="Normal 2 5 5 2" xfId="12033"/>
    <cellStyle name="Normal 2 5 6" xfId="12034"/>
    <cellStyle name="Normal 2 5 6 2" xfId="12035"/>
    <cellStyle name="Normal 2 5 7" xfId="12036"/>
    <cellStyle name="Normal 2 5 8" xfId="12037"/>
    <cellStyle name="Normal 2 5 9" xfId="12038"/>
    <cellStyle name="Normal 2 5_Annexe 6 IAS" xfId="32486"/>
    <cellStyle name="Normal 2 50" xfId="12039"/>
    <cellStyle name="Normal 2 50 2" xfId="12040"/>
    <cellStyle name="Normal 2 51" xfId="12041"/>
    <cellStyle name="Normal 2 51 2" xfId="12042"/>
    <cellStyle name="Normal 2 52" xfId="12043"/>
    <cellStyle name="Normal 2 52 2" xfId="12044"/>
    <cellStyle name="Normal 2 53" xfId="12045"/>
    <cellStyle name="Normal 2 53 2" xfId="12046"/>
    <cellStyle name="Normal 2 54" xfId="12047"/>
    <cellStyle name="Normal 2 54 2" xfId="12048"/>
    <cellStyle name="Normal 2 55" xfId="12049"/>
    <cellStyle name="Normal 2 55 2" xfId="12050"/>
    <cellStyle name="Normal 2 56" xfId="12051"/>
    <cellStyle name="Normal 2 56 2" xfId="12052"/>
    <cellStyle name="Normal 2 57" xfId="12053"/>
    <cellStyle name="Normal 2 6" xfId="12054"/>
    <cellStyle name="Normal 2 6 10" xfId="12055"/>
    <cellStyle name="Normal 2 6 11" xfId="12056"/>
    <cellStyle name="Normal 2 6 12" xfId="12057"/>
    <cellStyle name="Normal 2 6 13" xfId="12058"/>
    <cellStyle name="Normal 2 6 2" xfId="12059"/>
    <cellStyle name="Normal 2 6 2 2" xfId="12060"/>
    <cellStyle name="Normal 2 6 2 3" xfId="32487"/>
    <cellStyle name="Normal 2 6 3" xfId="12061"/>
    <cellStyle name="Normal 2 6 3 2" xfId="12062"/>
    <cellStyle name="Normal 2 6 3 3" xfId="32488"/>
    <cellStyle name="Normal 2 6 4" xfId="12063"/>
    <cellStyle name="Normal 2 6 5" xfId="12064"/>
    <cellStyle name="Normal 2 6 6" xfId="12065"/>
    <cellStyle name="Normal 2 6 7" xfId="12066"/>
    <cellStyle name="Normal 2 6 8" xfId="12067"/>
    <cellStyle name="Normal 2 6 9" xfId="12068"/>
    <cellStyle name="Normal 2 6_Annexe 6 IAS" xfId="32489"/>
    <cellStyle name="Normal 2 7" xfId="12069"/>
    <cellStyle name="Normal 2 7 10" xfId="12070"/>
    <cellStyle name="Normal 2 7 11" xfId="12071"/>
    <cellStyle name="Normal 2 7 12" xfId="12072"/>
    <cellStyle name="Normal 2 7 13" xfId="12073"/>
    <cellStyle name="Normal 2 7 13 2" xfId="12074"/>
    <cellStyle name="Normal 2 7 13 2 2" xfId="12075"/>
    <cellStyle name="Normal 2 7 13 2 3" xfId="12076"/>
    <cellStyle name="Normal 2 7 13 2 4" xfId="12077"/>
    <cellStyle name="Normal 2 7 13 3" xfId="12078"/>
    <cellStyle name="Normal 2 7 13 4" xfId="12079"/>
    <cellStyle name="Normal 2 7 13 5" xfId="12080"/>
    <cellStyle name="Normal 2 7 14" xfId="12081"/>
    <cellStyle name="Normal 2 7 14 2" xfId="12082"/>
    <cellStyle name="Normal 2 7 14 3" xfId="12083"/>
    <cellStyle name="Normal 2 7 14 4" xfId="12084"/>
    <cellStyle name="Normal 2 7 15" xfId="12085"/>
    <cellStyle name="Normal 2 7 16" xfId="12086"/>
    <cellStyle name="Normal 2 7 17" xfId="12087"/>
    <cellStyle name="Normal 2 7 2" xfId="12088"/>
    <cellStyle name="Normal 2 7 2 2" xfId="12089"/>
    <cellStyle name="Normal 2 7 2 3" xfId="32490"/>
    <cellStyle name="Normal 2 7 3" xfId="12090"/>
    <cellStyle name="Normal 2 7 3 2" xfId="12091"/>
    <cellStyle name="Normal 2 7 3 3" xfId="32491"/>
    <cellStyle name="Normal 2 7 4" xfId="12092"/>
    <cellStyle name="Normal 2 7 5" xfId="12093"/>
    <cellStyle name="Normal 2 7 6" xfId="12094"/>
    <cellStyle name="Normal 2 7 7" xfId="12095"/>
    <cellStyle name="Normal 2 7 8" xfId="12096"/>
    <cellStyle name="Normal 2 7 9" xfId="12097"/>
    <cellStyle name="Normal 2 7_Annexe 6 IAS" xfId="32492"/>
    <cellStyle name="Normal 2 8" xfId="12098"/>
    <cellStyle name="Normal 2 8 2" xfId="12099"/>
    <cellStyle name="Normal 2 8 2 2" xfId="32493"/>
    <cellStyle name="Normal 2 8 3" xfId="12100"/>
    <cellStyle name="Normal 2 8 3 2" xfId="12101"/>
    <cellStyle name="Normal 2 8 3 3" xfId="32494"/>
    <cellStyle name="Normal 2 8 4" xfId="12102"/>
    <cellStyle name="Normal 2 8 4 2" xfId="12103"/>
    <cellStyle name="Normal 2 8 4 2 2" xfId="12104"/>
    <cellStyle name="Normal 2 8 4 2 2 2" xfId="12105"/>
    <cellStyle name="Normal 2 8 4 2 2 3" xfId="12106"/>
    <cellStyle name="Normal 2 8 4 2 2 4" xfId="12107"/>
    <cellStyle name="Normal 2 8 4 2 3" xfId="12108"/>
    <cellStyle name="Normal 2 8 4 2 4" xfId="12109"/>
    <cellStyle name="Normal 2 8 4 2 5" xfId="12110"/>
    <cellStyle name="Normal 2 8 4 3" xfId="12111"/>
    <cellStyle name="Normal 2 8 4 4" xfId="12112"/>
    <cellStyle name="Normal 2 8 4 4 2" xfId="12113"/>
    <cellStyle name="Normal 2 8 4 4 3" xfId="12114"/>
    <cellStyle name="Normal 2 8 4 4 4" xfId="12115"/>
    <cellStyle name="Normal 2 8 4 5" xfId="12116"/>
    <cellStyle name="Normal 2 8 4 6" xfId="12117"/>
    <cellStyle name="Normal 2 8 4 7" xfId="12118"/>
    <cellStyle name="Normal 2 8 5" xfId="12119"/>
    <cellStyle name="Normal 2 8 5 2" xfId="12120"/>
    <cellStyle name="Normal 2 8 5 2 2" xfId="12121"/>
    <cellStyle name="Normal 2 8 5 2 3" xfId="12122"/>
    <cellStyle name="Normal 2 8 5 2 4" xfId="12123"/>
    <cellStyle name="Normal 2 8 5 3" xfId="12124"/>
    <cellStyle name="Normal 2 8 5 4" xfId="12125"/>
    <cellStyle name="Normal 2 8 5 5" xfId="12126"/>
    <cellStyle name="Normal 2 8 6" xfId="12127"/>
    <cellStyle name="Normal 2 8 6 2" xfId="12128"/>
    <cellStyle name="Normal 2 8 6 3" xfId="12129"/>
    <cellStyle name="Normal 2 8 6 4" xfId="12130"/>
    <cellStyle name="Normal 2 8 7" xfId="12131"/>
    <cellStyle name="Normal 2 8 8" xfId="12132"/>
    <cellStyle name="Normal 2 8 9" xfId="12133"/>
    <cellStyle name="Normal 2 8_Cadrage conso" xfId="32495"/>
    <cellStyle name="Normal 2 9" xfId="12134"/>
    <cellStyle name="Normal 2 9 10" xfId="12135"/>
    <cellStyle name="Normal 2 9 10 2" xfId="12136"/>
    <cellStyle name="Normal 2 9 10 2 2" xfId="12137"/>
    <cellStyle name="Normal 2 9 10 2 2 2" xfId="12138"/>
    <cellStyle name="Normal 2 9 10 2 2 3" xfId="12139"/>
    <cellStyle name="Normal 2 9 10 2 2 4" xfId="12140"/>
    <cellStyle name="Normal 2 9 10 2 3" xfId="12141"/>
    <cellStyle name="Normal 2 9 10 2 4" xfId="12142"/>
    <cellStyle name="Normal 2 9 10 2 5" xfId="12143"/>
    <cellStyle name="Normal 2 9 10 3" xfId="12144"/>
    <cellStyle name="Normal 2 9 10 3 2" xfId="12145"/>
    <cellStyle name="Normal 2 9 10 3 3" xfId="12146"/>
    <cellStyle name="Normal 2 9 10 3 4" xfId="12147"/>
    <cellStyle name="Normal 2 9 10 4" xfId="12148"/>
    <cellStyle name="Normal 2 9 10 5" xfId="12149"/>
    <cellStyle name="Normal 2 9 10 6" xfId="12150"/>
    <cellStyle name="Normal 2 9 11" xfId="12151"/>
    <cellStyle name="Normal 2 9 11 2" xfId="12152"/>
    <cellStyle name="Normal 2 9 11 2 2" xfId="12153"/>
    <cellStyle name="Normal 2 9 11 2 3" xfId="12154"/>
    <cellStyle name="Normal 2 9 11 2 4" xfId="12155"/>
    <cellStyle name="Normal 2 9 11 3" xfId="12156"/>
    <cellStyle name="Normal 2 9 11 4" xfId="12157"/>
    <cellStyle name="Normal 2 9 11 5" xfId="12158"/>
    <cellStyle name="Normal 2 9 12" xfId="12159"/>
    <cellStyle name="Normal 2 9 12 2" xfId="12160"/>
    <cellStyle name="Normal 2 9 12 3" xfId="12161"/>
    <cellStyle name="Normal 2 9 12 4" xfId="12162"/>
    <cellStyle name="Normal 2 9 13" xfId="12163"/>
    <cellStyle name="Normal 2 9 14" xfId="12164"/>
    <cellStyle name="Normal 2 9 15" xfId="12165"/>
    <cellStyle name="Normal 2 9 16" xfId="32496"/>
    <cellStyle name="Normal 2 9 2" xfId="12166"/>
    <cellStyle name="Normal 2 9 2 2" xfId="12167"/>
    <cellStyle name="Normal 2 9 2 2 2" xfId="12168"/>
    <cellStyle name="Normal 2 9 2 2 3" xfId="32498"/>
    <cellStyle name="Normal 2 9 2 3" xfId="12169"/>
    <cellStyle name="Normal 2 9 2 4" xfId="12170"/>
    <cellStyle name="Normal 2 9 2 5" xfId="12171"/>
    <cellStyle name="Normal 2 9 2 6" xfId="12172"/>
    <cellStyle name="Normal 2 9 2 7" xfId="12173"/>
    <cellStyle name="Normal 2 9 2 8" xfId="12174"/>
    <cellStyle name="Normal 2 9 2 9" xfId="32497"/>
    <cellStyle name="Normal 2 9 3" xfId="12175"/>
    <cellStyle name="Normal 2 9 3 2" xfId="12176"/>
    <cellStyle name="Normal 2 9 3 3" xfId="32499"/>
    <cellStyle name="Normal 2 9 4" xfId="12177"/>
    <cellStyle name="Normal 2 9 4 2" xfId="32500"/>
    <cellStyle name="Normal 2 9 5" xfId="12178"/>
    <cellStyle name="Normal 2 9 6" xfId="12179"/>
    <cellStyle name="Normal 2 9 7" xfId="12180"/>
    <cellStyle name="Normal 2 9 8" xfId="12181"/>
    <cellStyle name="Normal 2 9 9" xfId="12182"/>
    <cellStyle name="Normal 2 9 9 2" xfId="12183"/>
    <cellStyle name="Normal 2 9_Cadrage conso" xfId="32501"/>
    <cellStyle name="Normal 2_1.1.2.6.01-02 AFS RV PMVL" xfId="32502"/>
    <cellStyle name="Normal 20" xfId="12184"/>
    <cellStyle name="Normal 20 10" xfId="12185"/>
    <cellStyle name="Normal 20 10 2" xfId="12186"/>
    <cellStyle name="Normal 20 11" xfId="12187"/>
    <cellStyle name="Normal 20 11 2" xfId="12188"/>
    <cellStyle name="Normal 20 12" xfId="12189"/>
    <cellStyle name="Normal 20 12 2" xfId="12190"/>
    <cellStyle name="Normal 20 13" xfId="12191"/>
    <cellStyle name="Normal 20 13 2" xfId="12192"/>
    <cellStyle name="Normal 20 13 2 2" xfId="12193"/>
    <cellStyle name="Normal 20 13 2 3" xfId="12194"/>
    <cellStyle name="Normal 20 13 2 3 2" xfId="12195"/>
    <cellStyle name="Normal 20 13 2 3 3" xfId="12196"/>
    <cellStyle name="Normal 20 13 2 3 4" xfId="12197"/>
    <cellStyle name="Normal 20 13 2 4" xfId="12198"/>
    <cellStyle name="Normal 20 13 2 5" xfId="12199"/>
    <cellStyle name="Normal 20 13 2 6" xfId="12200"/>
    <cellStyle name="Normal 20 13 3" xfId="12201"/>
    <cellStyle name="Normal 20 13 4" xfId="12202"/>
    <cellStyle name="Normal 20 13 4 2" xfId="12203"/>
    <cellStyle name="Normal 20 13 4 3" xfId="12204"/>
    <cellStyle name="Normal 20 13 4 4" xfId="12205"/>
    <cellStyle name="Normal 20 13 5" xfId="12206"/>
    <cellStyle name="Normal 20 13 6" xfId="12207"/>
    <cellStyle name="Normal 20 13 7" xfId="12208"/>
    <cellStyle name="Normal 20 14" xfId="12209"/>
    <cellStyle name="Normal 20 15" xfId="12210"/>
    <cellStyle name="Normal 20 15 2" xfId="12211"/>
    <cellStyle name="Normal 20 15 2 2" xfId="12212"/>
    <cellStyle name="Normal 20 15 2 3" xfId="12213"/>
    <cellStyle name="Normal 20 15 2 4" xfId="12214"/>
    <cellStyle name="Normal 20 15 3" xfId="12215"/>
    <cellStyle name="Normal 20 15 4" xfId="12216"/>
    <cellStyle name="Normal 20 15 5" xfId="12217"/>
    <cellStyle name="Normal 20 16" xfId="12218"/>
    <cellStyle name="Normal 20 16 2" xfId="12219"/>
    <cellStyle name="Normal 20 16 3" xfId="12220"/>
    <cellStyle name="Normal 20 16 4" xfId="12221"/>
    <cellStyle name="Normal 20 17" xfId="12222"/>
    <cellStyle name="Normal 20 18" xfId="12223"/>
    <cellStyle name="Normal 20 19" xfId="12224"/>
    <cellStyle name="Normal 20 2" xfId="12225"/>
    <cellStyle name="Normal 20 2 2" xfId="12226"/>
    <cellStyle name="Normal 20 2 2 2" xfId="12227"/>
    <cellStyle name="Normal 20 2 2 2 2" xfId="12228"/>
    <cellStyle name="Normal 20 2 2 2 2 2" xfId="12229"/>
    <cellStyle name="Normal 20 2 2 2 2 3" xfId="12230"/>
    <cellStyle name="Normal 20 2 2 2 2 4" xfId="12231"/>
    <cellStyle name="Normal 20 2 2 2 3" xfId="12232"/>
    <cellStyle name="Normal 20 2 2 2 4" xfId="12233"/>
    <cellStyle name="Normal 20 2 2 2 5" xfId="12234"/>
    <cellStyle name="Normal 20 2 2 3" xfId="12235"/>
    <cellStyle name="Normal 20 2 2 4" xfId="12236"/>
    <cellStyle name="Normal 20 2 2 4 2" xfId="12237"/>
    <cellStyle name="Normal 20 2 2 4 3" xfId="12238"/>
    <cellStyle name="Normal 20 2 2 4 4" xfId="12239"/>
    <cellStyle name="Normal 20 2 2 5" xfId="12240"/>
    <cellStyle name="Normal 20 2 2 6" xfId="12241"/>
    <cellStyle name="Normal 20 2 2 7" xfId="12242"/>
    <cellStyle name="Normal 20 2 2 8" xfId="32505"/>
    <cellStyle name="Normal 20 2 3" xfId="32504"/>
    <cellStyle name="Normal 20 20" xfId="32503"/>
    <cellStyle name="Normal 20 3" xfId="12243"/>
    <cellStyle name="Normal 20 3 2" xfId="12244"/>
    <cellStyle name="Normal 20 3 2 2" xfId="12245"/>
    <cellStyle name="Normal 20 3 3" xfId="32506"/>
    <cellStyle name="Normal 20 4" xfId="12246"/>
    <cellStyle name="Normal 20 4 2" xfId="12247"/>
    <cellStyle name="Normal 20 4 3" xfId="32507"/>
    <cellStyle name="Normal 20 5" xfId="12248"/>
    <cellStyle name="Normal 20 5 2" xfId="12249"/>
    <cellStyle name="Normal 20 6" xfId="12250"/>
    <cellStyle name="Normal 20 6 2" xfId="12251"/>
    <cellStyle name="Normal 20 7" xfId="12252"/>
    <cellStyle name="Normal 20 7 2" xfId="12253"/>
    <cellStyle name="Normal 20 8" xfId="12254"/>
    <cellStyle name="Normal 20 8 2" xfId="12255"/>
    <cellStyle name="Normal 20 9" xfId="12256"/>
    <cellStyle name="Normal 20 9 2" xfId="12257"/>
    <cellStyle name="Normal 20_Cadrage conso" xfId="32508"/>
    <cellStyle name="Normal 21" xfId="12258"/>
    <cellStyle name="Normal 21 10" xfId="12259"/>
    <cellStyle name="Normal 21 10 2" xfId="12260"/>
    <cellStyle name="Normal 21 11" xfId="12261"/>
    <cellStyle name="Normal 21 11 2" xfId="12262"/>
    <cellStyle name="Normal 21 12" xfId="12263"/>
    <cellStyle name="Normal 21 12 2" xfId="12264"/>
    <cellStyle name="Normal 21 13" xfId="12265"/>
    <cellStyle name="Normal 21 14" xfId="12266"/>
    <cellStyle name="Normal 21 14 2" xfId="12267"/>
    <cellStyle name="Normal 21 14 2 2" xfId="12268"/>
    <cellStyle name="Normal 21 14 2 2 2" xfId="12269"/>
    <cellStyle name="Normal 21 14 2 2 3" xfId="12270"/>
    <cellStyle name="Normal 21 14 2 2 4" xfId="12271"/>
    <cellStyle name="Normal 21 14 2 3" xfId="12272"/>
    <cellStyle name="Normal 21 14 2 4" xfId="12273"/>
    <cellStyle name="Normal 21 14 2 5" xfId="12274"/>
    <cellStyle name="Normal 21 14 3" xfId="12275"/>
    <cellStyle name="Normal 21 14 3 2" xfId="12276"/>
    <cellStyle name="Normal 21 14 3 3" xfId="12277"/>
    <cellStyle name="Normal 21 14 3 4" xfId="12278"/>
    <cellStyle name="Normal 21 14 4" xfId="12279"/>
    <cellStyle name="Normal 21 14 5" xfId="12280"/>
    <cellStyle name="Normal 21 14 6" xfId="12281"/>
    <cellStyle name="Normal 21 15" xfId="12282"/>
    <cellStyle name="Normal 21 15 2" xfId="12283"/>
    <cellStyle name="Normal 21 15 3" xfId="12284"/>
    <cellStyle name="Normal 21 15 4" xfId="12285"/>
    <cellStyle name="Normal 21 16" xfId="32509"/>
    <cellStyle name="Normal 21 2" xfId="12286"/>
    <cellStyle name="Normal 21 2 2" xfId="12287"/>
    <cellStyle name="Normal 21 2 2 2" xfId="32512"/>
    <cellStyle name="Normal 21 2 2 2 2" xfId="32513"/>
    <cellStyle name="Normal 21 2 2 3" xfId="32514"/>
    <cellStyle name="Normal 21 2 2 3 2" xfId="32515"/>
    <cellStyle name="Normal 21 2 2 4" xfId="32516"/>
    <cellStyle name="Normal 21 2 2 5" xfId="32511"/>
    <cellStyle name="Normal 21 2 3" xfId="12288"/>
    <cellStyle name="Normal 21 2 3 2" xfId="12289"/>
    <cellStyle name="Normal 21 2 3 2 2" xfId="12290"/>
    <cellStyle name="Normal 21 2 3 2 2 2" xfId="12291"/>
    <cellStyle name="Normal 21 2 3 2 2 3" xfId="12292"/>
    <cellStyle name="Normal 21 2 3 2 2 4" xfId="12293"/>
    <cellStyle name="Normal 21 2 3 2 3" xfId="12294"/>
    <cellStyle name="Normal 21 2 3 2 4" xfId="12295"/>
    <cellStyle name="Normal 21 2 3 2 5" xfId="12296"/>
    <cellStyle name="Normal 21 2 3 2 6" xfId="32518"/>
    <cellStyle name="Normal 21 2 3 3" xfId="12297"/>
    <cellStyle name="Normal 21 2 3 3 2" xfId="12298"/>
    <cellStyle name="Normal 21 2 3 3 3" xfId="12299"/>
    <cellStyle name="Normal 21 2 3 3 4" xfId="12300"/>
    <cellStyle name="Normal 21 2 3 4" xfId="12301"/>
    <cellStyle name="Normal 21 2 3 5" xfId="12302"/>
    <cellStyle name="Normal 21 2 3 6" xfId="12303"/>
    <cellStyle name="Normal 21 2 3 7" xfId="32517"/>
    <cellStyle name="Normal 21 2 4" xfId="32519"/>
    <cellStyle name="Normal 21 2 4 2" xfId="32520"/>
    <cellStyle name="Normal 21 2 5" xfId="32521"/>
    <cellStyle name="Normal 21 2 6" xfId="32510"/>
    <cellStyle name="Normal 21 3" xfId="12304"/>
    <cellStyle name="Normal 21 3 2" xfId="12305"/>
    <cellStyle name="Normal 21 3 3" xfId="32522"/>
    <cellStyle name="Normal 21 4" xfId="12306"/>
    <cellStyle name="Normal 21 4 2" xfId="12307"/>
    <cellStyle name="Normal 21 4 3" xfId="32523"/>
    <cellStyle name="Normal 21 5" xfId="12308"/>
    <cellStyle name="Normal 21 5 2" xfId="12309"/>
    <cellStyle name="Normal 21 5 3" xfId="32524"/>
    <cellStyle name="Normal 21 6" xfId="12310"/>
    <cellStyle name="Normal 21 6 2" xfId="12311"/>
    <cellStyle name="Normal 21 6 3" xfId="32525"/>
    <cellStyle name="Normal 21 7" xfId="12312"/>
    <cellStyle name="Normal 21 7 2" xfId="12313"/>
    <cellStyle name="Normal 21 8" xfId="12314"/>
    <cellStyle name="Normal 21 8 2" xfId="12315"/>
    <cellStyle name="Normal 21 9" xfId="12316"/>
    <cellStyle name="Normal 21 9 2" xfId="12317"/>
    <cellStyle name="Normal 21_Cadrage conso" xfId="32526"/>
    <cellStyle name="Normal 22" xfId="12318"/>
    <cellStyle name="Normal 22 2" xfId="12319"/>
    <cellStyle name="Normal 22 2 2" xfId="12320"/>
    <cellStyle name="Normal 22 2 3" xfId="12321"/>
    <cellStyle name="Normal 22 2 3 2" xfId="12322"/>
    <cellStyle name="Normal 22 2 3 2 2" xfId="12323"/>
    <cellStyle name="Normal 22 2 3 2 2 2" xfId="12324"/>
    <cellStyle name="Normal 22 2 3 2 2 3" xfId="12325"/>
    <cellStyle name="Normal 22 2 3 2 2 4" xfId="12326"/>
    <cellStyle name="Normal 22 2 3 2 3" xfId="12327"/>
    <cellStyle name="Normal 22 2 3 2 4" xfId="12328"/>
    <cellStyle name="Normal 22 2 3 2 5" xfId="12329"/>
    <cellStyle name="Normal 22 2 3 3" xfId="12330"/>
    <cellStyle name="Normal 22 2 3 3 2" xfId="12331"/>
    <cellStyle name="Normal 22 2 3 3 3" xfId="12332"/>
    <cellStyle name="Normal 22 2 3 3 4" xfId="12333"/>
    <cellStyle name="Normal 22 2 3 4" xfId="12334"/>
    <cellStyle name="Normal 22 2 3 5" xfId="12335"/>
    <cellStyle name="Normal 22 2 3 6" xfId="12336"/>
    <cellStyle name="Normal 22 2 4" xfId="32528"/>
    <cellStyle name="Normal 22 3" xfId="12337"/>
    <cellStyle name="Normal 22 3 2" xfId="12338"/>
    <cellStyle name="Normal 22 3 2 2" xfId="12339"/>
    <cellStyle name="Normal 22 3 2 2 2" xfId="12340"/>
    <cellStyle name="Normal 22 3 2 2 2 2" xfId="12341"/>
    <cellStyle name="Normal 22 3 2 2 2 3" xfId="12342"/>
    <cellStyle name="Normal 22 3 2 2 2 4" xfId="12343"/>
    <cellStyle name="Normal 22 3 2 2 3" xfId="12344"/>
    <cellStyle name="Normal 22 3 2 2 4" xfId="12345"/>
    <cellStyle name="Normal 22 3 2 2 5" xfId="12346"/>
    <cellStyle name="Normal 22 3 2 3" xfId="12347"/>
    <cellStyle name="Normal 22 3 2 4" xfId="12348"/>
    <cellStyle name="Normal 22 3 2 4 2" xfId="12349"/>
    <cellStyle name="Normal 22 3 2 4 3" xfId="12350"/>
    <cellStyle name="Normal 22 3 2 4 4" xfId="12351"/>
    <cellStyle name="Normal 22 3 2 5" xfId="12352"/>
    <cellStyle name="Normal 22 3 2 6" xfId="12353"/>
    <cellStyle name="Normal 22 3 2 7" xfId="12354"/>
    <cellStyle name="Normal 22 3 3" xfId="12355"/>
    <cellStyle name="Normal 22 3 3 2" xfId="12356"/>
    <cellStyle name="Normal 22 3 3 2 2" xfId="12357"/>
    <cellStyle name="Normal 22 3 3 2 2 2" xfId="12358"/>
    <cellStyle name="Normal 22 3 3 2 2 3" xfId="12359"/>
    <cellStyle name="Normal 22 3 3 2 2 4" xfId="12360"/>
    <cellStyle name="Normal 22 3 3 2 3" xfId="12361"/>
    <cellStyle name="Normal 22 3 3 2 4" xfId="12362"/>
    <cellStyle name="Normal 22 3 3 2 5" xfId="12363"/>
    <cellStyle name="Normal 22 3 3 3" xfId="12364"/>
    <cellStyle name="Normal 22 3 3 3 2" xfId="12365"/>
    <cellStyle name="Normal 22 3 3 3 3" xfId="12366"/>
    <cellStyle name="Normal 22 3 3 3 4" xfId="12367"/>
    <cellStyle name="Normal 22 3 3 4" xfId="12368"/>
    <cellStyle name="Normal 22 3 3 5" xfId="12369"/>
    <cellStyle name="Normal 22 3 3 6" xfId="12370"/>
    <cellStyle name="Normal 22 3 4" xfId="32529"/>
    <cellStyle name="Normal 22 4" xfId="12371"/>
    <cellStyle name="Normal 22 4 2" xfId="12372"/>
    <cellStyle name="Normal 22 4 2 2" xfId="12373"/>
    <cellStyle name="Normal 22 4 2 2 2" xfId="12374"/>
    <cellStyle name="Normal 22 4 2 2 2 2" xfId="12375"/>
    <cellStyle name="Normal 22 4 2 2 2 3" xfId="12376"/>
    <cellStyle name="Normal 22 4 2 2 2 4" xfId="12377"/>
    <cellStyle name="Normal 22 4 2 2 3" xfId="12378"/>
    <cellStyle name="Normal 22 4 2 2 4" xfId="12379"/>
    <cellStyle name="Normal 22 4 2 2 5" xfId="12380"/>
    <cellStyle name="Normal 22 4 2 3" xfId="12381"/>
    <cellStyle name="Normal 22 4 2 3 2" xfId="12382"/>
    <cellStyle name="Normal 22 4 2 3 3" xfId="12383"/>
    <cellStyle name="Normal 22 4 2 3 4" xfId="12384"/>
    <cellStyle name="Normal 22 4 2 4" xfId="12385"/>
    <cellStyle name="Normal 22 4 2 5" xfId="12386"/>
    <cellStyle name="Normal 22 4 2 6" xfId="12387"/>
    <cellStyle name="Normal 22 4 3" xfId="12388"/>
    <cellStyle name="Normal 22 4 4" xfId="12389"/>
    <cellStyle name="Normal 22 4 4 2" xfId="12390"/>
    <cellStyle name="Normal 22 4 4 2 2" xfId="12391"/>
    <cellStyle name="Normal 22 4 4 2 3" xfId="12392"/>
    <cellStyle name="Normal 22 4 4 2 4" xfId="12393"/>
    <cellStyle name="Normal 22 4 4 3" xfId="12394"/>
    <cellStyle name="Normal 22 4 4 4" xfId="12395"/>
    <cellStyle name="Normal 22 4 4 5" xfId="12396"/>
    <cellStyle name="Normal 22 4 5" xfId="12397"/>
    <cellStyle name="Normal 22 4 5 2" xfId="12398"/>
    <cellStyle name="Normal 22 4 5 3" xfId="12399"/>
    <cellStyle name="Normal 22 4 5 4" xfId="12400"/>
    <cellStyle name="Normal 22 4 6" xfId="12401"/>
    <cellStyle name="Normal 22 4 7" xfId="12402"/>
    <cellStyle name="Normal 22 4 8" xfId="12403"/>
    <cellStyle name="Normal 22 4 9" xfId="32530"/>
    <cellStyle name="Normal 22 5" xfId="12404"/>
    <cellStyle name="Normal 22 5 2" xfId="12405"/>
    <cellStyle name="Normal 22 5 2 2" xfId="12406"/>
    <cellStyle name="Normal 22 5 2 2 2" xfId="12407"/>
    <cellStyle name="Normal 22 5 2 2 3" xfId="12408"/>
    <cellStyle name="Normal 22 5 2 2 4" xfId="12409"/>
    <cellStyle name="Normal 22 5 2 3" xfId="12410"/>
    <cellStyle name="Normal 22 5 2 4" xfId="12411"/>
    <cellStyle name="Normal 22 5 2 5" xfId="12412"/>
    <cellStyle name="Normal 22 5 3" xfId="12413"/>
    <cellStyle name="Normal 22 5 4" xfId="12414"/>
    <cellStyle name="Normal 22 5 4 2" xfId="12415"/>
    <cellStyle name="Normal 22 5 4 3" xfId="12416"/>
    <cellStyle name="Normal 22 5 4 4" xfId="12417"/>
    <cellStyle name="Normal 22 5 5" xfId="12418"/>
    <cellStyle name="Normal 22 5 6" xfId="12419"/>
    <cellStyle name="Normal 22 5 7" xfId="12420"/>
    <cellStyle name="Normal 22 6" xfId="12421"/>
    <cellStyle name="Normal 22 7" xfId="12422"/>
    <cellStyle name="Normal 22 8" xfId="12423"/>
    <cellStyle name="Normal 22 8 2" xfId="12424"/>
    <cellStyle name="Normal 22 8 3" xfId="12425"/>
    <cellStyle name="Normal 22 8 4" xfId="12426"/>
    <cellStyle name="Normal 22 9" xfId="32527"/>
    <cellStyle name="Normal 22_Cadrage conso" xfId="32531"/>
    <cellStyle name="Normal 23" xfId="12427"/>
    <cellStyle name="Normal 23 2" xfId="12428"/>
    <cellStyle name="Normal 23 2 2" xfId="12429"/>
    <cellStyle name="Normal 23 2 3" xfId="32532"/>
    <cellStyle name="Normal 23 3" xfId="12430"/>
    <cellStyle name="Normal 23 3 2" xfId="12431"/>
    <cellStyle name="Normal 23 3 3" xfId="32533"/>
    <cellStyle name="Normal 23 4" xfId="12432"/>
    <cellStyle name="Normal 23 4 2" xfId="12433"/>
    <cellStyle name="Normal 23 4 2 2" xfId="12434"/>
    <cellStyle name="Normal 23 4 2 2 2" xfId="12435"/>
    <cellStyle name="Normal 23 4 2 2 3" xfId="12436"/>
    <cellStyle name="Normal 23 4 2 2 4" xfId="12437"/>
    <cellStyle name="Normal 23 4 2 3" xfId="12438"/>
    <cellStyle name="Normal 23 4 2 4" xfId="12439"/>
    <cellStyle name="Normal 23 4 2 5" xfId="12440"/>
    <cellStyle name="Normal 23 4 3" xfId="12441"/>
    <cellStyle name="Normal 23 4 4" xfId="12442"/>
    <cellStyle name="Normal 23 4 4 2" xfId="12443"/>
    <cellStyle name="Normal 23 4 4 3" xfId="12444"/>
    <cellStyle name="Normal 23 4 4 4" xfId="12445"/>
    <cellStyle name="Normal 23 4 5" xfId="12446"/>
    <cellStyle name="Normal 23 4 6" xfId="12447"/>
    <cellStyle name="Normal 23 4 7" xfId="12448"/>
    <cellStyle name="Normal 23 5" xfId="12449"/>
    <cellStyle name="Normal 23 6" xfId="12450"/>
    <cellStyle name="Normal 23 7" xfId="12451"/>
    <cellStyle name="Normal 23 8" xfId="12452"/>
    <cellStyle name="Normal 23 8 2" xfId="12453"/>
    <cellStyle name="Normal 23 8 3" xfId="12454"/>
    <cellStyle name="Normal 23 8 4" xfId="12455"/>
    <cellStyle name="Normal 23_Cadrage conso" xfId="32534"/>
    <cellStyle name="Normal 24" xfId="12456"/>
    <cellStyle name="Normal 24 2" xfId="12457"/>
    <cellStyle name="Normal 24 2 2" xfId="12458"/>
    <cellStyle name="Normal 24 2 3" xfId="12459"/>
    <cellStyle name="Normal 24 2 3 2" xfId="12460"/>
    <cellStyle name="Normal 24 2 3 2 2" xfId="12461"/>
    <cellStyle name="Normal 24 2 3 2 2 2" xfId="12462"/>
    <cellStyle name="Normal 24 2 3 2 2 3" xfId="12463"/>
    <cellStyle name="Normal 24 2 3 2 2 4" xfId="12464"/>
    <cellStyle name="Normal 24 2 3 2 3" xfId="12465"/>
    <cellStyle name="Normal 24 2 3 2 4" xfId="12466"/>
    <cellStyle name="Normal 24 2 3 2 5" xfId="12467"/>
    <cellStyle name="Normal 24 2 3 3" xfId="12468"/>
    <cellStyle name="Normal 24 2 3 3 2" xfId="12469"/>
    <cellStyle name="Normal 24 2 3 3 3" xfId="12470"/>
    <cellStyle name="Normal 24 2 3 3 4" xfId="12471"/>
    <cellStyle name="Normal 24 2 3 4" xfId="12472"/>
    <cellStyle name="Normal 24 2 3 5" xfId="12473"/>
    <cellStyle name="Normal 24 2 3 6" xfId="12474"/>
    <cellStyle name="Normal 24 2 4" xfId="32536"/>
    <cellStyle name="Normal 24 3" xfId="12475"/>
    <cellStyle name="Normal 24 3 2" xfId="12476"/>
    <cellStyle name="Normal 24 3 2 2" xfId="12477"/>
    <cellStyle name="Normal 24 3 2 2 2" xfId="12478"/>
    <cellStyle name="Normal 24 3 2 2 2 2" xfId="12479"/>
    <cellStyle name="Normal 24 3 2 2 2 3" xfId="12480"/>
    <cellStyle name="Normal 24 3 2 2 2 4" xfId="12481"/>
    <cellStyle name="Normal 24 3 2 2 3" xfId="12482"/>
    <cellStyle name="Normal 24 3 2 2 4" xfId="12483"/>
    <cellStyle name="Normal 24 3 2 2 5" xfId="12484"/>
    <cellStyle name="Normal 24 3 2 3" xfId="12485"/>
    <cellStyle name="Normal 24 3 2 4" xfId="12486"/>
    <cellStyle name="Normal 24 3 2 4 2" xfId="12487"/>
    <cellStyle name="Normal 24 3 2 4 3" xfId="12488"/>
    <cellStyle name="Normal 24 3 2 4 4" xfId="12489"/>
    <cellStyle name="Normal 24 3 2 5" xfId="12490"/>
    <cellStyle name="Normal 24 3 2 6" xfId="12491"/>
    <cellStyle name="Normal 24 3 2 7" xfId="12492"/>
    <cellStyle name="Normal 24 3 3" xfId="32537"/>
    <cellStyle name="Normal 24 4" xfId="12493"/>
    <cellStyle name="Normal 24 5" xfId="12494"/>
    <cellStyle name="Normal 24 5 2" xfId="12495"/>
    <cellStyle name="Normal 24 5 2 2" xfId="12496"/>
    <cellStyle name="Normal 24 5 2 2 2" xfId="12497"/>
    <cellStyle name="Normal 24 5 2 2 3" xfId="12498"/>
    <cellStyle name="Normal 24 5 2 2 4" xfId="12499"/>
    <cellStyle name="Normal 24 5 2 3" xfId="12500"/>
    <cellStyle name="Normal 24 5 2 4" xfId="12501"/>
    <cellStyle name="Normal 24 5 2 5" xfId="12502"/>
    <cellStyle name="Normal 24 5 3" xfId="12503"/>
    <cellStyle name="Normal 24 5 4" xfId="12504"/>
    <cellStyle name="Normal 24 5 4 2" xfId="12505"/>
    <cellStyle name="Normal 24 5 4 3" xfId="12506"/>
    <cellStyle name="Normal 24 5 4 4" xfId="12507"/>
    <cellStyle name="Normal 24 5 5" xfId="12508"/>
    <cellStyle name="Normal 24 5 6" xfId="12509"/>
    <cellStyle name="Normal 24 5 7" xfId="12510"/>
    <cellStyle name="Normal 24 6" xfId="12511"/>
    <cellStyle name="Normal 24 7" xfId="12512"/>
    <cellStyle name="Normal 24 8" xfId="12513"/>
    <cellStyle name="Normal 24 8 2" xfId="12514"/>
    <cellStyle name="Normal 24 8 3" xfId="12515"/>
    <cellStyle name="Normal 24 8 4" xfId="12516"/>
    <cellStyle name="Normal 24 9" xfId="32535"/>
    <cellStyle name="Normal 25" xfId="12517"/>
    <cellStyle name="Normal 25 2" xfId="12518"/>
    <cellStyle name="Normal 25 2 2" xfId="12519"/>
    <cellStyle name="Normal 25 2 2 2" xfId="12520"/>
    <cellStyle name="Normal 25 2 3" xfId="32539"/>
    <cellStyle name="Normal 25 3" xfId="12521"/>
    <cellStyle name="Normal 25 3 2" xfId="12522"/>
    <cellStyle name="Normal 25 3 3" xfId="32540"/>
    <cellStyle name="Normal 25 4" xfId="12523"/>
    <cellStyle name="Normal 25 5" xfId="12524"/>
    <cellStyle name="Normal 25 5 2" xfId="12525"/>
    <cellStyle name="Normal 25 5 2 2" xfId="12526"/>
    <cellStyle name="Normal 25 5 2 2 2" xfId="12527"/>
    <cellStyle name="Normal 25 5 2 2 3" xfId="12528"/>
    <cellStyle name="Normal 25 5 2 2 4" xfId="12529"/>
    <cellStyle name="Normal 25 5 2 3" xfId="12530"/>
    <cellStyle name="Normal 25 5 2 4" xfId="12531"/>
    <cellStyle name="Normal 25 5 2 5" xfId="12532"/>
    <cellStyle name="Normal 25 5 3" xfId="12533"/>
    <cellStyle name="Normal 25 5 3 2" xfId="12534"/>
    <cellStyle name="Normal 25 5 3 3" xfId="12535"/>
    <cellStyle name="Normal 25 5 3 4" xfId="12536"/>
    <cellStyle name="Normal 25 5 4" xfId="12537"/>
    <cellStyle name="Normal 25 5 5" xfId="12538"/>
    <cellStyle name="Normal 25 5 6" xfId="12539"/>
    <cellStyle name="Normal 25 6" xfId="12540"/>
    <cellStyle name="Normal 25 6 2" xfId="12541"/>
    <cellStyle name="Normal 25 6 3" xfId="12542"/>
    <cellStyle name="Normal 25 6 4" xfId="12543"/>
    <cellStyle name="Normal 25 7" xfId="32538"/>
    <cellStyle name="Normal 26" xfId="12544"/>
    <cellStyle name="Normal 26 2" xfId="12545"/>
    <cellStyle name="Normal 26 2 2" xfId="12546"/>
    <cellStyle name="Normal 26 2 2 2" xfId="12547"/>
    <cellStyle name="Normal 26 2 3" xfId="32542"/>
    <cellStyle name="Normal 26 3" xfId="12548"/>
    <cellStyle name="Normal 26 3 2" xfId="12549"/>
    <cellStyle name="Normal 26 3 3" xfId="12550"/>
    <cellStyle name="Normal 26 3 4" xfId="12551"/>
    <cellStyle name="Normal 26 3 4 2" xfId="12552"/>
    <cellStyle name="Normal 26 3 4 3" xfId="12553"/>
    <cellStyle name="Normal 26 3 4 4" xfId="12554"/>
    <cellStyle name="Normal 26 3 5" xfId="32543"/>
    <cellStyle name="Normal 26 4" xfId="12555"/>
    <cellStyle name="Normal 26 4 2" xfId="12556"/>
    <cellStyle name="Normal 26 4 3" xfId="12557"/>
    <cellStyle name="Normal 26 4 3 2" xfId="12558"/>
    <cellStyle name="Normal 26 4 3 3" xfId="12559"/>
    <cellStyle name="Normal 26 4 3 4" xfId="12560"/>
    <cellStyle name="Normal 26 4 4" xfId="32544"/>
    <cellStyle name="Normal 26 5" xfId="12561"/>
    <cellStyle name="Normal 26 5 2" xfId="12562"/>
    <cellStyle name="Normal 26 5 2 2" xfId="12563"/>
    <cellStyle name="Normal 26 5 2 2 2" xfId="12564"/>
    <cellStyle name="Normal 26 5 2 2 3" xfId="12565"/>
    <cellStyle name="Normal 26 5 2 2 4" xfId="12566"/>
    <cellStyle name="Normal 26 5 2 3" xfId="12567"/>
    <cellStyle name="Normal 26 5 2 4" xfId="12568"/>
    <cellStyle name="Normal 26 5 2 5" xfId="12569"/>
    <cellStyle name="Normal 26 5 3" xfId="12570"/>
    <cellStyle name="Normal 26 5 3 2" xfId="12571"/>
    <cellStyle name="Normal 26 5 3 3" xfId="12572"/>
    <cellStyle name="Normal 26 5 3 4" xfId="12573"/>
    <cellStyle name="Normal 26 5 4" xfId="12574"/>
    <cellStyle name="Normal 26 5 5" xfId="12575"/>
    <cellStyle name="Normal 26 5 6" xfId="12576"/>
    <cellStyle name="Normal 26 6" xfId="12577"/>
    <cellStyle name="Normal 26 6 2" xfId="12578"/>
    <cellStyle name="Normal 26 6 3" xfId="12579"/>
    <cellStyle name="Normal 26 6 4" xfId="12580"/>
    <cellStyle name="Normal 26 7" xfId="32541"/>
    <cellStyle name="Normal 27" xfId="12581"/>
    <cellStyle name="Normal 27 2" xfId="12582"/>
    <cellStyle name="Normal 27 2 2" xfId="12583"/>
    <cellStyle name="Normal 27 2 3" xfId="32546"/>
    <cellStyle name="Normal 27 3" xfId="12584"/>
    <cellStyle name="Normal 27 3 2" xfId="12585"/>
    <cellStyle name="Normal 27 3 3" xfId="32547"/>
    <cellStyle name="Normal 27 4" xfId="12586"/>
    <cellStyle name="Normal 27 5" xfId="12587"/>
    <cellStyle name="Normal 27 5 2" xfId="12588"/>
    <cellStyle name="Normal 27 5 2 2" xfId="12589"/>
    <cellStyle name="Normal 27 5 2 2 2" xfId="12590"/>
    <cellStyle name="Normal 27 5 2 2 3" xfId="12591"/>
    <cellStyle name="Normal 27 5 2 2 4" xfId="12592"/>
    <cellStyle name="Normal 27 5 2 3" xfId="12593"/>
    <cellStyle name="Normal 27 5 2 4" xfId="12594"/>
    <cellStyle name="Normal 27 5 2 5" xfId="12595"/>
    <cellStyle name="Normal 27 5 3" xfId="12596"/>
    <cellStyle name="Normal 27 5 3 2" xfId="12597"/>
    <cellStyle name="Normal 27 5 3 3" xfId="12598"/>
    <cellStyle name="Normal 27 5 3 4" xfId="12599"/>
    <cellStyle name="Normal 27 5 4" xfId="12600"/>
    <cellStyle name="Normal 27 5 5" xfId="12601"/>
    <cellStyle name="Normal 27 5 6" xfId="12602"/>
    <cellStyle name="Normal 27 6" xfId="32545"/>
    <cellStyle name="Normal 28" xfId="12603"/>
    <cellStyle name="Normal 28 2" xfId="12604"/>
    <cellStyle name="Normal 28 2 2" xfId="12605"/>
    <cellStyle name="Normal 28 2 3" xfId="32549"/>
    <cellStyle name="Normal 28 3" xfId="12606"/>
    <cellStyle name="Normal 28 3 2" xfId="12607"/>
    <cellStyle name="Normal 28 4" xfId="12608"/>
    <cellStyle name="Normal 28 5" xfId="12609"/>
    <cellStyle name="Normal 28 5 2" xfId="12610"/>
    <cellStyle name="Normal 28 5 2 2" xfId="12611"/>
    <cellStyle name="Normal 28 5 2 2 2" xfId="12612"/>
    <cellStyle name="Normal 28 5 2 2 3" xfId="12613"/>
    <cellStyle name="Normal 28 5 2 2 4" xfId="12614"/>
    <cellStyle name="Normal 28 5 2 3" xfId="12615"/>
    <cellStyle name="Normal 28 5 2 4" xfId="12616"/>
    <cellStyle name="Normal 28 5 2 5" xfId="12617"/>
    <cellStyle name="Normal 28 5 3" xfId="12618"/>
    <cellStyle name="Normal 28 5 3 2" xfId="12619"/>
    <cellStyle name="Normal 28 5 3 3" xfId="12620"/>
    <cellStyle name="Normal 28 5 3 4" xfId="12621"/>
    <cellStyle name="Normal 28 5 4" xfId="12622"/>
    <cellStyle name="Normal 28 5 5" xfId="12623"/>
    <cellStyle name="Normal 28 5 6" xfId="12624"/>
    <cellStyle name="Normal 28 6" xfId="32548"/>
    <cellStyle name="Normal 29" xfId="12625"/>
    <cellStyle name="Normal 29 10" xfId="12626"/>
    <cellStyle name="Normal 29 10 2" xfId="12627"/>
    <cellStyle name="Normal 29 11" xfId="12628"/>
    <cellStyle name="Normal 29 11 2" xfId="12629"/>
    <cellStyle name="Normal 29 12" xfId="12630"/>
    <cellStyle name="Normal 29 12 2" xfId="12631"/>
    <cellStyle name="Normal 29 13" xfId="12632"/>
    <cellStyle name="Normal 29 13 2" xfId="12633"/>
    <cellStyle name="Normal 29 13 2 2" xfId="12634"/>
    <cellStyle name="Normal 29 13 2 3" xfId="12635"/>
    <cellStyle name="Normal 29 13 2 4" xfId="12636"/>
    <cellStyle name="Normal 29 13 3" xfId="12637"/>
    <cellStyle name="Normal 29 13 4" xfId="12638"/>
    <cellStyle name="Normal 29 13 5" xfId="12639"/>
    <cellStyle name="Normal 29 14" xfId="12640"/>
    <cellStyle name="Normal 29 14 2" xfId="12641"/>
    <cellStyle name="Normal 29 14 3" xfId="12642"/>
    <cellStyle name="Normal 29 14 4" xfId="12643"/>
    <cellStyle name="Normal 29 15" xfId="12644"/>
    <cellStyle name="Normal 29 16" xfId="12645"/>
    <cellStyle name="Normal 29 17" xfId="12646"/>
    <cellStyle name="Normal 29 18" xfId="32550"/>
    <cellStyle name="Normal 29 2" xfId="12647"/>
    <cellStyle name="Normal 29 2 2" xfId="12648"/>
    <cellStyle name="Normal 29 2 3" xfId="32551"/>
    <cellStyle name="Normal 29 3" xfId="12649"/>
    <cellStyle name="Normal 29 3 2" xfId="12650"/>
    <cellStyle name="Normal 29 4" xfId="12651"/>
    <cellStyle name="Normal 29 4 2" xfId="12652"/>
    <cellStyle name="Normal 29 5" xfId="12653"/>
    <cellStyle name="Normal 29 5 2" xfId="12654"/>
    <cellStyle name="Normal 29 6" xfId="12655"/>
    <cellStyle name="Normal 29 6 2" xfId="12656"/>
    <cellStyle name="Normal 29 7" xfId="12657"/>
    <cellStyle name="Normal 29 7 2" xfId="12658"/>
    <cellStyle name="Normal 29 8" xfId="12659"/>
    <cellStyle name="Normal 29 8 2" xfId="12660"/>
    <cellStyle name="Normal 29 9" xfId="12661"/>
    <cellStyle name="Normal 29 9 2" xfId="12662"/>
    <cellStyle name="Normal 3" xfId="12"/>
    <cellStyle name="Normal 3 10" xfId="12663"/>
    <cellStyle name="Normal 3 10 2" xfId="12664"/>
    <cellStyle name="Normal 3 10 2 2" xfId="12665"/>
    <cellStyle name="Normal 3 10 2 3" xfId="12666"/>
    <cellStyle name="Normal 3 10 2 3 2" xfId="12667"/>
    <cellStyle name="Normal 3 10 2 3 2 2" xfId="12668"/>
    <cellStyle name="Normal 3 10 2 3 2 3" xfId="12669"/>
    <cellStyle name="Normal 3 10 2 3 2 4" xfId="12670"/>
    <cellStyle name="Normal 3 10 2 3 3" xfId="12671"/>
    <cellStyle name="Normal 3 10 2 3 4" xfId="12672"/>
    <cellStyle name="Normal 3 10 2 3 5" xfId="12673"/>
    <cellStyle name="Normal 3 10 2 4" xfId="12674"/>
    <cellStyle name="Normal 3 10 2 4 2" xfId="12675"/>
    <cellStyle name="Normal 3 10 2 4 3" xfId="12676"/>
    <cellStyle name="Normal 3 10 2 4 4" xfId="12677"/>
    <cellStyle name="Normal 3 10 2 5" xfId="12678"/>
    <cellStyle name="Normal 3 10 2 6" xfId="12679"/>
    <cellStyle name="Normal 3 10 2 7" xfId="12680"/>
    <cellStyle name="Normal 3 10 3" xfId="12681"/>
    <cellStyle name="Normal 3 10 3 2" xfId="12682"/>
    <cellStyle name="Normal 3 10 3 2 2" xfId="12683"/>
    <cellStyle name="Normal 3 10 3 2 2 2" xfId="12684"/>
    <cellStyle name="Normal 3 10 3 2 2 3" xfId="12685"/>
    <cellStyle name="Normal 3 10 3 2 2 4" xfId="12686"/>
    <cellStyle name="Normal 3 10 3 2 3" xfId="12687"/>
    <cellStyle name="Normal 3 10 3 2 4" xfId="12688"/>
    <cellStyle name="Normal 3 10 3 2 5" xfId="12689"/>
    <cellStyle name="Normal 3 10 3 3" xfId="12690"/>
    <cellStyle name="Normal 3 10 3 3 2" xfId="12691"/>
    <cellStyle name="Normal 3 10 3 3 3" xfId="12692"/>
    <cellStyle name="Normal 3 10 3 3 4" xfId="12693"/>
    <cellStyle name="Normal 3 10 3 4" xfId="12694"/>
    <cellStyle name="Normal 3 10 3 5" xfId="12695"/>
    <cellStyle name="Normal 3 10 3 6" xfId="12696"/>
    <cellStyle name="Normal 3 10 4" xfId="12697"/>
    <cellStyle name="Normal 3 10 5" xfId="12698"/>
    <cellStyle name="Normal 3 10 5 2" xfId="12699"/>
    <cellStyle name="Normal 3 10 5 2 2" xfId="12700"/>
    <cellStyle name="Normal 3 10 5 2 3" xfId="12701"/>
    <cellStyle name="Normal 3 10 5 2 4" xfId="12702"/>
    <cellStyle name="Normal 3 10 5 3" xfId="12703"/>
    <cellStyle name="Normal 3 10 5 4" xfId="12704"/>
    <cellStyle name="Normal 3 10 5 5" xfId="12705"/>
    <cellStyle name="Normal 3 10 6" xfId="12706"/>
    <cellStyle name="Normal 3 10 7" xfId="12707"/>
    <cellStyle name="Normal 3 10 8" xfId="12708"/>
    <cellStyle name="Normal 3 11" xfId="12709"/>
    <cellStyle name="Normal 3 11 2" xfId="12710"/>
    <cellStyle name="Normal 3 11 2 2" xfId="12711"/>
    <cellStyle name="Normal 3 11 2 2 2" xfId="12712"/>
    <cellStyle name="Normal 3 11 2 2 2 2" xfId="12713"/>
    <cellStyle name="Normal 3 11 2 2 2 3" xfId="12714"/>
    <cellStyle name="Normal 3 11 2 2 2 4" xfId="12715"/>
    <cellStyle name="Normal 3 11 2 2 3" xfId="12716"/>
    <cellStyle name="Normal 3 11 2 2 4" xfId="12717"/>
    <cellStyle name="Normal 3 11 2 2 5" xfId="12718"/>
    <cellStyle name="Normal 3 11 2 3" xfId="12719"/>
    <cellStyle name="Normal 3 11 2 3 2" xfId="12720"/>
    <cellStyle name="Normal 3 11 2 3 3" xfId="12721"/>
    <cellStyle name="Normal 3 11 2 3 4" xfId="12722"/>
    <cellStyle name="Normal 3 11 2 4" xfId="12723"/>
    <cellStyle name="Normal 3 11 2 5" xfId="12724"/>
    <cellStyle name="Normal 3 11 2 6" xfId="12725"/>
    <cellStyle name="Normal 3 11 3" xfId="12726"/>
    <cellStyle name="Normal 3 11 4" xfId="12727"/>
    <cellStyle name="Normal 3 11 4 2" xfId="12728"/>
    <cellStyle name="Normal 3 11 4 2 2" xfId="12729"/>
    <cellStyle name="Normal 3 11 4 2 3" xfId="12730"/>
    <cellStyle name="Normal 3 11 4 2 4" xfId="12731"/>
    <cellStyle name="Normal 3 11 4 3" xfId="12732"/>
    <cellStyle name="Normal 3 11 4 4" xfId="12733"/>
    <cellStyle name="Normal 3 11 4 5" xfId="12734"/>
    <cellStyle name="Normal 3 11 5" xfId="12735"/>
    <cellStyle name="Normal 3 11 6" xfId="12736"/>
    <cellStyle name="Normal 3 11 7" xfId="12737"/>
    <cellStyle name="Normal 3 12" xfId="12738"/>
    <cellStyle name="Normal 3 12 2" xfId="12739"/>
    <cellStyle name="Normal 3 12 2 2" xfId="12740"/>
    <cellStyle name="Normal 3 12 2 2 2" xfId="12741"/>
    <cellStyle name="Normal 3 12 2 2 3" xfId="12742"/>
    <cellStyle name="Normal 3 12 2 2 4" xfId="12743"/>
    <cellStyle name="Normal 3 12 3" xfId="12744"/>
    <cellStyle name="Normal 3 12 3 2" xfId="12745"/>
    <cellStyle name="Normal 3 12 3 2 2" xfId="12746"/>
    <cellStyle name="Normal 3 12 3 2 3" xfId="12747"/>
    <cellStyle name="Normal 3 12 3 2 4" xfId="12748"/>
    <cellStyle name="Normal 3 12 3 3" xfId="12749"/>
    <cellStyle name="Normal 3 12 3 4" xfId="12750"/>
    <cellStyle name="Normal 3 12 3 5" xfId="12751"/>
    <cellStyle name="Normal 3 12 4" xfId="12752"/>
    <cellStyle name="Normal 3 12 5" xfId="12753"/>
    <cellStyle name="Normal 3 12 6" xfId="12754"/>
    <cellStyle name="Normal 3 13" xfId="12755"/>
    <cellStyle name="Normal 3 13 2" xfId="12756"/>
    <cellStyle name="Normal 3 13 3" xfId="12757"/>
    <cellStyle name="Normal 3 13 3 2" xfId="12758"/>
    <cellStyle name="Normal 3 13 3 2 2" xfId="12759"/>
    <cellStyle name="Normal 3 13 3 2 3" xfId="12760"/>
    <cellStyle name="Normal 3 13 3 2 4" xfId="12761"/>
    <cellStyle name="Normal 3 13 3 3" xfId="12762"/>
    <cellStyle name="Normal 3 13 3 4" xfId="12763"/>
    <cellStyle name="Normal 3 13 3 5" xfId="12764"/>
    <cellStyle name="Normal 3 13 4" xfId="12765"/>
    <cellStyle name="Normal 3 13 4 2" xfId="12766"/>
    <cellStyle name="Normal 3 13 4 3" xfId="12767"/>
    <cellStyle name="Normal 3 13 4 4" xfId="12768"/>
    <cellStyle name="Normal 3 13 5" xfId="12769"/>
    <cellStyle name="Normal 3 13 6" xfId="12770"/>
    <cellStyle name="Normal 3 13 7" xfId="12771"/>
    <cellStyle name="Normal 3 14" xfId="12772"/>
    <cellStyle name="Normal 3 14 2" xfId="12773"/>
    <cellStyle name="Normal 3 15" xfId="12774"/>
    <cellStyle name="Normal 3 15 2" xfId="12775"/>
    <cellStyle name="Normal 3 16" xfId="12776"/>
    <cellStyle name="Normal 3 16 2" xfId="12777"/>
    <cellStyle name="Normal 3 17" xfId="12778"/>
    <cellStyle name="Normal 3 17 2" xfId="12779"/>
    <cellStyle name="Normal 3 18" xfId="12780"/>
    <cellStyle name="Normal 3 18 2" xfId="12781"/>
    <cellStyle name="Normal 3 19" xfId="12782"/>
    <cellStyle name="Normal 3 19 2" xfId="12783"/>
    <cellStyle name="Normal 3 2" xfId="12784"/>
    <cellStyle name="Normal 3 2 10" xfId="12785"/>
    <cellStyle name="Normal 3 2 10 2" xfId="12786"/>
    <cellStyle name="Normal 3 2 10 3" xfId="12787"/>
    <cellStyle name="Normal 3 2 10 3 2" xfId="12788"/>
    <cellStyle name="Normal 3 2 10 3 2 2" xfId="12789"/>
    <cellStyle name="Normal 3 2 10 3 2 3" xfId="12790"/>
    <cellStyle name="Normal 3 2 10 3 2 4" xfId="12791"/>
    <cellStyle name="Normal 3 2 10 3 3" xfId="12792"/>
    <cellStyle name="Normal 3 2 10 3 4" xfId="12793"/>
    <cellStyle name="Normal 3 2 10 3 5" xfId="12794"/>
    <cellStyle name="Normal 3 2 10 4" xfId="12795"/>
    <cellStyle name="Normal 3 2 10 4 2" xfId="12796"/>
    <cellStyle name="Normal 3 2 10 4 3" xfId="12797"/>
    <cellStyle name="Normal 3 2 10 4 4" xfId="12798"/>
    <cellStyle name="Normal 3 2 10 5" xfId="12799"/>
    <cellStyle name="Normal 3 2 10 6" xfId="12800"/>
    <cellStyle name="Normal 3 2 10 7" xfId="12801"/>
    <cellStyle name="Normal 3 2 11" xfId="12802"/>
    <cellStyle name="Normal 3 2 11 2" xfId="12803"/>
    <cellStyle name="Normal 3 2 11 3" xfId="12804"/>
    <cellStyle name="Normal 3 2 11 3 2" xfId="12805"/>
    <cellStyle name="Normal 3 2 11 3 2 2" xfId="12806"/>
    <cellStyle name="Normal 3 2 11 3 2 3" xfId="12807"/>
    <cellStyle name="Normal 3 2 11 3 2 4" xfId="12808"/>
    <cellStyle name="Normal 3 2 11 3 3" xfId="12809"/>
    <cellStyle name="Normal 3 2 11 3 4" xfId="12810"/>
    <cellStyle name="Normal 3 2 11 3 5" xfId="12811"/>
    <cellStyle name="Normal 3 2 11 4" xfId="12812"/>
    <cellStyle name="Normal 3 2 11 4 2" xfId="12813"/>
    <cellStyle name="Normal 3 2 11 4 3" xfId="12814"/>
    <cellStyle name="Normal 3 2 11 4 4" xfId="12815"/>
    <cellStyle name="Normal 3 2 11 5" xfId="12816"/>
    <cellStyle name="Normal 3 2 11 6" xfId="12817"/>
    <cellStyle name="Normal 3 2 11 7" xfId="12818"/>
    <cellStyle name="Normal 3 2 12" xfId="12819"/>
    <cellStyle name="Normal 3 2 13" xfId="12820"/>
    <cellStyle name="Normal 3 2 14" xfId="12821"/>
    <cellStyle name="Normal 3 2 15" xfId="12822"/>
    <cellStyle name="Normal 3 2 16" xfId="12823"/>
    <cellStyle name="Normal 3 2 17" xfId="12824"/>
    <cellStyle name="Normal 3 2 17 2" xfId="12825"/>
    <cellStyle name="Normal 3 2 18" xfId="12826"/>
    <cellStyle name="Normal 3 2 18 2" xfId="12827"/>
    <cellStyle name="Normal 3 2 19" xfId="12828"/>
    <cellStyle name="Normal 3 2 19 2" xfId="12829"/>
    <cellStyle name="Normal 3 2 2" xfId="12830"/>
    <cellStyle name="Normal 3 2 2 10" xfId="12831"/>
    <cellStyle name="Normal 3 2 2 11" xfId="12832"/>
    <cellStyle name="Normal 3 2 2 11 2" xfId="12833"/>
    <cellStyle name="Normal 3 2 2 11 2 2" xfId="12834"/>
    <cellStyle name="Normal 3 2 2 11 2 3" xfId="12835"/>
    <cellStyle name="Normal 3 2 2 11 2 4" xfId="12836"/>
    <cellStyle name="Normal 3 2 2 11 3" xfId="12837"/>
    <cellStyle name="Normal 3 2 2 11 4" xfId="12838"/>
    <cellStyle name="Normal 3 2 2 11 5" xfId="12839"/>
    <cellStyle name="Normal 3 2 2 12" xfId="12840"/>
    <cellStyle name="Normal 3 2 2 12 2" xfId="12841"/>
    <cellStyle name="Normal 3 2 2 12 3" xfId="12842"/>
    <cellStyle name="Normal 3 2 2 12 4" xfId="12843"/>
    <cellStyle name="Normal 3 2 2 13" xfId="12844"/>
    <cellStyle name="Normal 3 2 2 14" xfId="12845"/>
    <cellStyle name="Normal 3 2 2 15" xfId="12846"/>
    <cellStyle name="Normal 3 2 2 16" xfId="32552"/>
    <cellStyle name="Normal 3 2 2 2" xfId="12847"/>
    <cellStyle name="Normal 3 2 2 2 10" xfId="12848"/>
    <cellStyle name="Normal 3 2 2 2 10 2" xfId="12849"/>
    <cellStyle name="Normal 3 2 2 2 10 2 2" xfId="12850"/>
    <cellStyle name="Normal 3 2 2 2 10 2 3" xfId="12851"/>
    <cellStyle name="Normal 3 2 2 2 10 2 4" xfId="12852"/>
    <cellStyle name="Normal 3 2 2 2 10 3" xfId="12853"/>
    <cellStyle name="Normal 3 2 2 2 10 4" xfId="12854"/>
    <cellStyle name="Normal 3 2 2 2 10 5" xfId="12855"/>
    <cellStyle name="Normal 3 2 2 2 11" xfId="12856"/>
    <cellStyle name="Normal 3 2 2 2 11 2" xfId="12857"/>
    <cellStyle name="Normal 3 2 2 2 11 3" xfId="12858"/>
    <cellStyle name="Normal 3 2 2 2 11 4" xfId="12859"/>
    <cellStyle name="Normal 3 2 2 2 12" xfId="12860"/>
    <cellStyle name="Normal 3 2 2 2 13" xfId="12861"/>
    <cellStyle name="Normal 3 2 2 2 14" xfId="12862"/>
    <cellStyle name="Normal 3 2 2 2 2" xfId="12863"/>
    <cellStyle name="Normal 3 2 2 2 2 10" xfId="12864"/>
    <cellStyle name="Normal 3 2 2 2 2 2" xfId="12865"/>
    <cellStyle name="Normal 3 2 2 2 2 2 2" xfId="12866"/>
    <cellStyle name="Normal 3 2 2 2 2 2 2 2" xfId="12867"/>
    <cellStyle name="Normal 3 2 2 2 2 2 2 2 2" xfId="12868"/>
    <cellStyle name="Normal 3 2 2 2 2 2 2 2 2 2" xfId="12869"/>
    <cellStyle name="Normal 3 2 2 2 2 2 2 2 2 3" xfId="12870"/>
    <cellStyle name="Normal 3 2 2 2 2 2 2 2 2 4" xfId="12871"/>
    <cellStyle name="Normal 3 2 2 2 2 2 2 2 3" xfId="12872"/>
    <cellStyle name="Normal 3 2 2 2 2 2 2 2 4" xfId="12873"/>
    <cellStyle name="Normal 3 2 2 2 2 2 2 2 5" xfId="12874"/>
    <cellStyle name="Normal 3 2 2 2 2 2 2 3" xfId="12875"/>
    <cellStyle name="Normal 3 2 2 2 2 2 2 3 2" xfId="12876"/>
    <cellStyle name="Normal 3 2 2 2 2 2 2 3 3" xfId="12877"/>
    <cellStyle name="Normal 3 2 2 2 2 2 2 3 4" xfId="12878"/>
    <cellStyle name="Normal 3 2 2 2 2 2 2 4" xfId="12879"/>
    <cellStyle name="Normal 3 2 2 2 2 2 2 5" xfId="12880"/>
    <cellStyle name="Normal 3 2 2 2 2 2 2 6" xfId="12881"/>
    <cellStyle name="Normal 3 2 2 2 2 2 3" xfId="12882"/>
    <cellStyle name="Normal 3 2 2 2 2 2 3 2" xfId="12883"/>
    <cellStyle name="Normal 3 2 2 2 2 2 3 2 2" xfId="12884"/>
    <cellStyle name="Normal 3 2 2 2 2 2 3 2 2 2" xfId="12885"/>
    <cellStyle name="Normal 3 2 2 2 2 2 3 2 2 3" xfId="12886"/>
    <cellStyle name="Normal 3 2 2 2 2 2 3 2 2 4" xfId="12887"/>
    <cellStyle name="Normal 3 2 2 2 2 2 3 2 3" xfId="12888"/>
    <cellStyle name="Normal 3 2 2 2 2 2 3 2 4" xfId="12889"/>
    <cellStyle name="Normal 3 2 2 2 2 2 3 2 5" xfId="12890"/>
    <cellStyle name="Normal 3 2 2 2 2 2 3 3" xfId="12891"/>
    <cellStyle name="Normal 3 2 2 2 2 2 3 3 2" xfId="12892"/>
    <cellStyle name="Normal 3 2 2 2 2 2 3 3 3" xfId="12893"/>
    <cellStyle name="Normal 3 2 2 2 2 2 3 3 4" xfId="12894"/>
    <cellStyle name="Normal 3 2 2 2 2 2 3 4" xfId="12895"/>
    <cellStyle name="Normal 3 2 2 2 2 2 3 5" xfId="12896"/>
    <cellStyle name="Normal 3 2 2 2 2 2 3 6" xfId="12897"/>
    <cellStyle name="Normal 3 2 2 2 2 2 4" xfId="12898"/>
    <cellStyle name="Normal 3 2 2 2 2 2 4 2" xfId="12899"/>
    <cellStyle name="Normal 3 2 2 2 2 2 4 2 2" xfId="12900"/>
    <cellStyle name="Normal 3 2 2 2 2 2 4 2 3" xfId="12901"/>
    <cellStyle name="Normal 3 2 2 2 2 2 4 2 4" xfId="12902"/>
    <cellStyle name="Normal 3 2 2 2 2 2 4 3" xfId="12903"/>
    <cellStyle name="Normal 3 2 2 2 2 2 4 4" xfId="12904"/>
    <cellStyle name="Normal 3 2 2 2 2 2 4 5" xfId="12905"/>
    <cellStyle name="Normal 3 2 2 2 2 2 5" xfId="12906"/>
    <cellStyle name="Normal 3 2 2 2 2 2 5 2" xfId="12907"/>
    <cellStyle name="Normal 3 2 2 2 2 2 5 3" xfId="12908"/>
    <cellStyle name="Normal 3 2 2 2 2 2 5 4" xfId="12909"/>
    <cellStyle name="Normal 3 2 2 2 2 2 6" xfId="12910"/>
    <cellStyle name="Normal 3 2 2 2 2 2 7" xfId="12911"/>
    <cellStyle name="Normal 3 2 2 2 2 2 8" xfId="12912"/>
    <cellStyle name="Normal 3 2 2 2 2 3" xfId="12913"/>
    <cellStyle name="Normal 3 2 2 2 2 3 2" xfId="12914"/>
    <cellStyle name="Normal 3 2 2 2 2 3 2 2" xfId="12915"/>
    <cellStyle name="Normal 3 2 2 2 2 3 2 2 2" xfId="12916"/>
    <cellStyle name="Normal 3 2 2 2 2 3 2 2 3" xfId="12917"/>
    <cellStyle name="Normal 3 2 2 2 2 3 2 2 4" xfId="12918"/>
    <cellStyle name="Normal 3 2 2 2 2 3 2 3" xfId="12919"/>
    <cellStyle name="Normal 3 2 2 2 2 3 2 4" xfId="12920"/>
    <cellStyle name="Normal 3 2 2 2 2 3 2 5" xfId="12921"/>
    <cellStyle name="Normal 3 2 2 2 2 3 3" xfId="12922"/>
    <cellStyle name="Normal 3 2 2 2 2 3 3 2" xfId="12923"/>
    <cellStyle name="Normal 3 2 2 2 2 3 3 3" xfId="12924"/>
    <cellStyle name="Normal 3 2 2 2 2 3 3 4" xfId="12925"/>
    <cellStyle name="Normal 3 2 2 2 2 3 4" xfId="12926"/>
    <cellStyle name="Normal 3 2 2 2 2 3 5" xfId="12927"/>
    <cellStyle name="Normal 3 2 2 2 2 3 6" xfId="12928"/>
    <cellStyle name="Normal 3 2 2 2 2 4" xfId="12929"/>
    <cellStyle name="Normal 3 2 2 2 2 4 2" xfId="12930"/>
    <cellStyle name="Normal 3 2 2 2 2 4 2 2" xfId="12931"/>
    <cellStyle name="Normal 3 2 2 2 2 4 2 2 2" xfId="12932"/>
    <cellStyle name="Normal 3 2 2 2 2 4 2 2 3" xfId="12933"/>
    <cellStyle name="Normal 3 2 2 2 2 4 2 2 4" xfId="12934"/>
    <cellStyle name="Normal 3 2 2 2 2 4 2 3" xfId="12935"/>
    <cellStyle name="Normal 3 2 2 2 2 4 2 4" xfId="12936"/>
    <cellStyle name="Normal 3 2 2 2 2 4 2 5" xfId="12937"/>
    <cellStyle name="Normal 3 2 2 2 2 4 3" xfId="12938"/>
    <cellStyle name="Normal 3 2 2 2 2 4 3 2" xfId="12939"/>
    <cellStyle name="Normal 3 2 2 2 2 4 3 3" xfId="12940"/>
    <cellStyle name="Normal 3 2 2 2 2 4 3 4" xfId="12941"/>
    <cellStyle name="Normal 3 2 2 2 2 4 4" xfId="12942"/>
    <cellStyle name="Normal 3 2 2 2 2 4 5" xfId="12943"/>
    <cellStyle name="Normal 3 2 2 2 2 4 6" xfId="12944"/>
    <cellStyle name="Normal 3 2 2 2 2 5" xfId="12945"/>
    <cellStyle name="Normal 3 2 2 2 2 6" xfId="12946"/>
    <cellStyle name="Normal 3 2 2 2 2 6 2" xfId="12947"/>
    <cellStyle name="Normal 3 2 2 2 2 6 2 2" xfId="12948"/>
    <cellStyle name="Normal 3 2 2 2 2 6 2 3" xfId="12949"/>
    <cellStyle name="Normal 3 2 2 2 2 6 2 4" xfId="12950"/>
    <cellStyle name="Normal 3 2 2 2 2 6 3" xfId="12951"/>
    <cellStyle name="Normal 3 2 2 2 2 6 4" xfId="12952"/>
    <cellStyle name="Normal 3 2 2 2 2 6 5" xfId="12953"/>
    <cellStyle name="Normal 3 2 2 2 2 7" xfId="12954"/>
    <cellStyle name="Normal 3 2 2 2 2 7 2" xfId="12955"/>
    <cellStyle name="Normal 3 2 2 2 2 7 3" xfId="12956"/>
    <cellStyle name="Normal 3 2 2 2 2 7 4" xfId="12957"/>
    <cellStyle name="Normal 3 2 2 2 2 8" xfId="12958"/>
    <cellStyle name="Normal 3 2 2 2 2 9" xfId="12959"/>
    <cellStyle name="Normal 3 2 2 2 3" xfId="12960"/>
    <cellStyle name="Normal 3 2 2 2 3 2" xfId="12961"/>
    <cellStyle name="Normal 3 2 2 2 3 2 2" xfId="12962"/>
    <cellStyle name="Normal 3 2 2 2 3 2 2 2" xfId="12963"/>
    <cellStyle name="Normal 3 2 2 2 3 2 2 2 2" xfId="12964"/>
    <cellStyle name="Normal 3 2 2 2 3 2 2 2 2 2" xfId="12965"/>
    <cellStyle name="Normal 3 2 2 2 3 2 2 2 2 3" xfId="12966"/>
    <cellStyle name="Normal 3 2 2 2 3 2 2 2 2 4" xfId="12967"/>
    <cellStyle name="Normal 3 2 2 2 3 2 2 2 3" xfId="12968"/>
    <cellStyle name="Normal 3 2 2 2 3 2 2 2 4" xfId="12969"/>
    <cellStyle name="Normal 3 2 2 2 3 2 2 2 5" xfId="12970"/>
    <cellStyle name="Normal 3 2 2 2 3 2 2 3" xfId="12971"/>
    <cellStyle name="Normal 3 2 2 2 3 2 2 3 2" xfId="12972"/>
    <cellStyle name="Normal 3 2 2 2 3 2 2 3 3" xfId="12973"/>
    <cellStyle name="Normal 3 2 2 2 3 2 2 3 4" xfId="12974"/>
    <cellStyle name="Normal 3 2 2 2 3 2 2 4" xfId="12975"/>
    <cellStyle name="Normal 3 2 2 2 3 2 2 5" xfId="12976"/>
    <cellStyle name="Normal 3 2 2 2 3 2 2 6" xfId="12977"/>
    <cellStyle name="Normal 3 2 2 2 3 2 3" xfId="12978"/>
    <cellStyle name="Normal 3 2 2 2 3 2 3 2" xfId="12979"/>
    <cellStyle name="Normal 3 2 2 2 3 2 3 2 2" xfId="12980"/>
    <cellStyle name="Normal 3 2 2 2 3 2 3 2 2 2" xfId="12981"/>
    <cellStyle name="Normal 3 2 2 2 3 2 3 2 2 3" xfId="12982"/>
    <cellStyle name="Normal 3 2 2 2 3 2 3 2 2 4" xfId="12983"/>
    <cellStyle name="Normal 3 2 2 2 3 2 3 2 3" xfId="12984"/>
    <cellStyle name="Normal 3 2 2 2 3 2 3 2 4" xfId="12985"/>
    <cellStyle name="Normal 3 2 2 2 3 2 3 2 5" xfId="12986"/>
    <cellStyle name="Normal 3 2 2 2 3 2 3 3" xfId="12987"/>
    <cellStyle name="Normal 3 2 2 2 3 2 3 3 2" xfId="12988"/>
    <cellStyle name="Normal 3 2 2 2 3 2 3 3 3" xfId="12989"/>
    <cellStyle name="Normal 3 2 2 2 3 2 3 3 4" xfId="12990"/>
    <cellStyle name="Normal 3 2 2 2 3 2 3 4" xfId="12991"/>
    <cellStyle name="Normal 3 2 2 2 3 2 3 5" xfId="12992"/>
    <cellStyle name="Normal 3 2 2 2 3 2 3 6" xfId="12993"/>
    <cellStyle name="Normal 3 2 2 2 3 2 4" xfId="12994"/>
    <cellStyle name="Normal 3 2 2 2 3 2 4 2" xfId="12995"/>
    <cellStyle name="Normal 3 2 2 2 3 2 4 2 2" xfId="12996"/>
    <cellStyle name="Normal 3 2 2 2 3 2 4 2 3" xfId="12997"/>
    <cellStyle name="Normal 3 2 2 2 3 2 4 2 4" xfId="12998"/>
    <cellStyle name="Normal 3 2 2 2 3 2 4 3" xfId="12999"/>
    <cellStyle name="Normal 3 2 2 2 3 2 4 4" xfId="13000"/>
    <cellStyle name="Normal 3 2 2 2 3 2 4 5" xfId="13001"/>
    <cellStyle name="Normal 3 2 2 2 3 2 5" xfId="13002"/>
    <cellStyle name="Normal 3 2 2 2 3 2 5 2" xfId="13003"/>
    <cellStyle name="Normal 3 2 2 2 3 2 5 3" xfId="13004"/>
    <cellStyle name="Normal 3 2 2 2 3 2 5 4" xfId="13005"/>
    <cellStyle name="Normal 3 2 2 2 3 2 6" xfId="13006"/>
    <cellStyle name="Normal 3 2 2 2 3 2 7" xfId="13007"/>
    <cellStyle name="Normal 3 2 2 2 3 2 8" xfId="13008"/>
    <cellStyle name="Normal 3 2 2 2 3 3" xfId="13009"/>
    <cellStyle name="Normal 3 2 2 2 3 3 2" xfId="13010"/>
    <cellStyle name="Normal 3 2 2 2 3 3 2 2" xfId="13011"/>
    <cellStyle name="Normal 3 2 2 2 3 3 2 2 2" xfId="13012"/>
    <cellStyle name="Normal 3 2 2 2 3 3 2 2 3" xfId="13013"/>
    <cellStyle name="Normal 3 2 2 2 3 3 2 2 4" xfId="13014"/>
    <cellStyle name="Normal 3 2 2 2 3 3 2 3" xfId="13015"/>
    <cellStyle name="Normal 3 2 2 2 3 3 2 4" xfId="13016"/>
    <cellStyle name="Normal 3 2 2 2 3 3 2 5" xfId="13017"/>
    <cellStyle name="Normal 3 2 2 2 3 3 3" xfId="13018"/>
    <cellStyle name="Normal 3 2 2 2 3 3 3 2" xfId="13019"/>
    <cellStyle name="Normal 3 2 2 2 3 3 3 3" xfId="13020"/>
    <cellStyle name="Normal 3 2 2 2 3 3 3 4" xfId="13021"/>
    <cellStyle name="Normal 3 2 2 2 3 3 4" xfId="13022"/>
    <cellStyle name="Normal 3 2 2 2 3 3 5" xfId="13023"/>
    <cellStyle name="Normal 3 2 2 2 3 3 6" xfId="13024"/>
    <cellStyle name="Normal 3 2 2 2 3 4" xfId="13025"/>
    <cellStyle name="Normal 3 2 2 2 3 4 2" xfId="13026"/>
    <cellStyle name="Normal 3 2 2 2 3 4 2 2" xfId="13027"/>
    <cellStyle name="Normal 3 2 2 2 3 4 2 2 2" xfId="13028"/>
    <cellStyle name="Normal 3 2 2 2 3 4 2 2 3" xfId="13029"/>
    <cellStyle name="Normal 3 2 2 2 3 4 2 2 4" xfId="13030"/>
    <cellStyle name="Normal 3 2 2 2 3 4 2 3" xfId="13031"/>
    <cellStyle name="Normal 3 2 2 2 3 4 2 4" xfId="13032"/>
    <cellStyle name="Normal 3 2 2 2 3 4 2 5" xfId="13033"/>
    <cellStyle name="Normal 3 2 2 2 3 4 3" xfId="13034"/>
    <cellStyle name="Normal 3 2 2 2 3 4 3 2" xfId="13035"/>
    <cellStyle name="Normal 3 2 2 2 3 4 3 3" xfId="13036"/>
    <cellStyle name="Normal 3 2 2 2 3 4 3 4" xfId="13037"/>
    <cellStyle name="Normal 3 2 2 2 3 4 4" xfId="13038"/>
    <cellStyle name="Normal 3 2 2 2 3 4 5" xfId="13039"/>
    <cellStyle name="Normal 3 2 2 2 3 4 6" xfId="13040"/>
    <cellStyle name="Normal 3 2 2 2 3 5" xfId="13041"/>
    <cellStyle name="Normal 3 2 2 2 3 5 2" xfId="13042"/>
    <cellStyle name="Normal 3 2 2 2 3 5 2 2" xfId="13043"/>
    <cellStyle name="Normal 3 2 2 2 3 5 2 3" xfId="13044"/>
    <cellStyle name="Normal 3 2 2 2 3 5 2 4" xfId="13045"/>
    <cellStyle name="Normal 3 2 2 2 3 5 3" xfId="13046"/>
    <cellStyle name="Normal 3 2 2 2 3 5 4" xfId="13047"/>
    <cellStyle name="Normal 3 2 2 2 3 5 5" xfId="13048"/>
    <cellStyle name="Normal 3 2 2 2 3 6" xfId="13049"/>
    <cellStyle name="Normal 3 2 2 2 3 6 2" xfId="13050"/>
    <cellStyle name="Normal 3 2 2 2 3 6 3" xfId="13051"/>
    <cellStyle name="Normal 3 2 2 2 3 6 4" xfId="13052"/>
    <cellStyle name="Normal 3 2 2 2 3 7" xfId="13053"/>
    <cellStyle name="Normal 3 2 2 2 3 8" xfId="13054"/>
    <cellStyle name="Normal 3 2 2 2 3 9" xfId="13055"/>
    <cellStyle name="Normal 3 2 2 2 4" xfId="13056"/>
    <cellStyle name="Normal 3 2 2 2 4 2" xfId="13057"/>
    <cellStyle name="Normal 3 2 2 2 4 2 2" xfId="13058"/>
    <cellStyle name="Normal 3 2 2 2 4 2 2 2" xfId="13059"/>
    <cellStyle name="Normal 3 2 2 2 4 2 2 2 2" xfId="13060"/>
    <cellStyle name="Normal 3 2 2 2 4 2 2 2 2 2" xfId="13061"/>
    <cellStyle name="Normal 3 2 2 2 4 2 2 2 2 3" xfId="13062"/>
    <cellStyle name="Normal 3 2 2 2 4 2 2 2 2 4" xfId="13063"/>
    <cellStyle name="Normal 3 2 2 2 4 2 2 2 3" xfId="13064"/>
    <cellStyle name="Normal 3 2 2 2 4 2 2 2 4" xfId="13065"/>
    <cellStyle name="Normal 3 2 2 2 4 2 2 2 5" xfId="13066"/>
    <cellStyle name="Normal 3 2 2 2 4 2 2 3" xfId="13067"/>
    <cellStyle name="Normal 3 2 2 2 4 2 2 3 2" xfId="13068"/>
    <cellStyle name="Normal 3 2 2 2 4 2 2 3 3" xfId="13069"/>
    <cellStyle name="Normal 3 2 2 2 4 2 2 3 4" xfId="13070"/>
    <cellStyle name="Normal 3 2 2 2 4 2 2 4" xfId="13071"/>
    <cellStyle name="Normal 3 2 2 2 4 2 2 5" xfId="13072"/>
    <cellStyle name="Normal 3 2 2 2 4 2 2 6" xfId="13073"/>
    <cellStyle name="Normal 3 2 2 2 4 2 3" xfId="13074"/>
    <cellStyle name="Normal 3 2 2 2 4 2 3 2" xfId="13075"/>
    <cellStyle name="Normal 3 2 2 2 4 2 3 2 2" xfId="13076"/>
    <cellStyle name="Normal 3 2 2 2 4 2 3 2 2 2" xfId="13077"/>
    <cellStyle name="Normal 3 2 2 2 4 2 3 2 2 3" xfId="13078"/>
    <cellStyle name="Normal 3 2 2 2 4 2 3 2 2 4" xfId="13079"/>
    <cellStyle name="Normal 3 2 2 2 4 2 3 2 3" xfId="13080"/>
    <cellStyle name="Normal 3 2 2 2 4 2 3 2 4" xfId="13081"/>
    <cellStyle name="Normal 3 2 2 2 4 2 3 2 5" xfId="13082"/>
    <cellStyle name="Normal 3 2 2 2 4 2 3 3" xfId="13083"/>
    <cellStyle name="Normal 3 2 2 2 4 2 3 3 2" xfId="13084"/>
    <cellStyle name="Normal 3 2 2 2 4 2 3 3 3" xfId="13085"/>
    <cellStyle name="Normal 3 2 2 2 4 2 3 3 4" xfId="13086"/>
    <cellStyle name="Normal 3 2 2 2 4 2 3 4" xfId="13087"/>
    <cellStyle name="Normal 3 2 2 2 4 2 3 5" xfId="13088"/>
    <cellStyle name="Normal 3 2 2 2 4 2 3 6" xfId="13089"/>
    <cellStyle name="Normal 3 2 2 2 4 2 4" xfId="13090"/>
    <cellStyle name="Normal 3 2 2 2 4 2 4 2" xfId="13091"/>
    <cellStyle name="Normal 3 2 2 2 4 2 4 2 2" xfId="13092"/>
    <cellStyle name="Normal 3 2 2 2 4 2 4 2 3" xfId="13093"/>
    <cellStyle name="Normal 3 2 2 2 4 2 4 2 4" xfId="13094"/>
    <cellStyle name="Normal 3 2 2 2 4 2 4 3" xfId="13095"/>
    <cellStyle name="Normal 3 2 2 2 4 2 4 4" xfId="13096"/>
    <cellStyle name="Normal 3 2 2 2 4 2 4 5" xfId="13097"/>
    <cellStyle name="Normal 3 2 2 2 4 2 5" xfId="13098"/>
    <cellStyle name="Normal 3 2 2 2 4 2 5 2" xfId="13099"/>
    <cellStyle name="Normal 3 2 2 2 4 2 5 3" xfId="13100"/>
    <cellStyle name="Normal 3 2 2 2 4 2 5 4" xfId="13101"/>
    <cellStyle name="Normal 3 2 2 2 4 2 6" xfId="13102"/>
    <cellStyle name="Normal 3 2 2 2 4 2 7" xfId="13103"/>
    <cellStyle name="Normal 3 2 2 2 4 2 8" xfId="13104"/>
    <cellStyle name="Normal 3 2 2 2 4 3" xfId="13105"/>
    <cellStyle name="Normal 3 2 2 2 4 3 2" xfId="13106"/>
    <cellStyle name="Normal 3 2 2 2 4 3 2 2" xfId="13107"/>
    <cellStyle name="Normal 3 2 2 2 4 3 2 2 2" xfId="13108"/>
    <cellStyle name="Normal 3 2 2 2 4 3 2 2 3" xfId="13109"/>
    <cellStyle name="Normal 3 2 2 2 4 3 2 2 4" xfId="13110"/>
    <cellStyle name="Normal 3 2 2 2 4 3 2 3" xfId="13111"/>
    <cellStyle name="Normal 3 2 2 2 4 3 2 4" xfId="13112"/>
    <cellStyle name="Normal 3 2 2 2 4 3 2 5" xfId="13113"/>
    <cellStyle name="Normal 3 2 2 2 4 3 3" xfId="13114"/>
    <cellStyle name="Normal 3 2 2 2 4 3 3 2" xfId="13115"/>
    <cellStyle name="Normal 3 2 2 2 4 3 3 3" xfId="13116"/>
    <cellStyle name="Normal 3 2 2 2 4 3 3 4" xfId="13117"/>
    <cellStyle name="Normal 3 2 2 2 4 3 4" xfId="13118"/>
    <cellStyle name="Normal 3 2 2 2 4 3 5" xfId="13119"/>
    <cellStyle name="Normal 3 2 2 2 4 3 6" xfId="13120"/>
    <cellStyle name="Normal 3 2 2 2 4 4" xfId="13121"/>
    <cellStyle name="Normal 3 2 2 2 4 4 2" xfId="13122"/>
    <cellStyle name="Normal 3 2 2 2 4 4 2 2" xfId="13123"/>
    <cellStyle name="Normal 3 2 2 2 4 4 2 2 2" xfId="13124"/>
    <cellStyle name="Normal 3 2 2 2 4 4 2 2 3" xfId="13125"/>
    <cellStyle name="Normal 3 2 2 2 4 4 2 2 4" xfId="13126"/>
    <cellStyle name="Normal 3 2 2 2 4 4 2 3" xfId="13127"/>
    <cellStyle name="Normal 3 2 2 2 4 4 2 4" xfId="13128"/>
    <cellStyle name="Normal 3 2 2 2 4 4 2 5" xfId="13129"/>
    <cellStyle name="Normal 3 2 2 2 4 4 3" xfId="13130"/>
    <cellStyle name="Normal 3 2 2 2 4 4 3 2" xfId="13131"/>
    <cellStyle name="Normal 3 2 2 2 4 4 3 3" xfId="13132"/>
    <cellStyle name="Normal 3 2 2 2 4 4 3 4" xfId="13133"/>
    <cellStyle name="Normal 3 2 2 2 4 4 4" xfId="13134"/>
    <cellStyle name="Normal 3 2 2 2 4 4 5" xfId="13135"/>
    <cellStyle name="Normal 3 2 2 2 4 4 6" xfId="13136"/>
    <cellStyle name="Normal 3 2 2 2 4 5" xfId="13137"/>
    <cellStyle name="Normal 3 2 2 2 4 5 2" xfId="13138"/>
    <cellStyle name="Normal 3 2 2 2 4 5 2 2" xfId="13139"/>
    <cellStyle name="Normal 3 2 2 2 4 5 2 3" xfId="13140"/>
    <cellStyle name="Normal 3 2 2 2 4 5 2 4" xfId="13141"/>
    <cellStyle name="Normal 3 2 2 2 4 5 3" xfId="13142"/>
    <cellStyle name="Normal 3 2 2 2 4 5 4" xfId="13143"/>
    <cellStyle name="Normal 3 2 2 2 4 5 5" xfId="13144"/>
    <cellStyle name="Normal 3 2 2 2 4 6" xfId="13145"/>
    <cellStyle name="Normal 3 2 2 2 4 6 2" xfId="13146"/>
    <cellStyle name="Normal 3 2 2 2 4 6 3" xfId="13147"/>
    <cellStyle name="Normal 3 2 2 2 4 6 4" xfId="13148"/>
    <cellStyle name="Normal 3 2 2 2 4 7" xfId="13149"/>
    <cellStyle name="Normal 3 2 2 2 4 8" xfId="13150"/>
    <cellStyle name="Normal 3 2 2 2 4 9" xfId="13151"/>
    <cellStyle name="Normal 3 2 2 2 5" xfId="13152"/>
    <cellStyle name="Normal 3 2 2 2 5 2" xfId="13153"/>
    <cellStyle name="Normal 3 2 2 2 5 2 2" xfId="13154"/>
    <cellStyle name="Normal 3 2 2 2 5 2 2 2" xfId="13155"/>
    <cellStyle name="Normal 3 2 2 2 5 2 2 2 2" xfId="13156"/>
    <cellStyle name="Normal 3 2 2 2 5 2 2 2 3" xfId="13157"/>
    <cellStyle name="Normal 3 2 2 2 5 2 2 2 4" xfId="13158"/>
    <cellStyle name="Normal 3 2 2 2 5 2 2 3" xfId="13159"/>
    <cellStyle name="Normal 3 2 2 2 5 2 2 4" xfId="13160"/>
    <cellStyle name="Normal 3 2 2 2 5 2 2 5" xfId="13161"/>
    <cellStyle name="Normal 3 2 2 2 5 2 3" xfId="13162"/>
    <cellStyle name="Normal 3 2 2 2 5 2 3 2" xfId="13163"/>
    <cellStyle name="Normal 3 2 2 2 5 2 3 3" xfId="13164"/>
    <cellStyle name="Normal 3 2 2 2 5 2 3 4" xfId="13165"/>
    <cellStyle name="Normal 3 2 2 2 5 2 4" xfId="13166"/>
    <cellStyle name="Normal 3 2 2 2 5 2 5" xfId="13167"/>
    <cellStyle name="Normal 3 2 2 2 5 2 6" xfId="13168"/>
    <cellStyle name="Normal 3 2 2 2 5 3" xfId="13169"/>
    <cellStyle name="Normal 3 2 2 2 5 3 2" xfId="13170"/>
    <cellStyle name="Normal 3 2 2 2 5 3 2 2" xfId="13171"/>
    <cellStyle name="Normal 3 2 2 2 5 3 2 2 2" xfId="13172"/>
    <cellStyle name="Normal 3 2 2 2 5 3 2 2 3" xfId="13173"/>
    <cellStyle name="Normal 3 2 2 2 5 3 2 2 4" xfId="13174"/>
    <cellStyle name="Normal 3 2 2 2 5 3 2 3" xfId="13175"/>
    <cellStyle name="Normal 3 2 2 2 5 3 2 4" xfId="13176"/>
    <cellStyle name="Normal 3 2 2 2 5 3 2 5" xfId="13177"/>
    <cellStyle name="Normal 3 2 2 2 5 3 3" xfId="13178"/>
    <cellStyle name="Normal 3 2 2 2 5 3 3 2" xfId="13179"/>
    <cellStyle name="Normal 3 2 2 2 5 3 3 3" xfId="13180"/>
    <cellStyle name="Normal 3 2 2 2 5 3 3 4" xfId="13181"/>
    <cellStyle name="Normal 3 2 2 2 5 3 4" xfId="13182"/>
    <cellStyle name="Normal 3 2 2 2 5 3 5" xfId="13183"/>
    <cellStyle name="Normal 3 2 2 2 5 3 6" xfId="13184"/>
    <cellStyle name="Normal 3 2 2 2 5 4" xfId="13185"/>
    <cellStyle name="Normal 3 2 2 2 5 4 2" xfId="13186"/>
    <cellStyle name="Normal 3 2 2 2 5 4 2 2" xfId="13187"/>
    <cellStyle name="Normal 3 2 2 2 5 4 2 3" xfId="13188"/>
    <cellStyle name="Normal 3 2 2 2 5 4 2 4" xfId="13189"/>
    <cellStyle name="Normal 3 2 2 2 5 4 3" xfId="13190"/>
    <cellStyle name="Normal 3 2 2 2 5 4 4" xfId="13191"/>
    <cellStyle name="Normal 3 2 2 2 5 4 5" xfId="13192"/>
    <cellStyle name="Normal 3 2 2 2 5 5" xfId="13193"/>
    <cellStyle name="Normal 3 2 2 2 5 5 2" xfId="13194"/>
    <cellStyle name="Normal 3 2 2 2 5 5 3" xfId="13195"/>
    <cellStyle name="Normal 3 2 2 2 5 5 4" xfId="13196"/>
    <cellStyle name="Normal 3 2 2 2 5 6" xfId="13197"/>
    <cellStyle name="Normal 3 2 2 2 5 7" xfId="13198"/>
    <cellStyle name="Normal 3 2 2 2 5 8" xfId="13199"/>
    <cellStyle name="Normal 3 2 2 2 6" xfId="13200"/>
    <cellStyle name="Normal 3 2 2 2 6 2" xfId="13201"/>
    <cellStyle name="Normal 3 2 2 2 6 2 2" xfId="13202"/>
    <cellStyle name="Normal 3 2 2 2 6 2 2 2" xfId="13203"/>
    <cellStyle name="Normal 3 2 2 2 6 2 2 2 2" xfId="13204"/>
    <cellStyle name="Normal 3 2 2 2 6 2 2 2 3" xfId="13205"/>
    <cellStyle name="Normal 3 2 2 2 6 2 2 2 4" xfId="13206"/>
    <cellStyle name="Normal 3 2 2 2 6 2 2 3" xfId="13207"/>
    <cellStyle name="Normal 3 2 2 2 6 2 2 4" xfId="13208"/>
    <cellStyle name="Normal 3 2 2 2 6 2 2 5" xfId="13209"/>
    <cellStyle name="Normal 3 2 2 2 6 2 3" xfId="13210"/>
    <cellStyle name="Normal 3 2 2 2 6 2 3 2" xfId="13211"/>
    <cellStyle name="Normal 3 2 2 2 6 2 3 3" xfId="13212"/>
    <cellStyle name="Normal 3 2 2 2 6 2 3 4" xfId="13213"/>
    <cellStyle name="Normal 3 2 2 2 6 2 4" xfId="13214"/>
    <cellStyle name="Normal 3 2 2 2 6 2 5" xfId="13215"/>
    <cellStyle name="Normal 3 2 2 2 6 2 6" xfId="13216"/>
    <cellStyle name="Normal 3 2 2 2 6 3" xfId="13217"/>
    <cellStyle name="Normal 3 2 2 2 6 3 2" xfId="13218"/>
    <cellStyle name="Normal 3 2 2 2 6 3 2 2" xfId="13219"/>
    <cellStyle name="Normal 3 2 2 2 6 3 2 2 2" xfId="13220"/>
    <cellStyle name="Normal 3 2 2 2 6 3 2 2 3" xfId="13221"/>
    <cellStyle name="Normal 3 2 2 2 6 3 2 2 4" xfId="13222"/>
    <cellStyle name="Normal 3 2 2 2 6 3 2 3" xfId="13223"/>
    <cellStyle name="Normal 3 2 2 2 6 3 2 4" xfId="13224"/>
    <cellStyle name="Normal 3 2 2 2 6 3 2 5" xfId="13225"/>
    <cellStyle name="Normal 3 2 2 2 6 3 3" xfId="13226"/>
    <cellStyle name="Normal 3 2 2 2 6 3 3 2" xfId="13227"/>
    <cellStyle name="Normal 3 2 2 2 6 3 3 3" xfId="13228"/>
    <cellStyle name="Normal 3 2 2 2 6 3 3 4" xfId="13229"/>
    <cellStyle name="Normal 3 2 2 2 6 3 4" xfId="13230"/>
    <cellStyle name="Normal 3 2 2 2 6 3 5" xfId="13231"/>
    <cellStyle name="Normal 3 2 2 2 6 3 6" xfId="13232"/>
    <cellStyle name="Normal 3 2 2 2 6 4" xfId="13233"/>
    <cellStyle name="Normal 3 2 2 2 6 4 2" xfId="13234"/>
    <cellStyle name="Normal 3 2 2 2 6 4 2 2" xfId="13235"/>
    <cellStyle name="Normal 3 2 2 2 6 4 2 3" xfId="13236"/>
    <cellStyle name="Normal 3 2 2 2 6 4 2 4" xfId="13237"/>
    <cellStyle name="Normal 3 2 2 2 6 4 3" xfId="13238"/>
    <cellStyle name="Normal 3 2 2 2 6 4 4" xfId="13239"/>
    <cellStyle name="Normal 3 2 2 2 6 4 5" xfId="13240"/>
    <cellStyle name="Normal 3 2 2 2 6 5" xfId="13241"/>
    <cellStyle name="Normal 3 2 2 2 6 5 2" xfId="13242"/>
    <cellStyle name="Normal 3 2 2 2 6 5 3" xfId="13243"/>
    <cellStyle name="Normal 3 2 2 2 6 5 4" xfId="13244"/>
    <cellStyle name="Normal 3 2 2 2 6 6" xfId="13245"/>
    <cellStyle name="Normal 3 2 2 2 6 7" xfId="13246"/>
    <cellStyle name="Normal 3 2 2 2 6 8" xfId="13247"/>
    <cellStyle name="Normal 3 2 2 2 7" xfId="13248"/>
    <cellStyle name="Normal 3 2 2 2 7 2" xfId="13249"/>
    <cellStyle name="Normal 3 2 2 2 7 2 2" xfId="13250"/>
    <cellStyle name="Normal 3 2 2 2 7 2 2 2" xfId="13251"/>
    <cellStyle name="Normal 3 2 2 2 7 2 2 3" xfId="13252"/>
    <cellStyle name="Normal 3 2 2 2 7 2 2 4" xfId="13253"/>
    <cellStyle name="Normal 3 2 2 2 7 2 3" xfId="13254"/>
    <cellStyle name="Normal 3 2 2 2 7 2 4" xfId="13255"/>
    <cellStyle name="Normal 3 2 2 2 7 2 5" xfId="13256"/>
    <cellStyle name="Normal 3 2 2 2 7 3" xfId="13257"/>
    <cellStyle name="Normal 3 2 2 2 7 3 2" xfId="13258"/>
    <cellStyle name="Normal 3 2 2 2 7 3 3" xfId="13259"/>
    <cellStyle name="Normal 3 2 2 2 7 3 4" xfId="13260"/>
    <cellStyle name="Normal 3 2 2 2 7 4" xfId="13261"/>
    <cellStyle name="Normal 3 2 2 2 7 5" xfId="13262"/>
    <cellStyle name="Normal 3 2 2 2 7 6" xfId="13263"/>
    <cellStyle name="Normal 3 2 2 2 8" xfId="13264"/>
    <cellStyle name="Normal 3 2 2 2 8 2" xfId="13265"/>
    <cellStyle name="Normal 3 2 2 2 8 2 2" xfId="13266"/>
    <cellStyle name="Normal 3 2 2 2 8 2 2 2" xfId="13267"/>
    <cellStyle name="Normal 3 2 2 2 8 2 2 3" xfId="13268"/>
    <cellStyle name="Normal 3 2 2 2 8 2 2 4" xfId="13269"/>
    <cellStyle name="Normal 3 2 2 2 8 2 3" xfId="13270"/>
    <cellStyle name="Normal 3 2 2 2 8 2 4" xfId="13271"/>
    <cellStyle name="Normal 3 2 2 2 8 2 5" xfId="13272"/>
    <cellStyle name="Normal 3 2 2 2 8 3" xfId="13273"/>
    <cellStyle name="Normal 3 2 2 2 8 3 2" xfId="13274"/>
    <cellStyle name="Normal 3 2 2 2 8 3 3" xfId="13275"/>
    <cellStyle name="Normal 3 2 2 2 8 3 4" xfId="13276"/>
    <cellStyle name="Normal 3 2 2 2 8 4" xfId="13277"/>
    <cellStyle name="Normal 3 2 2 2 8 5" xfId="13278"/>
    <cellStyle name="Normal 3 2 2 2 8 6" xfId="13279"/>
    <cellStyle name="Normal 3 2 2 2 9" xfId="13280"/>
    <cellStyle name="Normal 3 2 2 3" xfId="13281"/>
    <cellStyle name="Normal 3 2 2 3 10" xfId="13282"/>
    <cellStyle name="Normal 3 2 2 3 11" xfId="13283"/>
    <cellStyle name="Normal 3 2 2 3 2" xfId="13284"/>
    <cellStyle name="Normal 3 2 2 3 2 2" xfId="13285"/>
    <cellStyle name="Normal 3 2 2 3 2 2 2" xfId="13286"/>
    <cellStyle name="Normal 3 2 2 3 2 2 2 2" xfId="13287"/>
    <cellStyle name="Normal 3 2 2 3 2 2 2 2 2" xfId="13288"/>
    <cellStyle name="Normal 3 2 2 3 2 2 2 2 3" xfId="13289"/>
    <cellStyle name="Normal 3 2 2 3 2 2 2 2 4" xfId="13290"/>
    <cellStyle name="Normal 3 2 2 3 2 2 2 3" xfId="13291"/>
    <cellStyle name="Normal 3 2 2 3 2 2 2 4" xfId="13292"/>
    <cellStyle name="Normal 3 2 2 3 2 2 2 5" xfId="13293"/>
    <cellStyle name="Normal 3 2 2 3 2 2 3" xfId="13294"/>
    <cellStyle name="Normal 3 2 2 3 2 2 3 2" xfId="13295"/>
    <cellStyle name="Normal 3 2 2 3 2 2 3 3" xfId="13296"/>
    <cellStyle name="Normal 3 2 2 3 2 2 3 4" xfId="13297"/>
    <cellStyle name="Normal 3 2 2 3 2 2 4" xfId="13298"/>
    <cellStyle name="Normal 3 2 2 3 2 2 5" xfId="13299"/>
    <cellStyle name="Normal 3 2 2 3 2 2 6" xfId="13300"/>
    <cellStyle name="Normal 3 2 2 3 2 3" xfId="13301"/>
    <cellStyle name="Normal 3 2 2 3 2 3 2" xfId="13302"/>
    <cellStyle name="Normal 3 2 2 3 2 3 2 2" xfId="13303"/>
    <cellStyle name="Normal 3 2 2 3 2 3 2 2 2" xfId="13304"/>
    <cellStyle name="Normal 3 2 2 3 2 3 2 2 3" xfId="13305"/>
    <cellStyle name="Normal 3 2 2 3 2 3 2 2 4" xfId="13306"/>
    <cellStyle name="Normal 3 2 2 3 2 3 2 3" xfId="13307"/>
    <cellStyle name="Normal 3 2 2 3 2 3 2 4" xfId="13308"/>
    <cellStyle name="Normal 3 2 2 3 2 3 2 5" xfId="13309"/>
    <cellStyle name="Normal 3 2 2 3 2 3 3" xfId="13310"/>
    <cellStyle name="Normal 3 2 2 3 2 3 3 2" xfId="13311"/>
    <cellStyle name="Normal 3 2 2 3 2 3 3 3" xfId="13312"/>
    <cellStyle name="Normal 3 2 2 3 2 3 3 4" xfId="13313"/>
    <cellStyle name="Normal 3 2 2 3 2 3 4" xfId="13314"/>
    <cellStyle name="Normal 3 2 2 3 2 3 5" xfId="13315"/>
    <cellStyle name="Normal 3 2 2 3 2 3 6" xfId="13316"/>
    <cellStyle name="Normal 3 2 2 3 2 4" xfId="13317"/>
    <cellStyle name="Normal 3 2 2 3 2 4 2" xfId="13318"/>
    <cellStyle name="Normal 3 2 2 3 2 4 2 2" xfId="13319"/>
    <cellStyle name="Normal 3 2 2 3 2 4 2 3" xfId="13320"/>
    <cellStyle name="Normal 3 2 2 3 2 4 2 4" xfId="13321"/>
    <cellStyle name="Normal 3 2 2 3 2 4 3" xfId="13322"/>
    <cellStyle name="Normal 3 2 2 3 2 4 4" xfId="13323"/>
    <cellStyle name="Normal 3 2 2 3 2 4 5" xfId="13324"/>
    <cellStyle name="Normal 3 2 2 3 2 5" xfId="13325"/>
    <cellStyle name="Normal 3 2 2 3 2 5 2" xfId="13326"/>
    <cellStyle name="Normal 3 2 2 3 2 5 3" xfId="13327"/>
    <cellStyle name="Normal 3 2 2 3 2 5 4" xfId="13328"/>
    <cellStyle name="Normal 3 2 2 3 2 6" xfId="13329"/>
    <cellStyle name="Normal 3 2 2 3 2 7" xfId="13330"/>
    <cellStyle name="Normal 3 2 2 3 2 8" xfId="13331"/>
    <cellStyle name="Normal 3 2 2 3 3" xfId="13332"/>
    <cellStyle name="Normal 3 2 2 3 3 2" xfId="13333"/>
    <cellStyle name="Normal 3 2 2 3 3 2 2" xfId="13334"/>
    <cellStyle name="Normal 3 2 2 3 3 2 2 2" xfId="13335"/>
    <cellStyle name="Normal 3 2 2 3 3 2 2 3" xfId="13336"/>
    <cellStyle name="Normal 3 2 2 3 3 2 2 4" xfId="13337"/>
    <cellStyle name="Normal 3 2 2 3 3 2 3" xfId="13338"/>
    <cellStyle name="Normal 3 2 2 3 3 2 4" xfId="13339"/>
    <cellStyle name="Normal 3 2 2 3 3 2 5" xfId="13340"/>
    <cellStyle name="Normal 3 2 2 3 3 3" xfId="13341"/>
    <cellStyle name="Normal 3 2 2 3 3 3 2" xfId="13342"/>
    <cellStyle name="Normal 3 2 2 3 3 3 3" xfId="13343"/>
    <cellStyle name="Normal 3 2 2 3 3 3 4" xfId="13344"/>
    <cellStyle name="Normal 3 2 2 3 3 4" xfId="13345"/>
    <cellStyle name="Normal 3 2 2 3 3 5" xfId="13346"/>
    <cellStyle name="Normal 3 2 2 3 3 6" xfId="13347"/>
    <cellStyle name="Normal 3 2 2 3 4" xfId="13348"/>
    <cellStyle name="Normal 3 2 2 3 4 2" xfId="13349"/>
    <cellStyle name="Normal 3 2 2 3 4 2 2" xfId="13350"/>
    <cellStyle name="Normal 3 2 2 3 4 2 2 2" xfId="13351"/>
    <cellStyle name="Normal 3 2 2 3 4 2 2 3" xfId="13352"/>
    <cellStyle name="Normal 3 2 2 3 4 2 2 4" xfId="13353"/>
    <cellStyle name="Normal 3 2 2 3 4 2 3" xfId="13354"/>
    <cellStyle name="Normal 3 2 2 3 4 2 4" xfId="13355"/>
    <cellStyle name="Normal 3 2 2 3 4 2 5" xfId="13356"/>
    <cellStyle name="Normal 3 2 2 3 4 3" xfId="13357"/>
    <cellStyle name="Normal 3 2 2 3 4 3 2" xfId="13358"/>
    <cellStyle name="Normal 3 2 2 3 4 3 3" xfId="13359"/>
    <cellStyle name="Normal 3 2 2 3 4 3 4" xfId="13360"/>
    <cellStyle name="Normal 3 2 2 3 4 4" xfId="13361"/>
    <cellStyle name="Normal 3 2 2 3 4 5" xfId="13362"/>
    <cellStyle name="Normal 3 2 2 3 4 6" xfId="13363"/>
    <cellStyle name="Normal 3 2 2 3 5" xfId="13364"/>
    <cellStyle name="Normal 3 2 2 3 6" xfId="13365"/>
    <cellStyle name="Normal 3 2 2 3 6 2" xfId="13366"/>
    <cellStyle name="Normal 3 2 2 3 6 2 2" xfId="13367"/>
    <cellStyle name="Normal 3 2 2 3 6 2 3" xfId="13368"/>
    <cellStyle name="Normal 3 2 2 3 6 2 4" xfId="13369"/>
    <cellStyle name="Normal 3 2 2 3 6 3" xfId="13370"/>
    <cellStyle name="Normal 3 2 2 3 6 4" xfId="13371"/>
    <cellStyle name="Normal 3 2 2 3 6 5" xfId="13372"/>
    <cellStyle name="Normal 3 2 2 3 7" xfId="13373"/>
    <cellStyle name="Normal 3 2 2 3 8" xfId="13374"/>
    <cellStyle name="Normal 3 2 2 3 8 2" xfId="13375"/>
    <cellStyle name="Normal 3 2 2 3 8 3" xfId="13376"/>
    <cellStyle name="Normal 3 2 2 3 8 4" xfId="13377"/>
    <cellStyle name="Normal 3 2 2 3 9" xfId="13378"/>
    <cellStyle name="Normal 3 2 2 4" xfId="13379"/>
    <cellStyle name="Normal 3 2 2 4 10" xfId="13380"/>
    <cellStyle name="Normal 3 2 2 4 2" xfId="13381"/>
    <cellStyle name="Normal 3 2 2 4 2 2" xfId="13382"/>
    <cellStyle name="Normal 3 2 2 4 2 2 2" xfId="13383"/>
    <cellStyle name="Normal 3 2 2 4 2 2 2 2" xfId="13384"/>
    <cellStyle name="Normal 3 2 2 4 2 2 2 2 2" xfId="13385"/>
    <cellStyle name="Normal 3 2 2 4 2 2 2 2 3" xfId="13386"/>
    <cellStyle name="Normal 3 2 2 4 2 2 2 2 4" xfId="13387"/>
    <cellStyle name="Normal 3 2 2 4 2 2 2 3" xfId="13388"/>
    <cellStyle name="Normal 3 2 2 4 2 2 2 4" xfId="13389"/>
    <cellStyle name="Normal 3 2 2 4 2 2 2 5" xfId="13390"/>
    <cellStyle name="Normal 3 2 2 4 2 2 3" xfId="13391"/>
    <cellStyle name="Normal 3 2 2 4 2 2 3 2" xfId="13392"/>
    <cellStyle name="Normal 3 2 2 4 2 2 3 3" xfId="13393"/>
    <cellStyle name="Normal 3 2 2 4 2 2 3 4" xfId="13394"/>
    <cellStyle name="Normal 3 2 2 4 2 2 4" xfId="13395"/>
    <cellStyle name="Normal 3 2 2 4 2 2 5" xfId="13396"/>
    <cellStyle name="Normal 3 2 2 4 2 2 6" xfId="13397"/>
    <cellStyle name="Normal 3 2 2 4 2 3" xfId="13398"/>
    <cellStyle name="Normal 3 2 2 4 2 3 2" xfId="13399"/>
    <cellStyle name="Normal 3 2 2 4 2 3 2 2" xfId="13400"/>
    <cellStyle name="Normal 3 2 2 4 2 3 2 2 2" xfId="13401"/>
    <cellStyle name="Normal 3 2 2 4 2 3 2 2 3" xfId="13402"/>
    <cellStyle name="Normal 3 2 2 4 2 3 2 2 4" xfId="13403"/>
    <cellStyle name="Normal 3 2 2 4 2 3 2 3" xfId="13404"/>
    <cellStyle name="Normal 3 2 2 4 2 3 2 4" xfId="13405"/>
    <cellStyle name="Normal 3 2 2 4 2 3 2 5" xfId="13406"/>
    <cellStyle name="Normal 3 2 2 4 2 3 3" xfId="13407"/>
    <cellStyle name="Normal 3 2 2 4 2 3 3 2" xfId="13408"/>
    <cellStyle name="Normal 3 2 2 4 2 3 3 3" xfId="13409"/>
    <cellStyle name="Normal 3 2 2 4 2 3 3 4" xfId="13410"/>
    <cellStyle name="Normal 3 2 2 4 2 3 4" xfId="13411"/>
    <cellStyle name="Normal 3 2 2 4 2 3 5" xfId="13412"/>
    <cellStyle name="Normal 3 2 2 4 2 3 6" xfId="13413"/>
    <cellStyle name="Normal 3 2 2 4 2 4" xfId="13414"/>
    <cellStyle name="Normal 3 2 2 4 2 4 2" xfId="13415"/>
    <cellStyle name="Normal 3 2 2 4 2 4 2 2" xfId="13416"/>
    <cellStyle name="Normal 3 2 2 4 2 4 2 3" xfId="13417"/>
    <cellStyle name="Normal 3 2 2 4 2 4 2 4" xfId="13418"/>
    <cellStyle name="Normal 3 2 2 4 2 4 3" xfId="13419"/>
    <cellStyle name="Normal 3 2 2 4 2 4 4" xfId="13420"/>
    <cellStyle name="Normal 3 2 2 4 2 4 5" xfId="13421"/>
    <cellStyle name="Normal 3 2 2 4 2 5" xfId="13422"/>
    <cellStyle name="Normal 3 2 2 4 2 5 2" xfId="13423"/>
    <cellStyle name="Normal 3 2 2 4 2 5 3" xfId="13424"/>
    <cellStyle name="Normal 3 2 2 4 2 5 4" xfId="13425"/>
    <cellStyle name="Normal 3 2 2 4 2 6" xfId="13426"/>
    <cellStyle name="Normal 3 2 2 4 2 7" xfId="13427"/>
    <cellStyle name="Normal 3 2 2 4 2 8" xfId="13428"/>
    <cellStyle name="Normal 3 2 2 4 3" xfId="13429"/>
    <cellStyle name="Normal 3 2 2 4 3 2" xfId="13430"/>
    <cellStyle name="Normal 3 2 2 4 3 2 2" xfId="13431"/>
    <cellStyle name="Normal 3 2 2 4 3 2 2 2" xfId="13432"/>
    <cellStyle name="Normal 3 2 2 4 3 2 2 3" xfId="13433"/>
    <cellStyle name="Normal 3 2 2 4 3 2 2 4" xfId="13434"/>
    <cellStyle name="Normal 3 2 2 4 3 2 3" xfId="13435"/>
    <cellStyle name="Normal 3 2 2 4 3 2 4" xfId="13436"/>
    <cellStyle name="Normal 3 2 2 4 3 2 5" xfId="13437"/>
    <cellStyle name="Normal 3 2 2 4 3 3" xfId="13438"/>
    <cellStyle name="Normal 3 2 2 4 3 3 2" xfId="13439"/>
    <cellStyle name="Normal 3 2 2 4 3 3 3" xfId="13440"/>
    <cellStyle name="Normal 3 2 2 4 3 3 4" xfId="13441"/>
    <cellStyle name="Normal 3 2 2 4 3 4" xfId="13442"/>
    <cellStyle name="Normal 3 2 2 4 3 5" xfId="13443"/>
    <cellStyle name="Normal 3 2 2 4 3 6" xfId="13444"/>
    <cellStyle name="Normal 3 2 2 4 4" xfId="13445"/>
    <cellStyle name="Normal 3 2 2 4 4 2" xfId="13446"/>
    <cellStyle name="Normal 3 2 2 4 4 2 2" xfId="13447"/>
    <cellStyle name="Normal 3 2 2 4 4 2 2 2" xfId="13448"/>
    <cellStyle name="Normal 3 2 2 4 4 2 2 3" xfId="13449"/>
    <cellStyle name="Normal 3 2 2 4 4 2 2 4" xfId="13450"/>
    <cellStyle name="Normal 3 2 2 4 4 2 3" xfId="13451"/>
    <cellStyle name="Normal 3 2 2 4 4 2 4" xfId="13452"/>
    <cellStyle name="Normal 3 2 2 4 4 2 5" xfId="13453"/>
    <cellStyle name="Normal 3 2 2 4 4 3" xfId="13454"/>
    <cellStyle name="Normal 3 2 2 4 4 3 2" xfId="13455"/>
    <cellStyle name="Normal 3 2 2 4 4 3 3" xfId="13456"/>
    <cellStyle name="Normal 3 2 2 4 4 3 4" xfId="13457"/>
    <cellStyle name="Normal 3 2 2 4 4 4" xfId="13458"/>
    <cellStyle name="Normal 3 2 2 4 4 5" xfId="13459"/>
    <cellStyle name="Normal 3 2 2 4 4 6" xfId="13460"/>
    <cellStyle name="Normal 3 2 2 4 5" xfId="13461"/>
    <cellStyle name="Normal 3 2 2 4 6" xfId="13462"/>
    <cellStyle name="Normal 3 2 2 4 6 2" xfId="13463"/>
    <cellStyle name="Normal 3 2 2 4 6 2 2" xfId="13464"/>
    <cellStyle name="Normal 3 2 2 4 6 2 3" xfId="13465"/>
    <cellStyle name="Normal 3 2 2 4 6 2 4" xfId="13466"/>
    <cellStyle name="Normal 3 2 2 4 6 3" xfId="13467"/>
    <cellStyle name="Normal 3 2 2 4 6 4" xfId="13468"/>
    <cellStyle name="Normal 3 2 2 4 6 5" xfId="13469"/>
    <cellStyle name="Normal 3 2 2 4 7" xfId="13470"/>
    <cellStyle name="Normal 3 2 2 4 7 2" xfId="13471"/>
    <cellStyle name="Normal 3 2 2 4 7 3" xfId="13472"/>
    <cellStyle name="Normal 3 2 2 4 7 4" xfId="13473"/>
    <cellStyle name="Normal 3 2 2 4 8" xfId="13474"/>
    <cellStyle name="Normal 3 2 2 4 9" xfId="13475"/>
    <cellStyle name="Normal 3 2 2 5" xfId="13476"/>
    <cellStyle name="Normal 3 2 2 5 10" xfId="13477"/>
    <cellStyle name="Normal 3 2 2 5 11" xfId="13478"/>
    <cellStyle name="Normal 3 2 2 5 2" xfId="13479"/>
    <cellStyle name="Normal 3 2 2 5 2 2" xfId="13480"/>
    <cellStyle name="Normal 3 2 2 5 2 2 2" xfId="13481"/>
    <cellStyle name="Normal 3 2 2 5 2 2 2 2" xfId="13482"/>
    <cellStyle name="Normal 3 2 2 5 2 2 2 2 2" xfId="13483"/>
    <cellStyle name="Normal 3 2 2 5 2 2 2 2 3" xfId="13484"/>
    <cellStyle name="Normal 3 2 2 5 2 2 2 2 4" xfId="13485"/>
    <cellStyle name="Normal 3 2 2 5 2 2 2 3" xfId="13486"/>
    <cellStyle name="Normal 3 2 2 5 2 2 2 4" xfId="13487"/>
    <cellStyle name="Normal 3 2 2 5 2 2 2 5" xfId="13488"/>
    <cellStyle name="Normal 3 2 2 5 2 2 3" xfId="13489"/>
    <cellStyle name="Normal 3 2 2 5 2 2 3 2" xfId="13490"/>
    <cellStyle name="Normal 3 2 2 5 2 2 3 3" xfId="13491"/>
    <cellStyle name="Normal 3 2 2 5 2 2 3 4" xfId="13492"/>
    <cellStyle name="Normal 3 2 2 5 2 2 4" xfId="13493"/>
    <cellStyle name="Normal 3 2 2 5 2 2 5" xfId="13494"/>
    <cellStyle name="Normal 3 2 2 5 2 2 6" xfId="13495"/>
    <cellStyle name="Normal 3 2 2 5 2 3" xfId="13496"/>
    <cellStyle name="Normal 3 2 2 5 2 3 2" xfId="13497"/>
    <cellStyle name="Normal 3 2 2 5 2 3 2 2" xfId="13498"/>
    <cellStyle name="Normal 3 2 2 5 2 3 2 2 2" xfId="13499"/>
    <cellStyle name="Normal 3 2 2 5 2 3 2 2 3" xfId="13500"/>
    <cellStyle name="Normal 3 2 2 5 2 3 2 2 4" xfId="13501"/>
    <cellStyle name="Normal 3 2 2 5 2 3 2 3" xfId="13502"/>
    <cellStyle name="Normal 3 2 2 5 2 3 2 4" xfId="13503"/>
    <cellStyle name="Normal 3 2 2 5 2 3 2 5" xfId="13504"/>
    <cellStyle name="Normal 3 2 2 5 2 3 3" xfId="13505"/>
    <cellStyle name="Normal 3 2 2 5 2 3 3 2" xfId="13506"/>
    <cellStyle name="Normal 3 2 2 5 2 3 3 3" xfId="13507"/>
    <cellStyle name="Normal 3 2 2 5 2 3 3 4" xfId="13508"/>
    <cellStyle name="Normal 3 2 2 5 2 3 4" xfId="13509"/>
    <cellStyle name="Normal 3 2 2 5 2 3 5" xfId="13510"/>
    <cellStyle name="Normal 3 2 2 5 2 3 6" xfId="13511"/>
    <cellStyle name="Normal 3 2 2 5 2 4" xfId="13512"/>
    <cellStyle name="Normal 3 2 2 5 2 4 2" xfId="13513"/>
    <cellStyle name="Normal 3 2 2 5 2 4 2 2" xfId="13514"/>
    <cellStyle name="Normal 3 2 2 5 2 4 2 3" xfId="13515"/>
    <cellStyle name="Normal 3 2 2 5 2 4 2 4" xfId="13516"/>
    <cellStyle name="Normal 3 2 2 5 2 4 3" xfId="13517"/>
    <cellStyle name="Normal 3 2 2 5 2 4 4" xfId="13518"/>
    <cellStyle name="Normal 3 2 2 5 2 4 5" xfId="13519"/>
    <cellStyle name="Normal 3 2 2 5 2 5" xfId="13520"/>
    <cellStyle name="Normal 3 2 2 5 2 5 2" xfId="13521"/>
    <cellStyle name="Normal 3 2 2 5 2 5 3" xfId="13522"/>
    <cellStyle name="Normal 3 2 2 5 2 5 4" xfId="13523"/>
    <cellStyle name="Normal 3 2 2 5 2 6" xfId="13524"/>
    <cellStyle name="Normal 3 2 2 5 2 7" xfId="13525"/>
    <cellStyle name="Normal 3 2 2 5 2 8" xfId="13526"/>
    <cellStyle name="Normal 3 2 2 5 3" xfId="13527"/>
    <cellStyle name="Normal 3 2 2 5 3 2" xfId="13528"/>
    <cellStyle name="Normal 3 2 2 5 3 2 2" xfId="13529"/>
    <cellStyle name="Normal 3 2 2 5 3 2 2 2" xfId="13530"/>
    <cellStyle name="Normal 3 2 2 5 3 2 2 3" xfId="13531"/>
    <cellStyle name="Normal 3 2 2 5 3 2 2 4" xfId="13532"/>
    <cellStyle name="Normal 3 2 2 5 3 2 3" xfId="13533"/>
    <cellStyle name="Normal 3 2 2 5 3 2 4" xfId="13534"/>
    <cellStyle name="Normal 3 2 2 5 3 2 5" xfId="13535"/>
    <cellStyle name="Normal 3 2 2 5 3 3" xfId="13536"/>
    <cellStyle name="Normal 3 2 2 5 3 3 2" xfId="13537"/>
    <cellStyle name="Normal 3 2 2 5 3 3 3" xfId="13538"/>
    <cellStyle name="Normal 3 2 2 5 3 3 4" xfId="13539"/>
    <cellStyle name="Normal 3 2 2 5 3 4" xfId="13540"/>
    <cellStyle name="Normal 3 2 2 5 3 5" xfId="13541"/>
    <cellStyle name="Normal 3 2 2 5 3 6" xfId="13542"/>
    <cellStyle name="Normal 3 2 2 5 4" xfId="13543"/>
    <cellStyle name="Normal 3 2 2 5 4 2" xfId="13544"/>
    <cellStyle name="Normal 3 2 2 5 4 2 2" xfId="13545"/>
    <cellStyle name="Normal 3 2 2 5 4 2 2 2" xfId="13546"/>
    <cellStyle name="Normal 3 2 2 5 4 2 2 3" xfId="13547"/>
    <cellStyle name="Normal 3 2 2 5 4 2 2 4" xfId="13548"/>
    <cellStyle name="Normal 3 2 2 5 4 2 3" xfId="13549"/>
    <cellStyle name="Normal 3 2 2 5 4 2 4" xfId="13550"/>
    <cellStyle name="Normal 3 2 2 5 4 2 5" xfId="13551"/>
    <cellStyle name="Normal 3 2 2 5 4 3" xfId="13552"/>
    <cellStyle name="Normal 3 2 2 5 4 3 2" xfId="13553"/>
    <cellStyle name="Normal 3 2 2 5 4 3 3" xfId="13554"/>
    <cellStyle name="Normal 3 2 2 5 4 3 4" xfId="13555"/>
    <cellStyle name="Normal 3 2 2 5 4 4" xfId="13556"/>
    <cellStyle name="Normal 3 2 2 5 4 5" xfId="13557"/>
    <cellStyle name="Normal 3 2 2 5 4 6" xfId="13558"/>
    <cellStyle name="Normal 3 2 2 5 5" xfId="13559"/>
    <cellStyle name="Normal 3 2 2 5 6" xfId="13560"/>
    <cellStyle name="Normal 3 2 2 5 6 2" xfId="13561"/>
    <cellStyle name="Normal 3 2 2 5 6 2 2" xfId="13562"/>
    <cellStyle name="Normal 3 2 2 5 6 2 3" xfId="13563"/>
    <cellStyle name="Normal 3 2 2 5 6 2 4" xfId="13564"/>
    <cellStyle name="Normal 3 2 2 5 6 3" xfId="13565"/>
    <cellStyle name="Normal 3 2 2 5 6 4" xfId="13566"/>
    <cellStyle name="Normal 3 2 2 5 6 5" xfId="13567"/>
    <cellStyle name="Normal 3 2 2 5 7" xfId="13568"/>
    <cellStyle name="Normal 3 2 2 5 8" xfId="13569"/>
    <cellStyle name="Normal 3 2 2 5 8 2" xfId="13570"/>
    <cellStyle name="Normal 3 2 2 5 8 3" xfId="13571"/>
    <cellStyle name="Normal 3 2 2 5 8 4" xfId="13572"/>
    <cellStyle name="Normal 3 2 2 5 9" xfId="13573"/>
    <cellStyle name="Normal 3 2 2 6" xfId="13574"/>
    <cellStyle name="Normal 3 2 2 6 2" xfId="13575"/>
    <cellStyle name="Normal 3 2 2 6 2 2" xfId="13576"/>
    <cellStyle name="Normal 3 2 2 6 2 2 2" xfId="13577"/>
    <cellStyle name="Normal 3 2 2 6 2 2 2 2" xfId="13578"/>
    <cellStyle name="Normal 3 2 2 6 2 2 2 3" xfId="13579"/>
    <cellStyle name="Normal 3 2 2 6 2 2 2 4" xfId="13580"/>
    <cellStyle name="Normal 3 2 2 6 2 2 3" xfId="13581"/>
    <cellStyle name="Normal 3 2 2 6 2 2 4" xfId="13582"/>
    <cellStyle name="Normal 3 2 2 6 2 2 5" xfId="13583"/>
    <cellStyle name="Normal 3 2 2 6 2 3" xfId="13584"/>
    <cellStyle name="Normal 3 2 2 6 2 3 2" xfId="13585"/>
    <cellStyle name="Normal 3 2 2 6 2 3 3" xfId="13586"/>
    <cellStyle name="Normal 3 2 2 6 2 3 4" xfId="13587"/>
    <cellStyle name="Normal 3 2 2 6 2 4" xfId="13588"/>
    <cellStyle name="Normal 3 2 2 6 2 5" xfId="13589"/>
    <cellStyle name="Normal 3 2 2 6 2 6" xfId="13590"/>
    <cellStyle name="Normal 3 2 2 6 3" xfId="13591"/>
    <cellStyle name="Normal 3 2 2 6 3 2" xfId="13592"/>
    <cellStyle name="Normal 3 2 2 6 3 2 2" xfId="13593"/>
    <cellStyle name="Normal 3 2 2 6 3 2 2 2" xfId="13594"/>
    <cellStyle name="Normal 3 2 2 6 3 2 2 3" xfId="13595"/>
    <cellStyle name="Normal 3 2 2 6 3 2 2 4" xfId="13596"/>
    <cellStyle name="Normal 3 2 2 6 3 2 3" xfId="13597"/>
    <cellStyle name="Normal 3 2 2 6 3 2 4" xfId="13598"/>
    <cellStyle name="Normal 3 2 2 6 3 2 5" xfId="13599"/>
    <cellStyle name="Normal 3 2 2 6 3 3" xfId="13600"/>
    <cellStyle name="Normal 3 2 2 6 3 3 2" xfId="13601"/>
    <cellStyle name="Normal 3 2 2 6 3 3 3" xfId="13602"/>
    <cellStyle name="Normal 3 2 2 6 3 3 4" xfId="13603"/>
    <cellStyle name="Normal 3 2 2 6 3 4" xfId="13604"/>
    <cellStyle name="Normal 3 2 2 6 3 5" xfId="13605"/>
    <cellStyle name="Normal 3 2 2 6 3 6" xfId="13606"/>
    <cellStyle name="Normal 3 2 2 6 4" xfId="13607"/>
    <cellStyle name="Normal 3 2 2 6 5" xfId="13608"/>
    <cellStyle name="Normal 3 2 2 6 5 2" xfId="13609"/>
    <cellStyle name="Normal 3 2 2 6 5 2 2" xfId="13610"/>
    <cellStyle name="Normal 3 2 2 6 5 2 3" xfId="13611"/>
    <cellStyle name="Normal 3 2 2 6 5 2 4" xfId="13612"/>
    <cellStyle name="Normal 3 2 2 6 5 3" xfId="13613"/>
    <cellStyle name="Normal 3 2 2 6 5 4" xfId="13614"/>
    <cellStyle name="Normal 3 2 2 6 5 5" xfId="13615"/>
    <cellStyle name="Normal 3 2 2 6 6" xfId="13616"/>
    <cellStyle name="Normal 3 2 2 6 6 2" xfId="13617"/>
    <cellStyle name="Normal 3 2 2 6 6 3" xfId="13618"/>
    <cellStyle name="Normal 3 2 2 6 6 4" xfId="13619"/>
    <cellStyle name="Normal 3 2 2 6 7" xfId="13620"/>
    <cellStyle name="Normal 3 2 2 6 8" xfId="13621"/>
    <cellStyle name="Normal 3 2 2 6 9" xfId="13622"/>
    <cellStyle name="Normal 3 2 2 7" xfId="13623"/>
    <cellStyle name="Normal 3 2 2 7 2" xfId="13624"/>
    <cellStyle name="Normal 3 2 2 7 2 2" xfId="13625"/>
    <cellStyle name="Normal 3 2 2 7 2 2 2" xfId="13626"/>
    <cellStyle name="Normal 3 2 2 7 2 2 2 2" xfId="13627"/>
    <cellStyle name="Normal 3 2 2 7 2 2 2 3" xfId="13628"/>
    <cellStyle name="Normal 3 2 2 7 2 2 2 4" xfId="13629"/>
    <cellStyle name="Normal 3 2 2 7 2 2 3" xfId="13630"/>
    <cellStyle name="Normal 3 2 2 7 2 2 4" xfId="13631"/>
    <cellStyle name="Normal 3 2 2 7 2 2 5" xfId="13632"/>
    <cellStyle name="Normal 3 2 2 7 2 3" xfId="13633"/>
    <cellStyle name="Normal 3 2 2 7 2 3 2" xfId="13634"/>
    <cellStyle name="Normal 3 2 2 7 2 3 3" xfId="13635"/>
    <cellStyle name="Normal 3 2 2 7 2 3 4" xfId="13636"/>
    <cellStyle name="Normal 3 2 2 7 2 4" xfId="13637"/>
    <cellStyle name="Normal 3 2 2 7 2 5" xfId="13638"/>
    <cellStyle name="Normal 3 2 2 7 2 6" xfId="13639"/>
    <cellStyle name="Normal 3 2 2 7 3" xfId="13640"/>
    <cellStyle name="Normal 3 2 2 7 3 2" xfId="13641"/>
    <cellStyle name="Normal 3 2 2 7 3 2 2" xfId="13642"/>
    <cellStyle name="Normal 3 2 2 7 3 2 2 2" xfId="13643"/>
    <cellStyle name="Normal 3 2 2 7 3 2 2 3" xfId="13644"/>
    <cellStyle name="Normal 3 2 2 7 3 2 2 4" xfId="13645"/>
    <cellStyle name="Normal 3 2 2 7 3 2 3" xfId="13646"/>
    <cellStyle name="Normal 3 2 2 7 3 2 4" xfId="13647"/>
    <cellStyle name="Normal 3 2 2 7 3 2 5" xfId="13648"/>
    <cellStyle name="Normal 3 2 2 7 3 3" xfId="13649"/>
    <cellStyle name="Normal 3 2 2 7 3 3 2" xfId="13650"/>
    <cellStyle name="Normal 3 2 2 7 3 3 3" xfId="13651"/>
    <cellStyle name="Normal 3 2 2 7 3 3 4" xfId="13652"/>
    <cellStyle name="Normal 3 2 2 7 3 4" xfId="13653"/>
    <cellStyle name="Normal 3 2 2 7 3 5" xfId="13654"/>
    <cellStyle name="Normal 3 2 2 7 3 6" xfId="13655"/>
    <cellStyle name="Normal 3 2 2 7 4" xfId="13656"/>
    <cellStyle name="Normal 3 2 2 7 5" xfId="13657"/>
    <cellStyle name="Normal 3 2 2 7 5 2" xfId="13658"/>
    <cellStyle name="Normal 3 2 2 7 5 2 2" xfId="13659"/>
    <cellStyle name="Normal 3 2 2 7 5 2 3" xfId="13660"/>
    <cellStyle name="Normal 3 2 2 7 5 2 4" xfId="13661"/>
    <cellStyle name="Normal 3 2 2 7 5 3" xfId="13662"/>
    <cellStyle name="Normal 3 2 2 7 5 4" xfId="13663"/>
    <cellStyle name="Normal 3 2 2 7 5 5" xfId="13664"/>
    <cellStyle name="Normal 3 2 2 7 6" xfId="13665"/>
    <cellStyle name="Normal 3 2 2 7 6 2" xfId="13666"/>
    <cellStyle name="Normal 3 2 2 7 6 3" xfId="13667"/>
    <cellStyle name="Normal 3 2 2 7 6 4" xfId="13668"/>
    <cellStyle name="Normal 3 2 2 7 7" xfId="13669"/>
    <cellStyle name="Normal 3 2 2 7 8" xfId="13670"/>
    <cellStyle name="Normal 3 2 2 7 9" xfId="13671"/>
    <cellStyle name="Normal 3 2 2 8" xfId="13672"/>
    <cellStyle name="Normal 3 2 2 8 2" xfId="13673"/>
    <cellStyle name="Normal 3 2 2 8 2 2" xfId="13674"/>
    <cellStyle name="Normal 3 2 2 8 2 2 2" xfId="13675"/>
    <cellStyle name="Normal 3 2 2 8 2 2 3" xfId="13676"/>
    <cellStyle name="Normal 3 2 2 8 2 2 4" xfId="13677"/>
    <cellStyle name="Normal 3 2 2 8 2 3" xfId="13678"/>
    <cellStyle name="Normal 3 2 2 8 2 4" xfId="13679"/>
    <cellStyle name="Normal 3 2 2 8 2 5" xfId="13680"/>
    <cellStyle name="Normal 3 2 2 8 3" xfId="13681"/>
    <cellStyle name="Normal 3 2 2 8 3 2" xfId="13682"/>
    <cellStyle name="Normal 3 2 2 8 3 3" xfId="13683"/>
    <cellStyle name="Normal 3 2 2 8 3 4" xfId="13684"/>
    <cellStyle name="Normal 3 2 2 8 4" xfId="13685"/>
    <cellStyle name="Normal 3 2 2 8 5" xfId="13686"/>
    <cellStyle name="Normal 3 2 2 8 6" xfId="13687"/>
    <cellStyle name="Normal 3 2 2 9" xfId="13688"/>
    <cellStyle name="Normal 3 2 2 9 2" xfId="13689"/>
    <cellStyle name="Normal 3 2 2 9 2 2" xfId="13690"/>
    <cellStyle name="Normal 3 2 2 9 2 2 2" xfId="13691"/>
    <cellStyle name="Normal 3 2 2 9 2 2 3" xfId="13692"/>
    <cellStyle name="Normal 3 2 2 9 2 2 4" xfId="13693"/>
    <cellStyle name="Normal 3 2 2 9 2 3" xfId="13694"/>
    <cellStyle name="Normal 3 2 2 9 2 4" xfId="13695"/>
    <cellStyle name="Normal 3 2 2 9 2 5" xfId="13696"/>
    <cellStyle name="Normal 3 2 2 9 3" xfId="13697"/>
    <cellStyle name="Normal 3 2 2 9 3 2" xfId="13698"/>
    <cellStyle name="Normal 3 2 2 9 3 3" xfId="13699"/>
    <cellStyle name="Normal 3 2 2 9 3 4" xfId="13700"/>
    <cellStyle name="Normal 3 2 2 9 4" xfId="13701"/>
    <cellStyle name="Normal 3 2 2 9 5" xfId="13702"/>
    <cellStyle name="Normal 3 2 2 9 6" xfId="13703"/>
    <cellStyle name="Normal 3 2 20" xfId="13704"/>
    <cellStyle name="Normal 3 2 20 2" xfId="13705"/>
    <cellStyle name="Normal 3 2 20 2 2" xfId="13706"/>
    <cellStyle name="Normal 3 2 20 2 2 2" xfId="13707"/>
    <cellStyle name="Normal 3 2 20 2 2 3" xfId="13708"/>
    <cellStyle name="Normal 3 2 20 2 2 4" xfId="13709"/>
    <cellStyle name="Normal 3 2 20 2 3" xfId="13710"/>
    <cellStyle name="Normal 3 2 20 2 4" xfId="13711"/>
    <cellStyle name="Normal 3 2 20 2 5" xfId="13712"/>
    <cellStyle name="Normal 3 2 20 3" xfId="13713"/>
    <cellStyle name="Normal 3 2 20 4" xfId="13714"/>
    <cellStyle name="Normal 3 2 20 4 2" xfId="13715"/>
    <cellStyle name="Normal 3 2 20 4 3" xfId="13716"/>
    <cellStyle name="Normal 3 2 20 4 4" xfId="13717"/>
    <cellStyle name="Normal 3 2 20 5" xfId="13718"/>
    <cellStyle name="Normal 3 2 20 6" xfId="13719"/>
    <cellStyle name="Normal 3 2 20 7" xfId="13720"/>
    <cellStyle name="Normal 3 2 21" xfId="13721"/>
    <cellStyle name="Normal 3 2 21 2" xfId="13722"/>
    <cellStyle name="Normal 3 2 21 3" xfId="13723"/>
    <cellStyle name="Normal 3 2 21 3 2" xfId="13724"/>
    <cellStyle name="Normal 3 2 21 3 3" xfId="13725"/>
    <cellStyle name="Normal 3 2 21 3 4" xfId="13726"/>
    <cellStyle name="Normal 3 2 21 4" xfId="13727"/>
    <cellStyle name="Normal 3 2 21 5" xfId="13728"/>
    <cellStyle name="Normal 3 2 21 6" xfId="13729"/>
    <cellStyle name="Normal 3 2 22" xfId="13730"/>
    <cellStyle name="Normal 3 2 22 2" xfId="13731"/>
    <cellStyle name="Normal 3 2 22 3" xfId="13732"/>
    <cellStyle name="Normal 3 2 22 4" xfId="13733"/>
    <cellStyle name="Normal 3 2 23" xfId="13734"/>
    <cellStyle name="Normal 3 2 24" xfId="13735"/>
    <cellStyle name="Normal 3 2 25" xfId="13736"/>
    <cellStyle name="Normal 3 2 3" xfId="13737"/>
    <cellStyle name="Normal 3 2 3 10" xfId="13738"/>
    <cellStyle name="Normal 3 2 3 10 2" xfId="13739"/>
    <cellStyle name="Normal 3 2 3 10 2 2" xfId="13740"/>
    <cellStyle name="Normal 3 2 3 10 2 3" xfId="13741"/>
    <cellStyle name="Normal 3 2 3 10 2 4" xfId="13742"/>
    <cellStyle name="Normal 3 2 3 10 3" xfId="13743"/>
    <cellStyle name="Normal 3 2 3 10 4" xfId="13744"/>
    <cellStyle name="Normal 3 2 3 10 5" xfId="13745"/>
    <cellStyle name="Normal 3 2 3 11" xfId="13746"/>
    <cellStyle name="Normal 3 2 3 11 2" xfId="13747"/>
    <cellStyle name="Normal 3 2 3 11 3" xfId="13748"/>
    <cellStyle name="Normal 3 2 3 11 4" xfId="13749"/>
    <cellStyle name="Normal 3 2 3 12" xfId="13750"/>
    <cellStyle name="Normal 3 2 3 13" xfId="13751"/>
    <cellStyle name="Normal 3 2 3 14" xfId="13752"/>
    <cellStyle name="Normal 3 2 3 15" xfId="32553"/>
    <cellStyle name="Normal 3 2 3 2" xfId="13753"/>
    <cellStyle name="Normal 3 2 3 2 10" xfId="13754"/>
    <cellStyle name="Normal 3 2 3 2 2" xfId="13755"/>
    <cellStyle name="Normal 3 2 3 2 2 2" xfId="13756"/>
    <cellStyle name="Normal 3 2 3 2 2 2 2" xfId="13757"/>
    <cellStyle name="Normal 3 2 3 2 2 2 2 2" xfId="13758"/>
    <cellStyle name="Normal 3 2 3 2 2 2 2 2 2" xfId="13759"/>
    <cellStyle name="Normal 3 2 3 2 2 2 2 2 3" xfId="13760"/>
    <cellStyle name="Normal 3 2 3 2 2 2 2 2 4" xfId="13761"/>
    <cellStyle name="Normal 3 2 3 2 2 2 2 3" xfId="13762"/>
    <cellStyle name="Normal 3 2 3 2 2 2 2 4" xfId="13763"/>
    <cellStyle name="Normal 3 2 3 2 2 2 2 5" xfId="13764"/>
    <cellStyle name="Normal 3 2 3 2 2 2 3" xfId="13765"/>
    <cellStyle name="Normal 3 2 3 2 2 2 3 2" xfId="13766"/>
    <cellStyle name="Normal 3 2 3 2 2 2 3 3" xfId="13767"/>
    <cellStyle name="Normal 3 2 3 2 2 2 3 4" xfId="13768"/>
    <cellStyle name="Normal 3 2 3 2 2 2 4" xfId="13769"/>
    <cellStyle name="Normal 3 2 3 2 2 2 5" xfId="13770"/>
    <cellStyle name="Normal 3 2 3 2 2 2 6" xfId="13771"/>
    <cellStyle name="Normal 3 2 3 2 2 3" xfId="13772"/>
    <cellStyle name="Normal 3 2 3 2 2 3 2" xfId="13773"/>
    <cellStyle name="Normal 3 2 3 2 2 3 2 2" xfId="13774"/>
    <cellStyle name="Normal 3 2 3 2 2 3 2 2 2" xfId="13775"/>
    <cellStyle name="Normal 3 2 3 2 2 3 2 2 3" xfId="13776"/>
    <cellStyle name="Normal 3 2 3 2 2 3 2 2 4" xfId="13777"/>
    <cellStyle name="Normal 3 2 3 2 2 3 2 3" xfId="13778"/>
    <cellStyle name="Normal 3 2 3 2 2 3 2 4" xfId="13779"/>
    <cellStyle name="Normal 3 2 3 2 2 3 2 5" xfId="13780"/>
    <cellStyle name="Normal 3 2 3 2 2 3 3" xfId="13781"/>
    <cellStyle name="Normal 3 2 3 2 2 3 3 2" xfId="13782"/>
    <cellStyle name="Normal 3 2 3 2 2 3 3 3" xfId="13783"/>
    <cellStyle name="Normal 3 2 3 2 2 3 3 4" xfId="13784"/>
    <cellStyle name="Normal 3 2 3 2 2 3 4" xfId="13785"/>
    <cellStyle name="Normal 3 2 3 2 2 3 5" xfId="13786"/>
    <cellStyle name="Normal 3 2 3 2 2 3 6" xfId="13787"/>
    <cellStyle name="Normal 3 2 3 2 2 4" xfId="13788"/>
    <cellStyle name="Normal 3 2 3 2 2 5" xfId="13789"/>
    <cellStyle name="Normal 3 2 3 2 2 5 2" xfId="13790"/>
    <cellStyle name="Normal 3 2 3 2 2 5 2 2" xfId="13791"/>
    <cellStyle name="Normal 3 2 3 2 2 5 2 3" xfId="13792"/>
    <cellStyle name="Normal 3 2 3 2 2 5 2 4" xfId="13793"/>
    <cellStyle name="Normal 3 2 3 2 2 5 3" xfId="13794"/>
    <cellStyle name="Normal 3 2 3 2 2 5 4" xfId="13795"/>
    <cellStyle name="Normal 3 2 3 2 2 5 5" xfId="13796"/>
    <cellStyle name="Normal 3 2 3 2 2 6" xfId="13797"/>
    <cellStyle name="Normal 3 2 3 2 2 6 2" xfId="13798"/>
    <cellStyle name="Normal 3 2 3 2 2 6 3" xfId="13799"/>
    <cellStyle name="Normal 3 2 3 2 2 6 4" xfId="13800"/>
    <cellStyle name="Normal 3 2 3 2 2 7" xfId="13801"/>
    <cellStyle name="Normal 3 2 3 2 2 8" xfId="13802"/>
    <cellStyle name="Normal 3 2 3 2 2 9" xfId="13803"/>
    <cellStyle name="Normal 3 2 3 2 3" xfId="13804"/>
    <cellStyle name="Normal 3 2 3 2 3 2" xfId="13805"/>
    <cellStyle name="Normal 3 2 3 2 3 2 2" xfId="13806"/>
    <cellStyle name="Normal 3 2 3 2 3 2 2 2" xfId="13807"/>
    <cellStyle name="Normal 3 2 3 2 3 2 2 3" xfId="13808"/>
    <cellStyle name="Normal 3 2 3 2 3 2 2 4" xfId="13809"/>
    <cellStyle name="Normal 3 2 3 2 3 2 3" xfId="13810"/>
    <cellStyle name="Normal 3 2 3 2 3 2 4" xfId="13811"/>
    <cellStyle name="Normal 3 2 3 2 3 2 5" xfId="13812"/>
    <cellStyle name="Normal 3 2 3 2 3 3" xfId="13813"/>
    <cellStyle name="Normal 3 2 3 2 3 3 2" xfId="13814"/>
    <cellStyle name="Normal 3 2 3 2 3 3 3" xfId="13815"/>
    <cellStyle name="Normal 3 2 3 2 3 3 4" xfId="13816"/>
    <cellStyle name="Normal 3 2 3 2 3 4" xfId="13817"/>
    <cellStyle name="Normal 3 2 3 2 3 5" xfId="13818"/>
    <cellStyle name="Normal 3 2 3 2 3 6" xfId="13819"/>
    <cellStyle name="Normal 3 2 3 2 4" xfId="13820"/>
    <cellStyle name="Normal 3 2 3 2 4 2" xfId="13821"/>
    <cellStyle name="Normal 3 2 3 2 4 2 2" xfId="13822"/>
    <cellStyle name="Normal 3 2 3 2 4 2 2 2" xfId="13823"/>
    <cellStyle name="Normal 3 2 3 2 4 2 2 3" xfId="13824"/>
    <cellStyle name="Normal 3 2 3 2 4 2 2 4" xfId="13825"/>
    <cellStyle name="Normal 3 2 3 2 4 2 3" xfId="13826"/>
    <cellStyle name="Normal 3 2 3 2 4 2 4" xfId="13827"/>
    <cellStyle name="Normal 3 2 3 2 4 2 5" xfId="13828"/>
    <cellStyle name="Normal 3 2 3 2 4 3" xfId="13829"/>
    <cellStyle name="Normal 3 2 3 2 4 3 2" xfId="13830"/>
    <cellStyle name="Normal 3 2 3 2 4 3 3" xfId="13831"/>
    <cellStyle name="Normal 3 2 3 2 4 3 4" xfId="13832"/>
    <cellStyle name="Normal 3 2 3 2 4 4" xfId="13833"/>
    <cellStyle name="Normal 3 2 3 2 4 5" xfId="13834"/>
    <cellStyle name="Normal 3 2 3 2 4 6" xfId="13835"/>
    <cellStyle name="Normal 3 2 3 2 5" xfId="13836"/>
    <cellStyle name="Normal 3 2 3 2 6" xfId="13837"/>
    <cellStyle name="Normal 3 2 3 2 6 2" xfId="13838"/>
    <cellStyle name="Normal 3 2 3 2 6 2 2" xfId="13839"/>
    <cellStyle name="Normal 3 2 3 2 6 2 3" xfId="13840"/>
    <cellStyle name="Normal 3 2 3 2 6 2 4" xfId="13841"/>
    <cellStyle name="Normal 3 2 3 2 6 3" xfId="13842"/>
    <cellStyle name="Normal 3 2 3 2 6 4" xfId="13843"/>
    <cellStyle name="Normal 3 2 3 2 6 5" xfId="13844"/>
    <cellStyle name="Normal 3 2 3 2 7" xfId="13845"/>
    <cellStyle name="Normal 3 2 3 2 7 2" xfId="13846"/>
    <cellStyle name="Normal 3 2 3 2 7 3" xfId="13847"/>
    <cellStyle name="Normal 3 2 3 2 7 4" xfId="13848"/>
    <cellStyle name="Normal 3 2 3 2 8" xfId="13849"/>
    <cellStyle name="Normal 3 2 3 2 9" xfId="13850"/>
    <cellStyle name="Normal 3 2 3 3" xfId="13851"/>
    <cellStyle name="Normal 3 2 3 3 10" xfId="13852"/>
    <cellStyle name="Normal 3 2 3 3 2" xfId="13853"/>
    <cellStyle name="Normal 3 2 3 3 2 2" xfId="13854"/>
    <cellStyle name="Normal 3 2 3 3 2 2 2" xfId="13855"/>
    <cellStyle name="Normal 3 2 3 3 2 2 2 2" xfId="13856"/>
    <cellStyle name="Normal 3 2 3 3 2 2 2 2 2" xfId="13857"/>
    <cellStyle name="Normal 3 2 3 3 2 2 2 2 3" xfId="13858"/>
    <cellStyle name="Normal 3 2 3 3 2 2 2 2 4" xfId="13859"/>
    <cellStyle name="Normal 3 2 3 3 2 2 2 3" xfId="13860"/>
    <cellStyle name="Normal 3 2 3 3 2 2 2 4" xfId="13861"/>
    <cellStyle name="Normal 3 2 3 3 2 2 2 5" xfId="13862"/>
    <cellStyle name="Normal 3 2 3 3 2 2 3" xfId="13863"/>
    <cellStyle name="Normal 3 2 3 3 2 2 3 2" xfId="13864"/>
    <cellStyle name="Normal 3 2 3 3 2 2 3 3" xfId="13865"/>
    <cellStyle name="Normal 3 2 3 3 2 2 3 4" xfId="13866"/>
    <cellStyle name="Normal 3 2 3 3 2 2 4" xfId="13867"/>
    <cellStyle name="Normal 3 2 3 3 2 2 5" xfId="13868"/>
    <cellStyle name="Normal 3 2 3 3 2 2 6" xfId="13869"/>
    <cellStyle name="Normal 3 2 3 3 2 3" xfId="13870"/>
    <cellStyle name="Normal 3 2 3 3 2 3 2" xfId="13871"/>
    <cellStyle name="Normal 3 2 3 3 2 3 2 2" xfId="13872"/>
    <cellStyle name="Normal 3 2 3 3 2 3 2 2 2" xfId="13873"/>
    <cellStyle name="Normal 3 2 3 3 2 3 2 2 3" xfId="13874"/>
    <cellStyle name="Normal 3 2 3 3 2 3 2 2 4" xfId="13875"/>
    <cellStyle name="Normal 3 2 3 3 2 3 2 3" xfId="13876"/>
    <cellStyle name="Normal 3 2 3 3 2 3 2 4" xfId="13877"/>
    <cellStyle name="Normal 3 2 3 3 2 3 2 5" xfId="13878"/>
    <cellStyle name="Normal 3 2 3 3 2 3 3" xfId="13879"/>
    <cellStyle name="Normal 3 2 3 3 2 3 3 2" xfId="13880"/>
    <cellStyle name="Normal 3 2 3 3 2 3 3 3" xfId="13881"/>
    <cellStyle name="Normal 3 2 3 3 2 3 3 4" xfId="13882"/>
    <cellStyle name="Normal 3 2 3 3 2 3 4" xfId="13883"/>
    <cellStyle name="Normal 3 2 3 3 2 3 5" xfId="13884"/>
    <cellStyle name="Normal 3 2 3 3 2 3 6" xfId="13885"/>
    <cellStyle name="Normal 3 2 3 3 2 4" xfId="13886"/>
    <cellStyle name="Normal 3 2 3 3 2 4 2" xfId="13887"/>
    <cellStyle name="Normal 3 2 3 3 2 4 2 2" xfId="13888"/>
    <cellStyle name="Normal 3 2 3 3 2 4 2 3" xfId="13889"/>
    <cellStyle name="Normal 3 2 3 3 2 4 2 4" xfId="13890"/>
    <cellStyle name="Normal 3 2 3 3 2 4 3" xfId="13891"/>
    <cellStyle name="Normal 3 2 3 3 2 4 4" xfId="13892"/>
    <cellStyle name="Normal 3 2 3 3 2 4 5" xfId="13893"/>
    <cellStyle name="Normal 3 2 3 3 2 5" xfId="13894"/>
    <cellStyle name="Normal 3 2 3 3 2 5 2" xfId="13895"/>
    <cellStyle name="Normal 3 2 3 3 2 5 3" xfId="13896"/>
    <cellStyle name="Normal 3 2 3 3 2 5 4" xfId="13897"/>
    <cellStyle name="Normal 3 2 3 3 2 6" xfId="13898"/>
    <cellStyle name="Normal 3 2 3 3 2 7" xfId="13899"/>
    <cellStyle name="Normal 3 2 3 3 2 8" xfId="13900"/>
    <cellStyle name="Normal 3 2 3 3 3" xfId="13901"/>
    <cellStyle name="Normal 3 2 3 3 3 2" xfId="13902"/>
    <cellStyle name="Normal 3 2 3 3 3 2 2" xfId="13903"/>
    <cellStyle name="Normal 3 2 3 3 3 2 2 2" xfId="13904"/>
    <cellStyle name="Normal 3 2 3 3 3 2 2 3" xfId="13905"/>
    <cellStyle name="Normal 3 2 3 3 3 2 2 4" xfId="13906"/>
    <cellStyle name="Normal 3 2 3 3 3 2 3" xfId="13907"/>
    <cellStyle name="Normal 3 2 3 3 3 2 4" xfId="13908"/>
    <cellStyle name="Normal 3 2 3 3 3 2 5" xfId="13909"/>
    <cellStyle name="Normal 3 2 3 3 3 3" xfId="13910"/>
    <cellStyle name="Normal 3 2 3 3 3 3 2" xfId="13911"/>
    <cellStyle name="Normal 3 2 3 3 3 3 3" xfId="13912"/>
    <cellStyle name="Normal 3 2 3 3 3 3 4" xfId="13913"/>
    <cellStyle name="Normal 3 2 3 3 3 4" xfId="13914"/>
    <cellStyle name="Normal 3 2 3 3 3 5" xfId="13915"/>
    <cellStyle name="Normal 3 2 3 3 3 6" xfId="13916"/>
    <cellStyle name="Normal 3 2 3 3 4" xfId="13917"/>
    <cellStyle name="Normal 3 2 3 3 4 2" xfId="13918"/>
    <cellStyle name="Normal 3 2 3 3 4 2 2" xfId="13919"/>
    <cellStyle name="Normal 3 2 3 3 4 2 2 2" xfId="13920"/>
    <cellStyle name="Normal 3 2 3 3 4 2 2 3" xfId="13921"/>
    <cellStyle name="Normal 3 2 3 3 4 2 2 4" xfId="13922"/>
    <cellStyle name="Normal 3 2 3 3 4 2 3" xfId="13923"/>
    <cellStyle name="Normal 3 2 3 3 4 2 4" xfId="13924"/>
    <cellStyle name="Normal 3 2 3 3 4 2 5" xfId="13925"/>
    <cellStyle name="Normal 3 2 3 3 4 3" xfId="13926"/>
    <cellStyle name="Normal 3 2 3 3 4 3 2" xfId="13927"/>
    <cellStyle name="Normal 3 2 3 3 4 3 3" xfId="13928"/>
    <cellStyle name="Normal 3 2 3 3 4 3 4" xfId="13929"/>
    <cellStyle name="Normal 3 2 3 3 4 4" xfId="13930"/>
    <cellStyle name="Normal 3 2 3 3 4 5" xfId="13931"/>
    <cellStyle name="Normal 3 2 3 3 4 6" xfId="13932"/>
    <cellStyle name="Normal 3 2 3 3 5" xfId="13933"/>
    <cellStyle name="Normal 3 2 3 3 6" xfId="13934"/>
    <cellStyle name="Normal 3 2 3 3 6 2" xfId="13935"/>
    <cellStyle name="Normal 3 2 3 3 6 2 2" xfId="13936"/>
    <cellStyle name="Normal 3 2 3 3 6 2 3" xfId="13937"/>
    <cellStyle name="Normal 3 2 3 3 6 2 4" xfId="13938"/>
    <cellStyle name="Normal 3 2 3 3 6 3" xfId="13939"/>
    <cellStyle name="Normal 3 2 3 3 6 4" xfId="13940"/>
    <cellStyle name="Normal 3 2 3 3 6 5" xfId="13941"/>
    <cellStyle name="Normal 3 2 3 3 7" xfId="13942"/>
    <cellStyle name="Normal 3 2 3 3 7 2" xfId="13943"/>
    <cellStyle name="Normal 3 2 3 3 7 3" xfId="13944"/>
    <cellStyle name="Normal 3 2 3 3 7 4" xfId="13945"/>
    <cellStyle name="Normal 3 2 3 3 8" xfId="13946"/>
    <cellStyle name="Normal 3 2 3 3 9" xfId="13947"/>
    <cellStyle name="Normal 3 2 3 4" xfId="13948"/>
    <cellStyle name="Normal 3 2 3 4 10" xfId="13949"/>
    <cellStyle name="Normal 3 2 3 4 2" xfId="13950"/>
    <cellStyle name="Normal 3 2 3 4 2 2" xfId="13951"/>
    <cellStyle name="Normal 3 2 3 4 2 2 2" xfId="13952"/>
    <cellStyle name="Normal 3 2 3 4 2 2 2 2" xfId="13953"/>
    <cellStyle name="Normal 3 2 3 4 2 2 2 2 2" xfId="13954"/>
    <cellStyle name="Normal 3 2 3 4 2 2 2 2 3" xfId="13955"/>
    <cellStyle name="Normal 3 2 3 4 2 2 2 2 4" xfId="13956"/>
    <cellStyle name="Normal 3 2 3 4 2 2 2 3" xfId="13957"/>
    <cellStyle name="Normal 3 2 3 4 2 2 2 4" xfId="13958"/>
    <cellStyle name="Normal 3 2 3 4 2 2 2 5" xfId="13959"/>
    <cellStyle name="Normal 3 2 3 4 2 2 3" xfId="13960"/>
    <cellStyle name="Normal 3 2 3 4 2 2 3 2" xfId="13961"/>
    <cellStyle name="Normal 3 2 3 4 2 2 3 3" xfId="13962"/>
    <cellStyle name="Normal 3 2 3 4 2 2 3 4" xfId="13963"/>
    <cellStyle name="Normal 3 2 3 4 2 2 4" xfId="13964"/>
    <cellStyle name="Normal 3 2 3 4 2 2 5" xfId="13965"/>
    <cellStyle name="Normal 3 2 3 4 2 2 6" xfId="13966"/>
    <cellStyle name="Normal 3 2 3 4 2 3" xfId="13967"/>
    <cellStyle name="Normal 3 2 3 4 2 3 2" xfId="13968"/>
    <cellStyle name="Normal 3 2 3 4 2 3 2 2" xfId="13969"/>
    <cellStyle name="Normal 3 2 3 4 2 3 2 2 2" xfId="13970"/>
    <cellStyle name="Normal 3 2 3 4 2 3 2 2 3" xfId="13971"/>
    <cellStyle name="Normal 3 2 3 4 2 3 2 2 4" xfId="13972"/>
    <cellStyle name="Normal 3 2 3 4 2 3 2 3" xfId="13973"/>
    <cellStyle name="Normal 3 2 3 4 2 3 2 4" xfId="13974"/>
    <cellStyle name="Normal 3 2 3 4 2 3 2 5" xfId="13975"/>
    <cellStyle name="Normal 3 2 3 4 2 3 3" xfId="13976"/>
    <cellStyle name="Normal 3 2 3 4 2 3 3 2" xfId="13977"/>
    <cellStyle name="Normal 3 2 3 4 2 3 3 3" xfId="13978"/>
    <cellStyle name="Normal 3 2 3 4 2 3 3 4" xfId="13979"/>
    <cellStyle name="Normal 3 2 3 4 2 3 4" xfId="13980"/>
    <cellStyle name="Normal 3 2 3 4 2 3 5" xfId="13981"/>
    <cellStyle name="Normal 3 2 3 4 2 3 6" xfId="13982"/>
    <cellStyle name="Normal 3 2 3 4 2 4" xfId="13983"/>
    <cellStyle name="Normal 3 2 3 4 2 4 2" xfId="13984"/>
    <cellStyle name="Normal 3 2 3 4 2 4 2 2" xfId="13985"/>
    <cellStyle name="Normal 3 2 3 4 2 4 2 3" xfId="13986"/>
    <cellStyle name="Normal 3 2 3 4 2 4 2 4" xfId="13987"/>
    <cellStyle name="Normal 3 2 3 4 2 4 3" xfId="13988"/>
    <cellStyle name="Normal 3 2 3 4 2 4 4" xfId="13989"/>
    <cellStyle name="Normal 3 2 3 4 2 4 5" xfId="13990"/>
    <cellStyle name="Normal 3 2 3 4 2 5" xfId="13991"/>
    <cellStyle name="Normal 3 2 3 4 2 5 2" xfId="13992"/>
    <cellStyle name="Normal 3 2 3 4 2 5 3" xfId="13993"/>
    <cellStyle name="Normal 3 2 3 4 2 5 4" xfId="13994"/>
    <cellStyle name="Normal 3 2 3 4 2 6" xfId="13995"/>
    <cellStyle name="Normal 3 2 3 4 2 7" xfId="13996"/>
    <cellStyle name="Normal 3 2 3 4 2 8" xfId="13997"/>
    <cellStyle name="Normal 3 2 3 4 3" xfId="13998"/>
    <cellStyle name="Normal 3 2 3 4 3 2" xfId="13999"/>
    <cellStyle name="Normal 3 2 3 4 3 2 2" xfId="14000"/>
    <cellStyle name="Normal 3 2 3 4 3 2 2 2" xfId="14001"/>
    <cellStyle name="Normal 3 2 3 4 3 2 2 3" xfId="14002"/>
    <cellStyle name="Normal 3 2 3 4 3 2 2 4" xfId="14003"/>
    <cellStyle name="Normal 3 2 3 4 3 2 3" xfId="14004"/>
    <cellStyle name="Normal 3 2 3 4 3 2 4" xfId="14005"/>
    <cellStyle name="Normal 3 2 3 4 3 2 5" xfId="14006"/>
    <cellStyle name="Normal 3 2 3 4 3 3" xfId="14007"/>
    <cellStyle name="Normal 3 2 3 4 3 3 2" xfId="14008"/>
    <cellStyle name="Normal 3 2 3 4 3 3 3" xfId="14009"/>
    <cellStyle name="Normal 3 2 3 4 3 3 4" xfId="14010"/>
    <cellStyle name="Normal 3 2 3 4 3 4" xfId="14011"/>
    <cellStyle name="Normal 3 2 3 4 3 5" xfId="14012"/>
    <cellStyle name="Normal 3 2 3 4 3 6" xfId="14013"/>
    <cellStyle name="Normal 3 2 3 4 4" xfId="14014"/>
    <cellStyle name="Normal 3 2 3 4 4 2" xfId="14015"/>
    <cellStyle name="Normal 3 2 3 4 4 2 2" xfId="14016"/>
    <cellStyle name="Normal 3 2 3 4 4 2 2 2" xfId="14017"/>
    <cellStyle name="Normal 3 2 3 4 4 2 2 3" xfId="14018"/>
    <cellStyle name="Normal 3 2 3 4 4 2 2 4" xfId="14019"/>
    <cellStyle name="Normal 3 2 3 4 4 2 3" xfId="14020"/>
    <cellStyle name="Normal 3 2 3 4 4 2 4" xfId="14021"/>
    <cellStyle name="Normal 3 2 3 4 4 2 5" xfId="14022"/>
    <cellStyle name="Normal 3 2 3 4 4 3" xfId="14023"/>
    <cellStyle name="Normal 3 2 3 4 4 3 2" xfId="14024"/>
    <cellStyle name="Normal 3 2 3 4 4 3 3" xfId="14025"/>
    <cellStyle name="Normal 3 2 3 4 4 3 4" xfId="14026"/>
    <cellStyle name="Normal 3 2 3 4 4 4" xfId="14027"/>
    <cellStyle name="Normal 3 2 3 4 4 5" xfId="14028"/>
    <cellStyle name="Normal 3 2 3 4 4 6" xfId="14029"/>
    <cellStyle name="Normal 3 2 3 4 5" xfId="14030"/>
    <cellStyle name="Normal 3 2 3 4 6" xfId="14031"/>
    <cellStyle name="Normal 3 2 3 4 6 2" xfId="14032"/>
    <cellStyle name="Normal 3 2 3 4 6 2 2" xfId="14033"/>
    <cellStyle name="Normal 3 2 3 4 6 2 3" xfId="14034"/>
    <cellStyle name="Normal 3 2 3 4 6 2 4" xfId="14035"/>
    <cellStyle name="Normal 3 2 3 4 6 3" xfId="14036"/>
    <cellStyle name="Normal 3 2 3 4 6 4" xfId="14037"/>
    <cellStyle name="Normal 3 2 3 4 6 5" xfId="14038"/>
    <cellStyle name="Normal 3 2 3 4 7" xfId="14039"/>
    <cellStyle name="Normal 3 2 3 4 7 2" xfId="14040"/>
    <cellStyle name="Normal 3 2 3 4 7 3" xfId="14041"/>
    <cellStyle name="Normal 3 2 3 4 7 4" xfId="14042"/>
    <cellStyle name="Normal 3 2 3 4 8" xfId="14043"/>
    <cellStyle name="Normal 3 2 3 4 9" xfId="14044"/>
    <cellStyle name="Normal 3 2 3 5" xfId="14045"/>
    <cellStyle name="Normal 3 2 3 5 2" xfId="14046"/>
    <cellStyle name="Normal 3 2 3 5 2 2" xfId="14047"/>
    <cellStyle name="Normal 3 2 3 5 2 2 2" xfId="14048"/>
    <cellStyle name="Normal 3 2 3 5 2 2 2 2" xfId="14049"/>
    <cellStyle name="Normal 3 2 3 5 2 2 2 3" xfId="14050"/>
    <cellStyle name="Normal 3 2 3 5 2 2 2 4" xfId="14051"/>
    <cellStyle name="Normal 3 2 3 5 2 2 3" xfId="14052"/>
    <cellStyle name="Normal 3 2 3 5 2 2 4" xfId="14053"/>
    <cellStyle name="Normal 3 2 3 5 2 2 5" xfId="14054"/>
    <cellStyle name="Normal 3 2 3 5 2 3" xfId="14055"/>
    <cellStyle name="Normal 3 2 3 5 2 3 2" xfId="14056"/>
    <cellStyle name="Normal 3 2 3 5 2 3 3" xfId="14057"/>
    <cellStyle name="Normal 3 2 3 5 2 3 4" xfId="14058"/>
    <cellStyle name="Normal 3 2 3 5 2 4" xfId="14059"/>
    <cellStyle name="Normal 3 2 3 5 2 5" xfId="14060"/>
    <cellStyle name="Normal 3 2 3 5 2 6" xfId="14061"/>
    <cellStyle name="Normal 3 2 3 5 3" xfId="14062"/>
    <cellStyle name="Normal 3 2 3 5 3 2" xfId="14063"/>
    <cellStyle name="Normal 3 2 3 5 3 2 2" xfId="14064"/>
    <cellStyle name="Normal 3 2 3 5 3 2 2 2" xfId="14065"/>
    <cellStyle name="Normal 3 2 3 5 3 2 2 3" xfId="14066"/>
    <cellStyle name="Normal 3 2 3 5 3 2 2 4" xfId="14067"/>
    <cellStyle name="Normal 3 2 3 5 3 2 3" xfId="14068"/>
    <cellStyle name="Normal 3 2 3 5 3 2 4" xfId="14069"/>
    <cellStyle name="Normal 3 2 3 5 3 2 5" xfId="14070"/>
    <cellStyle name="Normal 3 2 3 5 3 3" xfId="14071"/>
    <cellStyle name="Normal 3 2 3 5 3 3 2" xfId="14072"/>
    <cellStyle name="Normal 3 2 3 5 3 3 3" xfId="14073"/>
    <cellStyle name="Normal 3 2 3 5 3 3 4" xfId="14074"/>
    <cellStyle name="Normal 3 2 3 5 3 4" xfId="14075"/>
    <cellStyle name="Normal 3 2 3 5 3 5" xfId="14076"/>
    <cellStyle name="Normal 3 2 3 5 3 6" xfId="14077"/>
    <cellStyle name="Normal 3 2 3 5 4" xfId="14078"/>
    <cellStyle name="Normal 3 2 3 5 5" xfId="14079"/>
    <cellStyle name="Normal 3 2 3 5 5 2" xfId="14080"/>
    <cellStyle name="Normal 3 2 3 5 5 2 2" xfId="14081"/>
    <cellStyle name="Normal 3 2 3 5 5 2 3" xfId="14082"/>
    <cellStyle name="Normal 3 2 3 5 5 2 4" xfId="14083"/>
    <cellStyle name="Normal 3 2 3 5 5 3" xfId="14084"/>
    <cellStyle name="Normal 3 2 3 5 5 4" xfId="14085"/>
    <cellStyle name="Normal 3 2 3 5 5 5" xfId="14086"/>
    <cellStyle name="Normal 3 2 3 5 6" xfId="14087"/>
    <cellStyle name="Normal 3 2 3 5 6 2" xfId="14088"/>
    <cellStyle name="Normal 3 2 3 5 6 3" xfId="14089"/>
    <cellStyle name="Normal 3 2 3 5 6 4" xfId="14090"/>
    <cellStyle name="Normal 3 2 3 5 7" xfId="14091"/>
    <cellStyle name="Normal 3 2 3 5 8" xfId="14092"/>
    <cellStyle name="Normal 3 2 3 5 9" xfId="14093"/>
    <cellStyle name="Normal 3 2 3 6" xfId="14094"/>
    <cellStyle name="Normal 3 2 3 6 2" xfId="14095"/>
    <cellStyle name="Normal 3 2 3 6 2 2" xfId="14096"/>
    <cellStyle name="Normal 3 2 3 6 2 2 2" xfId="14097"/>
    <cellStyle name="Normal 3 2 3 6 2 2 2 2" xfId="14098"/>
    <cellStyle name="Normal 3 2 3 6 2 2 2 3" xfId="14099"/>
    <cellStyle name="Normal 3 2 3 6 2 2 2 4" xfId="14100"/>
    <cellStyle name="Normal 3 2 3 6 2 2 3" xfId="14101"/>
    <cellStyle name="Normal 3 2 3 6 2 2 4" xfId="14102"/>
    <cellStyle name="Normal 3 2 3 6 2 2 5" xfId="14103"/>
    <cellStyle name="Normal 3 2 3 6 2 3" xfId="14104"/>
    <cellStyle name="Normal 3 2 3 6 2 3 2" xfId="14105"/>
    <cellStyle name="Normal 3 2 3 6 2 3 3" xfId="14106"/>
    <cellStyle name="Normal 3 2 3 6 2 3 4" xfId="14107"/>
    <cellStyle name="Normal 3 2 3 6 2 4" xfId="14108"/>
    <cellStyle name="Normal 3 2 3 6 2 5" xfId="14109"/>
    <cellStyle name="Normal 3 2 3 6 2 6" xfId="14110"/>
    <cellStyle name="Normal 3 2 3 6 3" xfId="14111"/>
    <cellStyle name="Normal 3 2 3 6 3 2" xfId="14112"/>
    <cellStyle name="Normal 3 2 3 6 3 2 2" xfId="14113"/>
    <cellStyle name="Normal 3 2 3 6 3 2 2 2" xfId="14114"/>
    <cellStyle name="Normal 3 2 3 6 3 2 2 3" xfId="14115"/>
    <cellStyle name="Normal 3 2 3 6 3 2 2 4" xfId="14116"/>
    <cellStyle name="Normal 3 2 3 6 3 2 3" xfId="14117"/>
    <cellStyle name="Normal 3 2 3 6 3 2 4" xfId="14118"/>
    <cellStyle name="Normal 3 2 3 6 3 2 5" xfId="14119"/>
    <cellStyle name="Normal 3 2 3 6 3 3" xfId="14120"/>
    <cellStyle name="Normal 3 2 3 6 3 3 2" xfId="14121"/>
    <cellStyle name="Normal 3 2 3 6 3 3 3" xfId="14122"/>
    <cellStyle name="Normal 3 2 3 6 3 3 4" xfId="14123"/>
    <cellStyle name="Normal 3 2 3 6 3 4" xfId="14124"/>
    <cellStyle name="Normal 3 2 3 6 3 5" xfId="14125"/>
    <cellStyle name="Normal 3 2 3 6 3 6" xfId="14126"/>
    <cellStyle name="Normal 3 2 3 6 4" xfId="14127"/>
    <cellStyle name="Normal 3 2 3 6 4 2" xfId="14128"/>
    <cellStyle name="Normal 3 2 3 6 4 2 2" xfId="14129"/>
    <cellStyle name="Normal 3 2 3 6 4 2 3" xfId="14130"/>
    <cellStyle name="Normal 3 2 3 6 4 2 4" xfId="14131"/>
    <cellStyle name="Normal 3 2 3 6 4 3" xfId="14132"/>
    <cellStyle name="Normal 3 2 3 6 4 4" xfId="14133"/>
    <cellStyle name="Normal 3 2 3 6 4 5" xfId="14134"/>
    <cellStyle name="Normal 3 2 3 6 5" xfId="14135"/>
    <cellStyle name="Normal 3 2 3 6 5 2" xfId="14136"/>
    <cellStyle name="Normal 3 2 3 6 5 3" xfId="14137"/>
    <cellStyle name="Normal 3 2 3 6 5 4" xfId="14138"/>
    <cellStyle name="Normal 3 2 3 6 6" xfId="14139"/>
    <cellStyle name="Normal 3 2 3 6 7" xfId="14140"/>
    <cellStyle name="Normal 3 2 3 6 8" xfId="14141"/>
    <cellStyle name="Normal 3 2 3 7" xfId="14142"/>
    <cellStyle name="Normal 3 2 3 7 2" xfId="14143"/>
    <cellStyle name="Normal 3 2 3 7 2 2" xfId="14144"/>
    <cellStyle name="Normal 3 2 3 7 2 2 2" xfId="14145"/>
    <cellStyle name="Normal 3 2 3 7 2 2 3" xfId="14146"/>
    <cellStyle name="Normal 3 2 3 7 2 2 4" xfId="14147"/>
    <cellStyle name="Normal 3 2 3 7 2 3" xfId="14148"/>
    <cellStyle name="Normal 3 2 3 7 2 4" xfId="14149"/>
    <cellStyle name="Normal 3 2 3 7 2 5" xfId="14150"/>
    <cellStyle name="Normal 3 2 3 7 3" xfId="14151"/>
    <cellStyle name="Normal 3 2 3 7 3 2" xfId="14152"/>
    <cellStyle name="Normal 3 2 3 7 3 3" xfId="14153"/>
    <cellStyle name="Normal 3 2 3 7 3 4" xfId="14154"/>
    <cellStyle name="Normal 3 2 3 7 4" xfId="14155"/>
    <cellStyle name="Normal 3 2 3 7 5" xfId="14156"/>
    <cellStyle name="Normal 3 2 3 7 6" xfId="14157"/>
    <cellStyle name="Normal 3 2 3 8" xfId="14158"/>
    <cellStyle name="Normal 3 2 3 8 2" xfId="14159"/>
    <cellStyle name="Normal 3 2 3 8 2 2" xfId="14160"/>
    <cellStyle name="Normal 3 2 3 8 2 2 2" xfId="14161"/>
    <cellStyle name="Normal 3 2 3 8 2 2 3" xfId="14162"/>
    <cellStyle name="Normal 3 2 3 8 2 2 4" xfId="14163"/>
    <cellStyle name="Normal 3 2 3 8 2 3" xfId="14164"/>
    <cellStyle name="Normal 3 2 3 8 2 4" xfId="14165"/>
    <cellStyle name="Normal 3 2 3 8 2 5" xfId="14166"/>
    <cellStyle name="Normal 3 2 3 8 3" xfId="14167"/>
    <cellStyle name="Normal 3 2 3 8 3 2" xfId="14168"/>
    <cellStyle name="Normal 3 2 3 8 3 3" xfId="14169"/>
    <cellStyle name="Normal 3 2 3 8 3 4" xfId="14170"/>
    <cellStyle name="Normal 3 2 3 8 4" xfId="14171"/>
    <cellStyle name="Normal 3 2 3 8 5" xfId="14172"/>
    <cellStyle name="Normal 3 2 3 8 6" xfId="14173"/>
    <cellStyle name="Normal 3 2 3 9" xfId="14174"/>
    <cellStyle name="Normal 3 2 4" xfId="14175"/>
    <cellStyle name="Normal 3 2 4 10" xfId="14176"/>
    <cellStyle name="Normal 3 2 4 2" xfId="14177"/>
    <cellStyle name="Normal 3 2 4 2 2" xfId="14178"/>
    <cellStyle name="Normal 3 2 4 2 2 2" xfId="14179"/>
    <cellStyle name="Normal 3 2 4 2 2 2 2" xfId="14180"/>
    <cellStyle name="Normal 3 2 4 2 2 2 2 2" xfId="14181"/>
    <cellStyle name="Normal 3 2 4 2 2 2 2 3" xfId="14182"/>
    <cellStyle name="Normal 3 2 4 2 2 2 2 4" xfId="14183"/>
    <cellStyle name="Normal 3 2 4 2 2 2 3" xfId="14184"/>
    <cellStyle name="Normal 3 2 4 2 2 2 4" xfId="14185"/>
    <cellStyle name="Normal 3 2 4 2 2 2 5" xfId="14186"/>
    <cellStyle name="Normal 3 2 4 2 2 3" xfId="14187"/>
    <cellStyle name="Normal 3 2 4 2 2 3 2" xfId="14188"/>
    <cellStyle name="Normal 3 2 4 2 2 3 3" xfId="14189"/>
    <cellStyle name="Normal 3 2 4 2 2 3 4" xfId="14190"/>
    <cellStyle name="Normal 3 2 4 2 2 4" xfId="14191"/>
    <cellStyle name="Normal 3 2 4 2 2 5" xfId="14192"/>
    <cellStyle name="Normal 3 2 4 2 2 6" xfId="14193"/>
    <cellStyle name="Normal 3 2 4 2 3" xfId="14194"/>
    <cellStyle name="Normal 3 2 4 2 3 2" xfId="14195"/>
    <cellStyle name="Normal 3 2 4 2 3 2 2" xfId="14196"/>
    <cellStyle name="Normal 3 2 4 2 3 2 2 2" xfId="14197"/>
    <cellStyle name="Normal 3 2 4 2 3 2 2 3" xfId="14198"/>
    <cellStyle name="Normal 3 2 4 2 3 2 2 4" xfId="14199"/>
    <cellStyle name="Normal 3 2 4 2 3 2 3" xfId="14200"/>
    <cellStyle name="Normal 3 2 4 2 3 2 4" xfId="14201"/>
    <cellStyle name="Normal 3 2 4 2 3 2 5" xfId="14202"/>
    <cellStyle name="Normal 3 2 4 2 3 3" xfId="14203"/>
    <cellStyle name="Normal 3 2 4 2 3 3 2" xfId="14204"/>
    <cellStyle name="Normal 3 2 4 2 3 3 3" xfId="14205"/>
    <cellStyle name="Normal 3 2 4 2 3 3 4" xfId="14206"/>
    <cellStyle name="Normal 3 2 4 2 3 4" xfId="14207"/>
    <cellStyle name="Normal 3 2 4 2 3 5" xfId="14208"/>
    <cellStyle name="Normal 3 2 4 2 3 6" xfId="14209"/>
    <cellStyle name="Normal 3 2 4 2 4" xfId="14210"/>
    <cellStyle name="Normal 3 2 4 2 5" xfId="14211"/>
    <cellStyle name="Normal 3 2 4 2 5 2" xfId="14212"/>
    <cellStyle name="Normal 3 2 4 2 5 2 2" xfId="14213"/>
    <cellStyle name="Normal 3 2 4 2 5 2 3" xfId="14214"/>
    <cellStyle name="Normal 3 2 4 2 5 2 4" xfId="14215"/>
    <cellStyle name="Normal 3 2 4 2 5 3" xfId="14216"/>
    <cellStyle name="Normal 3 2 4 2 5 4" xfId="14217"/>
    <cellStyle name="Normal 3 2 4 2 5 5" xfId="14218"/>
    <cellStyle name="Normal 3 2 4 2 6" xfId="14219"/>
    <cellStyle name="Normal 3 2 4 2 6 2" xfId="14220"/>
    <cellStyle name="Normal 3 2 4 2 6 3" xfId="14221"/>
    <cellStyle name="Normal 3 2 4 2 6 4" xfId="14222"/>
    <cellStyle name="Normal 3 2 4 2 7" xfId="14223"/>
    <cellStyle name="Normal 3 2 4 2 8" xfId="14224"/>
    <cellStyle name="Normal 3 2 4 2 9" xfId="14225"/>
    <cellStyle name="Normal 3 2 4 3" xfId="14226"/>
    <cellStyle name="Normal 3 2 4 3 2" xfId="14227"/>
    <cellStyle name="Normal 3 2 4 3 2 2" xfId="14228"/>
    <cellStyle name="Normal 3 2 4 3 2 2 2" xfId="14229"/>
    <cellStyle name="Normal 3 2 4 3 2 2 3" xfId="14230"/>
    <cellStyle name="Normal 3 2 4 3 2 2 4" xfId="14231"/>
    <cellStyle name="Normal 3 2 4 3 2 3" xfId="14232"/>
    <cellStyle name="Normal 3 2 4 3 2 4" xfId="14233"/>
    <cellStyle name="Normal 3 2 4 3 2 5" xfId="14234"/>
    <cellStyle name="Normal 3 2 4 3 3" xfId="14235"/>
    <cellStyle name="Normal 3 2 4 3 3 2" xfId="14236"/>
    <cellStyle name="Normal 3 2 4 3 3 3" xfId="14237"/>
    <cellStyle name="Normal 3 2 4 3 3 4" xfId="14238"/>
    <cellStyle name="Normal 3 2 4 3 4" xfId="14239"/>
    <cellStyle name="Normal 3 2 4 3 5" xfId="14240"/>
    <cellStyle name="Normal 3 2 4 3 6" xfId="14241"/>
    <cellStyle name="Normal 3 2 4 4" xfId="14242"/>
    <cellStyle name="Normal 3 2 4 4 2" xfId="14243"/>
    <cellStyle name="Normal 3 2 4 4 2 2" xfId="14244"/>
    <cellStyle name="Normal 3 2 4 4 2 2 2" xfId="14245"/>
    <cellStyle name="Normal 3 2 4 4 2 2 3" xfId="14246"/>
    <cellStyle name="Normal 3 2 4 4 2 2 4" xfId="14247"/>
    <cellStyle name="Normal 3 2 4 4 2 3" xfId="14248"/>
    <cellStyle name="Normal 3 2 4 4 2 4" xfId="14249"/>
    <cellStyle name="Normal 3 2 4 4 2 5" xfId="14250"/>
    <cellStyle name="Normal 3 2 4 4 3" xfId="14251"/>
    <cellStyle name="Normal 3 2 4 4 3 2" xfId="14252"/>
    <cellStyle name="Normal 3 2 4 4 3 3" xfId="14253"/>
    <cellStyle name="Normal 3 2 4 4 3 4" xfId="14254"/>
    <cellStyle name="Normal 3 2 4 4 4" xfId="14255"/>
    <cellStyle name="Normal 3 2 4 4 5" xfId="14256"/>
    <cellStyle name="Normal 3 2 4 4 6" xfId="14257"/>
    <cellStyle name="Normal 3 2 4 5" xfId="14258"/>
    <cellStyle name="Normal 3 2 4 6" xfId="14259"/>
    <cellStyle name="Normal 3 2 4 6 2" xfId="14260"/>
    <cellStyle name="Normal 3 2 4 6 2 2" xfId="14261"/>
    <cellStyle name="Normal 3 2 4 6 2 3" xfId="14262"/>
    <cellStyle name="Normal 3 2 4 6 2 4" xfId="14263"/>
    <cellStyle name="Normal 3 2 4 6 3" xfId="14264"/>
    <cellStyle name="Normal 3 2 4 6 4" xfId="14265"/>
    <cellStyle name="Normal 3 2 4 6 5" xfId="14266"/>
    <cellStyle name="Normal 3 2 4 7" xfId="14267"/>
    <cellStyle name="Normal 3 2 4 7 2" xfId="14268"/>
    <cellStyle name="Normal 3 2 4 7 3" xfId="14269"/>
    <cellStyle name="Normal 3 2 4 7 4" xfId="14270"/>
    <cellStyle name="Normal 3 2 4 8" xfId="14271"/>
    <cellStyle name="Normal 3 2 4 9" xfId="14272"/>
    <cellStyle name="Normal 3 2 5" xfId="14273"/>
    <cellStyle name="Normal 3 2 5 10" xfId="14274"/>
    <cellStyle name="Normal 3 2 5 2" xfId="14275"/>
    <cellStyle name="Normal 3 2 5 2 2" xfId="14276"/>
    <cellStyle name="Normal 3 2 5 2 2 2" xfId="14277"/>
    <cellStyle name="Normal 3 2 5 2 2 2 2" xfId="14278"/>
    <cellStyle name="Normal 3 2 5 2 2 2 2 2" xfId="14279"/>
    <cellStyle name="Normal 3 2 5 2 2 2 2 3" xfId="14280"/>
    <cellStyle name="Normal 3 2 5 2 2 2 2 4" xfId="14281"/>
    <cellStyle name="Normal 3 2 5 2 2 2 3" xfId="14282"/>
    <cellStyle name="Normal 3 2 5 2 2 2 4" xfId="14283"/>
    <cellStyle name="Normal 3 2 5 2 2 2 5" xfId="14284"/>
    <cellStyle name="Normal 3 2 5 2 2 3" xfId="14285"/>
    <cellStyle name="Normal 3 2 5 2 2 3 2" xfId="14286"/>
    <cellStyle name="Normal 3 2 5 2 2 3 3" xfId="14287"/>
    <cellStyle name="Normal 3 2 5 2 2 3 4" xfId="14288"/>
    <cellStyle name="Normal 3 2 5 2 2 4" xfId="14289"/>
    <cellStyle name="Normal 3 2 5 2 2 5" xfId="14290"/>
    <cellStyle name="Normal 3 2 5 2 2 6" xfId="14291"/>
    <cellStyle name="Normal 3 2 5 2 3" xfId="14292"/>
    <cellStyle name="Normal 3 2 5 2 3 2" xfId="14293"/>
    <cellStyle name="Normal 3 2 5 2 3 2 2" xfId="14294"/>
    <cellStyle name="Normal 3 2 5 2 3 2 2 2" xfId="14295"/>
    <cellStyle name="Normal 3 2 5 2 3 2 2 3" xfId="14296"/>
    <cellStyle name="Normal 3 2 5 2 3 2 2 4" xfId="14297"/>
    <cellStyle name="Normal 3 2 5 2 3 2 3" xfId="14298"/>
    <cellStyle name="Normal 3 2 5 2 3 2 4" xfId="14299"/>
    <cellStyle name="Normal 3 2 5 2 3 2 5" xfId="14300"/>
    <cellStyle name="Normal 3 2 5 2 3 3" xfId="14301"/>
    <cellStyle name="Normal 3 2 5 2 3 3 2" xfId="14302"/>
    <cellStyle name="Normal 3 2 5 2 3 3 3" xfId="14303"/>
    <cellStyle name="Normal 3 2 5 2 3 3 4" xfId="14304"/>
    <cellStyle name="Normal 3 2 5 2 3 4" xfId="14305"/>
    <cellStyle name="Normal 3 2 5 2 3 5" xfId="14306"/>
    <cellStyle name="Normal 3 2 5 2 3 6" xfId="14307"/>
    <cellStyle name="Normal 3 2 5 2 4" xfId="14308"/>
    <cellStyle name="Normal 3 2 5 2 5" xfId="14309"/>
    <cellStyle name="Normal 3 2 5 2 5 2" xfId="14310"/>
    <cellStyle name="Normal 3 2 5 2 5 2 2" xfId="14311"/>
    <cellStyle name="Normal 3 2 5 2 5 2 3" xfId="14312"/>
    <cellStyle name="Normal 3 2 5 2 5 2 4" xfId="14313"/>
    <cellStyle name="Normal 3 2 5 2 5 3" xfId="14314"/>
    <cellStyle name="Normal 3 2 5 2 5 4" xfId="14315"/>
    <cellStyle name="Normal 3 2 5 2 5 5" xfId="14316"/>
    <cellStyle name="Normal 3 2 5 2 6" xfId="14317"/>
    <cellStyle name="Normal 3 2 5 2 6 2" xfId="14318"/>
    <cellStyle name="Normal 3 2 5 2 6 3" xfId="14319"/>
    <cellStyle name="Normal 3 2 5 2 6 4" xfId="14320"/>
    <cellStyle name="Normal 3 2 5 2 7" xfId="14321"/>
    <cellStyle name="Normal 3 2 5 2 8" xfId="14322"/>
    <cellStyle name="Normal 3 2 5 2 9" xfId="14323"/>
    <cellStyle name="Normal 3 2 5 3" xfId="14324"/>
    <cellStyle name="Normal 3 2 5 3 2" xfId="14325"/>
    <cellStyle name="Normal 3 2 5 3 2 2" xfId="14326"/>
    <cellStyle name="Normal 3 2 5 3 2 2 2" xfId="14327"/>
    <cellStyle name="Normal 3 2 5 3 2 2 3" xfId="14328"/>
    <cellStyle name="Normal 3 2 5 3 2 2 4" xfId="14329"/>
    <cellStyle name="Normal 3 2 5 3 2 3" xfId="14330"/>
    <cellStyle name="Normal 3 2 5 3 2 4" xfId="14331"/>
    <cellStyle name="Normal 3 2 5 3 2 5" xfId="14332"/>
    <cellStyle name="Normal 3 2 5 3 3" xfId="14333"/>
    <cellStyle name="Normal 3 2 5 3 3 2" xfId="14334"/>
    <cellStyle name="Normal 3 2 5 3 3 3" xfId="14335"/>
    <cellStyle name="Normal 3 2 5 3 3 4" xfId="14336"/>
    <cellStyle name="Normal 3 2 5 3 4" xfId="14337"/>
    <cellStyle name="Normal 3 2 5 3 5" xfId="14338"/>
    <cellStyle name="Normal 3 2 5 3 6" xfId="14339"/>
    <cellStyle name="Normal 3 2 5 4" xfId="14340"/>
    <cellStyle name="Normal 3 2 5 4 2" xfId="14341"/>
    <cellStyle name="Normal 3 2 5 4 2 2" xfId="14342"/>
    <cellStyle name="Normal 3 2 5 4 2 2 2" xfId="14343"/>
    <cellStyle name="Normal 3 2 5 4 2 2 3" xfId="14344"/>
    <cellStyle name="Normal 3 2 5 4 2 2 4" xfId="14345"/>
    <cellStyle name="Normal 3 2 5 4 2 3" xfId="14346"/>
    <cellStyle name="Normal 3 2 5 4 2 4" xfId="14347"/>
    <cellStyle name="Normal 3 2 5 4 2 5" xfId="14348"/>
    <cellStyle name="Normal 3 2 5 4 3" xfId="14349"/>
    <cellStyle name="Normal 3 2 5 4 3 2" xfId="14350"/>
    <cellStyle name="Normal 3 2 5 4 3 3" xfId="14351"/>
    <cellStyle name="Normal 3 2 5 4 3 4" xfId="14352"/>
    <cellStyle name="Normal 3 2 5 4 4" xfId="14353"/>
    <cellStyle name="Normal 3 2 5 4 5" xfId="14354"/>
    <cellStyle name="Normal 3 2 5 4 6" xfId="14355"/>
    <cellStyle name="Normal 3 2 5 5" xfId="14356"/>
    <cellStyle name="Normal 3 2 5 6" xfId="14357"/>
    <cellStyle name="Normal 3 2 5 6 2" xfId="14358"/>
    <cellStyle name="Normal 3 2 5 6 2 2" xfId="14359"/>
    <cellStyle name="Normal 3 2 5 6 2 3" xfId="14360"/>
    <cellStyle name="Normal 3 2 5 6 2 4" xfId="14361"/>
    <cellStyle name="Normal 3 2 5 6 3" xfId="14362"/>
    <cellStyle name="Normal 3 2 5 6 4" xfId="14363"/>
    <cellStyle name="Normal 3 2 5 6 5" xfId="14364"/>
    <cellStyle name="Normal 3 2 5 7" xfId="14365"/>
    <cellStyle name="Normal 3 2 5 7 2" xfId="14366"/>
    <cellStyle name="Normal 3 2 5 7 3" xfId="14367"/>
    <cellStyle name="Normal 3 2 5 7 4" xfId="14368"/>
    <cellStyle name="Normal 3 2 5 8" xfId="14369"/>
    <cellStyle name="Normal 3 2 5 9" xfId="14370"/>
    <cellStyle name="Normal 3 2 6" xfId="14371"/>
    <cellStyle name="Normal 3 2 6 2" xfId="14372"/>
    <cellStyle name="Normal 3 2 6 2 2" xfId="14373"/>
    <cellStyle name="Normal 3 2 6 2 2 2" xfId="14374"/>
    <cellStyle name="Normal 3 2 6 2 3" xfId="14375"/>
    <cellStyle name="Normal 3 2 6 2 4" xfId="14376"/>
    <cellStyle name="Normal 3 2 6 2 5" xfId="14377"/>
    <cellStyle name="Normal 3 2 6 2 6" xfId="14378"/>
    <cellStyle name="Normal 3 2 6 2 7" xfId="14379"/>
    <cellStyle name="Normal 3 2 6 2 8" xfId="14380"/>
    <cellStyle name="Normal 3 2 6 3" xfId="14381"/>
    <cellStyle name="Normal 3 2 6 3 2" xfId="14382"/>
    <cellStyle name="Normal 3 2 6 4" xfId="14383"/>
    <cellStyle name="Normal 3 2 6 5" xfId="14384"/>
    <cellStyle name="Normal 3 2 6 6" xfId="14385"/>
    <cellStyle name="Normal 3 2 6 7" xfId="14386"/>
    <cellStyle name="Normal 3 2 6 8" xfId="14387"/>
    <cellStyle name="Normal 3 2 6 9" xfId="14388"/>
    <cellStyle name="Normal 3 2 7" xfId="14389"/>
    <cellStyle name="Normal 3 2 7 10" xfId="14390"/>
    <cellStyle name="Normal 3 2 7 2" xfId="14391"/>
    <cellStyle name="Normal 3 2 7 2 2" xfId="14392"/>
    <cellStyle name="Normal 3 2 7 2 2 2" xfId="14393"/>
    <cellStyle name="Normal 3 2 7 2 2 2 2" xfId="14394"/>
    <cellStyle name="Normal 3 2 7 2 2 2 2 2" xfId="14395"/>
    <cellStyle name="Normal 3 2 7 2 2 2 2 3" xfId="14396"/>
    <cellStyle name="Normal 3 2 7 2 2 2 2 4" xfId="14397"/>
    <cellStyle name="Normal 3 2 7 2 2 2 3" xfId="14398"/>
    <cellStyle name="Normal 3 2 7 2 2 2 4" xfId="14399"/>
    <cellStyle name="Normal 3 2 7 2 2 2 5" xfId="14400"/>
    <cellStyle name="Normal 3 2 7 2 2 3" xfId="14401"/>
    <cellStyle name="Normal 3 2 7 2 2 3 2" xfId="14402"/>
    <cellStyle name="Normal 3 2 7 2 2 3 3" xfId="14403"/>
    <cellStyle name="Normal 3 2 7 2 2 3 4" xfId="14404"/>
    <cellStyle name="Normal 3 2 7 2 2 4" xfId="14405"/>
    <cellStyle name="Normal 3 2 7 2 2 5" xfId="14406"/>
    <cellStyle name="Normal 3 2 7 2 2 6" xfId="14407"/>
    <cellStyle name="Normal 3 2 7 2 3" xfId="14408"/>
    <cellStyle name="Normal 3 2 7 2 3 2" xfId="14409"/>
    <cellStyle name="Normal 3 2 7 2 3 2 2" xfId="14410"/>
    <cellStyle name="Normal 3 2 7 2 3 2 2 2" xfId="14411"/>
    <cellStyle name="Normal 3 2 7 2 3 2 2 3" xfId="14412"/>
    <cellStyle name="Normal 3 2 7 2 3 2 2 4" xfId="14413"/>
    <cellStyle name="Normal 3 2 7 2 3 2 3" xfId="14414"/>
    <cellStyle name="Normal 3 2 7 2 3 2 4" xfId="14415"/>
    <cellStyle name="Normal 3 2 7 2 3 2 5" xfId="14416"/>
    <cellStyle name="Normal 3 2 7 2 3 3" xfId="14417"/>
    <cellStyle name="Normal 3 2 7 2 3 3 2" xfId="14418"/>
    <cellStyle name="Normal 3 2 7 2 3 3 3" xfId="14419"/>
    <cellStyle name="Normal 3 2 7 2 3 3 4" xfId="14420"/>
    <cellStyle name="Normal 3 2 7 2 3 4" xfId="14421"/>
    <cellStyle name="Normal 3 2 7 2 3 5" xfId="14422"/>
    <cellStyle name="Normal 3 2 7 2 3 6" xfId="14423"/>
    <cellStyle name="Normal 3 2 7 2 4" xfId="14424"/>
    <cellStyle name="Normal 3 2 7 2 4 2" xfId="14425"/>
    <cellStyle name="Normal 3 2 7 2 4 2 2" xfId="14426"/>
    <cellStyle name="Normal 3 2 7 2 4 2 3" xfId="14427"/>
    <cellStyle name="Normal 3 2 7 2 4 2 4" xfId="14428"/>
    <cellStyle name="Normal 3 2 7 2 4 3" xfId="14429"/>
    <cellStyle name="Normal 3 2 7 2 4 4" xfId="14430"/>
    <cellStyle name="Normal 3 2 7 2 4 5" xfId="14431"/>
    <cellStyle name="Normal 3 2 7 2 5" xfId="14432"/>
    <cellStyle name="Normal 3 2 7 2 5 2" xfId="14433"/>
    <cellStyle name="Normal 3 2 7 2 5 3" xfId="14434"/>
    <cellStyle name="Normal 3 2 7 2 5 4" xfId="14435"/>
    <cellStyle name="Normal 3 2 7 2 6" xfId="14436"/>
    <cellStyle name="Normal 3 2 7 2 7" xfId="14437"/>
    <cellStyle name="Normal 3 2 7 2 8" xfId="14438"/>
    <cellStyle name="Normal 3 2 7 3" xfId="14439"/>
    <cellStyle name="Normal 3 2 7 3 2" xfId="14440"/>
    <cellStyle name="Normal 3 2 7 3 2 2" xfId="14441"/>
    <cellStyle name="Normal 3 2 7 3 2 2 2" xfId="14442"/>
    <cellStyle name="Normal 3 2 7 3 2 2 3" xfId="14443"/>
    <cellStyle name="Normal 3 2 7 3 2 2 4" xfId="14444"/>
    <cellStyle name="Normal 3 2 7 3 2 3" xfId="14445"/>
    <cellStyle name="Normal 3 2 7 3 2 4" xfId="14446"/>
    <cellStyle name="Normal 3 2 7 3 2 5" xfId="14447"/>
    <cellStyle name="Normal 3 2 7 3 3" xfId="14448"/>
    <cellStyle name="Normal 3 2 7 3 3 2" xfId="14449"/>
    <cellStyle name="Normal 3 2 7 3 3 3" xfId="14450"/>
    <cellStyle name="Normal 3 2 7 3 3 4" xfId="14451"/>
    <cellStyle name="Normal 3 2 7 3 4" xfId="14452"/>
    <cellStyle name="Normal 3 2 7 3 5" xfId="14453"/>
    <cellStyle name="Normal 3 2 7 3 6" xfId="14454"/>
    <cellStyle name="Normal 3 2 7 4" xfId="14455"/>
    <cellStyle name="Normal 3 2 7 4 2" xfId="14456"/>
    <cellStyle name="Normal 3 2 7 4 2 2" xfId="14457"/>
    <cellStyle name="Normal 3 2 7 4 2 2 2" xfId="14458"/>
    <cellStyle name="Normal 3 2 7 4 2 2 3" xfId="14459"/>
    <cellStyle name="Normal 3 2 7 4 2 2 4" xfId="14460"/>
    <cellStyle name="Normal 3 2 7 4 2 3" xfId="14461"/>
    <cellStyle name="Normal 3 2 7 4 2 4" xfId="14462"/>
    <cellStyle name="Normal 3 2 7 4 2 5" xfId="14463"/>
    <cellStyle name="Normal 3 2 7 4 3" xfId="14464"/>
    <cellStyle name="Normal 3 2 7 4 3 2" xfId="14465"/>
    <cellStyle name="Normal 3 2 7 4 3 3" xfId="14466"/>
    <cellStyle name="Normal 3 2 7 4 3 4" xfId="14467"/>
    <cellStyle name="Normal 3 2 7 4 4" xfId="14468"/>
    <cellStyle name="Normal 3 2 7 4 5" xfId="14469"/>
    <cellStyle name="Normal 3 2 7 4 6" xfId="14470"/>
    <cellStyle name="Normal 3 2 7 5" xfId="14471"/>
    <cellStyle name="Normal 3 2 7 6" xfId="14472"/>
    <cellStyle name="Normal 3 2 7 6 2" xfId="14473"/>
    <cellStyle name="Normal 3 2 7 6 2 2" xfId="14474"/>
    <cellStyle name="Normal 3 2 7 6 2 3" xfId="14475"/>
    <cellStyle name="Normal 3 2 7 6 2 4" xfId="14476"/>
    <cellStyle name="Normal 3 2 7 6 3" xfId="14477"/>
    <cellStyle name="Normal 3 2 7 6 4" xfId="14478"/>
    <cellStyle name="Normal 3 2 7 6 5" xfId="14479"/>
    <cellStyle name="Normal 3 2 7 7" xfId="14480"/>
    <cellStyle name="Normal 3 2 7 7 2" xfId="14481"/>
    <cellStyle name="Normal 3 2 7 7 3" xfId="14482"/>
    <cellStyle name="Normal 3 2 7 7 4" xfId="14483"/>
    <cellStyle name="Normal 3 2 7 8" xfId="14484"/>
    <cellStyle name="Normal 3 2 7 9" xfId="14485"/>
    <cellStyle name="Normal 3 2 8" xfId="14486"/>
    <cellStyle name="Normal 3 2 8 2" xfId="14487"/>
    <cellStyle name="Normal 3 2 8 2 2" xfId="14488"/>
    <cellStyle name="Normal 3 2 8 2 2 2" xfId="14489"/>
    <cellStyle name="Normal 3 2 8 2 2 2 2" xfId="14490"/>
    <cellStyle name="Normal 3 2 8 2 2 2 3" xfId="14491"/>
    <cellStyle name="Normal 3 2 8 2 2 2 4" xfId="14492"/>
    <cellStyle name="Normal 3 2 8 2 2 3" xfId="14493"/>
    <cellStyle name="Normal 3 2 8 2 2 4" xfId="14494"/>
    <cellStyle name="Normal 3 2 8 2 2 5" xfId="14495"/>
    <cellStyle name="Normal 3 2 8 2 3" xfId="14496"/>
    <cellStyle name="Normal 3 2 8 2 3 2" xfId="14497"/>
    <cellStyle name="Normal 3 2 8 2 3 3" xfId="14498"/>
    <cellStyle name="Normal 3 2 8 2 3 4" xfId="14499"/>
    <cellStyle name="Normal 3 2 8 2 4" xfId="14500"/>
    <cellStyle name="Normal 3 2 8 2 5" xfId="14501"/>
    <cellStyle name="Normal 3 2 8 2 6" xfId="14502"/>
    <cellStyle name="Normal 3 2 8 3" xfId="14503"/>
    <cellStyle name="Normal 3 2 8 3 2" xfId="14504"/>
    <cellStyle name="Normal 3 2 8 3 2 2" xfId="14505"/>
    <cellStyle name="Normal 3 2 8 3 2 2 2" xfId="14506"/>
    <cellStyle name="Normal 3 2 8 3 2 2 3" xfId="14507"/>
    <cellStyle name="Normal 3 2 8 3 2 2 4" xfId="14508"/>
    <cellStyle name="Normal 3 2 8 3 2 3" xfId="14509"/>
    <cellStyle name="Normal 3 2 8 3 2 4" xfId="14510"/>
    <cellStyle name="Normal 3 2 8 3 2 5" xfId="14511"/>
    <cellStyle name="Normal 3 2 8 3 3" xfId="14512"/>
    <cellStyle name="Normal 3 2 8 3 3 2" xfId="14513"/>
    <cellStyle name="Normal 3 2 8 3 3 3" xfId="14514"/>
    <cellStyle name="Normal 3 2 8 3 3 4" xfId="14515"/>
    <cellStyle name="Normal 3 2 8 3 4" xfId="14516"/>
    <cellStyle name="Normal 3 2 8 3 5" xfId="14517"/>
    <cellStyle name="Normal 3 2 8 3 6" xfId="14518"/>
    <cellStyle name="Normal 3 2 8 4" xfId="14519"/>
    <cellStyle name="Normal 3 2 8 5" xfId="14520"/>
    <cellStyle name="Normal 3 2 8 5 2" xfId="14521"/>
    <cellStyle name="Normal 3 2 8 5 2 2" xfId="14522"/>
    <cellStyle name="Normal 3 2 8 5 2 3" xfId="14523"/>
    <cellStyle name="Normal 3 2 8 5 2 4" xfId="14524"/>
    <cellStyle name="Normal 3 2 8 5 3" xfId="14525"/>
    <cellStyle name="Normal 3 2 8 5 4" xfId="14526"/>
    <cellStyle name="Normal 3 2 8 5 5" xfId="14527"/>
    <cellStyle name="Normal 3 2 8 6" xfId="14528"/>
    <cellStyle name="Normal 3 2 8 6 2" xfId="14529"/>
    <cellStyle name="Normal 3 2 8 6 3" xfId="14530"/>
    <cellStyle name="Normal 3 2 8 6 4" xfId="14531"/>
    <cellStyle name="Normal 3 2 8 7" xfId="14532"/>
    <cellStyle name="Normal 3 2 8 8" xfId="14533"/>
    <cellStyle name="Normal 3 2 8 9" xfId="14534"/>
    <cellStyle name="Normal 3 2 9" xfId="14535"/>
    <cellStyle name="Normal 3 2 9 2" xfId="14536"/>
    <cellStyle name="Normal 3 2 9 2 2" xfId="14537"/>
    <cellStyle name="Normal 3 2 9 2 2 2" xfId="14538"/>
    <cellStyle name="Normal 3 2 9 2 2 2 2" xfId="14539"/>
    <cellStyle name="Normal 3 2 9 2 2 2 3" xfId="14540"/>
    <cellStyle name="Normal 3 2 9 2 2 2 4" xfId="14541"/>
    <cellStyle name="Normal 3 2 9 2 2 3" xfId="14542"/>
    <cellStyle name="Normal 3 2 9 2 2 4" xfId="14543"/>
    <cellStyle name="Normal 3 2 9 2 2 5" xfId="14544"/>
    <cellStyle name="Normal 3 2 9 2 3" xfId="14545"/>
    <cellStyle name="Normal 3 2 9 2 3 2" xfId="14546"/>
    <cellStyle name="Normal 3 2 9 2 3 3" xfId="14547"/>
    <cellStyle name="Normal 3 2 9 2 3 4" xfId="14548"/>
    <cellStyle name="Normal 3 2 9 2 4" xfId="14549"/>
    <cellStyle name="Normal 3 2 9 2 5" xfId="14550"/>
    <cellStyle name="Normal 3 2 9 2 6" xfId="14551"/>
    <cellStyle name="Normal 3 2 9 3" xfId="14552"/>
    <cellStyle name="Normal 3 2 9 3 2" xfId="14553"/>
    <cellStyle name="Normal 3 2 9 3 2 2" xfId="14554"/>
    <cellStyle name="Normal 3 2 9 3 2 2 2" xfId="14555"/>
    <cellStyle name="Normal 3 2 9 3 2 2 3" xfId="14556"/>
    <cellStyle name="Normal 3 2 9 3 2 2 4" xfId="14557"/>
    <cellStyle name="Normal 3 2 9 3 2 3" xfId="14558"/>
    <cellStyle name="Normal 3 2 9 3 2 4" xfId="14559"/>
    <cellStyle name="Normal 3 2 9 3 2 5" xfId="14560"/>
    <cellStyle name="Normal 3 2 9 3 3" xfId="14561"/>
    <cellStyle name="Normal 3 2 9 3 3 2" xfId="14562"/>
    <cellStyle name="Normal 3 2 9 3 3 3" xfId="14563"/>
    <cellStyle name="Normal 3 2 9 3 3 4" xfId="14564"/>
    <cellStyle name="Normal 3 2 9 3 4" xfId="14565"/>
    <cellStyle name="Normal 3 2 9 3 5" xfId="14566"/>
    <cellStyle name="Normal 3 2 9 3 6" xfId="14567"/>
    <cellStyle name="Normal 3 2 9 4" xfId="14568"/>
    <cellStyle name="Normal 3 2 9 5" xfId="14569"/>
    <cellStyle name="Normal 3 2 9 5 2" xfId="14570"/>
    <cellStyle name="Normal 3 2 9 5 2 2" xfId="14571"/>
    <cellStyle name="Normal 3 2 9 5 2 3" xfId="14572"/>
    <cellStyle name="Normal 3 2 9 5 2 4" xfId="14573"/>
    <cellStyle name="Normal 3 2 9 5 3" xfId="14574"/>
    <cellStyle name="Normal 3 2 9 5 4" xfId="14575"/>
    <cellStyle name="Normal 3 2 9 5 5" xfId="14576"/>
    <cellStyle name="Normal 3 2 9 6" xfId="14577"/>
    <cellStyle name="Normal 3 2 9 6 2" xfId="14578"/>
    <cellStyle name="Normal 3 2 9 6 3" xfId="14579"/>
    <cellStyle name="Normal 3 2 9 6 4" xfId="14580"/>
    <cellStyle name="Normal 3 2 9 7" xfId="14581"/>
    <cellStyle name="Normal 3 2 9 8" xfId="14582"/>
    <cellStyle name="Normal 3 2 9 9" xfId="14583"/>
    <cellStyle name="Normal 3 2_Annexe 6 IAS" xfId="32554"/>
    <cellStyle name="Normal 3 20" xfId="14584"/>
    <cellStyle name="Normal 3 20 2" xfId="14585"/>
    <cellStyle name="Normal 3 20 2 2" xfId="14586"/>
    <cellStyle name="Normal 3 20 2 2 2" xfId="14587"/>
    <cellStyle name="Normal 3 20 2 2 3" xfId="14588"/>
    <cellStyle name="Normal 3 20 2 2 4" xfId="14589"/>
    <cellStyle name="Normal 3 20 2 3" xfId="14590"/>
    <cellStyle name="Normal 3 20 2 4" xfId="14591"/>
    <cellStyle name="Normal 3 20 2 5" xfId="14592"/>
    <cellStyle name="Normal 3 20 3" xfId="14593"/>
    <cellStyle name="Normal 3 20 4" xfId="14594"/>
    <cellStyle name="Normal 3 20 4 2" xfId="14595"/>
    <cellStyle name="Normal 3 20 4 3" xfId="14596"/>
    <cellStyle name="Normal 3 20 4 4" xfId="14597"/>
    <cellStyle name="Normal 3 20 5" xfId="14598"/>
    <cellStyle name="Normal 3 20 6" xfId="14599"/>
    <cellStyle name="Normal 3 20 7" xfId="14600"/>
    <cellStyle name="Normal 3 21" xfId="14601"/>
    <cellStyle name="Normal 3 21 2" xfId="14602"/>
    <cellStyle name="Normal 3 21 2 2" xfId="14603"/>
    <cellStyle name="Normal 3 21 2 2 2" xfId="14604"/>
    <cellStyle name="Normal 3 21 2 2 3" xfId="14605"/>
    <cellStyle name="Normal 3 21 2 2 4" xfId="14606"/>
    <cellStyle name="Normal 3 21 2 3" xfId="14607"/>
    <cellStyle name="Normal 3 21 2 4" xfId="14608"/>
    <cellStyle name="Normal 3 21 2 5" xfId="14609"/>
    <cellStyle name="Normal 3 21 3" xfId="14610"/>
    <cellStyle name="Normal 3 21 4" xfId="14611"/>
    <cellStyle name="Normal 3 21 4 2" xfId="14612"/>
    <cellStyle name="Normal 3 21 4 3" xfId="14613"/>
    <cellStyle name="Normal 3 21 4 4" xfId="14614"/>
    <cellStyle name="Normal 3 21 5" xfId="14615"/>
    <cellStyle name="Normal 3 21 6" xfId="14616"/>
    <cellStyle name="Normal 3 21 7" xfId="14617"/>
    <cellStyle name="Normal 3 22" xfId="14618"/>
    <cellStyle name="Normal 3 22 2" xfId="14619"/>
    <cellStyle name="Normal 3 22 2 2" xfId="14620"/>
    <cellStyle name="Normal 3 22 2 2 2" xfId="14621"/>
    <cellStyle name="Normal 3 22 2 2 3" xfId="14622"/>
    <cellStyle name="Normal 3 22 2 2 4" xfId="14623"/>
    <cellStyle name="Normal 3 22 2 3" xfId="14624"/>
    <cellStyle name="Normal 3 22 2 4" xfId="14625"/>
    <cellStyle name="Normal 3 22 2 5" xfId="14626"/>
    <cellStyle name="Normal 3 22 3" xfId="14627"/>
    <cellStyle name="Normal 3 22 4" xfId="14628"/>
    <cellStyle name="Normal 3 22 4 2" xfId="14629"/>
    <cellStyle name="Normal 3 22 4 3" xfId="14630"/>
    <cellStyle name="Normal 3 22 4 4" xfId="14631"/>
    <cellStyle name="Normal 3 22 5" xfId="14632"/>
    <cellStyle name="Normal 3 22 6" xfId="14633"/>
    <cellStyle name="Normal 3 22 7" xfId="14634"/>
    <cellStyle name="Normal 3 23" xfId="14635"/>
    <cellStyle name="Normal 3 23 2" xfId="14636"/>
    <cellStyle name="Normal 3 23 2 2" xfId="14637"/>
    <cellStyle name="Normal 3 23 2 2 2" xfId="14638"/>
    <cellStyle name="Normal 3 23 2 2 3" xfId="14639"/>
    <cellStyle name="Normal 3 23 2 2 4" xfId="14640"/>
    <cellStyle name="Normal 3 23 2 3" xfId="14641"/>
    <cellStyle name="Normal 3 23 2 4" xfId="14642"/>
    <cellStyle name="Normal 3 23 2 5" xfId="14643"/>
    <cellStyle name="Normal 3 23 3" xfId="14644"/>
    <cellStyle name="Normal 3 23 3 2" xfId="14645"/>
    <cellStyle name="Normal 3 23 3 3" xfId="14646"/>
    <cellStyle name="Normal 3 23 3 4" xfId="14647"/>
    <cellStyle name="Normal 3 23 4" xfId="14648"/>
    <cellStyle name="Normal 3 23 5" xfId="14649"/>
    <cellStyle name="Normal 3 23 6" xfId="14650"/>
    <cellStyle name="Normal 3 24" xfId="14651"/>
    <cellStyle name="Normal 3 24 2" xfId="14652"/>
    <cellStyle name="Normal 3 24 2 2" xfId="14653"/>
    <cellStyle name="Normal 3 24 2 2 2" xfId="14654"/>
    <cellStyle name="Normal 3 24 2 2 3" xfId="14655"/>
    <cellStyle name="Normal 3 24 2 2 4" xfId="14656"/>
    <cellStyle name="Normal 3 24 2 3" xfId="14657"/>
    <cellStyle name="Normal 3 24 2 4" xfId="14658"/>
    <cellStyle name="Normal 3 24 2 5" xfId="14659"/>
    <cellStyle name="Normal 3 24 3" xfId="14660"/>
    <cellStyle name="Normal 3 24 3 2" xfId="14661"/>
    <cellStyle name="Normal 3 24 3 3" xfId="14662"/>
    <cellStyle name="Normal 3 24 3 4" xfId="14663"/>
    <cellStyle name="Normal 3 24 4" xfId="14664"/>
    <cellStyle name="Normal 3 24 5" xfId="14665"/>
    <cellStyle name="Normal 3 24 6" xfId="14666"/>
    <cellStyle name="Normal 3 25" xfId="14667"/>
    <cellStyle name="Normal 3 25 2" xfId="14668"/>
    <cellStyle name="Normal 3 25 2 2" xfId="14669"/>
    <cellStyle name="Normal 3 25 2 2 2" xfId="14670"/>
    <cellStyle name="Normal 3 25 2 2 3" xfId="14671"/>
    <cellStyle name="Normal 3 25 2 2 4" xfId="14672"/>
    <cellStyle name="Normal 3 25 2 3" xfId="14673"/>
    <cellStyle name="Normal 3 25 2 4" xfId="14674"/>
    <cellStyle name="Normal 3 25 2 5" xfId="14675"/>
    <cellStyle name="Normal 3 25 3" xfId="14676"/>
    <cellStyle name="Normal 3 25 3 2" xfId="14677"/>
    <cellStyle name="Normal 3 25 3 3" xfId="14678"/>
    <cellStyle name="Normal 3 25 3 4" xfId="14679"/>
    <cellStyle name="Normal 3 25 4" xfId="14680"/>
    <cellStyle name="Normal 3 25 5" xfId="14681"/>
    <cellStyle name="Normal 3 25 6" xfId="14682"/>
    <cellStyle name="Normal 3 26" xfId="14683"/>
    <cellStyle name="Normal 3 26 2" xfId="14684"/>
    <cellStyle name="Normal 3 26 2 2" xfId="14685"/>
    <cellStyle name="Normal 3 26 2 2 2" xfId="14686"/>
    <cellStyle name="Normal 3 26 2 2 3" xfId="14687"/>
    <cellStyle name="Normal 3 26 2 2 4" xfId="14688"/>
    <cellStyle name="Normal 3 26 2 3" xfId="14689"/>
    <cellStyle name="Normal 3 26 2 4" xfId="14690"/>
    <cellStyle name="Normal 3 26 2 5" xfId="14691"/>
    <cellStyle name="Normal 3 26 3" xfId="14692"/>
    <cellStyle name="Normal 3 26 3 2" xfId="14693"/>
    <cellStyle name="Normal 3 26 3 3" xfId="14694"/>
    <cellStyle name="Normal 3 26 3 4" xfId="14695"/>
    <cellStyle name="Normal 3 26 4" xfId="14696"/>
    <cellStyle name="Normal 3 26 5" xfId="14697"/>
    <cellStyle name="Normal 3 26 6" xfId="14698"/>
    <cellStyle name="Normal 3 27" xfId="14699"/>
    <cellStyle name="Normal 3 27 2" xfId="14700"/>
    <cellStyle name="Normal 3 27 2 2" xfId="14701"/>
    <cellStyle name="Normal 3 27 2 2 2" xfId="14702"/>
    <cellStyle name="Normal 3 27 2 2 3" xfId="14703"/>
    <cellStyle name="Normal 3 27 2 2 4" xfId="14704"/>
    <cellStyle name="Normal 3 27 2 3" xfId="14705"/>
    <cellStyle name="Normal 3 27 2 4" xfId="14706"/>
    <cellStyle name="Normal 3 27 2 5" xfId="14707"/>
    <cellStyle name="Normal 3 27 3" xfId="14708"/>
    <cellStyle name="Normal 3 27 3 2" xfId="14709"/>
    <cellStyle name="Normal 3 27 3 3" xfId="14710"/>
    <cellStyle name="Normal 3 27 3 4" xfId="14711"/>
    <cellStyle name="Normal 3 27 4" xfId="14712"/>
    <cellStyle name="Normal 3 27 5" xfId="14713"/>
    <cellStyle name="Normal 3 27 6" xfId="14714"/>
    <cellStyle name="Normal 3 28" xfId="14715"/>
    <cellStyle name="Normal 3 28 2" xfId="14716"/>
    <cellStyle name="Normal 3 28 2 2" xfId="14717"/>
    <cellStyle name="Normal 3 28 2 2 2" xfId="14718"/>
    <cellStyle name="Normal 3 28 2 2 3" xfId="14719"/>
    <cellStyle name="Normal 3 28 2 2 4" xfId="14720"/>
    <cellStyle name="Normal 3 28 2 3" xfId="14721"/>
    <cellStyle name="Normal 3 28 2 4" xfId="14722"/>
    <cellStyle name="Normal 3 28 2 5" xfId="14723"/>
    <cellStyle name="Normal 3 28 3" xfId="14724"/>
    <cellStyle name="Normal 3 28 3 2" xfId="14725"/>
    <cellStyle name="Normal 3 28 3 3" xfId="14726"/>
    <cellStyle name="Normal 3 28 3 4" xfId="14727"/>
    <cellStyle name="Normal 3 28 4" xfId="14728"/>
    <cellStyle name="Normal 3 28 5" xfId="14729"/>
    <cellStyle name="Normal 3 28 6" xfId="14730"/>
    <cellStyle name="Normal 3 29" xfId="14731"/>
    <cellStyle name="Normal 3 29 2" xfId="14732"/>
    <cellStyle name="Normal 3 29 2 2" xfId="14733"/>
    <cellStyle name="Normal 3 29 2 2 2" xfId="14734"/>
    <cellStyle name="Normal 3 29 2 2 3" xfId="14735"/>
    <cellStyle name="Normal 3 29 2 2 4" xfId="14736"/>
    <cellStyle name="Normal 3 29 2 3" xfId="14737"/>
    <cellStyle name="Normal 3 29 2 4" xfId="14738"/>
    <cellStyle name="Normal 3 29 2 5" xfId="14739"/>
    <cellStyle name="Normal 3 29 3" xfId="14740"/>
    <cellStyle name="Normal 3 29 3 2" xfId="14741"/>
    <cellStyle name="Normal 3 29 3 3" xfId="14742"/>
    <cellStyle name="Normal 3 29 3 4" xfId="14743"/>
    <cellStyle name="Normal 3 29 4" xfId="14744"/>
    <cellStyle name="Normal 3 29 5" xfId="14745"/>
    <cellStyle name="Normal 3 29 6" xfId="14746"/>
    <cellStyle name="Normal 3 3" xfId="14747"/>
    <cellStyle name="Normal 3 3 10" xfId="14748"/>
    <cellStyle name="Normal 3 3 10 2" xfId="14749"/>
    <cellStyle name="Normal 3 3 10 3" xfId="14750"/>
    <cellStyle name="Normal 3 3 10 3 2" xfId="14751"/>
    <cellStyle name="Normal 3 3 10 3 2 2" xfId="14752"/>
    <cellStyle name="Normal 3 3 10 3 2 3" xfId="14753"/>
    <cellStyle name="Normal 3 3 10 3 2 4" xfId="14754"/>
    <cellStyle name="Normal 3 3 10 3 3" xfId="14755"/>
    <cellStyle name="Normal 3 3 10 3 4" xfId="14756"/>
    <cellStyle name="Normal 3 3 10 3 5" xfId="14757"/>
    <cellStyle name="Normal 3 3 10 4" xfId="14758"/>
    <cellStyle name="Normal 3 3 10 5" xfId="14759"/>
    <cellStyle name="Normal 3 3 10 5 2" xfId="14760"/>
    <cellStyle name="Normal 3 3 10 5 3" xfId="14761"/>
    <cellStyle name="Normal 3 3 10 5 4" xfId="14762"/>
    <cellStyle name="Normal 3 3 10 6" xfId="14763"/>
    <cellStyle name="Normal 3 3 10 7" xfId="14764"/>
    <cellStyle name="Normal 3 3 10 8" xfId="14765"/>
    <cellStyle name="Normal 3 3 11" xfId="14766"/>
    <cellStyle name="Normal 3 3 12" xfId="14767"/>
    <cellStyle name="Normal 3 3 12 2" xfId="14768"/>
    <cellStyle name="Normal 3 3 12 2 2" xfId="14769"/>
    <cellStyle name="Normal 3 3 12 2 2 2" xfId="14770"/>
    <cellStyle name="Normal 3 3 12 2 2 3" xfId="14771"/>
    <cellStyle name="Normal 3 3 12 2 2 4" xfId="14772"/>
    <cellStyle name="Normal 3 3 12 2 3" xfId="14773"/>
    <cellStyle name="Normal 3 3 12 2 4" xfId="14774"/>
    <cellStyle name="Normal 3 3 12 2 5" xfId="14775"/>
    <cellStyle name="Normal 3 3 12 3" xfId="14776"/>
    <cellStyle name="Normal 3 3 12 4" xfId="14777"/>
    <cellStyle name="Normal 3 3 12 4 2" xfId="14778"/>
    <cellStyle name="Normal 3 3 12 4 3" xfId="14779"/>
    <cellStyle name="Normal 3 3 12 4 4" xfId="14780"/>
    <cellStyle name="Normal 3 3 12 5" xfId="14781"/>
    <cellStyle name="Normal 3 3 12 6" xfId="14782"/>
    <cellStyle name="Normal 3 3 12 7" xfId="14783"/>
    <cellStyle name="Normal 3 3 13" xfId="14784"/>
    <cellStyle name="Normal 3 3 13 2" xfId="14785"/>
    <cellStyle name="Normal 3 3 13 2 2" xfId="14786"/>
    <cellStyle name="Normal 3 3 13 2 2 2" xfId="14787"/>
    <cellStyle name="Normal 3 3 13 2 2 3" xfId="14788"/>
    <cellStyle name="Normal 3 3 13 2 2 4" xfId="14789"/>
    <cellStyle name="Normal 3 3 13 2 3" xfId="14790"/>
    <cellStyle name="Normal 3 3 13 2 4" xfId="14791"/>
    <cellStyle name="Normal 3 3 13 2 5" xfId="14792"/>
    <cellStyle name="Normal 3 3 13 3" xfId="14793"/>
    <cellStyle name="Normal 3 3 13 4" xfId="14794"/>
    <cellStyle name="Normal 3 3 13 4 2" xfId="14795"/>
    <cellStyle name="Normal 3 3 13 4 3" xfId="14796"/>
    <cellStyle name="Normal 3 3 13 4 4" xfId="14797"/>
    <cellStyle name="Normal 3 3 13 5" xfId="14798"/>
    <cellStyle name="Normal 3 3 13 6" xfId="14799"/>
    <cellStyle name="Normal 3 3 13 7" xfId="14800"/>
    <cellStyle name="Normal 3 3 14" xfId="14801"/>
    <cellStyle name="Normal 3 3 14 2" xfId="14802"/>
    <cellStyle name="Normal 3 3 14 2 2" xfId="14803"/>
    <cellStyle name="Normal 3 3 14 2 3" xfId="14804"/>
    <cellStyle name="Normal 3 3 14 2 4" xfId="14805"/>
    <cellStyle name="Normal 3 3 14 3" xfId="14806"/>
    <cellStyle name="Normal 3 3 14 4" xfId="14807"/>
    <cellStyle name="Normal 3 3 14 5" xfId="14808"/>
    <cellStyle name="Normal 3 3 15" xfId="14809"/>
    <cellStyle name="Normal 3 3 15 2" xfId="14810"/>
    <cellStyle name="Normal 3 3 15 3" xfId="14811"/>
    <cellStyle name="Normal 3 3 15 4" xfId="14812"/>
    <cellStyle name="Normal 3 3 16" xfId="14813"/>
    <cellStyle name="Normal 3 3 17" xfId="14814"/>
    <cellStyle name="Normal 3 3 18" xfId="14815"/>
    <cellStyle name="Normal 3 3 19" xfId="32555"/>
    <cellStyle name="Normal 3 3 2" xfId="14816"/>
    <cellStyle name="Normal 3 3 2 10" xfId="14817"/>
    <cellStyle name="Normal 3 3 2 10 2" xfId="14818"/>
    <cellStyle name="Normal 3 3 2 10 2 2" xfId="14819"/>
    <cellStyle name="Normal 3 3 2 10 2 3" xfId="14820"/>
    <cellStyle name="Normal 3 3 2 10 2 4" xfId="14821"/>
    <cellStyle name="Normal 3 3 2 10 3" xfId="14822"/>
    <cellStyle name="Normal 3 3 2 10 4" xfId="14823"/>
    <cellStyle name="Normal 3 3 2 10 5" xfId="14824"/>
    <cellStyle name="Normal 3 3 2 11" xfId="14825"/>
    <cellStyle name="Normal 3 3 2 11 2" xfId="14826"/>
    <cellStyle name="Normal 3 3 2 11 3" xfId="14827"/>
    <cellStyle name="Normal 3 3 2 11 4" xfId="14828"/>
    <cellStyle name="Normal 3 3 2 12" xfId="14829"/>
    <cellStyle name="Normal 3 3 2 13" xfId="14830"/>
    <cellStyle name="Normal 3 3 2 14" xfId="14831"/>
    <cellStyle name="Normal 3 3 2 15" xfId="32556"/>
    <cellStyle name="Normal 3 3 2 2" xfId="14832"/>
    <cellStyle name="Normal 3 3 2 2 10" xfId="14833"/>
    <cellStyle name="Normal 3 3 2 2 11" xfId="32557"/>
    <cellStyle name="Normal 3 3 2 2 2" xfId="14834"/>
    <cellStyle name="Normal 3 3 2 2 2 2" xfId="14835"/>
    <cellStyle name="Normal 3 3 2 2 2 2 2" xfId="14836"/>
    <cellStyle name="Normal 3 3 2 2 2 2 2 2" xfId="14837"/>
    <cellStyle name="Normal 3 3 2 2 2 2 2 2 2" xfId="14838"/>
    <cellStyle name="Normal 3 3 2 2 2 2 2 2 3" xfId="14839"/>
    <cellStyle name="Normal 3 3 2 2 2 2 2 2 4" xfId="14840"/>
    <cellStyle name="Normal 3 3 2 2 2 2 2 3" xfId="14841"/>
    <cellStyle name="Normal 3 3 2 2 2 2 2 4" xfId="14842"/>
    <cellStyle name="Normal 3 3 2 2 2 2 2 5" xfId="14843"/>
    <cellStyle name="Normal 3 3 2 2 2 2 3" xfId="14844"/>
    <cellStyle name="Normal 3 3 2 2 2 2 3 2" xfId="14845"/>
    <cellStyle name="Normal 3 3 2 2 2 2 3 3" xfId="14846"/>
    <cellStyle name="Normal 3 3 2 2 2 2 3 4" xfId="14847"/>
    <cellStyle name="Normal 3 3 2 2 2 2 4" xfId="14848"/>
    <cellStyle name="Normal 3 3 2 2 2 2 5" xfId="14849"/>
    <cellStyle name="Normal 3 3 2 2 2 2 6" xfId="14850"/>
    <cellStyle name="Normal 3 3 2 2 2 3" xfId="14851"/>
    <cellStyle name="Normal 3 3 2 2 2 3 2" xfId="14852"/>
    <cellStyle name="Normal 3 3 2 2 2 3 2 2" xfId="14853"/>
    <cellStyle name="Normal 3 3 2 2 2 3 2 2 2" xfId="14854"/>
    <cellStyle name="Normal 3 3 2 2 2 3 2 2 3" xfId="14855"/>
    <cellStyle name="Normal 3 3 2 2 2 3 2 2 4" xfId="14856"/>
    <cellStyle name="Normal 3 3 2 2 2 3 2 3" xfId="14857"/>
    <cellStyle name="Normal 3 3 2 2 2 3 2 4" xfId="14858"/>
    <cellStyle name="Normal 3 3 2 2 2 3 2 5" xfId="14859"/>
    <cellStyle name="Normal 3 3 2 2 2 3 3" xfId="14860"/>
    <cellStyle name="Normal 3 3 2 2 2 3 3 2" xfId="14861"/>
    <cellStyle name="Normal 3 3 2 2 2 3 3 3" xfId="14862"/>
    <cellStyle name="Normal 3 3 2 2 2 3 3 4" xfId="14863"/>
    <cellStyle name="Normal 3 3 2 2 2 3 4" xfId="14864"/>
    <cellStyle name="Normal 3 3 2 2 2 3 5" xfId="14865"/>
    <cellStyle name="Normal 3 3 2 2 2 3 6" xfId="14866"/>
    <cellStyle name="Normal 3 3 2 2 2 4" xfId="14867"/>
    <cellStyle name="Normal 3 3 2 2 2 4 2" xfId="14868"/>
    <cellStyle name="Normal 3 3 2 2 2 4 2 2" xfId="14869"/>
    <cellStyle name="Normal 3 3 2 2 2 4 2 3" xfId="14870"/>
    <cellStyle name="Normal 3 3 2 2 2 4 2 4" xfId="14871"/>
    <cellStyle name="Normal 3 3 2 2 2 4 3" xfId="14872"/>
    <cellStyle name="Normal 3 3 2 2 2 4 4" xfId="14873"/>
    <cellStyle name="Normal 3 3 2 2 2 4 5" xfId="14874"/>
    <cellStyle name="Normal 3 3 2 2 2 5" xfId="14875"/>
    <cellStyle name="Normal 3 3 2 2 2 5 2" xfId="14876"/>
    <cellStyle name="Normal 3 3 2 2 2 5 3" xfId="14877"/>
    <cellStyle name="Normal 3 3 2 2 2 5 4" xfId="14878"/>
    <cellStyle name="Normal 3 3 2 2 2 6" xfId="14879"/>
    <cellStyle name="Normal 3 3 2 2 2 7" xfId="14880"/>
    <cellStyle name="Normal 3 3 2 2 2 8" xfId="14881"/>
    <cellStyle name="Normal 3 3 2 2 3" xfId="14882"/>
    <cellStyle name="Normal 3 3 2 2 3 2" xfId="14883"/>
    <cellStyle name="Normal 3 3 2 2 3 2 2" xfId="14884"/>
    <cellStyle name="Normal 3 3 2 2 3 2 2 2" xfId="14885"/>
    <cellStyle name="Normal 3 3 2 2 3 2 2 3" xfId="14886"/>
    <cellStyle name="Normal 3 3 2 2 3 2 2 4" xfId="14887"/>
    <cellStyle name="Normal 3 3 2 2 3 2 3" xfId="14888"/>
    <cellStyle name="Normal 3 3 2 2 3 2 4" xfId="14889"/>
    <cellStyle name="Normal 3 3 2 2 3 2 5" xfId="14890"/>
    <cellStyle name="Normal 3 3 2 2 3 3" xfId="14891"/>
    <cellStyle name="Normal 3 3 2 2 3 3 2" xfId="14892"/>
    <cellStyle name="Normal 3 3 2 2 3 3 3" xfId="14893"/>
    <cellStyle name="Normal 3 3 2 2 3 3 4" xfId="14894"/>
    <cellStyle name="Normal 3 3 2 2 3 4" xfId="14895"/>
    <cellStyle name="Normal 3 3 2 2 3 5" xfId="14896"/>
    <cellStyle name="Normal 3 3 2 2 3 6" xfId="14897"/>
    <cellStyle name="Normal 3 3 2 2 4" xfId="14898"/>
    <cellStyle name="Normal 3 3 2 2 4 2" xfId="14899"/>
    <cellStyle name="Normal 3 3 2 2 4 2 2" xfId="14900"/>
    <cellStyle name="Normal 3 3 2 2 4 2 2 2" xfId="14901"/>
    <cellStyle name="Normal 3 3 2 2 4 2 2 3" xfId="14902"/>
    <cellStyle name="Normal 3 3 2 2 4 2 2 4" xfId="14903"/>
    <cellStyle name="Normal 3 3 2 2 4 2 3" xfId="14904"/>
    <cellStyle name="Normal 3 3 2 2 4 2 4" xfId="14905"/>
    <cellStyle name="Normal 3 3 2 2 4 2 5" xfId="14906"/>
    <cellStyle name="Normal 3 3 2 2 4 3" xfId="14907"/>
    <cellStyle name="Normal 3 3 2 2 4 3 2" xfId="14908"/>
    <cellStyle name="Normal 3 3 2 2 4 3 3" xfId="14909"/>
    <cellStyle name="Normal 3 3 2 2 4 3 4" xfId="14910"/>
    <cellStyle name="Normal 3 3 2 2 4 4" xfId="14911"/>
    <cellStyle name="Normal 3 3 2 2 4 5" xfId="14912"/>
    <cellStyle name="Normal 3 3 2 2 4 6" xfId="14913"/>
    <cellStyle name="Normal 3 3 2 2 5" xfId="14914"/>
    <cellStyle name="Normal 3 3 2 2 5 2" xfId="14915"/>
    <cellStyle name="Normal 3 3 2 2 5 2 2" xfId="14916"/>
    <cellStyle name="Normal 3 3 2 2 5 2 3" xfId="14917"/>
    <cellStyle name="Normal 3 3 2 2 5 2 4" xfId="14918"/>
    <cellStyle name="Normal 3 3 2 2 5 3" xfId="14919"/>
    <cellStyle name="Normal 3 3 2 2 5 4" xfId="14920"/>
    <cellStyle name="Normal 3 3 2 2 5 5" xfId="14921"/>
    <cellStyle name="Normal 3 3 2 2 6" xfId="14922"/>
    <cellStyle name="Normal 3 3 2 2 7" xfId="14923"/>
    <cellStyle name="Normal 3 3 2 2 7 2" xfId="14924"/>
    <cellStyle name="Normal 3 3 2 2 7 3" xfId="14925"/>
    <cellStyle name="Normal 3 3 2 2 7 4" xfId="14926"/>
    <cellStyle name="Normal 3 3 2 2 8" xfId="14927"/>
    <cellStyle name="Normal 3 3 2 2 9" xfId="14928"/>
    <cellStyle name="Normal 3 3 2 3" xfId="14929"/>
    <cellStyle name="Normal 3 3 2 3 10" xfId="32558"/>
    <cellStyle name="Normal 3 3 2 3 2" xfId="14930"/>
    <cellStyle name="Normal 3 3 2 3 2 2" xfId="14931"/>
    <cellStyle name="Normal 3 3 2 3 2 2 2" xfId="14932"/>
    <cellStyle name="Normal 3 3 2 3 2 2 2 2" xfId="14933"/>
    <cellStyle name="Normal 3 3 2 3 2 2 2 2 2" xfId="14934"/>
    <cellStyle name="Normal 3 3 2 3 2 2 2 2 3" xfId="14935"/>
    <cellStyle name="Normal 3 3 2 3 2 2 2 2 4" xfId="14936"/>
    <cellStyle name="Normal 3 3 2 3 2 2 2 3" xfId="14937"/>
    <cellStyle name="Normal 3 3 2 3 2 2 2 4" xfId="14938"/>
    <cellStyle name="Normal 3 3 2 3 2 2 2 5" xfId="14939"/>
    <cellStyle name="Normal 3 3 2 3 2 2 3" xfId="14940"/>
    <cellStyle name="Normal 3 3 2 3 2 2 3 2" xfId="14941"/>
    <cellStyle name="Normal 3 3 2 3 2 2 3 3" xfId="14942"/>
    <cellStyle name="Normal 3 3 2 3 2 2 3 4" xfId="14943"/>
    <cellStyle name="Normal 3 3 2 3 2 2 4" xfId="14944"/>
    <cellStyle name="Normal 3 3 2 3 2 2 5" xfId="14945"/>
    <cellStyle name="Normal 3 3 2 3 2 2 6" xfId="14946"/>
    <cellStyle name="Normal 3 3 2 3 2 3" xfId="14947"/>
    <cellStyle name="Normal 3 3 2 3 2 3 2" xfId="14948"/>
    <cellStyle name="Normal 3 3 2 3 2 3 2 2" xfId="14949"/>
    <cellStyle name="Normal 3 3 2 3 2 3 2 2 2" xfId="14950"/>
    <cellStyle name="Normal 3 3 2 3 2 3 2 2 3" xfId="14951"/>
    <cellStyle name="Normal 3 3 2 3 2 3 2 2 4" xfId="14952"/>
    <cellStyle name="Normal 3 3 2 3 2 3 2 3" xfId="14953"/>
    <cellStyle name="Normal 3 3 2 3 2 3 2 4" xfId="14954"/>
    <cellStyle name="Normal 3 3 2 3 2 3 2 5" xfId="14955"/>
    <cellStyle name="Normal 3 3 2 3 2 3 3" xfId="14956"/>
    <cellStyle name="Normal 3 3 2 3 2 3 3 2" xfId="14957"/>
    <cellStyle name="Normal 3 3 2 3 2 3 3 3" xfId="14958"/>
    <cellStyle name="Normal 3 3 2 3 2 3 3 4" xfId="14959"/>
    <cellStyle name="Normal 3 3 2 3 2 3 4" xfId="14960"/>
    <cellStyle name="Normal 3 3 2 3 2 3 5" xfId="14961"/>
    <cellStyle name="Normal 3 3 2 3 2 3 6" xfId="14962"/>
    <cellStyle name="Normal 3 3 2 3 2 4" xfId="14963"/>
    <cellStyle name="Normal 3 3 2 3 2 4 2" xfId="14964"/>
    <cellStyle name="Normal 3 3 2 3 2 4 2 2" xfId="14965"/>
    <cellStyle name="Normal 3 3 2 3 2 4 2 3" xfId="14966"/>
    <cellStyle name="Normal 3 3 2 3 2 4 2 4" xfId="14967"/>
    <cellStyle name="Normal 3 3 2 3 2 4 3" xfId="14968"/>
    <cellStyle name="Normal 3 3 2 3 2 4 4" xfId="14969"/>
    <cellStyle name="Normal 3 3 2 3 2 4 5" xfId="14970"/>
    <cellStyle name="Normal 3 3 2 3 2 5" xfId="14971"/>
    <cellStyle name="Normal 3 3 2 3 2 5 2" xfId="14972"/>
    <cellStyle name="Normal 3 3 2 3 2 5 3" xfId="14973"/>
    <cellStyle name="Normal 3 3 2 3 2 5 4" xfId="14974"/>
    <cellStyle name="Normal 3 3 2 3 2 6" xfId="14975"/>
    <cellStyle name="Normal 3 3 2 3 2 7" xfId="14976"/>
    <cellStyle name="Normal 3 3 2 3 2 8" xfId="14977"/>
    <cellStyle name="Normal 3 3 2 3 3" xfId="14978"/>
    <cellStyle name="Normal 3 3 2 3 3 2" xfId="14979"/>
    <cellStyle name="Normal 3 3 2 3 3 2 2" xfId="14980"/>
    <cellStyle name="Normal 3 3 2 3 3 2 2 2" xfId="14981"/>
    <cellStyle name="Normal 3 3 2 3 3 2 2 3" xfId="14982"/>
    <cellStyle name="Normal 3 3 2 3 3 2 2 4" xfId="14983"/>
    <cellStyle name="Normal 3 3 2 3 3 2 3" xfId="14984"/>
    <cellStyle name="Normal 3 3 2 3 3 2 4" xfId="14985"/>
    <cellStyle name="Normal 3 3 2 3 3 2 5" xfId="14986"/>
    <cellStyle name="Normal 3 3 2 3 3 3" xfId="14987"/>
    <cellStyle name="Normal 3 3 2 3 3 3 2" xfId="14988"/>
    <cellStyle name="Normal 3 3 2 3 3 3 3" xfId="14989"/>
    <cellStyle name="Normal 3 3 2 3 3 3 4" xfId="14990"/>
    <cellStyle name="Normal 3 3 2 3 3 4" xfId="14991"/>
    <cellStyle name="Normal 3 3 2 3 3 5" xfId="14992"/>
    <cellStyle name="Normal 3 3 2 3 3 6" xfId="14993"/>
    <cellStyle name="Normal 3 3 2 3 4" xfId="14994"/>
    <cellStyle name="Normal 3 3 2 3 4 2" xfId="14995"/>
    <cellStyle name="Normal 3 3 2 3 4 2 2" xfId="14996"/>
    <cellStyle name="Normal 3 3 2 3 4 2 2 2" xfId="14997"/>
    <cellStyle name="Normal 3 3 2 3 4 2 2 3" xfId="14998"/>
    <cellStyle name="Normal 3 3 2 3 4 2 2 4" xfId="14999"/>
    <cellStyle name="Normal 3 3 2 3 4 2 3" xfId="15000"/>
    <cellStyle name="Normal 3 3 2 3 4 2 4" xfId="15001"/>
    <cellStyle name="Normal 3 3 2 3 4 2 5" xfId="15002"/>
    <cellStyle name="Normal 3 3 2 3 4 3" xfId="15003"/>
    <cellStyle name="Normal 3 3 2 3 4 3 2" xfId="15004"/>
    <cellStyle name="Normal 3 3 2 3 4 3 3" xfId="15005"/>
    <cellStyle name="Normal 3 3 2 3 4 3 4" xfId="15006"/>
    <cellStyle name="Normal 3 3 2 3 4 4" xfId="15007"/>
    <cellStyle name="Normal 3 3 2 3 4 5" xfId="15008"/>
    <cellStyle name="Normal 3 3 2 3 4 6" xfId="15009"/>
    <cellStyle name="Normal 3 3 2 3 5" xfId="15010"/>
    <cellStyle name="Normal 3 3 2 3 5 2" xfId="15011"/>
    <cellStyle name="Normal 3 3 2 3 5 2 2" xfId="15012"/>
    <cellStyle name="Normal 3 3 2 3 5 2 3" xfId="15013"/>
    <cellStyle name="Normal 3 3 2 3 5 2 4" xfId="15014"/>
    <cellStyle name="Normal 3 3 2 3 5 3" xfId="15015"/>
    <cellStyle name="Normal 3 3 2 3 5 4" xfId="15016"/>
    <cellStyle name="Normal 3 3 2 3 5 5" xfId="15017"/>
    <cellStyle name="Normal 3 3 2 3 6" xfId="15018"/>
    <cellStyle name="Normal 3 3 2 3 6 2" xfId="15019"/>
    <cellStyle name="Normal 3 3 2 3 6 3" xfId="15020"/>
    <cellStyle name="Normal 3 3 2 3 6 4" xfId="15021"/>
    <cellStyle name="Normal 3 3 2 3 7" xfId="15022"/>
    <cellStyle name="Normal 3 3 2 3 8" xfId="15023"/>
    <cellStyle name="Normal 3 3 2 3 9" xfId="15024"/>
    <cellStyle name="Normal 3 3 2 4" xfId="15025"/>
    <cellStyle name="Normal 3 3 2 4 2" xfId="15026"/>
    <cellStyle name="Normal 3 3 2 4 2 2" xfId="15027"/>
    <cellStyle name="Normal 3 3 2 4 2 2 2" xfId="15028"/>
    <cellStyle name="Normal 3 3 2 4 2 2 2 2" xfId="15029"/>
    <cellStyle name="Normal 3 3 2 4 2 2 2 2 2" xfId="15030"/>
    <cellStyle name="Normal 3 3 2 4 2 2 2 2 3" xfId="15031"/>
    <cellStyle name="Normal 3 3 2 4 2 2 2 2 4" xfId="15032"/>
    <cellStyle name="Normal 3 3 2 4 2 2 2 3" xfId="15033"/>
    <cellStyle name="Normal 3 3 2 4 2 2 2 4" xfId="15034"/>
    <cellStyle name="Normal 3 3 2 4 2 2 2 5" xfId="15035"/>
    <cellStyle name="Normal 3 3 2 4 2 2 3" xfId="15036"/>
    <cellStyle name="Normal 3 3 2 4 2 2 3 2" xfId="15037"/>
    <cellStyle name="Normal 3 3 2 4 2 2 3 3" xfId="15038"/>
    <cellStyle name="Normal 3 3 2 4 2 2 3 4" xfId="15039"/>
    <cellStyle name="Normal 3 3 2 4 2 2 4" xfId="15040"/>
    <cellStyle name="Normal 3 3 2 4 2 2 5" xfId="15041"/>
    <cellStyle name="Normal 3 3 2 4 2 2 6" xfId="15042"/>
    <cellStyle name="Normal 3 3 2 4 2 3" xfId="15043"/>
    <cellStyle name="Normal 3 3 2 4 2 3 2" xfId="15044"/>
    <cellStyle name="Normal 3 3 2 4 2 3 2 2" xfId="15045"/>
    <cellStyle name="Normal 3 3 2 4 2 3 2 2 2" xfId="15046"/>
    <cellStyle name="Normal 3 3 2 4 2 3 2 2 3" xfId="15047"/>
    <cellStyle name="Normal 3 3 2 4 2 3 2 2 4" xfId="15048"/>
    <cellStyle name="Normal 3 3 2 4 2 3 2 3" xfId="15049"/>
    <cellStyle name="Normal 3 3 2 4 2 3 2 4" xfId="15050"/>
    <cellStyle name="Normal 3 3 2 4 2 3 2 5" xfId="15051"/>
    <cellStyle name="Normal 3 3 2 4 2 3 3" xfId="15052"/>
    <cellStyle name="Normal 3 3 2 4 2 3 3 2" xfId="15053"/>
    <cellStyle name="Normal 3 3 2 4 2 3 3 3" xfId="15054"/>
    <cellStyle name="Normal 3 3 2 4 2 3 3 4" xfId="15055"/>
    <cellStyle name="Normal 3 3 2 4 2 3 4" xfId="15056"/>
    <cellStyle name="Normal 3 3 2 4 2 3 5" xfId="15057"/>
    <cellStyle name="Normal 3 3 2 4 2 3 6" xfId="15058"/>
    <cellStyle name="Normal 3 3 2 4 2 4" xfId="15059"/>
    <cellStyle name="Normal 3 3 2 4 2 4 2" xfId="15060"/>
    <cellStyle name="Normal 3 3 2 4 2 4 2 2" xfId="15061"/>
    <cellStyle name="Normal 3 3 2 4 2 4 2 3" xfId="15062"/>
    <cellStyle name="Normal 3 3 2 4 2 4 2 4" xfId="15063"/>
    <cellStyle name="Normal 3 3 2 4 2 4 3" xfId="15064"/>
    <cellStyle name="Normal 3 3 2 4 2 4 4" xfId="15065"/>
    <cellStyle name="Normal 3 3 2 4 2 4 5" xfId="15066"/>
    <cellStyle name="Normal 3 3 2 4 2 5" xfId="15067"/>
    <cellStyle name="Normal 3 3 2 4 2 5 2" xfId="15068"/>
    <cellStyle name="Normal 3 3 2 4 2 5 3" xfId="15069"/>
    <cellStyle name="Normal 3 3 2 4 2 5 4" xfId="15070"/>
    <cellStyle name="Normal 3 3 2 4 2 6" xfId="15071"/>
    <cellStyle name="Normal 3 3 2 4 2 7" xfId="15072"/>
    <cellStyle name="Normal 3 3 2 4 2 8" xfId="15073"/>
    <cellStyle name="Normal 3 3 2 4 3" xfId="15074"/>
    <cellStyle name="Normal 3 3 2 4 3 2" xfId="15075"/>
    <cellStyle name="Normal 3 3 2 4 3 2 2" xfId="15076"/>
    <cellStyle name="Normal 3 3 2 4 3 2 2 2" xfId="15077"/>
    <cellStyle name="Normal 3 3 2 4 3 2 2 3" xfId="15078"/>
    <cellStyle name="Normal 3 3 2 4 3 2 2 4" xfId="15079"/>
    <cellStyle name="Normal 3 3 2 4 3 2 3" xfId="15080"/>
    <cellStyle name="Normal 3 3 2 4 3 2 4" xfId="15081"/>
    <cellStyle name="Normal 3 3 2 4 3 2 5" xfId="15082"/>
    <cellStyle name="Normal 3 3 2 4 3 3" xfId="15083"/>
    <cellStyle name="Normal 3 3 2 4 3 3 2" xfId="15084"/>
    <cellStyle name="Normal 3 3 2 4 3 3 3" xfId="15085"/>
    <cellStyle name="Normal 3 3 2 4 3 3 4" xfId="15086"/>
    <cellStyle name="Normal 3 3 2 4 3 4" xfId="15087"/>
    <cellStyle name="Normal 3 3 2 4 3 5" xfId="15088"/>
    <cellStyle name="Normal 3 3 2 4 3 6" xfId="15089"/>
    <cellStyle name="Normal 3 3 2 4 4" xfId="15090"/>
    <cellStyle name="Normal 3 3 2 4 4 2" xfId="15091"/>
    <cellStyle name="Normal 3 3 2 4 4 2 2" xfId="15092"/>
    <cellStyle name="Normal 3 3 2 4 4 2 2 2" xfId="15093"/>
    <cellStyle name="Normal 3 3 2 4 4 2 2 3" xfId="15094"/>
    <cellStyle name="Normal 3 3 2 4 4 2 2 4" xfId="15095"/>
    <cellStyle name="Normal 3 3 2 4 4 2 3" xfId="15096"/>
    <cellStyle name="Normal 3 3 2 4 4 2 4" xfId="15097"/>
    <cellStyle name="Normal 3 3 2 4 4 2 5" xfId="15098"/>
    <cellStyle name="Normal 3 3 2 4 4 3" xfId="15099"/>
    <cellStyle name="Normal 3 3 2 4 4 3 2" xfId="15100"/>
    <cellStyle name="Normal 3 3 2 4 4 3 3" xfId="15101"/>
    <cellStyle name="Normal 3 3 2 4 4 3 4" xfId="15102"/>
    <cellStyle name="Normal 3 3 2 4 4 4" xfId="15103"/>
    <cellStyle name="Normal 3 3 2 4 4 5" xfId="15104"/>
    <cellStyle name="Normal 3 3 2 4 4 6" xfId="15105"/>
    <cellStyle name="Normal 3 3 2 4 5" xfId="15106"/>
    <cellStyle name="Normal 3 3 2 4 5 2" xfId="15107"/>
    <cellStyle name="Normal 3 3 2 4 5 2 2" xfId="15108"/>
    <cellStyle name="Normal 3 3 2 4 5 2 3" xfId="15109"/>
    <cellStyle name="Normal 3 3 2 4 5 2 4" xfId="15110"/>
    <cellStyle name="Normal 3 3 2 4 5 3" xfId="15111"/>
    <cellStyle name="Normal 3 3 2 4 5 4" xfId="15112"/>
    <cellStyle name="Normal 3 3 2 4 5 5" xfId="15113"/>
    <cellStyle name="Normal 3 3 2 4 6" xfId="15114"/>
    <cellStyle name="Normal 3 3 2 4 6 2" xfId="15115"/>
    <cellStyle name="Normal 3 3 2 4 6 3" xfId="15116"/>
    <cellStyle name="Normal 3 3 2 4 6 4" xfId="15117"/>
    <cellStyle name="Normal 3 3 2 4 7" xfId="15118"/>
    <cellStyle name="Normal 3 3 2 4 8" xfId="15119"/>
    <cellStyle name="Normal 3 3 2 4 9" xfId="15120"/>
    <cellStyle name="Normal 3 3 2 5" xfId="15121"/>
    <cellStyle name="Normal 3 3 2 5 2" xfId="15122"/>
    <cellStyle name="Normal 3 3 2 5 2 2" xfId="15123"/>
    <cellStyle name="Normal 3 3 2 5 2 2 2" xfId="15124"/>
    <cellStyle name="Normal 3 3 2 5 2 2 2 2" xfId="15125"/>
    <cellStyle name="Normal 3 3 2 5 2 2 2 3" xfId="15126"/>
    <cellStyle name="Normal 3 3 2 5 2 2 2 4" xfId="15127"/>
    <cellStyle name="Normal 3 3 2 5 2 2 3" xfId="15128"/>
    <cellStyle name="Normal 3 3 2 5 2 2 4" xfId="15129"/>
    <cellStyle name="Normal 3 3 2 5 2 2 5" xfId="15130"/>
    <cellStyle name="Normal 3 3 2 5 2 3" xfId="15131"/>
    <cellStyle name="Normal 3 3 2 5 2 3 2" xfId="15132"/>
    <cellStyle name="Normal 3 3 2 5 2 3 3" xfId="15133"/>
    <cellStyle name="Normal 3 3 2 5 2 3 4" xfId="15134"/>
    <cellStyle name="Normal 3 3 2 5 2 4" xfId="15135"/>
    <cellStyle name="Normal 3 3 2 5 2 5" xfId="15136"/>
    <cellStyle name="Normal 3 3 2 5 2 6" xfId="15137"/>
    <cellStyle name="Normal 3 3 2 5 3" xfId="15138"/>
    <cellStyle name="Normal 3 3 2 5 3 2" xfId="15139"/>
    <cellStyle name="Normal 3 3 2 5 3 2 2" xfId="15140"/>
    <cellStyle name="Normal 3 3 2 5 3 2 2 2" xfId="15141"/>
    <cellStyle name="Normal 3 3 2 5 3 2 2 3" xfId="15142"/>
    <cellStyle name="Normal 3 3 2 5 3 2 2 4" xfId="15143"/>
    <cellStyle name="Normal 3 3 2 5 3 2 3" xfId="15144"/>
    <cellStyle name="Normal 3 3 2 5 3 2 4" xfId="15145"/>
    <cellStyle name="Normal 3 3 2 5 3 2 5" xfId="15146"/>
    <cellStyle name="Normal 3 3 2 5 3 3" xfId="15147"/>
    <cellStyle name="Normal 3 3 2 5 3 3 2" xfId="15148"/>
    <cellStyle name="Normal 3 3 2 5 3 3 3" xfId="15149"/>
    <cellStyle name="Normal 3 3 2 5 3 3 4" xfId="15150"/>
    <cellStyle name="Normal 3 3 2 5 3 4" xfId="15151"/>
    <cellStyle name="Normal 3 3 2 5 3 5" xfId="15152"/>
    <cellStyle name="Normal 3 3 2 5 3 6" xfId="15153"/>
    <cellStyle name="Normal 3 3 2 5 4" xfId="15154"/>
    <cellStyle name="Normal 3 3 2 5 4 2" xfId="15155"/>
    <cellStyle name="Normal 3 3 2 5 4 2 2" xfId="15156"/>
    <cellStyle name="Normal 3 3 2 5 4 2 3" xfId="15157"/>
    <cellStyle name="Normal 3 3 2 5 4 2 4" xfId="15158"/>
    <cellStyle name="Normal 3 3 2 5 4 3" xfId="15159"/>
    <cellStyle name="Normal 3 3 2 5 4 4" xfId="15160"/>
    <cellStyle name="Normal 3 3 2 5 4 5" xfId="15161"/>
    <cellStyle name="Normal 3 3 2 5 5" xfId="15162"/>
    <cellStyle name="Normal 3 3 2 5 5 2" xfId="15163"/>
    <cellStyle name="Normal 3 3 2 5 5 3" xfId="15164"/>
    <cellStyle name="Normal 3 3 2 5 5 4" xfId="15165"/>
    <cellStyle name="Normal 3 3 2 5 6" xfId="15166"/>
    <cellStyle name="Normal 3 3 2 5 7" xfId="15167"/>
    <cellStyle name="Normal 3 3 2 5 8" xfId="15168"/>
    <cellStyle name="Normal 3 3 2 6" xfId="15169"/>
    <cellStyle name="Normal 3 3 2 6 2" xfId="15170"/>
    <cellStyle name="Normal 3 3 2 6 2 2" xfId="15171"/>
    <cellStyle name="Normal 3 3 2 6 2 2 2" xfId="15172"/>
    <cellStyle name="Normal 3 3 2 6 2 2 2 2" xfId="15173"/>
    <cellStyle name="Normal 3 3 2 6 2 2 2 3" xfId="15174"/>
    <cellStyle name="Normal 3 3 2 6 2 2 2 4" xfId="15175"/>
    <cellStyle name="Normal 3 3 2 6 2 2 3" xfId="15176"/>
    <cellStyle name="Normal 3 3 2 6 2 2 4" xfId="15177"/>
    <cellStyle name="Normal 3 3 2 6 2 2 5" xfId="15178"/>
    <cellStyle name="Normal 3 3 2 6 2 3" xfId="15179"/>
    <cellStyle name="Normal 3 3 2 6 2 3 2" xfId="15180"/>
    <cellStyle name="Normal 3 3 2 6 2 3 3" xfId="15181"/>
    <cellStyle name="Normal 3 3 2 6 2 3 4" xfId="15182"/>
    <cellStyle name="Normal 3 3 2 6 2 4" xfId="15183"/>
    <cellStyle name="Normal 3 3 2 6 2 5" xfId="15184"/>
    <cellStyle name="Normal 3 3 2 6 2 6" xfId="15185"/>
    <cellStyle name="Normal 3 3 2 6 3" xfId="15186"/>
    <cellStyle name="Normal 3 3 2 6 3 2" xfId="15187"/>
    <cellStyle name="Normal 3 3 2 6 3 2 2" xfId="15188"/>
    <cellStyle name="Normal 3 3 2 6 3 2 2 2" xfId="15189"/>
    <cellStyle name="Normal 3 3 2 6 3 2 2 3" xfId="15190"/>
    <cellStyle name="Normal 3 3 2 6 3 2 2 4" xfId="15191"/>
    <cellStyle name="Normal 3 3 2 6 3 2 3" xfId="15192"/>
    <cellStyle name="Normal 3 3 2 6 3 2 4" xfId="15193"/>
    <cellStyle name="Normal 3 3 2 6 3 2 5" xfId="15194"/>
    <cellStyle name="Normal 3 3 2 6 3 3" xfId="15195"/>
    <cellStyle name="Normal 3 3 2 6 3 3 2" xfId="15196"/>
    <cellStyle name="Normal 3 3 2 6 3 3 3" xfId="15197"/>
    <cellStyle name="Normal 3 3 2 6 3 3 4" xfId="15198"/>
    <cellStyle name="Normal 3 3 2 6 3 4" xfId="15199"/>
    <cellStyle name="Normal 3 3 2 6 3 5" xfId="15200"/>
    <cellStyle name="Normal 3 3 2 6 3 6" xfId="15201"/>
    <cellStyle name="Normal 3 3 2 6 4" xfId="15202"/>
    <cellStyle name="Normal 3 3 2 6 4 2" xfId="15203"/>
    <cellStyle name="Normal 3 3 2 6 4 2 2" xfId="15204"/>
    <cellStyle name="Normal 3 3 2 6 4 2 3" xfId="15205"/>
    <cellStyle name="Normal 3 3 2 6 4 2 4" xfId="15206"/>
    <cellStyle name="Normal 3 3 2 6 4 3" xfId="15207"/>
    <cellStyle name="Normal 3 3 2 6 4 4" xfId="15208"/>
    <cellStyle name="Normal 3 3 2 6 4 5" xfId="15209"/>
    <cellStyle name="Normal 3 3 2 6 5" xfId="15210"/>
    <cellStyle name="Normal 3 3 2 6 5 2" xfId="15211"/>
    <cellStyle name="Normal 3 3 2 6 5 3" xfId="15212"/>
    <cellStyle name="Normal 3 3 2 6 5 4" xfId="15213"/>
    <cellStyle name="Normal 3 3 2 6 6" xfId="15214"/>
    <cellStyle name="Normal 3 3 2 6 7" xfId="15215"/>
    <cellStyle name="Normal 3 3 2 6 8" xfId="15216"/>
    <cellStyle name="Normal 3 3 2 7" xfId="15217"/>
    <cellStyle name="Normal 3 3 2 7 2" xfId="15218"/>
    <cellStyle name="Normal 3 3 2 7 2 2" xfId="15219"/>
    <cellStyle name="Normal 3 3 2 7 2 2 2" xfId="15220"/>
    <cellStyle name="Normal 3 3 2 7 2 2 3" xfId="15221"/>
    <cellStyle name="Normal 3 3 2 7 2 2 4" xfId="15222"/>
    <cellStyle name="Normal 3 3 2 7 2 3" xfId="15223"/>
    <cellStyle name="Normal 3 3 2 7 2 4" xfId="15224"/>
    <cellStyle name="Normal 3 3 2 7 2 5" xfId="15225"/>
    <cellStyle name="Normal 3 3 2 7 3" xfId="15226"/>
    <cellStyle name="Normal 3 3 2 7 3 2" xfId="15227"/>
    <cellStyle name="Normal 3 3 2 7 3 3" xfId="15228"/>
    <cellStyle name="Normal 3 3 2 7 3 4" xfId="15229"/>
    <cellStyle name="Normal 3 3 2 7 4" xfId="15230"/>
    <cellStyle name="Normal 3 3 2 7 5" xfId="15231"/>
    <cellStyle name="Normal 3 3 2 7 6" xfId="15232"/>
    <cellStyle name="Normal 3 3 2 8" xfId="15233"/>
    <cellStyle name="Normal 3 3 2 8 2" xfId="15234"/>
    <cellStyle name="Normal 3 3 2 8 2 2" xfId="15235"/>
    <cellStyle name="Normal 3 3 2 8 2 2 2" xfId="15236"/>
    <cellStyle name="Normal 3 3 2 8 2 2 3" xfId="15237"/>
    <cellStyle name="Normal 3 3 2 8 2 2 4" xfId="15238"/>
    <cellStyle name="Normal 3 3 2 8 2 3" xfId="15239"/>
    <cellStyle name="Normal 3 3 2 8 2 4" xfId="15240"/>
    <cellStyle name="Normal 3 3 2 8 2 5" xfId="15241"/>
    <cellStyle name="Normal 3 3 2 8 3" xfId="15242"/>
    <cellStyle name="Normal 3 3 2 8 3 2" xfId="15243"/>
    <cellStyle name="Normal 3 3 2 8 3 3" xfId="15244"/>
    <cellStyle name="Normal 3 3 2 8 3 4" xfId="15245"/>
    <cellStyle name="Normal 3 3 2 8 4" xfId="15246"/>
    <cellStyle name="Normal 3 3 2 8 5" xfId="15247"/>
    <cellStyle name="Normal 3 3 2 8 6" xfId="15248"/>
    <cellStyle name="Normal 3 3 2 9" xfId="15249"/>
    <cellStyle name="Normal 3 3 3" xfId="15250"/>
    <cellStyle name="Normal 3 3 3 10" xfId="15251"/>
    <cellStyle name="Normal 3 3 3 11" xfId="32559"/>
    <cellStyle name="Normal 3 3 3 2" xfId="15252"/>
    <cellStyle name="Normal 3 3 3 2 2" xfId="15253"/>
    <cellStyle name="Normal 3 3 3 2 2 2" xfId="15254"/>
    <cellStyle name="Normal 3 3 3 2 2 2 2" xfId="15255"/>
    <cellStyle name="Normal 3 3 3 2 2 2 2 2" xfId="15256"/>
    <cellStyle name="Normal 3 3 3 2 2 2 2 3" xfId="15257"/>
    <cellStyle name="Normal 3 3 3 2 2 2 2 4" xfId="15258"/>
    <cellStyle name="Normal 3 3 3 2 2 2 3" xfId="15259"/>
    <cellStyle name="Normal 3 3 3 2 2 2 4" xfId="15260"/>
    <cellStyle name="Normal 3 3 3 2 2 2 5" xfId="15261"/>
    <cellStyle name="Normal 3 3 3 2 2 3" xfId="15262"/>
    <cellStyle name="Normal 3 3 3 2 2 3 2" xfId="15263"/>
    <cellStyle name="Normal 3 3 3 2 2 3 3" xfId="15264"/>
    <cellStyle name="Normal 3 3 3 2 2 3 4" xfId="15265"/>
    <cellStyle name="Normal 3 3 3 2 2 4" xfId="15266"/>
    <cellStyle name="Normal 3 3 3 2 2 5" xfId="15267"/>
    <cellStyle name="Normal 3 3 3 2 2 6" xfId="15268"/>
    <cellStyle name="Normal 3 3 3 2 3" xfId="15269"/>
    <cellStyle name="Normal 3 3 3 2 3 2" xfId="15270"/>
    <cellStyle name="Normal 3 3 3 2 3 2 2" xfId="15271"/>
    <cellStyle name="Normal 3 3 3 2 3 2 2 2" xfId="15272"/>
    <cellStyle name="Normal 3 3 3 2 3 2 2 3" xfId="15273"/>
    <cellStyle name="Normal 3 3 3 2 3 2 2 4" xfId="15274"/>
    <cellStyle name="Normal 3 3 3 2 3 2 3" xfId="15275"/>
    <cellStyle name="Normal 3 3 3 2 3 2 4" xfId="15276"/>
    <cellStyle name="Normal 3 3 3 2 3 2 5" xfId="15277"/>
    <cellStyle name="Normal 3 3 3 2 3 3" xfId="15278"/>
    <cellStyle name="Normal 3 3 3 2 3 3 2" xfId="15279"/>
    <cellStyle name="Normal 3 3 3 2 3 3 3" xfId="15280"/>
    <cellStyle name="Normal 3 3 3 2 3 3 4" xfId="15281"/>
    <cellStyle name="Normal 3 3 3 2 3 4" xfId="15282"/>
    <cellStyle name="Normal 3 3 3 2 3 5" xfId="15283"/>
    <cellStyle name="Normal 3 3 3 2 3 6" xfId="15284"/>
    <cellStyle name="Normal 3 3 3 2 4" xfId="15285"/>
    <cellStyle name="Normal 3 3 3 2 4 2" xfId="15286"/>
    <cellStyle name="Normal 3 3 3 2 4 2 2" xfId="15287"/>
    <cellStyle name="Normal 3 3 3 2 4 2 3" xfId="15288"/>
    <cellStyle name="Normal 3 3 3 2 4 2 4" xfId="15289"/>
    <cellStyle name="Normal 3 3 3 2 4 3" xfId="15290"/>
    <cellStyle name="Normal 3 3 3 2 4 4" xfId="15291"/>
    <cellStyle name="Normal 3 3 3 2 4 5" xfId="15292"/>
    <cellStyle name="Normal 3 3 3 2 5" xfId="15293"/>
    <cellStyle name="Normal 3 3 3 2 5 2" xfId="15294"/>
    <cellStyle name="Normal 3 3 3 2 5 3" xfId="15295"/>
    <cellStyle name="Normal 3 3 3 2 5 4" xfId="15296"/>
    <cellStyle name="Normal 3 3 3 2 6" xfId="15297"/>
    <cellStyle name="Normal 3 3 3 2 7" xfId="15298"/>
    <cellStyle name="Normal 3 3 3 2 8" xfId="15299"/>
    <cellStyle name="Normal 3 3 3 3" xfId="15300"/>
    <cellStyle name="Normal 3 3 3 3 2" xfId="15301"/>
    <cellStyle name="Normal 3 3 3 3 2 2" xfId="15302"/>
    <cellStyle name="Normal 3 3 3 3 2 2 2" xfId="15303"/>
    <cellStyle name="Normal 3 3 3 3 2 2 3" xfId="15304"/>
    <cellStyle name="Normal 3 3 3 3 2 2 4" xfId="15305"/>
    <cellStyle name="Normal 3 3 3 3 2 3" xfId="15306"/>
    <cellStyle name="Normal 3 3 3 3 2 4" xfId="15307"/>
    <cellStyle name="Normal 3 3 3 3 2 5" xfId="15308"/>
    <cellStyle name="Normal 3 3 3 3 3" xfId="15309"/>
    <cellStyle name="Normal 3 3 3 3 3 2" xfId="15310"/>
    <cellStyle name="Normal 3 3 3 3 3 3" xfId="15311"/>
    <cellStyle name="Normal 3 3 3 3 3 4" xfId="15312"/>
    <cellStyle name="Normal 3 3 3 3 4" xfId="15313"/>
    <cellStyle name="Normal 3 3 3 3 5" xfId="15314"/>
    <cellStyle name="Normal 3 3 3 3 6" xfId="15315"/>
    <cellStyle name="Normal 3 3 3 4" xfId="15316"/>
    <cellStyle name="Normal 3 3 3 4 2" xfId="15317"/>
    <cellStyle name="Normal 3 3 3 4 2 2" xfId="15318"/>
    <cellStyle name="Normal 3 3 3 4 2 2 2" xfId="15319"/>
    <cellStyle name="Normal 3 3 3 4 2 2 3" xfId="15320"/>
    <cellStyle name="Normal 3 3 3 4 2 2 4" xfId="15321"/>
    <cellStyle name="Normal 3 3 3 4 2 3" xfId="15322"/>
    <cellStyle name="Normal 3 3 3 4 2 4" xfId="15323"/>
    <cellStyle name="Normal 3 3 3 4 2 5" xfId="15324"/>
    <cellStyle name="Normal 3 3 3 4 3" xfId="15325"/>
    <cellStyle name="Normal 3 3 3 4 3 2" xfId="15326"/>
    <cellStyle name="Normal 3 3 3 4 3 3" xfId="15327"/>
    <cellStyle name="Normal 3 3 3 4 3 4" xfId="15328"/>
    <cellStyle name="Normal 3 3 3 4 4" xfId="15329"/>
    <cellStyle name="Normal 3 3 3 4 5" xfId="15330"/>
    <cellStyle name="Normal 3 3 3 4 6" xfId="15331"/>
    <cellStyle name="Normal 3 3 3 5" xfId="15332"/>
    <cellStyle name="Normal 3 3 3 6" xfId="15333"/>
    <cellStyle name="Normal 3 3 3 6 2" xfId="15334"/>
    <cellStyle name="Normal 3 3 3 6 2 2" xfId="15335"/>
    <cellStyle name="Normal 3 3 3 6 2 3" xfId="15336"/>
    <cellStyle name="Normal 3 3 3 6 2 4" xfId="15337"/>
    <cellStyle name="Normal 3 3 3 6 3" xfId="15338"/>
    <cellStyle name="Normal 3 3 3 6 4" xfId="15339"/>
    <cellStyle name="Normal 3 3 3 6 5" xfId="15340"/>
    <cellStyle name="Normal 3 3 3 7" xfId="15341"/>
    <cellStyle name="Normal 3 3 3 7 2" xfId="15342"/>
    <cellStyle name="Normal 3 3 3 7 3" xfId="15343"/>
    <cellStyle name="Normal 3 3 3 7 4" xfId="15344"/>
    <cellStyle name="Normal 3 3 3 8" xfId="15345"/>
    <cellStyle name="Normal 3 3 3 9" xfId="15346"/>
    <cellStyle name="Normal 3 3 4" xfId="15347"/>
    <cellStyle name="Normal 3 3 4 10" xfId="15348"/>
    <cellStyle name="Normal 3 3 4 11" xfId="32560"/>
    <cellStyle name="Normal 3 3 4 2" xfId="15349"/>
    <cellStyle name="Normal 3 3 4 2 2" xfId="15350"/>
    <cellStyle name="Normal 3 3 4 2 2 2" xfId="15351"/>
    <cellStyle name="Normal 3 3 4 2 2 2 2" xfId="15352"/>
    <cellStyle name="Normal 3 3 4 2 2 2 2 2" xfId="15353"/>
    <cellStyle name="Normal 3 3 4 2 2 2 2 3" xfId="15354"/>
    <cellStyle name="Normal 3 3 4 2 2 2 2 4" xfId="15355"/>
    <cellStyle name="Normal 3 3 4 2 2 2 3" xfId="15356"/>
    <cellStyle name="Normal 3 3 4 2 2 2 4" xfId="15357"/>
    <cellStyle name="Normal 3 3 4 2 2 2 5" xfId="15358"/>
    <cellStyle name="Normal 3 3 4 2 2 3" xfId="15359"/>
    <cellStyle name="Normal 3 3 4 2 2 3 2" xfId="15360"/>
    <cellStyle name="Normal 3 3 4 2 2 3 3" xfId="15361"/>
    <cellStyle name="Normal 3 3 4 2 2 3 4" xfId="15362"/>
    <cellStyle name="Normal 3 3 4 2 2 4" xfId="15363"/>
    <cellStyle name="Normal 3 3 4 2 2 5" xfId="15364"/>
    <cellStyle name="Normal 3 3 4 2 2 6" xfId="15365"/>
    <cellStyle name="Normal 3 3 4 2 3" xfId="15366"/>
    <cellStyle name="Normal 3 3 4 2 3 2" xfId="15367"/>
    <cellStyle name="Normal 3 3 4 2 3 2 2" xfId="15368"/>
    <cellStyle name="Normal 3 3 4 2 3 2 2 2" xfId="15369"/>
    <cellStyle name="Normal 3 3 4 2 3 2 2 3" xfId="15370"/>
    <cellStyle name="Normal 3 3 4 2 3 2 2 4" xfId="15371"/>
    <cellStyle name="Normal 3 3 4 2 3 2 3" xfId="15372"/>
    <cellStyle name="Normal 3 3 4 2 3 2 4" xfId="15373"/>
    <cellStyle name="Normal 3 3 4 2 3 2 5" xfId="15374"/>
    <cellStyle name="Normal 3 3 4 2 3 3" xfId="15375"/>
    <cellStyle name="Normal 3 3 4 2 3 3 2" xfId="15376"/>
    <cellStyle name="Normal 3 3 4 2 3 3 3" xfId="15377"/>
    <cellStyle name="Normal 3 3 4 2 3 3 4" xfId="15378"/>
    <cellStyle name="Normal 3 3 4 2 3 4" xfId="15379"/>
    <cellStyle name="Normal 3 3 4 2 3 5" xfId="15380"/>
    <cellStyle name="Normal 3 3 4 2 3 6" xfId="15381"/>
    <cellStyle name="Normal 3 3 4 2 4" xfId="15382"/>
    <cellStyle name="Normal 3 3 4 2 4 2" xfId="15383"/>
    <cellStyle name="Normal 3 3 4 2 4 2 2" xfId="15384"/>
    <cellStyle name="Normal 3 3 4 2 4 2 3" xfId="15385"/>
    <cellStyle name="Normal 3 3 4 2 4 2 4" xfId="15386"/>
    <cellStyle name="Normal 3 3 4 2 4 3" xfId="15387"/>
    <cellStyle name="Normal 3 3 4 2 4 4" xfId="15388"/>
    <cellStyle name="Normal 3 3 4 2 4 5" xfId="15389"/>
    <cellStyle name="Normal 3 3 4 2 5" xfId="15390"/>
    <cellStyle name="Normal 3 3 4 2 5 2" xfId="15391"/>
    <cellStyle name="Normal 3 3 4 2 5 3" xfId="15392"/>
    <cellStyle name="Normal 3 3 4 2 5 4" xfId="15393"/>
    <cellStyle name="Normal 3 3 4 2 6" xfId="15394"/>
    <cellStyle name="Normal 3 3 4 2 7" xfId="15395"/>
    <cellStyle name="Normal 3 3 4 2 8" xfId="15396"/>
    <cellStyle name="Normal 3 3 4 3" xfId="15397"/>
    <cellStyle name="Normal 3 3 4 3 2" xfId="15398"/>
    <cellStyle name="Normal 3 3 4 3 2 2" xfId="15399"/>
    <cellStyle name="Normal 3 3 4 3 2 2 2" xfId="15400"/>
    <cellStyle name="Normal 3 3 4 3 2 2 3" xfId="15401"/>
    <cellStyle name="Normal 3 3 4 3 2 2 4" xfId="15402"/>
    <cellStyle name="Normal 3 3 4 3 2 3" xfId="15403"/>
    <cellStyle name="Normal 3 3 4 3 2 4" xfId="15404"/>
    <cellStyle name="Normal 3 3 4 3 2 5" xfId="15405"/>
    <cellStyle name="Normal 3 3 4 3 3" xfId="15406"/>
    <cellStyle name="Normal 3 3 4 3 3 2" xfId="15407"/>
    <cellStyle name="Normal 3 3 4 3 3 3" xfId="15408"/>
    <cellStyle name="Normal 3 3 4 3 3 4" xfId="15409"/>
    <cellStyle name="Normal 3 3 4 3 4" xfId="15410"/>
    <cellStyle name="Normal 3 3 4 3 5" xfId="15411"/>
    <cellStyle name="Normal 3 3 4 3 6" xfId="15412"/>
    <cellStyle name="Normal 3 3 4 4" xfId="15413"/>
    <cellStyle name="Normal 3 3 4 4 2" xfId="15414"/>
    <cellStyle name="Normal 3 3 4 4 2 2" xfId="15415"/>
    <cellStyle name="Normal 3 3 4 4 2 2 2" xfId="15416"/>
    <cellStyle name="Normal 3 3 4 4 2 2 3" xfId="15417"/>
    <cellStyle name="Normal 3 3 4 4 2 2 4" xfId="15418"/>
    <cellStyle name="Normal 3 3 4 4 2 3" xfId="15419"/>
    <cellStyle name="Normal 3 3 4 4 2 4" xfId="15420"/>
    <cellStyle name="Normal 3 3 4 4 2 5" xfId="15421"/>
    <cellStyle name="Normal 3 3 4 4 3" xfId="15422"/>
    <cellStyle name="Normal 3 3 4 4 3 2" xfId="15423"/>
    <cellStyle name="Normal 3 3 4 4 3 3" xfId="15424"/>
    <cellStyle name="Normal 3 3 4 4 3 4" xfId="15425"/>
    <cellStyle name="Normal 3 3 4 4 4" xfId="15426"/>
    <cellStyle name="Normal 3 3 4 4 5" xfId="15427"/>
    <cellStyle name="Normal 3 3 4 4 6" xfId="15428"/>
    <cellStyle name="Normal 3 3 4 5" xfId="15429"/>
    <cellStyle name="Normal 3 3 4 6" xfId="15430"/>
    <cellStyle name="Normal 3 3 4 6 2" xfId="15431"/>
    <cellStyle name="Normal 3 3 4 6 2 2" xfId="15432"/>
    <cellStyle name="Normal 3 3 4 6 2 3" xfId="15433"/>
    <cellStyle name="Normal 3 3 4 6 2 4" xfId="15434"/>
    <cellStyle name="Normal 3 3 4 6 3" xfId="15435"/>
    <cellStyle name="Normal 3 3 4 6 4" xfId="15436"/>
    <cellStyle name="Normal 3 3 4 6 5" xfId="15437"/>
    <cellStyle name="Normal 3 3 4 7" xfId="15438"/>
    <cellStyle name="Normal 3 3 4 7 2" xfId="15439"/>
    <cellStyle name="Normal 3 3 4 7 3" xfId="15440"/>
    <cellStyle name="Normal 3 3 4 7 4" xfId="15441"/>
    <cellStyle name="Normal 3 3 4 8" xfId="15442"/>
    <cellStyle name="Normal 3 3 4 9" xfId="15443"/>
    <cellStyle name="Normal 3 3 5" xfId="15444"/>
    <cellStyle name="Normal 3 3 5 2" xfId="15445"/>
    <cellStyle name="Normal 3 3 6" xfId="15446"/>
    <cellStyle name="Normal 3 3 6 10" xfId="15447"/>
    <cellStyle name="Normal 3 3 6 2" xfId="15448"/>
    <cellStyle name="Normal 3 3 6 2 2" xfId="15449"/>
    <cellStyle name="Normal 3 3 6 2 2 2" xfId="15450"/>
    <cellStyle name="Normal 3 3 6 2 2 2 2" xfId="15451"/>
    <cellStyle name="Normal 3 3 6 2 2 2 2 2" xfId="15452"/>
    <cellStyle name="Normal 3 3 6 2 2 2 2 3" xfId="15453"/>
    <cellStyle name="Normal 3 3 6 2 2 2 2 4" xfId="15454"/>
    <cellStyle name="Normal 3 3 6 2 2 2 3" xfId="15455"/>
    <cellStyle name="Normal 3 3 6 2 2 2 4" xfId="15456"/>
    <cellStyle name="Normal 3 3 6 2 2 2 5" xfId="15457"/>
    <cellStyle name="Normal 3 3 6 2 2 3" xfId="15458"/>
    <cellStyle name="Normal 3 3 6 2 2 3 2" xfId="15459"/>
    <cellStyle name="Normal 3 3 6 2 2 3 3" xfId="15460"/>
    <cellStyle name="Normal 3 3 6 2 2 3 4" xfId="15461"/>
    <cellStyle name="Normal 3 3 6 2 2 4" xfId="15462"/>
    <cellStyle name="Normal 3 3 6 2 2 5" xfId="15463"/>
    <cellStyle name="Normal 3 3 6 2 2 6" xfId="15464"/>
    <cellStyle name="Normal 3 3 6 2 3" xfId="15465"/>
    <cellStyle name="Normal 3 3 6 2 3 2" xfId="15466"/>
    <cellStyle name="Normal 3 3 6 2 3 2 2" xfId="15467"/>
    <cellStyle name="Normal 3 3 6 2 3 2 2 2" xfId="15468"/>
    <cellStyle name="Normal 3 3 6 2 3 2 2 3" xfId="15469"/>
    <cellStyle name="Normal 3 3 6 2 3 2 2 4" xfId="15470"/>
    <cellStyle name="Normal 3 3 6 2 3 2 3" xfId="15471"/>
    <cellStyle name="Normal 3 3 6 2 3 2 4" xfId="15472"/>
    <cellStyle name="Normal 3 3 6 2 3 2 5" xfId="15473"/>
    <cellStyle name="Normal 3 3 6 2 3 3" xfId="15474"/>
    <cellStyle name="Normal 3 3 6 2 3 3 2" xfId="15475"/>
    <cellStyle name="Normal 3 3 6 2 3 3 3" xfId="15476"/>
    <cellStyle name="Normal 3 3 6 2 3 3 4" xfId="15477"/>
    <cellStyle name="Normal 3 3 6 2 3 4" xfId="15478"/>
    <cellStyle name="Normal 3 3 6 2 3 5" xfId="15479"/>
    <cellStyle name="Normal 3 3 6 2 3 6" xfId="15480"/>
    <cellStyle name="Normal 3 3 6 2 4" xfId="15481"/>
    <cellStyle name="Normal 3 3 6 2 4 2" xfId="15482"/>
    <cellStyle name="Normal 3 3 6 2 4 2 2" xfId="15483"/>
    <cellStyle name="Normal 3 3 6 2 4 2 3" xfId="15484"/>
    <cellStyle name="Normal 3 3 6 2 4 2 4" xfId="15485"/>
    <cellStyle name="Normal 3 3 6 2 4 3" xfId="15486"/>
    <cellStyle name="Normal 3 3 6 2 4 4" xfId="15487"/>
    <cellStyle name="Normal 3 3 6 2 4 5" xfId="15488"/>
    <cellStyle name="Normal 3 3 6 2 5" xfId="15489"/>
    <cellStyle name="Normal 3 3 6 2 5 2" xfId="15490"/>
    <cellStyle name="Normal 3 3 6 2 5 3" xfId="15491"/>
    <cellStyle name="Normal 3 3 6 2 5 4" xfId="15492"/>
    <cellStyle name="Normal 3 3 6 2 6" xfId="15493"/>
    <cellStyle name="Normal 3 3 6 2 7" xfId="15494"/>
    <cellStyle name="Normal 3 3 6 2 8" xfId="15495"/>
    <cellStyle name="Normal 3 3 6 3" xfId="15496"/>
    <cellStyle name="Normal 3 3 6 3 2" xfId="15497"/>
    <cellStyle name="Normal 3 3 6 3 2 2" xfId="15498"/>
    <cellStyle name="Normal 3 3 6 3 2 2 2" xfId="15499"/>
    <cellStyle name="Normal 3 3 6 3 2 2 3" xfId="15500"/>
    <cellStyle name="Normal 3 3 6 3 2 2 4" xfId="15501"/>
    <cellStyle name="Normal 3 3 6 3 2 3" xfId="15502"/>
    <cellStyle name="Normal 3 3 6 3 2 4" xfId="15503"/>
    <cellStyle name="Normal 3 3 6 3 2 5" xfId="15504"/>
    <cellStyle name="Normal 3 3 6 3 3" xfId="15505"/>
    <cellStyle name="Normal 3 3 6 3 3 2" xfId="15506"/>
    <cellStyle name="Normal 3 3 6 3 3 3" xfId="15507"/>
    <cellStyle name="Normal 3 3 6 3 3 4" xfId="15508"/>
    <cellStyle name="Normal 3 3 6 3 4" xfId="15509"/>
    <cellStyle name="Normal 3 3 6 3 5" xfId="15510"/>
    <cellStyle name="Normal 3 3 6 3 6" xfId="15511"/>
    <cellStyle name="Normal 3 3 6 4" xfId="15512"/>
    <cellStyle name="Normal 3 3 6 4 2" xfId="15513"/>
    <cellStyle name="Normal 3 3 6 4 2 2" xfId="15514"/>
    <cellStyle name="Normal 3 3 6 4 2 2 2" xfId="15515"/>
    <cellStyle name="Normal 3 3 6 4 2 2 3" xfId="15516"/>
    <cellStyle name="Normal 3 3 6 4 2 2 4" xfId="15517"/>
    <cellStyle name="Normal 3 3 6 4 2 3" xfId="15518"/>
    <cellStyle name="Normal 3 3 6 4 2 4" xfId="15519"/>
    <cellStyle name="Normal 3 3 6 4 2 5" xfId="15520"/>
    <cellStyle name="Normal 3 3 6 4 3" xfId="15521"/>
    <cellStyle name="Normal 3 3 6 4 3 2" xfId="15522"/>
    <cellStyle name="Normal 3 3 6 4 3 3" xfId="15523"/>
    <cellStyle name="Normal 3 3 6 4 3 4" xfId="15524"/>
    <cellStyle name="Normal 3 3 6 4 4" xfId="15525"/>
    <cellStyle name="Normal 3 3 6 4 5" xfId="15526"/>
    <cellStyle name="Normal 3 3 6 4 6" xfId="15527"/>
    <cellStyle name="Normal 3 3 6 5" xfId="15528"/>
    <cellStyle name="Normal 3 3 6 6" xfId="15529"/>
    <cellStyle name="Normal 3 3 6 6 2" xfId="15530"/>
    <cellStyle name="Normal 3 3 6 6 2 2" xfId="15531"/>
    <cellStyle name="Normal 3 3 6 6 2 3" xfId="15532"/>
    <cellStyle name="Normal 3 3 6 6 2 4" xfId="15533"/>
    <cellStyle name="Normal 3 3 6 6 3" xfId="15534"/>
    <cellStyle name="Normal 3 3 6 6 4" xfId="15535"/>
    <cellStyle name="Normal 3 3 6 6 5" xfId="15536"/>
    <cellStyle name="Normal 3 3 6 7" xfId="15537"/>
    <cellStyle name="Normal 3 3 6 7 2" xfId="15538"/>
    <cellStyle name="Normal 3 3 6 7 3" xfId="15539"/>
    <cellStyle name="Normal 3 3 6 7 4" xfId="15540"/>
    <cellStyle name="Normal 3 3 6 8" xfId="15541"/>
    <cellStyle name="Normal 3 3 6 9" xfId="15542"/>
    <cellStyle name="Normal 3 3 7" xfId="15543"/>
    <cellStyle name="Normal 3 3 7 2" xfId="15544"/>
    <cellStyle name="Normal 3 3 7 2 2" xfId="15545"/>
    <cellStyle name="Normal 3 3 7 2 2 2" xfId="15546"/>
    <cellStyle name="Normal 3 3 7 2 2 2 2" xfId="15547"/>
    <cellStyle name="Normal 3 3 7 2 2 2 3" xfId="15548"/>
    <cellStyle name="Normal 3 3 7 2 2 2 4" xfId="15549"/>
    <cellStyle name="Normal 3 3 7 2 2 3" xfId="15550"/>
    <cellStyle name="Normal 3 3 7 2 2 4" xfId="15551"/>
    <cellStyle name="Normal 3 3 7 2 2 5" xfId="15552"/>
    <cellStyle name="Normal 3 3 7 2 3" xfId="15553"/>
    <cellStyle name="Normal 3 3 7 2 3 2" xfId="15554"/>
    <cellStyle name="Normal 3 3 7 2 3 3" xfId="15555"/>
    <cellStyle name="Normal 3 3 7 2 3 4" xfId="15556"/>
    <cellStyle name="Normal 3 3 7 2 4" xfId="15557"/>
    <cellStyle name="Normal 3 3 7 2 5" xfId="15558"/>
    <cellStyle name="Normal 3 3 7 2 6" xfId="15559"/>
    <cellStyle name="Normal 3 3 7 3" xfId="15560"/>
    <cellStyle name="Normal 3 3 7 3 2" xfId="15561"/>
    <cellStyle name="Normal 3 3 7 3 2 2" xfId="15562"/>
    <cellStyle name="Normal 3 3 7 3 2 2 2" xfId="15563"/>
    <cellStyle name="Normal 3 3 7 3 2 2 3" xfId="15564"/>
    <cellStyle name="Normal 3 3 7 3 2 2 4" xfId="15565"/>
    <cellStyle name="Normal 3 3 7 3 2 3" xfId="15566"/>
    <cellStyle name="Normal 3 3 7 3 2 4" xfId="15567"/>
    <cellStyle name="Normal 3 3 7 3 2 5" xfId="15568"/>
    <cellStyle name="Normal 3 3 7 3 3" xfId="15569"/>
    <cellStyle name="Normal 3 3 7 3 3 2" xfId="15570"/>
    <cellStyle name="Normal 3 3 7 3 3 3" xfId="15571"/>
    <cellStyle name="Normal 3 3 7 3 3 4" xfId="15572"/>
    <cellStyle name="Normal 3 3 7 3 4" xfId="15573"/>
    <cellStyle name="Normal 3 3 7 3 5" xfId="15574"/>
    <cellStyle name="Normal 3 3 7 3 6" xfId="15575"/>
    <cellStyle name="Normal 3 3 7 4" xfId="15576"/>
    <cellStyle name="Normal 3 3 7 5" xfId="15577"/>
    <cellStyle name="Normal 3 3 7 5 2" xfId="15578"/>
    <cellStyle name="Normal 3 3 7 5 2 2" xfId="15579"/>
    <cellStyle name="Normal 3 3 7 5 2 3" xfId="15580"/>
    <cellStyle name="Normal 3 3 7 5 2 4" xfId="15581"/>
    <cellStyle name="Normal 3 3 7 5 3" xfId="15582"/>
    <cellStyle name="Normal 3 3 7 5 4" xfId="15583"/>
    <cellStyle name="Normal 3 3 7 5 5" xfId="15584"/>
    <cellStyle name="Normal 3 3 7 6" xfId="15585"/>
    <cellStyle name="Normal 3 3 7 6 2" xfId="15586"/>
    <cellStyle name="Normal 3 3 7 6 3" xfId="15587"/>
    <cellStyle name="Normal 3 3 7 6 4" xfId="15588"/>
    <cellStyle name="Normal 3 3 7 7" xfId="15589"/>
    <cellStyle name="Normal 3 3 7 8" xfId="15590"/>
    <cellStyle name="Normal 3 3 7 9" xfId="15591"/>
    <cellStyle name="Normal 3 3 8" xfId="15592"/>
    <cellStyle name="Normal 3 3 8 2" xfId="15593"/>
    <cellStyle name="Normal 3 3 8 2 2" xfId="15594"/>
    <cellStyle name="Normal 3 3 8 2 2 2" xfId="15595"/>
    <cellStyle name="Normal 3 3 8 2 2 2 2" xfId="15596"/>
    <cellStyle name="Normal 3 3 8 2 2 2 3" xfId="15597"/>
    <cellStyle name="Normal 3 3 8 2 2 2 4" xfId="15598"/>
    <cellStyle name="Normal 3 3 8 2 2 3" xfId="15599"/>
    <cellStyle name="Normal 3 3 8 2 2 4" xfId="15600"/>
    <cellStyle name="Normal 3 3 8 2 2 5" xfId="15601"/>
    <cellStyle name="Normal 3 3 8 2 3" xfId="15602"/>
    <cellStyle name="Normal 3 3 8 2 3 2" xfId="15603"/>
    <cellStyle name="Normal 3 3 8 2 3 3" xfId="15604"/>
    <cellStyle name="Normal 3 3 8 2 3 4" xfId="15605"/>
    <cellStyle name="Normal 3 3 8 2 4" xfId="15606"/>
    <cellStyle name="Normal 3 3 8 2 5" xfId="15607"/>
    <cellStyle name="Normal 3 3 8 2 6" xfId="15608"/>
    <cellStyle name="Normal 3 3 8 3" xfId="15609"/>
    <cellStyle name="Normal 3 3 8 3 2" xfId="15610"/>
    <cellStyle name="Normal 3 3 8 3 2 2" xfId="15611"/>
    <cellStyle name="Normal 3 3 8 3 2 2 2" xfId="15612"/>
    <cellStyle name="Normal 3 3 8 3 2 2 3" xfId="15613"/>
    <cellStyle name="Normal 3 3 8 3 2 2 4" xfId="15614"/>
    <cellStyle name="Normal 3 3 8 3 2 3" xfId="15615"/>
    <cellStyle name="Normal 3 3 8 3 2 4" xfId="15616"/>
    <cellStyle name="Normal 3 3 8 3 2 5" xfId="15617"/>
    <cellStyle name="Normal 3 3 8 3 3" xfId="15618"/>
    <cellStyle name="Normal 3 3 8 3 3 2" xfId="15619"/>
    <cellStyle name="Normal 3 3 8 3 3 3" xfId="15620"/>
    <cellStyle name="Normal 3 3 8 3 3 4" xfId="15621"/>
    <cellStyle name="Normal 3 3 8 3 4" xfId="15622"/>
    <cellStyle name="Normal 3 3 8 3 5" xfId="15623"/>
    <cellStyle name="Normal 3 3 8 3 6" xfId="15624"/>
    <cellStyle name="Normal 3 3 8 4" xfId="15625"/>
    <cellStyle name="Normal 3 3 8 5" xfId="15626"/>
    <cellStyle name="Normal 3 3 8 5 2" xfId="15627"/>
    <cellStyle name="Normal 3 3 8 5 2 2" xfId="15628"/>
    <cellStyle name="Normal 3 3 8 5 2 3" xfId="15629"/>
    <cellStyle name="Normal 3 3 8 5 2 4" xfId="15630"/>
    <cellStyle name="Normal 3 3 8 5 3" xfId="15631"/>
    <cellStyle name="Normal 3 3 8 5 4" xfId="15632"/>
    <cellStyle name="Normal 3 3 8 5 5" xfId="15633"/>
    <cellStyle name="Normal 3 3 8 6" xfId="15634"/>
    <cellStyle name="Normal 3 3 8 6 2" xfId="15635"/>
    <cellStyle name="Normal 3 3 8 6 3" xfId="15636"/>
    <cellStyle name="Normal 3 3 8 6 4" xfId="15637"/>
    <cellStyle name="Normal 3 3 8 7" xfId="15638"/>
    <cellStyle name="Normal 3 3 8 8" xfId="15639"/>
    <cellStyle name="Normal 3 3 8 9" xfId="15640"/>
    <cellStyle name="Normal 3 3 9" xfId="15641"/>
    <cellStyle name="Normal 3 3 9 2" xfId="15642"/>
    <cellStyle name="Normal 3 3 9 3" xfId="15643"/>
    <cellStyle name="Normal 3 3 9 3 2" xfId="15644"/>
    <cellStyle name="Normal 3 3 9 3 2 2" xfId="15645"/>
    <cellStyle name="Normal 3 3 9 3 2 3" xfId="15646"/>
    <cellStyle name="Normal 3 3 9 3 2 4" xfId="15647"/>
    <cellStyle name="Normal 3 3 9 3 3" xfId="15648"/>
    <cellStyle name="Normal 3 3 9 3 4" xfId="15649"/>
    <cellStyle name="Normal 3 3 9 3 5" xfId="15650"/>
    <cellStyle name="Normal 3 3 9 4" xfId="15651"/>
    <cellStyle name="Normal 3 3 9 5" xfId="15652"/>
    <cellStyle name="Normal 3 3 9 5 2" xfId="15653"/>
    <cellStyle name="Normal 3 3 9 5 3" xfId="15654"/>
    <cellStyle name="Normal 3 3 9 5 4" xfId="15655"/>
    <cellStyle name="Normal 3 3 9 6" xfId="15656"/>
    <cellStyle name="Normal 3 3 9 7" xfId="15657"/>
    <cellStyle name="Normal 3 3 9 8" xfId="15658"/>
    <cellStyle name="Normal 3 3_Annexe 6 IAS" xfId="32561"/>
    <cellStyle name="Normal 3 30" xfId="15659"/>
    <cellStyle name="Normal 3 30 2" xfId="15660"/>
    <cellStyle name="Normal 3 30 2 2" xfId="15661"/>
    <cellStyle name="Normal 3 30 2 2 2" xfId="15662"/>
    <cellStyle name="Normal 3 30 2 2 3" xfId="15663"/>
    <cellStyle name="Normal 3 30 2 2 4" xfId="15664"/>
    <cellStyle name="Normal 3 30 2 3" xfId="15665"/>
    <cellStyle name="Normal 3 30 2 4" xfId="15666"/>
    <cellStyle name="Normal 3 30 2 5" xfId="15667"/>
    <cellStyle name="Normal 3 30 3" xfId="15668"/>
    <cellStyle name="Normal 3 30 3 2" xfId="15669"/>
    <cellStyle name="Normal 3 30 3 3" xfId="15670"/>
    <cellStyle name="Normal 3 30 3 4" xfId="15671"/>
    <cellStyle name="Normal 3 30 4" xfId="15672"/>
    <cellStyle name="Normal 3 30 5" xfId="15673"/>
    <cellStyle name="Normal 3 30 6" xfId="15674"/>
    <cellStyle name="Normal 3 31" xfId="15675"/>
    <cellStyle name="Normal 3 31 2" xfId="15676"/>
    <cellStyle name="Normal 3 31 2 2" xfId="15677"/>
    <cellStyle name="Normal 3 31 2 2 2" xfId="15678"/>
    <cellStyle name="Normal 3 31 2 2 3" xfId="15679"/>
    <cellStyle name="Normal 3 31 2 2 4" xfId="15680"/>
    <cellStyle name="Normal 3 31 2 3" xfId="15681"/>
    <cellStyle name="Normal 3 31 2 4" xfId="15682"/>
    <cellStyle name="Normal 3 31 2 5" xfId="15683"/>
    <cellStyle name="Normal 3 31 3" xfId="15684"/>
    <cellStyle name="Normal 3 31 3 2" xfId="15685"/>
    <cellStyle name="Normal 3 31 3 3" xfId="15686"/>
    <cellStyle name="Normal 3 31 3 4" xfId="15687"/>
    <cellStyle name="Normal 3 31 4" xfId="15688"/>
    <cellStyle name="Normal 3 31 5" xfId="15689"/>
    <cellStyle name="Normal 3 31 6" xfId="15690"/>
    <cellStyle name="Normal 3 32" xfId="15691"/>
    <cellStyle name="Normal 3 32 2" xfId="15692"/>
    <cellStyle name="Normal 3 33" xfId="15693"/>
    <cellStyle name="Normal 3 33 2" xfId="15694"/>
    <cellStyle name="Normal 3 34" xfId="15695"/>
    <cellStyle name="Normal 3 34 2" xfId="15696"/>
    <cellStyle name="Normal 3 34 2 2" xfId="15697"/>
    <cellStyle name="Normal 3 34 2 3" xfId="15698"/>
    <cellStyle name="Normal 3 34 2 4" xfId="15699"/>
    <cellStyle name="Normal 3 34 3" xfId="15700"/>
    <cellStyle name="Normal 3 34 4" xfId="15701"/>
    <cellStyle name="Normal 3 34 5" xfId="15702"/>
    <cellStyle name="Normal 3 35" xfId="15703"/>
    <cellStyle name="Normal 3 35 2" xfId="15704"/>
    <cellStyle name="Normal 3 36" xfId="15705"/>
    <cellStyle name="Normal 3 36 2" xfId="15706"/>
    <cellStyle name="Normal 3 37" xfId="15707"/>
    <cellStyle name="Normal 3 37 2" xfId="15708"/>
    <cellStyle name="Normal 3 38" xfId="15709"/>
    <cellStyle name="Normal 3 38 2" xfId="15710"/>
    <cellStyle name="Normal 3 39" xfId="15711"/>
    <cellStyle name="Normal 3 39 2" xfId="15712"/>
    <cellStyle name="Normal 3 4" xfId="15713"/>
    <cellStyle name="Normal 3 4 10" xfId="15714"/>
    <cellStyle name="Normal 3 4 10 2" xfId="15715"/>
    <cellStyle name="Normal 3 4 11" xfId="15716"/>
    <cellStyle name="Normal 3 4 12" xfId="15717"/>
    <cellStyle name="Normal 3 4 12 2" xfId="15718"/>
    <cellStyle name="Normal 3 4 13" xfId="15719"/>
    <cellStyle name="Normal 3 4 13 2" xfId="15720"/>
    <cellStyle name="Normal 3 4 13 2 2" xfId="15721"/>
    <cellStyle name="Normal 3 4 13 2 3" xfId="15722"/>
    <cellStyle name="Normal 3 4 13 2 4" xfId="15723"/>
    <cellStyle name="Normal 3 4 14" xfId="15724"/>
    <cellStyle name="Normal 3 4 14 2" xfId="15725"/>
    <cellStyle name="Normal 3 4 14 2 2" xfId="15726"/>
    <cellStyle name="Normal 3 4 14 2 3" xfId="15727"/>
    <cellStyle name="Normal 3 4 14 2 4" xfId="15728"/>
    <cellStyle name="Normal 3 4 14 3" xfId="15729"/>
    <cellStyle name="Normal 3 4 14 4" xfId="15730"/>
    <cellStyle name="Normal 3 4 14 5" xfId="15731"/>
    <cellStyle name="Normal 3 4 15" xfId="15732"/>
    <cellStyle name="Normal 3 4 16" xfId="15733"/>
    <cellStyle name="Normal 3 4 17" xfId="15734"/>
    <cellStyle name="Normal 3 4 18" xfId="32562"/>
    <cellStyle name="Normal 3 4 2" xfId="15735"/>
    <cellStyle name="Normal 3 4 2 10" xfId="15736"/>
    <cellStyle name="Normal 3 4 2 11" xfId="15737"/>
    <cellStyle name="Normal 3 4 2 2" xfId="15738"/>
    <cellStyle name="Normal 3 4 2 2 2" xfId="15739"/>
    <cellStyle name="Normal 3 4 2 2 2 2" xfId="15740"/>
    <cellStyle name="Normal 3 4 2 2 2 2 2" xfId="15741"/>
    <cellStyle name="Normal 3 4 2 2 2 2 2 2" xfId="15742"/>
    <cellStyle name="Normal 3 4 2 2 2 2 2 2 2" xfId="15743"/>
    <cellStyle name="Normal 3 4 2 2 2 2 2 2 3" xfId="15744"/>
    <cellStyle name="Normal 3 4 2 2 2 2 2 2 4" xfId="15745"/>
    <cellStyle name="Normal 3 4 2 2 2 2 2 3" xfId="15746"/>
    <cellStyle name="Normal 3 4 2 2 2 2 2 4" xfId="15747"/>
    <cellStyle name="Normal 3 4 2 2 2 2 2 5" xfId="15748"/>
    <cellStyle name="Normal 3 4 2 2 2 2 3" xfId="15749"/>
    <cellStyle name="Normal 3 4 2 2 2 2 3 2" xfId="15750"/>
    <cellStyle name="Normal 3 4 2 2 2 2 3 3" xfId="15751"/>
    <cellStyle name="Normal 3 4 2 2 2 2 3 4" xfId="15752"/>
    <cellStyle name="Normal 3 4 2 2 2 2 4" xfId="15753"/>
    <cellStyle name="Normal 3 4 2 2 2 2 5" xfId="15754"/>
    <cellStyle name="Normal 3 4 2 2 2 2 6" xfId="15755"/>
    <cellStyle name="Normal 3 4 2 2 2 3" xfId="15756"/>
    <cellStyle name="Normal 3 4 2 2 2 3 2" xfId="15757"/>
    <cellStyle name="Normal 3 4 2 2 2 3 2 2" xfId="15758"/>
    <cellStyle name="Normal 3 4 2 2 2 3 2 2 2" xfId="15759"/>
    <cellStyle name="Normal 3 4 2 2 2 3 2 2 3" xfId="15760"/>
    <cellStyle name="Normal 3 4 2 2 2 3 2 2 4" xfId="15761"/>
    <cellStyle name="Normal 3 4 2 2 2 3 2 3" xfId="15762"/>
    <cellStyle name="Normal 3 4 2 2 2 3 2 4" xfId="15763"/>
    <cellStyle name="Normal 3 4 2 2 2 3 2 5" xfId="15764"/>
    <cellStyle name="Normal 3 4 2 2 2 3 3" xfId="15765"/>
    <cellStyle name="Normal 3 4 2 2 2 3 3 2" xfId="15766"/>
    <cellStyle name="Normal 3 4 2 2 2 3 3 3" xfId="15767"/>
    <cellStyle name="Normal 3 4 2 2 2 3 3 4" xfId="15768"/>
    <cellStyle name="Normal 3 4 2 2 2 3 4" xfId="15769"/>
    <cellStyle name="Normal 3 4 2 2 2 3 5" xfId="15770"/>
    <cellStyle name="Normal 3 4 2 2 2 3 6" xfId="15771"/>
    <cellStyle name="Normal 3 4 2 2 2 4" xfId="15772"/>
    <cellStyle name="Normal 3 4 2 2 2 4 2" xfId="15773"/>
    <cellStyle name="Normal 3 4 2 2 2 4 2 2" xfId="15774"/>
    <cellStyle name="Normal 3 4 2 2 2 4 2 3" xfId="15775"/>
    <cellStyle name="Normal 3 4 2 2 2 4 2 4" xfId="15776"/>
    <cellStyle name="Normal 3 4 2 2 2 4 3" xfId="15777"/>
    <cellStyle name="Normal 3 4 2 2 2 4 4" xfId="15778"/>
    <cellStyle name="Normal 3 4 2 2 2 4 5" xfId="15779"/>
    <cellStyle name="Normal 3 4 2 2 2 5" xfId="15780"/>
    <cellStyle name="Normal 3 4 2 2 2 5 2" xfId="15781"/>
    <cellStyle name="Normal 3 4 2 2 2 5 3" xfId="15782"/>
    <cellStyle name="Normal 3 4 2 2 2 5 4" xfId="15783"/>
    <cellStyle name="Normal 3 4 2 2 2 6" xfId="15784"/>
    <cellStyle name="Normal 3 4 2 2 2 7" xfId="15785"/>
    <cellStyle name="Normal 3 4 2 2 2 8" xfId="15786"/>
    <cellStyle name="Normal 3 4 2 2 3" xfId="15787"/>
    <cellStyle name="Normal 3 4 2 2 3 2" xfId="15788"/>
    <cellStyle name="Normal 3 4 2 2 3 2 2" xfId="15789"/>
    <cellStyle name="Normal 3 4 2 2 3 2 2 2" xfId="15790"/>
    <cellStyle name="Normal 3 4 2 2 3 2 2 3" xfId="15791"/>
    <cellStyle name="Normal 3 4 2 2 3 2 2 4" xfId="15792"/>
    <cellStyle name="Normal 3 4 2 2 3 2 3" xfId="15793"/>
    <cellStyle name="Normal 3 4 2 2 3 2 3 2" xfId="15794"/>
    <cellStyle name="Normal 3 4 2 2 3 2 3 3" xfId="15795"/>
    <cellStyle name="Normal 3 4 2 2 3 2 3 4" xfId="15796"/>
    <cellStyle name="Normal 3 4 2 2 3 2 4" xfId="15797"/>
    <cellStyle name="Normal 3 4 2 2 3 2 5" xfId="15798"/>
    <cellStyle name="Normal 3 4 2 2 3 2 6" xfId="15799"/>
    <cellStyle name="Normal 3 4 2 2 3 3" xfId="15800"/>
    <cellStyle name="Normal 3 4 2 2 3 3 2" xfId="15801"/>
    <cellStyle name="Normal 3 4 2 2 3 3 3" xfId="15802"/>
    <cellStyle name="Normal 3 4 2 2 3 3 4" xfId="15803"/>
    <cellStyle name="Normal 3 4 2 2 3 4" xfId="15804"/>
    <cellStyle name="Normal 3 4 2 2 3 4 2" xfId="15805"/>
    <cellStyle name="Normal 3 4 2 2 3 4 3" xfId="15806"/>
    <cellStyle name="Normal 3 4 2 2 3 4 4" xfId="15807"/>
    <cellStyle name="Normal 3 4 2 2 3 5" xfId="15808"/>
    <cellStyle name="Normal 3 4 2 2 3 6" xfId="15809"/>
    <cellStyle name="Normal 3 4 2 2 3 7" xfId="15810"/>
    <cellStyle name="Normal 3 4 2 2 4" xfId="15811"/>
    <cellStyle name="Normal 3 4 2 2 4 2" xfId="15812"/>
    <cellStyle name="Normal 3 4 2 2 4 2 2" xfId="15813"/>
    <cellStyle name="Normal 3 4 2 2 4 2 2 2" xfId="15814"/>
    <cellStyle name="Normal 3 4 2 2 4 2 2 3" xfId="15815"/>
    <cellStyle name="Normal 3 4 2 2 4 2 2 4" xfId="15816"/>
    <cellStyle name="Normal 3 4 2 2 4 2 3" xfId="15817"/>
    <cellStyle name="Normal 3 4 2 2 4 2 4" xfId="15818"/>
    <cellStyle name="Normal 3 4 2 2 4 2 5" xfId="15819"/>
    <cellStyle name="Normal 3 4 2 2 4 3" xfId="15820"/>
    <cellStyle name="Normal 3 4 2 2 4 3 2" xfId="15821"/>
    <cellStyle name="Normal 3 4 2 2 4 3 3" xfId="15822"/>
    <cellStyle name="Normal 3 4 2 2 4 3 4" xfId="15823"/>
    <cellStyle name="Normal 3 4 2 2 4 4" xfId="15824"/>
    <cellStyle name="Normal 3 4 2 2 4 5" xfId="15825"/>
    <cellStyle name="Normal 3 4 2 2 4 6" xfId="15826"/>
    <cellStyle name="Normal 3 4 2 2 5" xfId="15827"/>
    <cellStyle name="Normal 3 4 2 2 5 2" xfId="15828"/>
    <cellStyle name="Normal 3 4 2 2 5 2 2" xfId="15829"/>
    <cellStyle name="Normal 3 4 2 2 5 2 3" xfId="15830"/>
    <cellStyle name="Normal 3 4 2 2 5 2 4" xfId="15831"/>
    <cellStyle name="Normal 3 4 2 2 5 3" xfId="15832"/>
    <cellStyle name="Normal 3 4 2 2 5 4" xfId="15833"/>
    <cellStyle name="Normal 3 4 2 2 5 5" xfId="15834"/>
    <cellStyle name="Normal 3 4 2 2 6" xfId="15835"/>
    <cellStyle name="Normal 3 4 2 2 6 2" xfId="15836"/>
    <cellStyle name="Normal 3 4 2 2 6 3" xfId="15837"/>
    <cellStyle name="Normal 3 4 2 2 6 4" xfId="15838"/>
    <cellStyle name="Normal 3 4 2 2 7" xfId="15839"/>
    <cellStyle name="Normal 3 4 2 2 8" xfId="15840"/>
    <cellStyle name="Normal 3 4 2 2 9" xfId="15841"/>
    <cellStyle name="Normal 3 4 2 3" xfId="15842"/>
    <cellStyle name="Normal 3 4 2 3 2" xfId="15843"/>
    <cellStyle name="Normal 3 4 2 3 2 2" xfId="15844"/>
    <cellStyle name="Normal 3 4 2 3 2 2 2" xfId="15845"/>
    <cellStyle name="Normal 3 4 2 3 2 2 2 2" xfId="15846"/>
    <cellStyle name="Normal 3 4 2 3 2 2 2 3" xfId="15847"/>
    <cellStyle name="Normal 3 4 2 3 2 2 2 4" xfId="15848"/>
    <cellStyle name="Normal 3 4 2 3 2 2 3" xfId="15849"/>
    <cellStyle name="Normal 3 4 2 3 2 2 3 2" xfId="15850"/>
    <cellStyle name="Normal 3 4 2 3 2 2 3 3" xfId="15851"/>
    <cellStyle name="Normal 3 4 2 3 2 2 3 4" xfId="15852"/>
    <cellStyle name="Normal 3 4 2 3 2 2 4" xfId="15853"/>
    <cellStyle name="Normal 3 4 2 3 2 2 5" xfId="15854"/>
    <cellStyle name="Normal 3 4 2 3 2 2 6" xfId="15855"/>
    <cellStyle name="Normal 3 4 2 3 2 3" xfId="15856"/>
    <cellStyle name="Normal 3 4 2 3 2 3 2" xfId="15857"/>
    <cellStyle name="Normal 3 4 2 3 2 3 3" xfId="15858"/>
    <cellStyle name="Normal 3 4 2 3 2 3 4" xfId="15859"/>
    <cellStyle name="Normal 3 4 2 3 2 4" xfId="15860"/>
    <cellStyle name="Normal 3 4 2 3 2 4 2" xfId="15861"/>
    <cellStyle name="Normal 3 4 2 3 2 4 3" xfId="15862"/>
    <cellStyle name="Normal 3 4 2 3 2 4 4" xfId="15863"/>
    <cellStyle name="Normal 3 4 2 3 2 5" xfId="15864"/>
    <cellStyle name="Normal 3 4 2 3 2 6" xfId="15865"/>
    <cellStyle name="Normal 3 4 2 3 2 7" xfId="15866"/>
    <cellStyle name="Normal 3 4 2 3 3" xfId="15867"/>
    <cellStyle name="Normal 3 4 2 3 3 2" xfId="15868"/>
    <cellStyle name="Normal 3 4 2 3 3 2 2" xfId="15869"/>
    <cellStyle name="Normal 3 4 2 3 3 2 2 2" xfId="15870"/>
    <cellStyle name="Normal 3 4 2 3 3 2 2 3" xfId="15871"/>
    <cellStyle name="Normal 3 4 2 3 3 2 2 4" xfId="15872"/>
    <cellStyle name="Normal 3 4 2 3 3 2 3" xfId="15873"/>
    <cellStyle name="Normal 3 4 2 3 3 2 3 2" xfId="15874"/>
    <cellStyle name="Normal 3 4 2 3 3 2 3 3" xfId="15875"/>
    <cellStyle name="Normal 3 4 2 3 3 2 3 4" xfId="15876"/>
    <cellStyle name="Normal 3 4 2 3 3 2 4" xfId="15877"/>
    <cellStyle name="Normal 3 4 2 3 3 2 5" xfId="15878"/>
    <cellStyle name="Normal 3 4 2 3 3 2 6" xfId="15879"/>
    <cellStyle name="Normal 3 4 2 3 3 3" xfId="15880"/>
    <cellStyle name="Normal 3 4 2 3 3 3 2" xfId="15881"/>
    <cellStyle name="Normal 3 4 2 3 3 3 3" xfId="15882"/>
    <cellStyle name="Normal 3 4 2 3 3 3 4" xfId="15883"/>
    <cellStyle name="Normal 3 4 2 3 3 4" xfId="15884"/>
    <cellStyle name="Normal 3 4 2 3 3 4 2" xfId="15885"/>
    <cellStyle name="Normal 3 4 2 3 3 4 3" xfId="15886"/>
    <cellStyle name="Normal 3 4 2 3 3 4 4" xfId="15887"/>
    <cellStyle name="Normal 3 4 2 3 3 5" xfId="15888"/>
    <cellStyle name="Normal 3 4 2 3 3 6" xfId="15889"/>
    <cellStyle name="Normal 3 4 2 3 3 7" xfId="15890"/>
    <cellStyle name="Normal 3 4 2 3 4" xfId="15891"/>
    <cellStyle name="Normal 3 4 2 3 4 2" xfId="15892"/>
    <cellStyle name="Normal 3 4 2 3 4 2 2" xfId="15893"/>
    <cellStyle name="Normal 3 4 2 3 4 2 3" xfId="15894"/>
    <cellStyle name="Normal 3 4 2 3 4 2 4" xfId="15895"/>
    <cellStyle name="Normal 3 4 2 3 4 3" xfId="15896"/>
    <cellStyle name="Normal 3 4 2 3 4 3 2" xfId="15897"/>
    <cellStyle name="Normal 3 4 2 3 4 3 3" xfId="15898"/>
    <cellStyle name="Normal 3 4 2 3 4 3 4" xfId="15899"/>
    <cellStyle name="Normal 3 4 2 3 4 4" xfId="15900"/>
    <cellStyle name="Normal 3 4 2 3 4 5" xfId="15901"/>
    <cellStyle name="Normal 3 4 2 3 4 6" xfId="15902"/>
    <cellStyle name="Normal 3 4 2 3 5" xfId="15903"/>
    <cellStyle name="Normal 3 4 2 3 5 2" xfId="15904"/>
    <cellStyle name="Normal 3 4 2 3 5 3" xfId="15905"/>
    <cellStyle name="Normal 3 4 2 3 5 4" xfId="15906"/>
    <cellStyle name="Normal 3 4 2 3 6" xfId="15907"/>
    <cellStyle name="Normal 3 4 2 3 6 2" xfId="15908"/>
    <cellStyle name="Normal 3 4 2 3 6 3" xfId="15909"/>
    <cellStyle name="Normal 3 4 2 3 6 4" xfId="15910"/>
    <cellStyle name="Normal 3 4 2 3 7" xfId="15911"/>
    <cellStyle name="Normal 3 4 2 3 8" xfId="15912"/>
    <cellStyle name="Normal 3 4 2 3 9" xfId="15913"/>
    <cellStyle name="Normal 3 4 2 4" xfId="15914"/>
    <cellStyle name="Normal 3 4 2 4 2" xfId="15915"/>
    <cellStyle name="Normal 3 4 2 4 2 2" xfId="15916"/>
    <cellStyle name="Normal 3 4 2 4 2 2 2" xfId="15917"/>
    <cellStyle name="Normal 3 4 2 4 2 2 3" xfId="15918"/>
    <cellStyle name="Normal 3 4 2 4 2 2 4" xfId="15919"/>
    <cellStyle name="Normal 3 4 2 4 2 3" xfId="15920"/>
    <cellStyle name="Normal 3 4 2 4 2 3 2" xfId="15921"/>
    <cellStyle name="Normal 3 4 2 4 2 3 3" xfId="15922"/>
    <cellStyle name="Normal 3 4 2 4 2 3 4" xfId="15923"/>
    <cellStyle name="Normal 3 4 2 4 2 4" xfId="15924"/>
    <cellStyle name="Normal 3 4 2 4 2 5" xfId="15925"/>
    <cellStyle name="Normal 3 4 2 4 2 6" xfId="15926"/>
    <cellStyle name="Normal 3 4 2 4 3" xfId="15927"/>
    <cellStyle name="Normal 3 4 2 4 3 2" xfId="15928"/>
    <cellStyle name="Normal 3 4 2 4 3 3" xfId="15929"/>
    <cellStyle name="Normal 3 4 2 4 3 4" xfId="15930"/>
    <cellStyle name="Normal 3 4 2 4 4" xfId="15931"/>
    <cellStyle name="Normal 3 4 2 4 4 2" xfId="15932"/>
    <cellStyle name="Normal 3 4 2 4 4 3" xfId="15933"/>
    <cellStyle name="Normal 3 4 2 4 4 4" xfId="15934"/>
    <cellStyle name="Normal 3 4 2 4 5" xfId="15935"/>
    <cellStyle name="Normal 3 4 2 4 6" xfId="15936"/>
    <cellStyle name="Normal 3 4 2 4 7" xfId="15937"/>
    <cellStyle name="Normal 3 4 2 5" xfId="15938"/>
    <cellStyle name="Normal 3 4 2 5 2" xfId="15939"/>
    <cellStyle name="Normal 3 4 2 5 2 2" xfId="15940"/>
    <cellStyle name="Normal 3 4 2 5 2 2 2" xfId="15941"/>
    <cellStyle name="Normal 3 4 2 5 2 2 3" xfId="15942"/>
    <cellStyle name="Normal 3 4 2 5 2 2 4" xfId="15943"/>
    <cellStyle name="Normal 3 4 2 5 2 3" xfId="15944"/>
    <cellStyle name="Normal 3 4 2 5 2 3 2" xfId="15945"/>
    <cellStyle name="Normal 3 4 2 5 2 3 3" xfId="15946"/>
    <cellStyle name="Normal 3 4 2 5 2 3 4" xfId="15947"/>
    <cellStyle name="Normal 3 4 2 5 2 4" xfId="15948"/>
    <cellStyle name="Normal 3 4 2 5 2 5" xfId="15949"/>
    <cellStyle name="Normal 3 4 2 5 2 6" xfId="15950"/>
    <cellStyle name="Normal 3 4 2 5 3" xfId="15951"/>
    <cellStyle name="Normal 3 4 2 5 3 2" xfId="15952"/>
    <cellStyle name="Normal 3 4 2 5 3 3" xfId="15953"/>
    <cellStyle name="Normal 3 4 2 5 3 4" xfId="15954"/>
    <cellStyle name="Normal 3 4 2 5 4" xfId="15955"/>
    <cellStyle name="Normal 3 4 2 5 4 2" xfId="15956"/>
    <cellStyle name="Normal 3 4 2 5 4 3" xfId="15957"/>
    <cellStyle name="Normal 3 4 2 5 4 4" xfId="15958"/>
    <cellStyle name="Normal 3 4 2 5 5" xfId="15959"/>
    <cellStyle name="Normal 3 4 2 5 6" xfId="15960"/>
    <cellStyle name="Normal 3 4 2 5 7" xfId="15961"/>
    <cellStyle name="Normal 3 4 2 6" xfId="15962"/>
    <cellStyle name="Normal 3 4 2 6 2" xfId="15963"/>
    <cellStyle name="Normal 3 4 2 6 2 2" xfId="15964"/>
    <cellStyle name="Normal 3 4 2 6 2 3" xfId="15965"/>
    <cellStyle name="Normal 3 4 2 6 2 4" xfId="15966"/>
    <cellStyle name="Normal 3 4 2 6 3" xfId="15967"/>
    <cellStyle name="Normal 3 4 2 6 3 2" xfId="15968"/>
    <cellStyle name="Normal 3 4 2 6 3 3" xfId="15969"/>
    <cellStyle name="Normal 3 4 2 6 3 4" xfId="15970"/>
    <cellStyle name="Normal 3 4 2 7" xfId="15971"/>
    <cellStyle name="Normal 3 4 2 7 2" xfId="15972"/>
    <cellStyle name="Normal 3 4 2 7 2 2" xfId="15973"/>
    <cellStyle name="Normal 3 4 2 7 2 3" xfId="15974"/>
    <cellStyle name="Normal 3 4 2 7 2 4" xfId="15975"/>
    <cellStyle name="Normal 3 4 2 7 3" xfId="15976"/>
    <cellStyle name="Normal 3 4 2 7 4" xfId="15977"/>
    <cellStyle name="Normal 3 4 2 7 5" xfId="15978"/>
    <cellStyle name="Normal 3 4 2 8" xfId="15979"/>
    <cellStyle name="Normal 3 4 2 8 2" xfId="15980"/>
    <cellStyle name="Normal 3 4 2 8 3" xfId="15981"/>
    <cellStyle name="Normal 3 4 2 8 4" xfId="15982"/>
    <cellStyle name="Normal 3 4 2 9" xfId="15983"/>
    <cellStyle name="Normal 3 4 3" xfId="15984"/>
    <cellStyle name="Normal 3 4 3 10" xfId="15985"/>
    <cellStyle name="Normal 3 4 3 11" xfId="15986"/>
    <cellStyle name="Normal 3 4 3 2" xfId="15987"/>
    <cellStyle name="Normal 3 4 3 2 2" xfId="15988"/>
    <cellStyle name="Normal 3 4 3 2 2 2" xfId="15989"/>
    <cellStyle name="Normal 3 4 3 2 2 2 2" xfId="15990"/>
    <cellStyle name="Normal 3 4 3 2 2 2 2 2" xfId="15991"/>
    <cellStyle name="Normal 3 4 3 2 2 2 2 3" xfId="15992"/>
    <cellStyle name="Normal 3 4 3 2 2 2 2 4" xfId="15993"/>
    <cellStyle name="Normal 3 4 3 2 2 2 3" xfId="15994"/>
    <cellStyle name="Normal 3 4 3 2 2 2 3 2" xfId="15995"/>
    <cellStyle name="Normal 3 4 3 2 2 2 3 3" xfId="15996"/>
    <cellStyle name="Normal 3 4 3 2 2 2 3 4" xfId="15997"/>
    <cellStyle name="Normal 3 4 3 2 2 2 4" xfId="15998"/>
    <cellStyle name="Normal 3 4 3 2 2 2 5" xfId="15999"/>
    <cellStyle name="Normal 3 4 3 2 2 2 6" xfId="16000"/>
    <cellStyle name="Normal 3 4 3 2 2 3" xfId="16001"/>
    <cellStyle name="Normal 3 4 3 2 2 3 2" xfId="16002"/>
    <cellStyle name="Normal 3 4 3 2 2 3 3" xfId="16003"/>
    <cellStyle name="Normal 3 4 3 2 2 3 4" xfId="16004"/>
    <cellStyle name="Normal 3 4 3 2 2 4" xfId="16005"/>
    <cellStyle name="Normal 3 4 3 2 2 4 2" xfId="16006"/>
    <cellStyle name="Normal 3 4 3 2 2 4 3" xfId="16007"/>
    <cellStyle name="Normal 3 4 3 2 2 4 4" xfId="16008"/>
    <cellStyle name="Normal 3 4 3 2 2 5" xfId="16009"/>
    <cellStyle name="Normal 3 4 3 2 2 6" xfId="16010"/>
    <cellStyle name="Normal 3 4 3 2 2 7" xfId="16011"/>
    <cellStyle name="Normal 3 4 3 2 3" xfId="16012"/>
    <cellStyle name="Normal 3 4 3 2 3 2" xfId="16013"/>
    <cellStyle name="Normal 3 4 3 2 3 2 2" xfId="16014"/>
    <cellStyle name="Normal 3 4 3 2 3 2 2 2" xfId="16015"/>
    <cellStyle name="Normal 3 4 3 2 3 2 2 3" xfId="16016"/>
    <cellStyle name="Normal 3 4 3 2 3 2 2 4" xfId="16017"/>
    <cellStyle name="Normal 3 4 3 2 3 2 3" xfId="16018"/>
    <cellStyle name="Normal 3 4 3 2 3 2 3 2" xfId="16019"/>
    <cellStyle name="Normal 3 4 3 2 3 2 3 3" xfId="16020"/>
    <cellStyle name="Normal 3 4 3 2 3 2 3 4" xfId="16021"/>
    <cellStyle name="Normal 3 4 3 2 3 2 4" xfId="16022"/>
    <cellStyle name="Normal 3 4 3 2 3 2 5" xfId="16023"/>
    <cellStyle name="Normal 3 4 3 2 3 2 6" xfId="16024"/>
    <cellStyle name="Normal 3 4 3 2 3 3" xfId="16025"/>
    <cellStyle name="Normal 3 4 3 2 3 3 2" xfId="16026"/>
    <cellStyle name="Normal 3 4 3 2 3 3 3" xfId="16027"/>
    <cellStyle name="Normal 3 4 3 2 3 3 4" xfId="16028"/>
    <cellStyle name="Normal 3 4 3 2 3 4" xfId="16029"/>
    <cellStyle name="Normal 3 4 3 2 3 4 2" xfId="16030"/>
    <cellStyle name="Normal 3 4 3 2 3 4 3" xfId="16031"/>
    <cellStyle name="Normal 3 4 3 2 3 4 4" xfId="16032"/>
    <cellStyle name="Normal 3 4 3 2 3 5" xfId="16033"/>
    <cellStyle name="Normal 3 4 3 2 3 6" xfId="16034"/>
    <cellStyle name="Normal 3 4 3 2 3 7" xfId="16035"/>
    <cellStyle name="Normal 3 4 3 2 4" xfId="16036"/>
    <cellStyle name="Normal 3 4 3 2 4 2" xfId="16037"/>
    <cellStyle name="Normal 3 4 3 2 4 2 2" xfId="16038"/>
    <cellStyle name="Normal 3 4 3 2 4 2 3" xfId="16039"/>
    <cellStyle name="Normal 3 4 3 2 4 2 4" xfId="16040"/>
    <cellStyle name="Normal 3 4 3 2 4 3" xfId="16041"/>
    <cellStyle name="Normal 3 4 3 2 4 3 2" xfId="16042"/>
    <cellStyle name="Normal 3 4 3 2 4 3 3" xfId="16043"/>
    <cellStyle name="Normal 3 4 3 2 4 3 4" xfId="16044"/>
    <cellStyle name="Normal 3 4 3 2 4 4" xfId="16045"/>
    <cellStyle name="Normal 3 4 3 2 4 5" xfId="16046"/>
    <cellStyle name="Normal 3 4 3 2 4 6" xfId="16047"/>
    <cellStyle name="Normal 3 4 3 2 5" xfId="16048"/>
    <cellStyle name="Normal 3 4 3 2 5 2" xfId="16049"/>
    <cellStyle name="Normal 3 4 3 2 5 3" xfId="16050"/>
    <cellStyle name="Normal 3 4 3 2 5 4" xfId="16051"/>
    <cellStyle name="Normal 3 4 3 2 6" xfId="16052"/>
    <cellStyle name="Normal 3 4 3 2 6 2" xfId="16053"/>
    <cellStyle name="Normal 3 4 3 2 6 3" xfId="16054"/>
    <cellStyle name="Normal 3 4 3 2 6 4" xfId="16055"/>
    <cellStyle name="Normal 3 4 3 2 7" xfId="16056"/>
    <cellStyle name="Normal 3 4 3 2 8" xfId="16057"/>
    <cellStyle name="Normal 3 4 3 2 9" xfId="16058"/>
    <cellStyle name="Normal 3 4 3 3" xfId="16059"/>
    <cellStyle name="Normal 3 4 3 3 2" xfId="16060"/>
    <cellStyle name="Normal 3 4 3 3 2 2" xfId="16061"/>
    <cellStyle name="Normal 3 4 3 3 2 2 2" xfId="16062"/>
    <cellStyle name="Normal 3 4 3 3 2 2 2 2" xfId="16063"/>
    <cellStyle name="Normal 3 4 3 3 2 2 2 3" xfId="16064"/>
    <cellStyle name="Normal 3 4 3 3 2 2 2 4" xfId="16065"/>
    <cellStyle name="Normal 3 4 3 3 2 2 3" xfId="16066"/>
    <cellStyle name="Normal 3 4 3 3 2 2 4" xfId="16067"/>
    <cellStyle name="Normal 3 4 3 3 2 2 5" xfId="16068"/>
    <cellStyle name="Normal 3 4 3 3 2 3" xfId="16069"/>
    <cellStyle name="Normal 3 4 3 3 2 3 2" xfId="16070"/>
    <cellStyle name="Normal 3 4 3 3 2 3 3" xfId="16071"/>
    <cellStyle name="Normal 3 4 3 3 2 3 4" xfId="16072"/>
    <cellStyle name="Normal 3 4 3 3 2 4" xfId="16073"/>
    <cellStyle name="Normal 3 4 3 3 2 4 2" xfId="16074"/>
    <cellStyle name="Normal 3 4 3 3 2 4 3" xfId="16075"/>
    <cellStyle name="Normal 3 4 3 3 2 4 4" xfId="16076"/>
    <cellStyle name="Normal 3 4 3 3 2 5" xfId="16077"/>
    <cellStyle name="Normal 3 4 3 3 2 6" xfId="16078"/>
    <cellStyle name="Normal 3 4 3 3 2 7" xfId="16079"/>
    <cellStyle name="Normal 3 4 3 3 3" xfId="16080"/>
    <cellStyle name="Normal 3 4 3 3 3 2" xfId="16081"/>
    <cellStyle name="Normal 3 4 3 3 3 2 2" xfId="16082"/>
    <cellStyle name="Normal 3 4 3 3 3 2 2 2" xfId="16083"/>
    <cellStyle name="Normal 3 4 3 3 3 2 2 3" xfId="16084"/>
    <cellStyle name="Normal 3 4 3 3 3 2 2 4" xfId="16085"/>
    <cellStyle name="Normal 3 4 3 3 3 2 3" xfId="16086"/>
    <cellStyle name="Normal 3 4 3 3 3 2 4" xfId="16087"/>
    <cellStyle name="Normal 3 4 3 3 3 2 5" xfId="16088"/>
    <cellStyle name="Normal 3 4 3 3 3 3" xfId="16089"/>
    <cellStyle name="Normal 3 4 3 3 3 3 2" xfId="16090"/>
    <cellStyle name="Normal 3 4 3 3 3 3 3" xfId="16091"/>
    <cellStyle name="Normal 3 4 3 3 3 3 4" xfId="16092"/>
    <cellStyle name="Normal 3 4 3 3 3 4" xfId="16093"/>
    <cellStyle name="Normal 3 4 3 3 3 5" xfId="16094"/>
    <cellStyle name="Normal 3 4 3 3 3 6" xfId="16095"/>
    <cellStyle name="Normal 3 4 3 3 4" xfId="16096"/>
    <cellStyle name="Normal 3 4 3 3 4 2" xfId="16097"/>
    <cellStyle name="Normal 3 4 3 3 4 2 2" xfId="16098"/>
    <cellStyle name="Normal 3 4 3 3 4 2 3" xfId="16099"/>
    <cellStyle name="Normal 3 4 3 3 4 2 4" xfId="16100"/>
    <cellStyle name="Normal 3 4 3 3 4 3" xfId="16101"/>
    <cellStyle name="Normal 3 4 3 3 4 4" xfId="16102"/>
    <cellStyle name="Normal 3 4 3 3 4 5" xfId="16103"/>
    <cellStyle name="Normal 3 4 3 3 5" xfId="16104"/>
    <cellStyle name="Normal 3 4 3 3 5 2" xfId="16105"/>
    <cellStyle name="Normal 3 4 3 3 5 3" xfId="16106"/>
    <cellStyle name="Normal 3 4 3 3 5 4" xfId="16107"/>
    <cellStyle name="Normal 3 4 3 3 6" xfId="16108"/>
    <cellStyle name="Normal 3 4 3 3 6 2" xfId="16109"/>
    <cellStyle name="Normal 3 4 3 3 6 3" xfId="16110"/>
    <cellStyle name="Normal 3 4 3 3 6 4" xfId="16111"/>
    <cellStyle name="Normal 3 4 3 3 7" xfId="16112"/>
    <cellStyle name="Normal 3 4 3 3 8" xfId="16113"/>
    <cellStyle name="Normal 3 4 3 3 9" xfId="16114"/>
    <cellStyle name="Normal 3 4 3 4" xfId="16115"/>
    <cellStyle name="Normal 3 4 3 4 2" xfId="16116"/>
    <cellStyle name="Normal 3 4 3 4 2 2" xfId="16117"/>
    <cellStyle name="Normal 3 4 3 4 2 2 2" xfId="16118"/>
    <cellStyle name="Normal 3 4 3 4 2 2 3" xfId="16119"/>
    <cellStyle name="Normal 3 4 3 4 2 2 4" xfId="16120"/>
    <cellStyle name="Normal 3 4 3 4 2 3" xfId="16121"/>
    <cellStyle name="Normal 3 4 3 4 2 3 2" xfId="16122"/>
    <cellStyle name="Normal 3 4 3 4 2 3 3" xfId="16123"/>
    <cellStyle name="Normal 3 4 3 4 2 3 4" xfId="16124"/>
    <cellStyle name="Normal 3 4 3 4 2 4" xfId="16125"/>
    <cellStyle name="Normal 3 4 3 4 2 5" xfId="16126"/>
    <cellStyle name="Normal 3 4 3 4 2 6" xfId="16127"/>
    <cellStyle name="Normal 3 4 3 4 3" xfId="16128"/>
    <cellStyle name="Normal 3 4 3 4 3 2" xfId="16129"/>
    <cellStyle name="Normal 3 4 3 4 3 3" xfId="16130"/>
    <cellStyle name="Normal 3 4 3 4 3 4" xfId="16131"/>
    <cellStyle name="Normal 3 4 3 4 4" xfId="16132"/>
    <cellStyle name="Normal 3 4 3 4 4 2" xfId="16133"/>
    <cellStyle name="Normal 3 4 3 4 4 3" xfId="16134"/>
    <cellStyle name="Normal 3 4 3 4 4 4" xfId="16135"/>
    <cellStyle name="Normal 3 4 3 4 5" xfId="16136"/>
    <cellStyle name="Normal 3 4 3 4 6" xfId="16137"/>
    <cellStyle name="Normal 3 4 3 4 7" xfId="16138"/>
    <cellStyle name="Normal 3 4 3 5" xfId="16139"/>
    <cellStyle name="Normal 3 4 3 5 2" xfId="16140"/>
    <cellStyle name="Normal 3 4 3 5 2 2" xfId="16141"/>
    <cellStyle name="Normal 3 4 3 5 2 2 2" xfId="16142"/>
    <cellStyle name="Normal 3 4 3 5 2 2 3" xfId="16143"/>
    <cellStyle name="Normal 3 4 3 5 2 2 4" xfId="16144"/>
    <cellStyle name="Normal 3 4 3 5 2 3" xfId="16145"/>
    <cellStyle name="Normal 3 4 3 5 2 4" xfId="16146"/>
    <cellStyle name="Normal 3 4 3 5 2 5" xfId="16147"/>
    <cellStyle name="Normal 3 4 3 5 3" xfId="16148"/>
    <cellStyle name="Normal 3 4 3 5 3 2" xfId="16149"/>
    <cellStyle name="Normal 3 4 3 5 3 3" xfId="16150"/>
    <cellStyle name="Normal 3 4 3 5 3 4" xfId="16151"/>
    <cellStyle name="Normal 3 4 3 5 4" xfId="16152"/>
    <cellStyle name="Normal 3 4 3 5 4 2" xfId="16153"/>
    <cellStyle name="Normal 3 4 3 5 4 3" xfId="16154"/>
    <cellStyle name="Normal 3 4 3 5 4 4" xfId="16155"/>
    <cellStyle name="Normal 3 4 3 6" xfId="16156"/>
    <cellStyle name="Normal 3 4 3 6 2" xfId="16157"/>
    <cellStyle name="Normal 3 4 3 6 2 2" xfId="16158"/>
    <cellStyle name="Normal 3 4 3 6 2 3" xfId="16159"/>
    <cellStyle name="Normal 3 4 3 6 2 4" xfId="16160"/>
    <cellStyle name="Normal 3 4 3 6 3" xfId="16161"/>
    <cellStyle name="Normal 3 4 3 6 3 2" xfId="16162"/>
    <cellStyle name="Normal 3 4 3 6 3 3" xfId="16163"/>
    <cellStyle name="Normal 3 4 3 6 3 4" xfId="16164"/>
    <cellStyle name="Normal 3 4 3 6 4" xfId="16165"/>
    <cellStyle name="Normal 3 4 3 6 5" xfId="16166"/>
    <cellStyle name="Normal 3 4 3 6 6" xfId="16167"/>
    <cellStyle name="Normal 3 4 3 7" xfId="16168"/>
    <cellStyle name="Normal 3 4 3 7 2" xfId="16169"/>
    <cellStyle name="Normal 3 4 3 7 3" xfId="16170"/>
    <cellStyle name="Normal 3 4 3 7 4" xfId="16171"/>
    <cellStyle name="Normal 3 4 3 8" xfId="16172"/>
    <cellStyle name="Normal 3 4 3 8 2" xfId="16173"/>
    <cellStyle name="Normal 3 4 3 8 3" xfId="16174"/>
    <cellStyle name="Normal 3 4 3 8 4" xfId="16175"/>
    <cellStyle name="Normal 3 4 3 9" xfId="16176"/>
    <cellStyle name="Normal 3 4 4" xfId="16177"/>
    <cellStyle name="Normal 3 4 4 2" xfId="16178"/>
    <cellStyle name="Normal 3 4 4 2 2" xfId="16179"/>
    <cellStyle name="Normal 3 4 4 2 2 2" xfId="16180"/>
    <cellStyle name="Normal 3 4 4 2 2 2 2" xfId="16181"/>
    <cellStyle name="Normal 3 4 4 2 2 2 3" xfId="16182"/>
    <cellStyle name="Normal 3 4 4 2 2 2 4" xfId="16183"/>
    <cellStyle name="Normal 3 4 4 2 2 3" xfId="16184"/>
    <cellStyle name="Normal 3 4 4 2 2 4" xfId="16185"/>
    <cellStyle name="Normal 3 4 4 2 2 5" xfId="16186"/>
    <cellStyle name="Normal 3 4 4 2 3" xfId="16187"/>
    <cellStyle name="Normal 3 4 4 2 3 2" xfId="16188"/>
    <cellStyle name="Normal 3 4 4 2 3 3" xfId="16189"/>
    <cellStyle name="Normal 3 4 4 2 3 4" xfId="16190"/>
    <cellStyle name="Normal 3 4 4 2 4" xfId="16191"/>
    <cellStyle name="Normal 3 4 4 2 4 2" xfId="16192"/>
    <cellStyle name="Normal 3 4 4 2 4 3" xfId="16193"/>
    <cellStyle name="Normal 3 4 4 2 4 4" xfId="16194"/>
    <cellStyle name="Normal 3 4 4 3" xfId="16195"/>
    <cellStyle name="Normal 3 4 4 3 2" xfId="16196"/>
    <cellStyle name="Normal 3 4 4 3 2 2" xfId="16197"/>
    <cellStyle name="Normal 3 4 4 3 2 2 2" xfId="16198"/>
    <cellStyle name="Normal 3 4 4 3 2 2 3" xfId="16199"/>
    <cellStyle name="Normal 3 4 4 3 2 2 4" xfId="16200"/>
    <cellStyle name="Normal 3 4 4 3 2 3" xfId="16201"/>
    <cellStyle name="Normal 3 4 4 3 2 4" xfId="16202"/>
    <cellStyle name="Normal 3 4 4 3 2 5" xfId="16203"/>
    <cellStyle name="Normal 3 4 4 3 3" xfId="16204"/>
    <cellStyle name="Normal 3 4 4 3 3 2" xfId="16205"/>
    <cellStyle name="Normal 3 4 4 3 3 3" xfId="16206"/>
    <cellStyle name="Normal 3 4 4 3 3 4" xfId="16207"/>
    <cellStyle name="Normal 3 4 4 3 4" xfId="16208"/>
    <cellStyle name="Normal 3 4 4 3 5" xfId="16209"/>
    <cellStyle name="Normal 3 4 4 3 6" xfId="16210"/>
    <cellStyle name="Normal 3 4 4 4" xfId="16211"/>
    <cellStyle name="Normal 3 4 4 4 2" xfId="16212"/>
    <cellStyle name="Normal 3 4 4 4 2 2" xfId="16213"/>
    <cellStyle name="Normal 3 4 4 4 2 3" xfId="16214"/>
    <cellStyle name="Normal 3 4 4 4 2 4" xfId="16215"/>
    <cellStyle name="Normal 3 4 4 4 3" xfId="16216"/>
    <cellStyle name="Normal 3 4 4 4 4" xfId="16217"/>
    <cellStyle name="Normal 3 4 4 4 5" xfId="16218"/>
    <cellStyle name="Normal 3 4 4 5" xfId="16219"/>
    <cellStyle name="Normal 3 4 4 5 2" xfId="16220"/>
    <cellStyle name="Normal 3 4 4 5 3" xfId="16221"/>
    <cellStyle name="Normal 3 4 4 5 4" xfId="16222"/>
    <cellStyle name="Normal 3 4 4 6" xfId="16223"/>
    <cellStyle name="Normal 3 4 4 6 2" xfId="16224"/>
    <cellStyle name="Normal 3 4 4 6 3" xfId="16225"/>
    <cellStyle name="Normal 3 4 4 6 4" xfId="16226"/>
    <cellStyle name="Normal 3 4 5" xfId="16227"/>
    <cellStyle name="Normal 3 4 5 2" xfId="16228"/>
    <cellStyle name="Normal 3 4 5 2 2" xfId="16229"/>
    <cellStyle name="Normal 3 4 5 2 2 2" xfId="16230"/>
    <cellStyle name="Normal 3 4 5 2 2 2 2" xfId="16231"/>
    <cellStyle name="Normal 3 4 5 2 2 2 2 2" xfId="16232"/>
    <cellStyle name="Normal 3 4 5 2 2 2 2 3" xfId="16233"/>
    <cellStyle name="Normal 3 4 5 2 2 2 2 4" xfId="16234"/>
    <cellStyle name="Normal 3 4 5 2 2 2 3" xfId="16235"/>
    <cellStyle name="Normal 3 4 5 2 2 2 4" xfId="16236"/>
    <cellStyle name="Normal 3 4 5 2 2 2 5" xfId="16237"/>
    <cellStyle name="Normal 3 4 5 2 2 3" xfId="16238"/>
    <cellStyle name="Normal 3 4 5 2 2 3 2" xfId="16239"/>
    <cellStyle name="Normal 3 4 5 2 2 3 3" xfId="16240"/>
    <cellStyle name="Normal 3 4 5 2 2 3 4" xfId="16241"/>
    <cellStyle name="Normal 3 4 5 2 2 4" xfId="16242"/>
    <cellStyle name="Normal 3 4 5 2 2 5" xfId="16243"/>
    <cellStyle name="Normal 3 4 5 2 2 6" xfId="16244"/>
    <cellStyle name="Normal 3 4 5 2 3" xfId="16245"/>
    <cellStyle name="Normal 3 4 5 2 3 2" xfId="16246"/>
    <cellStyle name="Normal 3 4 5 2 3 2 2" xfId="16247"/>
    <cellStyle name="Normal 3 4 5 2 3 2 2 2" xfId="16248"/>
    <cellStyle name="Normal 3 4 5 2 3 2 2 3" xfId="16249"/>
    <cellStyle name="Normal 3 4 5 2 3 2 2 4" xfId="16250"/>
    <cellStyle name="Normal 3 4 5 2 3 2 3" xfId="16251"/>
    <cellStyle name="Normal 3 4 5 2 3 2 4" xfId="16252"/>
    <cellStyle name="Normal 3 4 5 2 3 2 5" xfId="16253"/>
    <cellStyle name="Normal 3 4 5 2 3 3" xfId="16254"/>
    <cellStyle name="Normal 3 4 5 2 3 3 2" xfId="16255"/>
    <cellStyle name="Normal 3 4 5 2 3 3 3" xfId="16256"/>
    <cellStyle name="Normal 3 4 5 2 3 3 4" xfId="16257"/>
    <cellStyle name="Normal 3 4 5 2 3 4" xfId="16258"/>
    <cellStyle name="Normal 3 4 5 2 3 5" xfId="16259"/>
    <cellStyle name="Normal 3 4 5 2 3 6" xfId="16260"/>
    <cellStyle name="Normal 3 4 5 2 4" xfId="16261"/>
    <cellStyle name="Normal 3 4 5 2 4 2" xfId="16262"/>
    <cellStyle name="Normal 3 4 5 2 4 2 2" xfId="16263"/>
    <cellStyle name="Normal 3 4 5 2 4 2 3" xfId="16264"/>
    <cellStyle name="Normal 3 4 5 2 4 2 4" xfId="16265"/>
    <cellStyle name="Normal 3 4 5 2 4 3" xfId="16266"/>
    <cellStyle name="Normal 3 4 5 2 4 4" xfId="16267"/>
    <cellStyle name="Normal 3 4 5 2 4 5" xfId="16268"/>
    <cellStyle name="Normal 3 4 5 2 5" xfId="16269"/>
    <cellStyle name="Normal 3 4 5 2 5 2" xfId="16270"/>
    <cellStyle name="Normal 3 4 5 2 5 3" xfId="16271"/>
    <cellStyle name="Normal 3 4 5 2 5 4" xfId="16272"/>
    <cellStyle name="Normal 3 4 5 2 6" xfId="16273"/>
    <cellStyle name="Normal 3 4 5 2 7" xfId="16274"/>
    <cellStyle name="Normal 3 4 5 2 8" xfId="16275"/>
    <cellStyle name="Normal 3 4 5 3" xfId="16276"/>
    <cellStyle name="Normal 3 4 5 3 2" xfId="16277"/>
    <cellStyle name="Normal 3 4 5 3 2 2" xfId="16278"/>
    <cellStyle name="Normal 3 4 5 3 2 2 2" xfId="16279"/>
    <cellStyle name="Normal 3 4 5 3 2 2 3" xfId="16280"/>
    <cellStyle name="Normal 3 4 5 3 2 2 4" xfId="16281"/>
    <cellStyle name="Normal 3 4 5 3 2 3" xfId="16282"/>
    <cellStyle name="Normal 3 4 5 3 2 3 2" xfId="16283"/>
    <cellStyle name="Normal 3 4 5 3 2 3 3" xfId="16284"/>
    <cellStyle name="Normal 3 4 5 3 2 3 4" xfId="16285"/>
    <cellStyle name="Normal 3 4 5 3 2 4" xfId="16286"/>
    <cellStyle name="Normal 3 4 5 3 2 5" xfId="16287"/>
    <cellStyle name="Normal 3 4 5 3 2 6" xfId="16288"/>
    <cellStyle name="Normal 3 4 5 3 3" xfId="16289"/>
    <cellStyle name="Normal 3 4 5 3 3 2" xfId="16290"/>
    <cellStyle name="Normal 3 4 5 3 3 3" xfId="16291"/>
    <cellStyle name="Normal 3 4 5 3 3 4" xfId="16292"/>
    <cellStyle name="Normal 3 4 5 3 4" xfId="16293"/>
    <cellStyle name="Normal 3 4 5 3 4 2" xfId="16294"/>
    <cellStyle name="Normal 3 4 5 3 4 3" xfId="16295"/>
    <cellStyle name="Normal 3 4 5 3 4 4" xfId="16296"/>
    <cellStyle name="Normal 3 4 5 3 5" xfId="16297"/>
    <cellStyle name="Normal 3 4 5 3 6" xfId="16298"/>
    <cellStyle name="Normal 3 4 5 3 7" xfId="16299"/>
    <cellStyle name="Normal 3 4 5 4" xfId="16300"/>
    <cellStyle name="Normal 3 4 5 4 2" xfId="16301"/>
    <cellStyle name="Normal 3 4 5 4 2 2" xfId="16302"/>
    <cellStyle name="Normal 3 4 5 4 2 2 2" xfId="16303"/>
    <cellStyle name="Normal 3 4 5 4 2 2 3" xfId="16304"/>
    <cellStyle name="Normal 3 4 5 4 2 2 4" xfId="16305"/>
    <cellStyle name="Normal 3 4 5 4 2 3" xfId="16306"/>
    <cellStyle name="Normal 3 4 5 4 2 4" xfId="16307"/>
    <cellStyle name="Normal 3 4 5 4 2 5" xfId="16308"/>
    <cellStyle name="Normal 3 4 5 4 3" xfId="16309"/>
    <cellStyle name="Normal 3 4 5 4 3 2" xfId="16310"/>
    <cellStyle name="Normal 3 4 5 4 3 3" xfId="16311"/>
    <cellStyle name="Normal 3 4 5 4 3 4" xfId="16312"/>
    <cellStyle name="Normal 3 4 5 4 4" xfId="16313"/>
    <cellStyle name="Normal 3 4 5 4 5" xfId="16314"/>
    <cellStyle name="Normal 3 4 5 4 6" xfId="16315"/>
    <cellStyle name="Normal 3 4 5 5" xfId="16316"/>
    <cellStyle name="Normal 3 4 5 5 2" xfId="16317"/>
    <cellStyle name="Normal 3 4 5 5 2 2" xfId="16318"/>
    <cellStyle name="Normal 3 4 5 5 2 3" xfId="16319"/>
    <cellStyle name="Normal 3 4 5 5 2 4" xfId="16320"/>
    <cellStyle name="Normal 3 4 5 6" xfId="16321"/>
    <cellStyle name="Normal 3 4 5 6 2" xfId="16322"/>
    <cellStyle name="Normal 3 4 5 6 2 2" xfId="16323"/>
    <cellStyle name="Normal 3 4 5 6 2 3" xfId="16324"/>
    <cellStyle name="Normal 3 4 5 6 2 4" xfId="16325"/>
    <cellStyle name="Normal 3 4 5 6 3" xfId="16326"/>
    <cellStyle name="Normal 3 4 5 6 4" xfId="16327"/>
    <cellStyle name="Normal 3 4 5 6 5" xfId="16328"/>
    <cellStyle name="Normal 3 4 5 7" xfId="16329"/>
    <cellStyle name="Normal 3 4 5 8" xfId="16330"/>
    <cellStyle name="Normal 3 4 5 9" xfId="16331"/>
    <cellStyle name="Normal 3 4 6" xfId="16332"/>
    <cellStyle name="Normal 3 4 6 2" xfId="16333"/>
    <cellStyle name="Normal 3 4 6 2 2" xfId="16334"/>
    <cellStyle name="Normal 3 4 6 2 2 2" xfId="16335"/>
    <cellStyle name="Normal 3 4 6 2 2 2 2" xfId="16336"/>
    <cellStyle name="Normal 3 4 6 2 2 2 3" xfId="16337"/>
    <cellStyle name="Normal 3 4 6 2 2 2 4" xfId="16338"/>
    <cellStyle name="Normal 3 4 6 2 2 3" xfId="16339"/>
    <cellStyle name="Normal 3 4 6 2 2 4" xfId="16340"/>
    <cellStyle name="Normal 3 4 6 2 2 5" xfId="16341"/>
    <cellStyle name="Normal 3 4 6 2 3" xfId="16342"/>
    <cellStyle name="Normal 3 4 6 2 3 2" xfId="16343"/>
    <cellStyle name="Normal 3 4 6 2 3 3" xfId="16344"/>
    <cellStyle name="Normal 3 4 6 2 3 4" xfId="16345"/>
    <cellStyle name="Normal 3 4 6 2 4" xfId="16346"/>
    <cellStyle name="Normal 3 4 6 2 5" xfId="16347"/>
    <cellStyle name="Normal 3 4 6 2 6" xfId="16348"/>
    <cellStyle name="Normal 3 4 6 3" xfId="16349"/>
    <cellStyle name="Normal 3 4 6 3 2" xfId="16350"/>
    <cellStyle name="Normal 3 4 6 3 2 2" xfId="16351"/>
    <cellStyle name="Normal 3 4 6 3 2 2 2" xfId="16352"/>
    <cellStyle name="Normal 3 4 6 3 2 2 3" xfId="16353"/>
    <cellStyle name="Normal 3 4 6 3 2 2 4" xfId="16354"/>
    <cellStyle name="Normal 3 4 6 3 2 3" xfId="16355"/>
    <cellStyle name="Normal 3 4 6 3 2 4" xfId="16356"/>
    <cellStyle name="Normal 3 4 6 3 2 5" xfId="16357"/>
    <cellStyle name="Normal 3 4 6 3 3" xfId="16358"/>
    <cellStyle name="Normal 3 4 6 3 3 2" xfId="16359"/>
    <cellStyle name="Normal 3 4 6 3 3 3" xfId="16360"/>
    <cellStyle name="Normal 3 4 6 3 3 4" xfId="16361"/>
    <cellStyle name="Normal 3 4 6 3 4" xfId="16362"/>
    <cellStyle name="Normal 3 4 6 3 5" xfId="16363"/>
    <cellStyle name="Normal 3 4 6 3 6" xfId="16364"/>
    <cellStyle name="Normal 3 4 6 4" xfId="16365"/>
    <cellStyle name="Normal 3 4 6 4 2" xfId="16366"/>
    <cellStyle name="Normal 3 4 6 4 2 2" xfId="16367"/>
    <cellStyle name="Normal 3 4 6 4 2 3" xfId="16368"/>
    <cellStyle name="Normal 3 4 6 4 2 4" xfId="16369"/>
    <cellStyle name="Normal 3 4 6 5" xfId="16370"/>
    <cellStyle name="Normal 3 4 6 5 2" xfId="16371"/>
    <cellStyle name="Normal 3 4 6 5 2 2" xfId="16372"/>
    <cellStyle name="Normal 3 4 6 5 2 3" xfId="16373"/>
    <cellStyle name="Normal 3 4 6 5 2 4" xfId="16374"/>
    <cellStyle name="Normal 3 4 6 5 3" xfId="16375"/>
    <cellStyle name="Normal 3 4 6 5 4" xfId="16376"/>
    <cellStyle name="Normal 3 4 6 5 5" xfId="16377"/>
    <cellStyle name="Normal 3 4 6 6" xfId="16378"/>
    <cellStyle name="Normal 3 4 6 7" xfId="16379"/>
    <cellStyle name="Normal 3 4 6 8" xfId="16380"/>
    <cellStyle name="Normal 3 4 7" xfId="16381"/>
    <cellStyle name="Normal 3 4 7 2" xfId="16382"/>
    <cellStyle name="Normal 3 4 7 2 2" xfId="16383"/>
    <cellStyle name="Normal 3 4 7 2 2 2" xfId="16384"/>
    <cellStyle name="Normal 3 4 7 2 2 2 2" xfId="16385"/>
    <cellStyle name="Normal 3 4 7 2 2 2 3" xfId="16386"/>
    <cellStyle name="Normal 3 4 7 2 2 2 4" xfId="16387"/>
    <cellStyle name="Normal 3 4 7 2 2 3" xfId="16388"/>
    <cellStyle name="Normal 3 4 7 2 2 4" xfId="16389"/>
    <cellStyle name="Normal 3 4 7 2 2 5" xfId="16390"/>
    <cellStyle name="Normal 3 4 7 2 3" xfId="16391"/>
    <cellStyle name="Normal 3 4 7 2 3 2" xfId="16392"/>
    <cellStyle name="Normal 3 4 7 2 3 3" xfId="16393"/>
    <cellStyle name="Normal 3 4 7 2 3 4" xfId="16394"/>
    <cellStyle name="Normal 3 4 7 2 4" xfId="16395"/>
    <cellStyle name="Normal 3 4 7 2 5" xfId="16396"/>
    <cellStyle name="Normal 3 4 7 2 6" xfId="16397"/>
    <cellStyle name="Normal 3 4 7 3" xfId="16398"/>
    <cellStyle name="Normal 3 4 7 3 2" xfId="16399"/>
    <cellStyle name="Normal 3 4 7 3 2 2" xfId="16400"/>
    <cellStyle name="Normal 3 4 7 3 2 2 2" xfId="16401"/>
    <cellStyle name="Normal 3 4 7 3 2 2 3" xfId="16402"/>
    <cellStyle name="Normal 3 4 7 3 2 2 4" xfId="16403"/>
    <cellStyle name="Normal 3 4 7 3 2 3" xfId="16404"/>
    <cellStyle name="Normal 3 4 7 3 2 4" xfId="16405"/>
    <cellStyle name="Normal 3 4 7 3 2 5" xfId="16406"/>
    <cellStyle name="Normal 3 4 7 3 3" xfId="16407"/>
    <cellStyle name="Normal 3 4 7 3 3 2" xfId="16408"/>
    <cellStyle name="Normal 3 4 7 3 3 3" xfId="16409"/>
    <cellStyle name="Normal 3 4 7 3 3 4" xfId="16410"/>
    <cellStyle name="Normal 3 4 7 3 4" xfId="16411"/>
    <cellStyle name="Normal 3 4 7 3 5" xfId="16412"/>
    <cellStyle name="Normal 3 4 7 3 6" xfId="16413"/>
    <cellStyle name="Normal 3 4 7 4" xfId="16414"/>
    <cellStyle name="Normal 3 4 7 4 2" xfId="16415"/>
    <cellStyle name="Normal 3 4 7 4 2 2" xfId="16416"/>
    <cellStyle name="Normal 3 4 7 4 2 3" xfId="16417"/>
    <cellStyle name="Normal 3 4 7 4 2 4" xfId="16418"/>
    <cellStyle name="Normal 3 4 7 5" xfId="16419"/>
    <cellStyle name="Normal 3 4 7 5 2" xfId="16420"/>
    <cellStyle name="Normal 3 4 7 5 2 2" xfId="16421"/>
    <cellStyle name="Normal 3 4 7 5 2 3" xfId="16422"/>
    <cellStyle name="Normal 3 4 7 5 2 4" xfId="16423"/>
    <cellStyle name="Normal 3 4 7 5 3" xfId="16424"/>
    <cellStyle name="Normal 3 4 7 5 4" xfId="16425"/>
    <cellStyle name="Normal 3 4 7 5 5" xfId="16426"/>
    <cellStyle name="Normal 3 4 7 6" xfId="16427"/>
    <cellStyle name="Normal 3 4 7 7" xfId="16428"/>
    <cellStyle name="Normal 3 4 7 8" xfId="16429"/>
    <cellStyle name="Normal 3 4 8" xfId="16430"/>
    <cellStyle name="Normal 3 4 8 2" xfId="16431"/>
    <cellStyle name="Normal 3 4 8 2 2" xfId="16432"/>
    <cellStyle name="Normal 3 4 8 2 2 2" xfId="16433"/>
    <cellStyle name="Normal 3 4 8 2 2 3" xfId="16434"/>
    <cellStyle name="Normal 3 4 8 2 2 4" xfId="16435"/>
    <cellStyle name="Normal 3 4 8 3" xfId="16436"/>
    <cellStyle name="Normal 3 4 8 3 2" xfId="16437"/>
    <cellStyle name="Normal 3 4 8 3 2 2" xfId="16438"/>
    <cellStyle name="Normal 3 4 8 3 2 3" xfId="16439"/>
    <cellStyle name="Normal 3 4 8 3 2 4" xfId="16440"/>
    <cellStyle name="Normal 3 4 8 3 3" xfId="16441"/>
    <cellStyle name="Normal 3 4 8 3 4" xfId="16442"/>
    <cellStyle name="Normal 3 4 8 3 5" xfId="16443"/>
    <cellStyle name="Normal 3 4 8 4" xfId="16444"/>
    <cellStyle name="Normal 3 4 8 5" xfId="16445"/>
    <cellStyle name="Normal 3 4 8 6" xfId="16446"/>
    <cellStyle name="Normal 3 4 9" xfId="16447"/>
    <cellStyle name="Normal 3 4 9 2" xfId="16448"/>
    <cellStyle name="Normal 3 4 9 2 2" xfId="16449"/>
    <cellStyle name="Normal 3 4 9 2 2 2" xfId="16450"/>
    <cellStyle name="Normal 3 4 9 2 2 3" xfId="16451"/>
    <cellStyle name="Normal 3 4 9 2 2 4" xfId="16452"/>
    <cellStyle name="Normal 3 4 9 3" xfId="16453"/>
    <cellStyle name="Normal 3 4 9 3 2" xfId="16454"/>
    <cellStyle name="Normal 3 4 9 3 2 2" xfId="16455"/>
    <cellStyle name="Normal 3 4 9 3 2 3" xfId="16456"/>
    <cellStyle name="Normal 3 4 9 3 2 4" xfId="16457"/>
    <cellStyle name="Normal 3 4 9 3 3" xfId="16458"/>
    <cellStyle name="Normal 3 4 9 3 4" xfId="16459"/>
    <cellStyle name="Normal 3 4 9 3 5" xfId="16460"/>
    <cellStyle name="Normal 3 4 9 4" xfId="16461"/>
    <cellStyle name="Normal 3 4 9 5" xfId="16462"/>
    <cellStyle name="Normal 3 4 9 6" xfId="16463"/>
    <cellStyle name="Normal 3 4 9 7" xfId="16464"/>
    <cellStyle name="Normal 3 40" xfId="16465"/>
    <cellStyle name="Normal 3 40 2" xfId="16466"/>
    <cellStyle name="Normal 3 41" xfId="16467"/>
    <cellStyle name="Normal 3 41 2" xfId="16468"/>
    <cellStyle name="Normal 3 42" xfId="16469"/>
    <cellStyle name="Normal 3 42 2" xfId="16470"/>
    <cellStyle name="Normal 3 43" xfId="16471"/>
    <cellStyle name="Normal 3 43 2" xfId="16472"/>
    <cellStyle name="Normal 3 44" xfId="16473"/>
    <cellStyle name="Normal 3 44 2" xfId="16474"/>
    <cellStyle name="Normal 3 45" xfId="16475"/>
    <cellStyle name="Normal 3 45 2" xfId="16476"/>
    <cellStyle name="Normal 3 46" xfId="16477"/>
    <cellStyle name="Normal 3 46 2" xfId="16478"/>
    <cellStyle name="Normal 3 47" xfId="16479"/>
    <cellStyle name="Normal 3 47 2" xfId="16480"/>
    <cellStyle name="Normal 3 5" xfId="16481"/>
    <cellStyle name="Normal 3 5 10" xfId="16482"/>
    <cellStyle name="Normal 3 5 10 2" xfId="16483"/>
    <cellStyle name="Normal 3 5 11" xfId="16484"/>
    <cellStyle name="Normal 3 5 11 2" xfId="16485"/>
    <cellStyle name="Normal 3 5 12" xfId="16486"/>
    <cellStyle name="Normal 3 5 12 2" xfId="16487"/>
    <cellStyle name="Normal 3 5 13" xfId="16488"/>
    <cellStyle name="Normal 3 5 13 2" xfId="16489"/>
    <cellStyle name="Normal 3 5 14" xfId="16490"/>
    <cellStyle name="Normal 3 5 14 2" xfId="16491"/>
    <cellStyle name="Normal 3 5 14 3" xfId="16492"/>
    <cellStyle name="Normal 3 5 14 3 2" xfId="16493"/>
    <cellStyle name="Normal 3 5 14 3 3" xfId="16494"/>
    <cellStyle name="Normal 3 5 14 3 4" xfId="16495"/>
    <cellStyle name="Normal 3 5 14 4" xfId="16496"/>
    <cellStyle name="Normal 3 5 14 5" xfId="16497"/>
    <cellStyle name="Normal 3 5 14 6" xfId="16498"/>
    <cellStyle name="Normal 3 5 15" xfId="16499"/>
    <cellStyle name="Normal 3 5 16" xfId="16500"/>
    <cellStyle name="Normal 3 5 17" xfId="16501"/>
    <cellStyle name="Normal 3 5 18" xfId="16502"/>
    <cellStyle name="Normal 3 5 19" xfId="16503"/>
    <cellStyle name="Normal 3 5 2" xfId="16504"/>
    <cellStyle name="Normal 3 5 2 2" xfId="16505"/>
    <cellStyle name="Normal 3 5 2 2 2" xfId="16506"/>
    <cellStyle name="Normal 3 5 2 2 2 2" xfId="16507"/>
    <cellStyle name="Normal 3 5 2 2 2 2 2" xfId="16508"/>
    <cellStyle name="Normal 3 5 2 2 2 2 3" xfId="16509"/>
    <cellStyle name="Normal 3 5 2 2 2 2 4" xfId="16510"/>
    <cellStyle name="Normal 3 5 2 2 2 3" xfId="16511"/>
    <cellStyle name="Normal 3 5 2 2 2 4" xfId="16512"/>
    <cellStyle name="Normal 3 5 2 2 2 5" xfId="16513"/>
    <cellStyle name="Normal 3 5 2 2 3" xfId="16514"/>
    <cellStyle name="Normal 3 5 2 2 4" xfId="16515"/>
    <cellStyle name="Normal 3 5 2 2 4 2" xfId="16516"/>
    <cellStyle name="Normal 3 5 2 2 4 3" xfId="16517"/>
    <cellStyle name="Normal 3 5 2 2 4 4" xfId="16518"/>
    <cellStyle name="Normal 3 5 2 2 5" xfId="16519"/>
    <cellStyle name="Normal 3 5 2 2 6" xfId="16520"/>
    <cellStyle name="Normal 3 5 2 2 7" xfId="16521"/>
    <cellStyle name="Normal 3 5 2 3" xfId="16522"/>
    <cellStyle name="Normal 3 5 2 3 2" xfId="16523"/>
    <cellStyle name="Normal 3 5 2 3 2 2" xfId="16524"/>
    <cellStyle name="Normal 3 5 2 3 2 2 2" xfId="16525"/>
    <cellStyle name="Normal 3 5 2 3 2 2 3" xfId="16526"/>
    <cellStyle name="Normal 3 5 2 3 2 2 4" xfId="16527"/>
    <cellStyle name="Normal 3 5 2 3 2 3" xfId="16528"/>
    <cellStyle name="Normal 3 5 2 3 2 4" xfId="16529"/>
    <cellStyle name="Normal 3 5 2 3 2 5" xfId="16530"/>
    <cellStyle name="Normal 3 5 2 3 3" xfId="16531"/>
    <cellStyle name="Normal 3 5 2 3 3 2" xfId="16532"/>
    <cellStyle name="Normal 3 5 2 3 3 3" xfId="16533"/>
    <cellStyle name="Normal 3 5 2 3 3 4" xfId="16534"/>
    <cellStyle name="Normal 3 5 2 3 4" xfId="16535"/>
    <cellStyle name="Normal 3 5 2 3 5" xfId="16536"/>
    <cellStyle name="Normal 3 5 2 3 6" xfId="16537"/>
    <cellStyle name="Normal 3 5 2 4" xfId="16538"/>
    <cellStyle name="Normal 3 5 2 5" xfId="16539"/>
    <cellStyle name="Normal 3 5 2 5 2" xfId="16540"/>
    <cellStyle name="Normal 3 5 2 5 2 2" xfId="16541"/>
    <cellStyle name="Normal 3 5 2 5 2 3" xfId="16542"/>
    <cellStyle name="Normal 3 5 2 5 2 4" xfId="16543"/>
    <cellStyle name="Normal 3 5 2 5 3" xfId="16544"/>
    <cellStyle name="Normal 3 5 2 5 4" xfId="16545"/>
    <cellStyle name="Normal 3 5 2 5 5" xfId="16546"/>
    <cellStyle name="Normal 3 5 2 6" xfId="16547"/>
    <cellStyle name="Normal 3 5 2 6 2" xfId="16548"/>
    <cellStyle name="Normal 3 5 2 6 3" xfId="16549"/>
    <cellStyle name="Normal 3 5 2 6 4" xfId="16550"/>
    <cellStyle name="Normal 3 5 2 7" xfId="16551"/>
    <cellStyle name="Normal 3 5 2 8" xfId="16552"/>
    <cellStyle name="Normal 3 5 2 9" xfId="16553"/>
    <cellStyle name="Normal 3 5 20" xfId="16554"/>
    <cellStyle name="Normal 3 5 21" xfId="16555"/>
    <cellStyle name="Normal 3 5 22" xfId="16556"/>
    <cellStyle name="Normal 3 5 23" xfId="16557"/>
    <cellStyle name="Normal 3 5 24" xfId="16558"/>
    <cellStyle name="Normal 3 5 25" xfId="16559"/>
    <cellStyle name="Normal 3 5 26" xfId="16560"/>
    <cellStyle name="Normal 3 5 27" xfId="16561"/>
    <cellStyle name="Normal 3 5 28" xfId="16562"/>
    <cellStyle name="Normal 3 5 29" xfId="16563"/>
    <cellStyle name="Normal 3 5 3" xfId="16564"/>
    <cellStyle name="Normal 3 5 3 2" xfId="16565"/>
    <cellStyle name="Normal 3 5 3 2 2" xfId="16566"/>
    <cellStyle name="Normal 3 5 3 3" xfId="16567"/>
    <cellStyle name="Normal 3 5 3 3 2" xfId="16568"/>
    <cellStyle name="Normal 3 5 3 3 2 2" xfId="16569"/>
    <cellStyle name="Normal 3 5 3 3 2 3" xfId="16570"/>
    <cellStyle name="Normal 3 5 3 3 2 4" xfId="16571"/>
    <cellStyle name="Normal 3 5 3 3 3" xfId="16572"/>
    <cellStyle name="Normal 3 5 3 3 4" xfId="16573"/>
    <cellStyle name="Normal 3 5 3 3 5" xfId="16574"/>
    <cellStyle name="Normal 3 5 3 4" xfId="16575"/>
    <cellStyle name="Normal 3 5 3 5" xfId="16576"/>
    <cellStyle name="Normal 3 5 3 5 2" xfId="16577"/>
    <cellStyle name="Normal 3 5 3 5 3" xfId="16578"/>
    <cellStyle name="Normal 3 5 3 5 4" xfId="16579"/>
    <cellStyle name="Normal 3 5 3 6" xfId="16580"/>
    <cellStyle name="Normal 3 5 3 7" xfId="16581"/>
    <cellStyle name="Normal 3 5 3 8" xfId="16582"/>
    <cellStyle name="Normal 3 5 30" xfId="16583"/>
    <cellStyle name="Normal 3 5 31" xfId="16584"/>
    <cellStyle name="Normal 3 5 32" xfId="16585"/>
    <cellStyle name="Normal 3 5 33" xfId="16586"/>
    <cellStyle name="Normal 3 5 34" xfId="16587"/>
    <cellStyle name="Normal 3 5 35" xfId="16588"/>
    <cellStyle name="Normal 3 5 36" xfId="16589"/>
    <cellStyle name="Normal 3 5 37" xfId="16590"/>
    <cellStyle name="Normal 3 5 38" xfId="16591"/>
    <cellStyle name="Normal 3 5 39" xfId="16592"/>
    <cellStyle name="Normal 3 5 4" xfId="16593"/>
    <cellStyle name="Normal 3 5 4 2" xfId="16594"/>
    <cellStyle name="Normal 3 5 4 2 2" xfId="16595"/>
    <cellStyle name="Normal 3 5 4 3" xfId="16596"/>
    <cellStyle name="Normal 3 5 4 3 2" xfId="16597"/>
    <cellStyle name="Normal 3 5 4 3 2 2" xfId="16598"/>
    <cellStyle name="Normal 3 5 4 3 2 3" xfId="16599"/>
    <cellStyle name="Normal 3 5 4 3 2 4" xfId="16600"/>
    <cellStyle name="Normal 3 5 4 3 3" xfId="16601"/>
    <cellStyle name="Normal 3 5 4 3 4" xfId="16602"/>
    <cellStyle name="Normal 3 5 4 3 5" xfId="16603"/>
    <cellStyle name="Normal 3 5 4 4" xfId="16604"/>
    <cellStyle name="Normal 3 5 4 5" xfId="16605"/>
    <cellStyle name="Normal 3 5 4 5 2" xfId="16606"/>
    <cellStyle name="Normal 3 5 4 5 3" xfId="16607"/>
    <cellStyle name="Normal 3 5 4 5 4" xfId="16608"/>
    <cellStyle name="Normal 3 5 4 6" xfId="16609"/>
    <cellStyle name="Normal 3 5 4 7" xfId="16610"/>
    <cellStyle name="Normal 3 5 4 8" xfId="16611"/>
    <cellStyle name="Normal 3 5 40" xfId="16612"/>
    <cellStyle name="Normal 3 5 41" xfId="16613"/>
    <cellStyle name="Normal 3 5 42" xfId="16614"/>
    <cellStyle name="Normal 3 5 43" xfId="16615"/>
    <cellStyle name="Normal 3 5 44" xfId="16616"/>
    <cellStyle name="Normal 3 5 45" xfId="16617"/>
    <cellStyle name="Normal 3 5 46" xfId="16618"/>
    <cellStyle name="Normal 3 5 47" xfId="16619"/>
    <cellStyle name="Normal 3 5 48" xfId="16620"/>
    <cellStyle name="Normal 3 5 49" xfId="16621"/>
    <cellStyle name="Normal 3 5 5" xfId="16622"/>
    <cellStyle name="Normal 3 5 5 2" xfId="16623"/>
    <cellStyle name="Normal 3 5 5 3" xfId="16624"/>
    <cellStyle name="Normal 3 5 50" xfId="16625"/>
    <cellStyle name="Normal 3 5 51" xfId="16626"/>
    <cellStyle name="Normal 3 5 52" xfId="16627"/>
    <cellStyle name="Normal 3 5 53" xfId="16628"/>
    <cellStyle name="Normal 3 5 54" xfId="16629"/>
    <cellStyle name="Normal 3 5 55" xfId="16630"/>
    <cellStyle name="Normal 3 5 56" xfId="16631"/>
    <cellStyle name="Normal 3 5 57" xfId="16632"/>
    <cellStyle name="Normal 3 5 58" xfId="16633"/>
    <cellStyle name="Normal 3 5 59" xfId="16634"/>
    <cellStyle name="Normal 3 5 6" xfId="16635"/>
    <cellStyle name="Normal 3 5 6 2" xfId="16636"/>
    <cellStyle name="Normal 3 5 60" xfId="16637"/>
    <cellStyle name="Normal 3 5 61" xfId="16638"/>
    <cellStyle name="Normal 3 5 62" xfId="16639"/>
    <cellStyle name="Normal 3 5 63" xfId="16640"/>
    <cellStyle name="Normal 3 5 64" xfId="16641"/>
    <cellStyle name="Normal 3 5 65" xfId="16642"/>
    <cellStyle name="Normal 3 5 66" xfId="16643"/>
    <cellStyle name="Normal 3 5 67" xfId="16644"/>
    <cellStyle name="Normal 3 5 68" xfId="16645"/>
    <cellStyle name="Normal 3 5 69" xfId="16646"/>
    <cellStyle name="Normal 3 5 7" xfId="16647"/>
    <cellStyle name="Normal 3 5 7 2" xfId="16648"/>
    <cellStyle name="Normal 3 5 70" xfId="16649"/>
    <cellStyle name="Normal 3 5 71" xfId="16650"/>
    <cellStyle name="Normal 3 5 72" xfId="16651"/>
    <cellStyle name="Normal 3 5 73" xfId="16652"/>
    <cellStyle name="Normal 3 5 74" xfId="16653"/>
    <cellStyle name="Normal 3 5 75" xfId="16654"/>
    <cellStyle name="Normal 3 5 76" xfId="16655"/>
    <cellStyle name="Normal 3 5 77" xfId="16656"/>
    <cellStyle name="Normal 3 5 78" xfId="16657"/>
    <cellStyle name="Normal 3 5 79" xfId="16658"/>
    <cellStyle name="Normal 3 5 8" xfId="16659"/>
    <cellStyle name="Normal 3 5 8 2" xfId="16660"/>
    <cellStyle name="Normal 3 5 80" xfId="16661"/>
    <cellStyle name="Normal 3 5 81" xfId="16662"/>
    <cellStyle name="Normal 3 5 82" xfId="16663"/>
    <cellStyle name="Normal 3 5 83" xfId="16664"/>
    <cellStyle name="Normal 3 5 84" xfId="16665"/>
    <cellStyle name="Normal 3 5 85" xfId="16666"/>
    <cellStyle name="Normal 3 5 86" xfId="16667"/>
    <cellStyle name="Normal 3 5 87" xfId="16668"/>
    <cellStyle name="Normal 3 5 88" xfId="16669"/>
    <cellStyle name="Normal 3 5 89" xfId="16670"/>
    <cellStyle name="Normal 3 5 9" xfId="16671"/>
    <cellStyle name="Normal 3 5 9 2" xfId="16672"/>
    <cellStyle name="Normal 3 5 90" xfId="16673"/>
    <cellStyle name="Normal 3 5 91" xfId="16674"/>
    <cellStyle name="Normal 3 5 92" xfId="16675"/>
    <cellStyle name="Normal 3 5 93" xfId="16676"/>
    <cellStyle name="Normal 3 5 94" xfId="16677"/>
    <cellStyle name="Normal 3 5 95" xfId="16678"/>
    <cellStyle name="Normal 3 5 95 2" xfId="16679"/>
    <cellStyle name="Normal 3 5 95 3" xfId="16680"/>
    <cellStyle name="Normal 3 5 95 4" xfId="16681"/>
    <cellStyle name="Normal 3 5 96" xfId="16682"/>
    <cellStyle name="Normal 3 5 97" xfId="16683"/>
    <cellStyle name="Normal 3 5 98" xfId="16684"/>
    <cellStyle name="Normal 3 5 99" xfId="32563"/>
    <cellStyle name="Normal 3 6" xfId="16685"/>
    <cellStyle name="Normal 3 6 10" xfId="16686"/>
    <cellStyle name="Normal 3 6 2" xfId="16687"/>
    <cellStyle name="Normal 3 6 2 2" xfId="16688"/>
    <cellStyle name="Normal 3 6 2 2 2" xfId="16689"/>
    <cellStyle name="Normal 3 6 2 2 3" xfId="16690"/>
    <cellStyle name="Normal 3 6 2 2 3 2" xfId="16691"/>
    <cellStyle name="Normal 3 6 2 2 3 2 2" xfId="16692"/>
    <cellStyle name="Normal 3 6 2 2 3 2 3" xfId="16693"/>
    <cellStyle name="Normal 3 6 2 2 3 2 4" xfId="16694"/>
    <cellStyle name="Normal 3 6 2 2 3 3" xfId="16695"/>
    <cellStyle name="Normal 3 6 2 2 3 4" xfId="16696"/>
    <cellStyle name="Normal 3 6 2 2 3 5" xfId="16697"/>
    <cellStyle name="Normal 3 6 2 2 4" xfId="16698"/>
    <cellStyle name="Normal 3 6 2 2 4 2" xfId="16699"/>
    <cellStyle name="Normal 3 6 2 2 4 3" xfId="16700"/>
    <cellStyle name="Normal 3 6 2 2 4 4" xfId="16701"/>
    <cellStyle name="Normal 3 6 2 2 5" xfId="16702"/>
    <cellStyle name="Normal 3 6 2 2 6" xfId="16703"/>
    <cellStyle name="Normal 3 6 2 2 7" xfId="16704"/>
    <cellStyle name="Normal 3 6 2 3" xfId="16705"/>
    <cellStyle name="Normal 3 6 2 3 2" xfId="16706"/>
    <cellStyle name="Normal 3 6 2 3 2 2" xfId="16707"/>
    <cellStyle name="Normal 3 6 2 3 2 2 2" xfId="16708"/>
    <cellStyle name="Normal 3 6 2 3 2 2 3" xfId="16709"/>
    <cellStyle name="Normal 3 6 2 3 2 2 4" xfId="16710"/>
    <cellStyle name="Normal 3 6 2 3 2 3" xfId="16711"/>
    <cellStyle name="Normal 3 6 2 3 2 4" xfId="16712"/>
    <cellStyle name="Normal 3 6 2 3 2 5" xfId="16713"/>
    <cellStyle name="Normal 3 6 2 3 3" xfId="16714"/>
    <cellStyle name="Normal 3 6 2 3 3 2" xfId="16715"/>
    <cellStyle name="Normal 3 6 2 3 3 3" xfId="16716"/>
    <cellStyle name="Normal 3 6 2 3 3 4" xfId="16717"/>
    <cellStyle name="Normal 3 6 2 3 4" xfId="16718"/>
    <cellStyle name="Normal 3 6 2 3 5" xfId="16719"/>
    <cellStyle name="Normal 3 6 2 3 6" xfId="16720"/>
    <cellStyle name="Normal 3 6 2 4" xfId="16721"/>
    <cellStyle name="Normal 3 6 2 5" xfId="16722"/>
    <cellStyle name="Normal 3 6 2 5 2" xfId="16723"/>
    <cellStyle name="Normal 3 6 2 5 2 2" xfId="16724"/>
    <cellStyle name="Normal 3 6 2 5 2 3" xfId="16725"/>
    <cellStyle name="Normal 3 6 2 5 2 4" xfId="16726"/>
    <cellStyle name="Normal 3 6 2 5 3" xfId="16727"/>
    <cellStyle name="Normal 3 6 2 5 4" xfId="16728"/>
    <cellStyle name="Normal 3 6 2 5 5" xfId="16729"/>
    <cellStyle name="Normal 3 6 2 6" xfId="16730"/>
    <cellStyle name="Normal 3 6 2 6 2" xfId="16731"/>
    <cellStyle name="Normal 3 6 2 6 3" xfId="16732"/>
    <cellStyle name="Normal 3 6 2 6 4" xfId="16733"/>
    <cellStyle name="Normal 3 6 2 7" xfId="16734"/>
    <cellStyle name="Normal 3 6 2 8" xfId="16735"/>
    <cellStyle name="Normal 3 6 2 9" xfId="16736"/>
    <cellStyle name="Normal 3 6 3" xfId="16737"/>
    <cellStyle name="Normal 3 6 3 2" xfId="16738"/>
    <cellStyle name="Normal 3 6 3 3" xfId="16739"/>
    <cellStyle name="Normal 3 6 3 3 2" xfId="16740"/>
    <cellStyle name="Normal 3 6 3 3 2 2" xfId="16741"/>
    <cellStyle name="Normal 3 6 3 3 2 3" xfId="16742"/>
    <cellStyle name="Normal 3 6 3 3 2 4" xfId="16743"/>
    <cellStyle name="Normal 3 6 3 3 3" xfId="16744"/>
    <cellStyle name="Normal 3 6 3 3 4" xfId="16745"/>
    <cellStyle name="Normal 3 6 3 3 5" xfId="16746"/>
    <cellStyle name="Normal 3 6 3 4" xfId="16747"/>
    <cellStyle name="Normal 3 6 3 5" xfId="16748"/>
    <cellStyle name="Normal 3 6 3 5 2" xfId="16749"/>
    <cellStyle name="Normal 3 6 3 5 3" xfId="16750"/>
    <cellStyle name="Normal 3 6 3 5 4" xfId="16751"/>
    <cellStyle name="Normal 3 6 3 6" xfId="16752"/>
    <cellStyle name="Normal 3 6 3 7" xfId="16753"/>
    <cellStyle name="Normal 3 6 3 8" xfId="16754"/>
    <cellStyle name="Normal 3 6 4" xfId="16755"/>
    <cellStyle name="Normal 3 6 4 2" xfId="16756"/>
    <cellStyle name="Normal 3 6 4 2 2" xfId="16757"/>
    <cellStyle name="Normal 3 6 4 2 2 2" xfId="16758"/>
    <cellStyle name="Normal 3 6 4 2 2 3" xfId="16759"/>
    <cellStyle name="Normal 3 6 4 2 2 4" xfId="16760"/>
    <cellStyle name="Normal 3 6 4 2 3" xfId="16761"/>
    <cellStyle name="Normal 3 6 4 2 4" xfId="16762"/>
    <cellStyle name="Normal 3 6 4 2 5" xfId="16763"/>
    <cellStyle name="Normal 3 6 4 3" xfId="16764"/>
    <cellStyle name="Normal 3 6 4 3 2" xfId="16765"/>
    <cellStyle name="Normal 3 6 4 3 3" xfId="16766"/>
    <cellStyle name="Normal 3 6 4 3 4" xfId="16767"/>
    <cellStyle name="Normal 3 6 4 4" xfId="16768"/>
    <cellStyle name="Normal 3 6 4 5" xfId="16769"/>
    <cellStyle name="Normal 3 6 4 6" xfId="16770"/>
    <cellStyle name="Normal 3 6 5" xfId="16771"/>
    <cellStyle name="Normal 3 6 6" xfId="16772"/>
    <cellStyle name="Normal 3 6 6 2" xfId="16773"/>
    <cellStyle name="Normal 3 6 6 2 2" xfId="16774"/>
    <cellStyle name="Normal 3 6 6 2 3" xfId="16775"/>
    <cellStyle name="Normal 3 6 6 2 4" xfId="16776"/>
    <cellStyle name="Normal 3 6 6 3" xfId="16777"/>
    <cellStyle name="Normal 3 6 6 4" xfId="16778"/>
    <cellStyle name="Normal 3 6 6 5" xfId="16779"/>
    <cellStyle name="Normal 3 6 7" xfId="16780"/>
    <cellStyle name="Normal 3 6 7 2" xfId="16781"/>
    <cellStyle name="Normal 3 6 7 3" xfId="16782"/>
    <cellStyle name="Normal 3 6 7 4" xfId="16783"/>
    <cellStyle name="Normal 3 6 8" xfId="16784"/>
    <cellStyle name="Normal 3 6 9" xfId="16785"/>
    <cellStyle name="Normal 3 7" xfId="16786"/>
    <cellStyle name="Normal 3 7 10" xfId="16787"/>
    <cellStyle name="Normal 3 7 2" xfId="16788"/>
    <cellStyle name="Normal 3 7 2 2" xfId="16789"/>
    <cellStyle name="Normal 3 7 2 2 2" xfId="16790"/>
    <cellStyle name="Normal 3 7 2 2 2 2" xfId="16791"/>
    <cellStyle name="Normal 3 7 2 2 2 2 2" xfId="16792"/>
    <cellStyle name="Normal 3 7 2 2 2 2 3" xfId="16793"/>
    <cellStyle name="Normal 3 7 2 2 2 2 4" xfId="16794"/>
    <cellStyle name="Normal 3 7 2 2 2 3" xfId="16795"/>
    <cellStyle name="Normal 3 7 2 2 2 4" xfId="16796"/>
    <cellStyle name="Normal 3 7 2 2 2 5" xfId="16797"/>
    <cellStyle name="Normal 3 7 2 2 3" xfId="16798"/>
    <cellStyle name="Normal 3 7 2 2 3 2" xfId="16799"/>
    <cellStyle name="Normal 3 7 2 2 3 3" xfId="16800"/>
    <cellStyle name="Normal 3 7 2 2 3 4" xfId="16801"/>
    <cellStyle name="Normal 3 7 2 2 4" xfId="16802"/>
    <cellStyle name="Normal 3 7 2 2 5" xfId="16803"/>
    <cellStyle name="Normal 3 7 2 2 6" xfId="16804"/>
    <cellStyle name="Normal 3 7 2 3" xfId="16805"/>
    <cellStyle name="Normal 3 7 2 3 2" xfId="16806"/>
    <cellStyle name="Normal 3 7 2 3 2 2" xfId="16807"/>
    <cellStyle name="Normal 3 7 2 3 2 2 2" xfId="16808"/>
    <cellStyle name="Normal 3 7 2 3 2 2 3" xfId="16809"/>
    <cellStyle name="Normal 3 7 2 3 2 2 4" xfId="16810"/>
    <cellStyle name="Normal 3 7 2 3 2 3" xfId="16811"/>
    <cellStyle name="Normal 3 7 2 3 2 4" xfId="16812"/>
    <cellStyle name="Normal 3 7 2 3 2 5" xfId="16813"/>
    <cellStyle name="Normal 3 7 2 3 3" xfId="16814"/>
    <cellStyle name="Normal 3 7 2 3 3 2" xfId="16815"/>
    <cellStyle name="Normal 3 7 2 3 3 3" xfId="16816"/>
    <cellStyle name="Normal 3 7 2 3 3 4" xfId="16817"/>
    <cellStyle name="Normal 3 7 2 3 4" xfId="16818"/>
    <cellStyle name="Normal 3 7 2 3 5" xfId="16819"/>
    <cellStyle name="Normal 3 7 2 3 6" xfId="16820"/>
    <cellStyle name="Normal 3 7 2 4" xfId="16821"/>
    <cellStyle name="Normal 3 7 2 5" xfId="16822"/>
    <cellStyle name="Normal 3 7 2 5 2" xfId="16823"/>
    <cellStyle name="Normal 3 7 2 5 2 2" xfId="16824"/>
    <cellStyle name="Normal 3 7 2 5 2 3" xfId="16825"/>
    <cellStyle name="Normal 3 7 2 5 2 4" xfId="16826"/>
    <cellStyle name="Normal 3 7 2 5 3" xfId="16827"/>
    <cellStyle name="Normal 3 7 2 5 4" xfId="16828"/>
    <cellStyle name="Normal 3 7 2 5 5" xfId="16829"/>
    <cellStyle name="Normal 3 7 2 6" xfId="16830"/>
    <cellStyle name="Normal 3 7 2 6 2" xfId="16831"/>
    <cellStyle name="Normal 3 7 2 6 3" xfId="16832"/>
    <cellStyle name="Normal 3 7 2 6 4" xfId="16833"/>
    <cellStyle name="Normal 3 7 2 7" xfId="16834"/>
    <cellStyle name="Normal 3 7 2 8" xfId="16835"/>
    <cellStyle name="Normal 3 7 2 9" xfId="16836"/>
    <cellStyle name="Normal 3 7 3" xfId="16837"/>
    <cellStyle name="Normal 3 7 3 2" xfId="16838"/>
    <cellStyle name="Normal 3 7 3 2 2" xfId="16839"/>
    <cellStyle name="Normal 3 7 3 2 2 2" xfId="16840"/>
    <cellStyle name="Normal 3 7 3 2 2 2 2" xfId="16841"/>
    <cellStyle name="Normal 3 7 3 2 2 2 3" xfId="16842"/>
    <cellStyle name="Normal 3 7 3 2 2 2 4" xfId="16843"/>
    <cellStyle name="Normal 3 7 3 2 2 3" xfId="16844"/>
    <cellStyle name="Normal 3 7 3 2 2 4" xfId="16845"/>
    <cellStyle name="Normal 3 7 3 2 2 5" xfId="16846"/>
    <cellStyle name="Normal 3 7 3 2 3" xfId="16847"/>
    <cellStyle name="Normal 3 7 3 2 3 2" xfId="16848"/>
    <cellStyle name="Normal 3 7 3 2 3 3" xfId="16849"/>
    <cellStyle name="Normal 3 7 3 2 3 4" xfId="16850"/>
    <cellStyle name="Normal 3 7 3 2 4" xfId="16851"/>
    <cellStyle name="Normal 3 7 3 2 5" xfId="16852"/>
    <cellStyle name="Normal 3 7 3 2 6" xfId="16853"/>
    <cellStyle name="Normal 3 7 3 3" xfId="16854"/>
    <cellStyle name="Normal 3 7 3 3 2" xfId="16855"/>
    <cellStyle name="Normal 3 7 3 3 2 2" xfId="16856"/>
    <cellStyle name="Normal 3 7 3 3 2 3" xfId="16857"/>
    <cellStyle name="Normal 3 7 3 3 2 4" xfId="16858"/>
    <cellStyle name="Normal 3 7 3 3 3" xfId="16859"/>
    <cellStyle name="Normal 3 7 3 3 4" xfId="16860"/>
    <cellStyle name="Normal 3 7 3 3 5" xfId="16861"/>
    <cellStyle name="Normal 3 7 3 4" xfId="16862"/>
    <cellStyle name="Normal 3 7 3 5" xfId="16863"/>
    <cellStyle name="Normal 3 7 3 5 2" xfId="16864"/>
    <cellStyle name="Normal 3 7 3 5 3" xfId="16865"/>
    <cellStyle name="Normal 3 7 3 5 4" xfId="16866"/>
    <cellStyle name="Normal 3 7 3 6" xfId="16867"/>
    <cellStyle name="Normal 3 7 3 7" xfId="16868"/>
    <cellStyle name="Normal 3 7 3 8" xfId="16869"/>
    <cellStyle name="Normal 3 7 4" xfId="16870"/>
    <cellStyle name="Normal 3 7 4 2" xfId="16871"/>
    <cellStyle name="Normal 3 7 4 2 2" xfId="16872"/>
    <cellStyle name="Normal 3 7 4 2 2 2" xfId="16873"/>
    <cellStyle name="Normal 3 7 4 2 2 3" xfId="16874"/>
    <cellStyle name="Normal 3 7 4 2 2 4" xfId="16875"/>
    <cellStyle name="Normal 3 7 4 2 3" xfId="16876"/>
    <cellStyle name="Normal 3 7 4 2 4" xfId="16877"/>
    <cellStyle name="Normal 3 7 4 2 5" xfId="16878"/>
    <cellStyle name="Normal 3 7 4 3" xfId="16879"/>
    <cellStyle name="Normal 3 7 4 3 2" xfId="16880"/>
    <cellStyle name="Normal 3 7 4 3 3" xfId="16881"/>
    <cellStyle name="Normal 3 7 4 3 4" xfId="16882"/>
    <cellStyle name="Normal 3 7 4 4" xfId="16883"/>
    <cellStyle name="Normal 3 7 4 5" xfId="16884"/>
    <cellStyle name="Normal 3 7 4 6" xfId="16885"/>
    <cellStyle name="Normal 3 7 5" xfId="16886"/>
    <cellStyle name="Normal 3 7 6" xfId="16887"/>
    <cellStyle name="Normal 3 7 6 2" xfId="16888"/>
    <cellStyle name="Normal 3 7 6 2 2" xfId="16889"/>
    <cellStyle name="Normal 3 7 6 2 3" xfId="16890"/>
    <cellStyle name="Normal 3 7 6 2 4" xfId="16891"/>
    <cellStyle name="Normal 3 7 6 3" xfId="16892"/>
    <cellStyle name="Normal 3 7 6 4" xfId="16893"/>
    <cellStyle name="Normal 3 7 6 5" xfId="16894"/>
    <cellStyle name="Normal 3 7 7" xfId="16895"/>
    <cellStyle name="Normal 3 7 7 2" xfId="16896"/>
    <cellStyle name="Normal 3 7 7 3" xfId="16897"/>
    <cellStyle name="Normal 3 7 7 4" xfId="16898"/>
    <cellStyle name="Normal 3 7 8" xfId="16899"/>
    <cellStyle name="Normal 3 7 9" xfId="16900"/>
    <cellStyle name="Normal 3 8" xfId="16901"/>
    <cellStyle name="Normal 3 8 10" xfId="16902"/>
    <cellStyle name="Normal 3 8 11" xfId="16903"/>
    <cellStyle name="Normal 3 8 11 2" xfId="16904"/>
    <cellStyle name="Normal 3 8 11 2 2" xfId="16905"/>
    <cellStyle name="Normal 3 8 11 2 3" xfId="16906"/>
    <cellStyle name="Normal 3 8 11 2 4" xfId="16907"/>
    <cellStyle name="Normal 3 8 11 3" xfId="16908"/>
    <cellStyle name="Normal 3 8 11 4" xfId="16909"/>
    <cellStyle name="Normal 3 8 11 5" xfId="16910"/>
    <cellStyle name="Normal 3 8 12" xfId="16911"/>
    <cellStyle name="Normal 3 8 12 2" xfId="16912"/>
    <cellStyle name="Normal 3 8 12 3" xfId="16913"/>
    <cellStyle name="Normal 3 8 12 4" xfId="16914"/>
    <cellStyle name="Normal 3 8 13" xfId="16915"/>
    <cellStyle name="Normal 3 8 14" xfId="16916"/>
    <cellStyle name="Normal 3 8 15" xfId="16917"/>
    <cellStyle name="Normal 3 8 2" xfId="16918"/>
    <cellStyle name="Normal 3 8 2 10" xfId="16919"/>
    <cellStyle name="Normal 3 8 2 10 2" xfId="16920"/>
    <cellStyle name="Normal 3 8 2 10 2 2" xfId="16921"/>
    <cellStyle name="Normal 3 8 2 10 2 3" xfId="16922"/>
    <cellStyle name="Normal 3 8 2 10 2 4" xfId="16923"/>
    <cellStyle name="Normal 3 8 2 10 3" xfId="16924"/>
    <cellStyle name="Normal 3 8 2 10 4" xfId="16925"/>
    <cellStyle name="Normal 3 8 2 10 5" xfId="16926"/>
    <cellStyle name="Normal 3 8 2 11" xfId="16927"/>
    <cellStyle name="Normal 3 8 2 11 2" xfId="16928"/>
    <cellStyle name="Normal 3 8 2 11 3" xfId="16929"/>
    <cellStyle name="Normal 3 8 2 11 4" xfId="16930"/>
    <cellStyle name="Normal 3 8 2 12" xfId="16931"/>
    <cellStyle name="Normal 3 8 2 13" xfId="16932"/>
    <cellStyle name="Normal 3 8 2 14" xfId="16933"/>
    <cellStyle name="Normal 3 8 2 2" xfId="16934"/>
    <cellStyle name="Normal 3 8 2 2 2" xfId="16935"/>
    <cellStyle name="Normal 3 8 2 2 3" xfId="16936"/>
    <cellStyle name="Normal 3 8 2 2 4" xfId="16937"/>
    <cellStyle name="Normal 3 8 2 2 4 2" xfId="16938"/>
    <cellStyle name="Normal 3 8 2 2 4 2 2" xfId="16939"/>
    <cellStyle name="Normal 3 8 2 2 4 2 3" xfId="16940"/>
    <cellStyle name="Normal 3 8 2 2 4 2 4" xfId="16941"/>
    <cellStyle name="Normal 3 8 2 2 4 3" xfId="16942"/>
    <cellStyle name="Normal 3 8 2 2 4 4" xfId="16943"/>
    <cellStyle name="Normal 3 8 2 2 4 5" xfId="16944"/>
    <cellStyle name="Normal 3 8 2 2 5" xfId="16945"/>
    <cellStyle name="Normal 3 8 2 2 5 2" xfId="16946"/>
    <cellStyle name="Normal 3 8 2 2 5 3" xfId="16947"/>
    <cellStyle name="Normal 3 8 2 2 5 4" xfId="16948"/>
    <cellStyle name="Normal 3 8 2 2 6" xfId="16949"/>
    <cellStyle name="Normal 3 8 2 2 7" xfId="16950"/>
    <cellStyle name="Normal 3 8 2 2 8" xfId="16951"/>
    <cellStyle name="Normal 3 8 2 3" xfId="16952"/>
    <cellStyle name="Normal 3 8 2 3 2" xfId="16953"/>
    <cellStyle name="Normal 3 8 2 3 3" xfId="16954"/>
    <cellStyle name="Normal 3 8 2 3 3 2" xfId="16955"/>
    <cellStyle name="Normal 3 8 2 3 3 2 2" xfId="16956"/>
    <cellStyle name="Normal 3 8 2 3 3 2 3" xfId="16957"/>
    <cellStyle name="Normal 3 8 2 3 3 2 4" xfId="16958"/>
    <cellStyle name="Normal 3 8 2 3 3 3" xfId="16959"/>
    <cellStyle name="Normal 3 8 2 3 3 4" xfId="16960"/>
    <cellStyle name="Normal 3 8 2 3 3 5" xfId="16961"/>
    <cellStyle name="Normal 3 8 2 3 4" xfId="16962"/>
    <cellStyle name="Normal 3 8 2 3 4 2" xfId="16963"/>
    <cellStyle name="Normal 3 8 2 3 4 3" xfId="16964"/>
    <cellStyle name="Normal 3 8 2 3 4 4" xfId="16965"/>
    <cellStyle name="Normal 3 8 2 3 5" xfId="16966"/>
    <cellStyle name="Normal 3 8 2 3 6" xfId="16967"/>
    <cellStyle name="Normal 3 8 2 3 7" xfId="16968"/>
    <cellStyle name="Normal 3 8 2 4" xfId="16969"/>
    <cellStyle name="Normal 3 8 2 5" xfId="16970"/>
    <cellStyle name="Normal 3 8 2 6" xfId="16971"/>
    <cellStyle name="Normal 3 8 2 7" xfId="16972"/>
    <cellStyle name="Normal 3 8 2 8" xfId="16973"/>
    <cellStyle name="Normal 3 8 2 9" xfId="16974"/>
    <cellStyle name="Normal 3 8 3" xfId="16975"/>
    <cellStyle name="Normal 3 8 3 2" xfId="16976"/>
    <cellStyle name="Normal 3 8 3 3" xfId="16977"/>
    <cellStyle name="Normal 3 8 3 4" xfId="16978"/>
    <cellStyle name="Normal 3 8 3 4 2" xfId="16979"/>
    <cellStyle name="Normal 3 8 3 4 2 2" xfId="16980"/>
    <cellStyle name="Normal 3 8 3 4 2 3" xfId="16981"/>
    <cellStyle name="Normal 3 8 3 4 2 4" xfId="16982"/>
    <cellStyle name="Normal 3 8 3 4 3" xfId="16983"/>
    <cellStyle name="Normal 3 8 3 4 4" xfId="16984"/>
    <cellStyle name="Normal 3 8 3 4 5" xfId="16985"/>
    <cellStyle name="Normal 3 8 3 5" xfId="16986"/>
    <cellStyle name="Normal 3 8 3 5 2" xfId="16987"/>
    <cellStyle name="Normal 3 8 3 5 3" xfId="16988"/>
    <cellStyle name="Normal 3 8 3 5 4" xfId="16989"/>
    <cellStyle name="Normal 3 8 3 6" xfId="16990"/>
    <cellStyle name="Normal 3 8 3 7" xfId="16991"/>
    <cellStyle name="Normal 3 8 3 8" xfId="16992"/>
    <cellStyle name="Normal 3 8 4" xfId="16993"/>
    <cellStyle name="Normal 3 8 4 2" xfId="16994"/>
    <cellStyle name="Normal 3 8 4 3" xfId="16995"/>
    <cellStyle name="Normal 3 8 4 3 2" xfId="16996"/>
    <cellStyle name="Normal 3 8 4 3 2 2" xfId="16997"/>
    <cellStyle name="Normal 3 8 4 3 2 3" xfId="16998"/>
    <cellStyle name="Normal 3 8 4 3 2 4" xfId="16999"/>
    <cellStyle name="Normal 3 8 4 3 3" xfId="17000"/>
    <cellStyle name="Normal 3 8 4 3 4" xfId="17001"/>
    <cellStyle name="Normal 3 8 4 3 5" xfId="17002"/>
    <cellStyle name="Normal 3 8 4 4" xfId="17003"/>
    <cellStyle name="Normal 3 8 4 4 2" xfId="17004"/>
    <cellStyle name="Normal 3 8 4 4 3" xfId="17005"/>
    <cellStyle name="Normal 3 8 4 4 4" xfId="17006"/>
    <cellStyle name="Normal 3 8 4 5" xfId="17007"/>
    <cellStyle name="Normal 3 8 4 6" xfId="17008"/>
    <cellStyle name="Normal 3 8 4 7" xfId="17009"/>
    <cellStyle name="Normal 3 8 5" xfId="17010"/>
    <cellStyle name="Normal 3 8 6" xfId="17011"/>
    <cellStyle name="Normal 3 8 7" xfId="17012"/>
    <cellStyle name="Normal 3 8 8" xfId="17013"/>
    <cellStyle name="Normal 3 8 9" xfId="17014"/>
    <cellStyle name="Normal 3 8 9 2" xfId="17015"/>
    <cellStyle name="Normal 3 8 9 2 2" xfId="17016"/>
    <cellStyle name="Normal 3 8 9 2 2 2" xfId="17017"/>
    <cellStyle name="Normal 3 8 9 2 2 3" xfId="17018"/>
    <cellStyle name="Normal 3 8 9 2 2 4" xfId="17019"/>
    <cellStyle name="Normal 3 8 9 2 3" xfId="17020"/>
    <cellStyle name="Normal 3 8 9 2 4" xfId="17021"/>
    <cellStyle name="Normal 3 8 9 2 5" xfId="17022"/>
    <cellStyle name="Normal 3 8 9 3" xfId="17023"/>
    <cellStyle name="Normal 3 8 9 4" xfId="17024"/>
    <cellStyle name="Normal 3 8 9 4 2" xfId="17025"/>
    <cellStyle name="Normal 3 8 9 4 3" xfId="17026"/>
    <cellStyle name="Normal 3 8 9 4 4" xfId="17027"/>
    <cellStyle name="Normal 3 8 9 5" xfId="17028"/>
    <cellStyle name="Normal 3 8 9 6" xfId="17029"/>
    <cellStyle name="Normal 3 8 9 7" xfId="17030"/>
    <cellStyle name="Normal 3 9" xfId="17031"/>
    <cellStyle name="Normal 3 9 2" xfId="17032"/>
    <cellStyle name="Normal 3 9 2 2" xfId="17033"/>
    <cellStyle name="Normal 3 9 2 3" xfId="17034"/>
    <cellStyle name="Normal 3 9 2 3 2" xfId="17035"/>
    <cellStyle name="Normal 3 9 2 3 2 2" xfId="17036"/>
    <cellStyle name="Normal 3 9 2 3 2 3" xfId="17037"/>
    <cellStyle name="Normal 3 9 2 3 2 4" xfId="17038"/>
    <cellStyle name="Normal 3 9 2 3 3" xfId="17039"/>
    <cellStyle name="Normal 3 9 2 3 4" xfId="17040"/>
    <cellStyle name="Normal 3 9 2 3 5" xfId="17041"/>
    <cellStyle name="Normal 3 9 2 4" xfId="17042"/>
    <cellStyle name="Normal 3 9 2 4 2" xfId="17043"/>
    <cellStyle name="Normal 3 9 2 4 3" xfId="17044"/>
    <cellStyle name="Normal 3 9 2 4 4" xfId="17045"/>
    <cellStyle name="Normal 3 9 2 5" xfId="17046"/>
    <cellStyle name="Normal 3 9 2 6" xfId="17047"/>
    <cellStyle name="Normal 3 9 2 7" xfId="17048"/>
    <cellStyle name="Normal 3 9 3" xfId="17049"/>
    <cellStyle name="Normal 3 9 3 2" xfId="17050"/>
    <cellStyle name="Normal 3 9 3 2 2" xfId="17051"/>
    <cellStyle name="Normal 3 9 3 2 2 2" xfId="17052"/>
    <cellStyle name="Normal 3 9 3 2 2 3" xfId="17053"/>
    <cellStyle name="Normal 3 9 3 2 2 4" xfId="17054"/>
    <cellStyle name="Normal 3 9 3 2 3" xfId="17055"/>
    <cellStyle name="Normal 3 9 3 2 4" xfId="17056"/>
    <cellStyle name="Normal 3 9 3 2 5" xfId="17057"/>
    <cellStyle name="Normal 3 9 3 3" xfId="17058"/>
    <cellStyle name="Normal 3 9 3 3 2" xfId="17059"/>
    <cellStyle name="Normal 3 9 3 3 3" xfId="17060"/>
    <cellStyle name="Normal 3 9 3 3 4" xfId="17061"/>
    <cellStyle name="Normal 3 9 3 4" xfId="17062"/>
    <cellStyle name="Normal 3 9 3 5" xfId="17063"/>
    <cellStyle name="Normal 3 9 3 6" xfId="17064"/>
    <cellStyle name="Normal 3 9 4" xfId="17065"/>
    <cellStyle name="Normal 3 9 5" xfId="17066"/>
    <cellStyle name="Normal 3 9 5 2" xfId="17067"/>
    <cellStyle name="Normal 3 9 5 2 2" xfId="17068"/>
    <cellStyle name="Normal 3 9 5 2 3" xfId="17069"/>
    <cellStyle name="Normal 3 9 5 2 4" xfId="17070"/>
    <cellStyle name="Normal 3 9 5 3" xfId="17071"/>
    <cellStyle name="Normal 3 9 5 4" xfId="17072"/>
    <cellStyle name="Normal 3 9 5 5" xfId="17073"/>
    <cellStyle name="Normal 3 9 6" xfId="17074"/>
    <cellStyle name="Normal 3 9 7" xfId="17075"/>
    <cellStyle name="Normal 3 9 8" xfId="17076"/>
    <cellStyle name="Normal 3_Annexe 6 IAS" xfId="32564"/>
    <cellStyle name="Normal 30" xfId="17077"/>
    <cellStyle name="Normal 30 10" xfId="17078"/>
    <cellStyle name="Normal 30 10 2" xfId="17079"/>
    <cellStyle name="Normal 30 11" xfId="17080"/>
    <cellStyle name="Normal 30 11 2" xfId="17081"/>
    <cellStyle name="Normal 30 12" xfId="17082"/>
    <cellStyle name="Normal 30 12 2" xfId="17083"/>
    <cellStyle name="Normal 30 13" xfId="17084"/>
    <cellStyle name="Normal 30 13 2" xfId="17085"/>
    <cellStyle name="Normal 30 13 2 2" xfId="17086"/>
    <cellStyle name="Normal 30 13 2 3" xfId="17087"/>
    <cellStyle name="Normal 30 13 2 4" xfId="17088"/>
    <cellStyle name="Normal 30 13 3" xfId="17089"/>
    <cellStyle name="Normal 30 13 4" xfId="17090"/>
    <cellStyle name="Normal 30 13 5" xfId="17091"/>
    <cellStyle name="Normal 30 14" xfId="17092"/>
    <cellStyle name="Normal 30 14 2" xfId="17093"/>
    <cellStyle name="Normal 30 14 3" xfId="17094"/>
    <cellStyle name="Normal 30 14 4" xfId="17095"/>
    <cellStyle name="Normal 30 15" xfId="17096"/>
    <cellStyle name="Normal 30 16" xfId="17097"/>
    <cellStyle name="Normal 30 17" xfId="17098"/>
    <cellStyle name="Normal 30 18" xfId="32565"/>
    <cellStyle name="Normal 30 2" xfId="17099"/>
    <cellStyle name="Normal 30 2 2" xfId="17100"/>
    <cellStyle name="Normal 30 2 3" xfId="32566"/>
    <cellStyle name="Normal 30 3" xfId="17101"/>
    <cellStyle name="Normal 30 3 2" xfId="17102"/>
    <cellStyle name="Normal 30 4" xfId="17103"/>
    <cellStyle name="Normal 30 4 2" xfId="17104"/>
    <cellStyle name="Normal 30 5" xfId="17105"/>
    <cellStyle name="Normal 30 5 2" xfId="17106"/>
    <cellStyle name="Normal 30 6" xfId="17107"/>
    <cellStyle name="Normal 30 6 2" xfId="17108"/>
    <cellStyle name="Normal 30 7" xfId="17109"/>
    <cellStyle name="Normal 30 7 2" xfId="17110"/>
    <cellStyle name="Normal 30 8" xfId="17111"/>
    <cellStyle name="Normal 30 8 2" xfId="17112"/>
    <cellStyle name="Normal 30 9" xfId="17113"/>
    <cellStyle name="Normal 30 9 2" xfId="17114"/>
    <cellStyle name="Normal 31" xfId="17115"/>
    <cellStyle name="Normal 31 2" xfId="17116"/>
    <cellStyle name="Normal 31 2 2" xfId="32568"/>
    <cellStyle name="Normal 31 3" xfId="17117"/>
    <cellStyle name="Normal 31 3 2" xfId="17118"/>
    <cellStyle name="Normal 31 3 2 2" xfId="17119"/>
    <cellStyle name="Normal 31 3 2 2 2" xfId="17120"/>
    <cellStyle name="Normal 31 3 2 2 3" xfId="17121"/>
    <cellStyle name="Normal 31 3 2 2 4" xfId="17122"/>
    <cellStyle name="Normal 31 3 2 3" xfId="17123"/>
    <cellStyle name="Normal 31 3 2 4" xfId="17124"/>
    <cellStyle name="Normal 31 3 2 5" xfId="17125"/>
    <cellStyle name="Normal 31 3 3" xfId="17126"/>
    <cellStyle name="Normal 31 3 3 2" xfId="17127"/>
    <cellStyle name="Normal 31 3 3 3" xfId="17128"/>
    <cellStyle name="Normal 31 3 3 4" xfId="17129"/>
    <cellStyle name="Normal 31 3 4" xfId="17130"/>
    <cellStyle name="Normal 31 3 5" xfId="17131"/>
    <cellStyle name="Normal 31 3 6" xfId="17132"/>
    <cellStyle name="Normal 31 4" xfId="32567"/>
    <cellStyle name="Normal 32" xfId="17133"/>
    <cellStyle name="Normal 32 2" xfId="17134"/>
    <cellStyle name="Normal 32 2 2" xfId="32570"/>
    <cellStyle name="Normal 32 3" xfId="17135"/>
    <cellStyle name="Normal 32 3 2" xfId="17136"/>
    <cellStyle name="Normal 32 3 2 2" xfId="17137"/>
    <cellStyle name="Normal 32 3 2 2 2" xfId="17138"/>
    <cellStyle name="Normal 32 3 2 2 3" xfId="17139"/>
    <cellStyle name="Normal 32 3 2 2 4" xfId="17140"/>
    <cellStyle name="Normal 32 3 2 3" xfId="17141"/>
    <cellStyle name="Normal 32 3 2 4" xfId="17142"/>
    <cellStyle name="Normal 32 3 2 5" xfId="17143"/>
    <cellStyle name="Normal 32 3 3" xfId="17144"/>
    <cellStyle name="Normal 32 3 3 2" xfId="17145"/>
    <cellStyle name="Normal 32 3 3 3" xfId="17146"/>
    <cellStyle name="Normal 32 3 3 4" xfId="17147"/>
    <cellStyle name="Normal 32 3 4" xfId="17148"/>
    <cellStyle name="Normal 32 3 5" xfId="17149"/>
    <cellStyle name="Normal 32 3 6" xfId="17150"/>
    <cellStyle name="Normal 32 4" xfId="32569"/>
    <cellStyle name="Normal 33" xfId="17151"/>
    <cellStyle name="Normal 33 2" xfId="17152"/>
    <cellStyle name="Normal 33 2 2" xfId="32572"/>
    <cellStyle name="Normal 33 3" xfId="17153"/>
    <cellStyle name="Normal 33 3 2" xfId="17154"/>
    <cellStyle name="Normal 33 3 2 2" xfId="17155"/>
    <cellStyle name="Normal 33 3 2 2 2" xfId="17156"/>
    <cellStyle name="Normal 33 3 2 2 3" xfId="17157"/>
    <cellStyle name="Normal 33 3 2 2 4" xfId="17158"/>
    <cellStyle name="Normal 33 3 2 3" xfId="17159"/>
    <cellStyle name="Normal 33 3 2 4" xfId="17160"/>
    <cellStyle name="Normal 33 3 2 5" xfId="17161"/>
    <cellStyle name="Normal 33 3 3" xfId="17162"/>
    <cellStyle name="Normal 33 3 3 2" xfId="17163"/>
    <cellStyle name="Normal 33 3 3 3" xfId="17164"/>
    <cellStyle name="Normal 33 3 3 4" xfId="17165"/>
    <cellStyle name="Normal 33 3 4" xfId="17166"/>
    <cellStyle name="Normal 33 3 5" xfId="17167"/>
    <cellStyle name="Normal 33 3 6" xfId="17168"/>
    <cellStyle name="Normal 33 4" xfId="32571"/>
    <cellStyle name="Normal 34" xfId="17169"/>
    <cellStyle name="Normal 34 2" xfId="17170"/>
    <cellStyle name="Normal 34 2 2" xfId="17171"/>
    <cellStyle name="Normal 34 2 2 2" xfId="17172"/>
    <cellStyle name="Normal 34 2 2 3" xfId="17173"/>
    <cellStyle name="Normal 34 2 2 4" xfId="17174"/>
    <cellStyle name="Normal 34 2 3" xfId="17175"/>
    <cellStyle name="Normal 34 2 4" xfId="17176"/>
    <cellStyle name="Normal 34 2 5" xfId="17177"/>
    <cellStyle name="Normal 34 2 6" xfId="32574"/>
    <cellStyle name="Normal 34 3" xfId="17178"/>
    <cellStyle name="Normal 34 4" xfId="17179"/>
    <cellStyle name="Normal 34 4 2" xfId="17180"/>
    <cellStyle name="Normal 34 4 3" xfId="17181"/>
    <cellStyle name="Normal 34 4 4" xfId="17182"/>
    <cellStyle name="Normal 34 5" xfId="17183"/>
    <cellStyle name="Normal 34 6" xfId="17184"/>
    <cellStyle name="Normal 34 7" xfId="17185"/>
    <cellStyle name="Normal 34 8" xfId="32573"/>
    <cellStyle name="Normal 35" xfId="17186"/>
    <cellStyle name="Normal 35 2" xfId="17187"/>
    <cellStyle name="Normal 35 2 2" xfId="17188"/>
    <cellStyle name="Normal 35 2 2 2" xfId="17189"/>
    <cellStyle name="Normal 35 2 2 2 2" xfId="17190"/>
    <cellStyle name="Normal 35 2 2 2 3" xfId="17191"/>
    <cellStyle name="Normal 35 2 2 2 4" xfId="17192"/>
    <cellStyle name="Normal 35 2 2 3" xfId="17193"/>
    <cellStyle name="Normal 35 2 2 4" xfId="17194"/>
    <cellStyle name="Normal 35 2 2 5" xfId="17195"/>
    <cellStyle name="Normal 35 2 3" xfId="17196"/>
    <cellStyle name="Normal 35 2 3 2" xfId="17197"/>
    <cellStyle name="Normal 35 2 3 3" xfId="17198"/>
    <cellStyle name="Normal 35 2 3 4" xfId="17199"/>
    <cellStyle name="Normal 35 2 4" xfId="17200"/>
    <cellStyle name="Normal 35 2 5" xfId="17201"/>
    <cellStyle name="Normal 35 2 6" xfId="17202"/>
    <cellStyle name="Normal 35 2 7" xfId="32576"/>
    <cellStyle name="Normal 35 3" xfId="32575"/>
    <cellStyle name="Normal 36" xfId="17203"/>
    <cellStyle name="Normal 36 2" xfId="17204"/>
    <cellStyle name="Normal 36 2 2" xfId="17205"/>
    <cellStyle name="Normal 36 2 2 2" xfId="17206"/>
    <cellStyle name="Normal 36 2 2 3" xfId="17207"/>
    <cellStyle name="Normal 36 2 2 4" xfId="17208"/>
    <cellStyle name="Normal 36 2 3" xfId="17209"/>
    <cellStyle name="Normal 36 2 4" xfId="17210"/>
    <cellStyle name="Normal 36 2 5" xfId="17211"/>
    <cellStyle name="Normal 36 2 6" xfId="32578"/>
    <cellStyle name="Normal 36 3" xfId="17212"/>
    <cellStyle name="Normal 36 4" xfId="17213"/>
    <cellStyle name="Normal 36 4 2" xfId="17214"/>
    <cellStyle name="Normal 36 4 3" xfId="17215"/>
    <cellStyle name="Normal 36 4 4" xfId="17216"/>
    <cellStyle name="Normal 36 5" xfId="17217"/>
    <cellStyle name="Normal 36 6" xfId="17218"/>
    <cellStyle name="Normal 36 7" xfId="17219"/>
    <cellStyle name="Normal 36 8" xfId="32577"/>
    <cellStyle name="Normal 37" xfId="17220"/>
    <cellStyle name="Normal 37 2" xfId="17221"/>
    <cellStyle name="Normal 37 3" xfId="17222"/>
    <cellStyle name="Normal 37 3 2" xfId="17223"/>
    <cellStyle name="Normal 37 3 2 2" xfId="17224"/>
    <cellStyle name="Normal 37 3 2 2 2" xfId="17225"/>
    <cellStyle name="Normal 37 3 2 2 3" xfId="17226"/>
    <cellStyle name="Normal 37 3 2 2 4" xfId="17227"/>
    <cellStyle name="Normal 37 3 2 3" xfId="17228"/>
    <cellStyle name="Normal 37 3 2 4" xfId="17229"/>
    <cellStyle name="Normal 37 3 2 5" xfId="17230"/>
    <cellStyle name="Normal 37 3 3" xfId="17231"/>
    <cellStyle name="Normal 37 3 3 2" xfId="17232"/>
    <cellStyle name="Normal 37 3 3 3" xfId="17233"/>
    <cellStyle name="Normal 37 3 3 4" xfId="17234"/>
    <cellStyle name="Normal 37 3 4" xfId="17235"/>
    <cellStyle name="Normal 37 3 5" xfId="17236"/>
    <cellStyle name="Normal 37 3 6" xfId="17237"/>
    <cellStyle name="Normal 37 4" xfId="32579"/>
    <cellStyle name="Normal 38" xfId="17238"/>
    <cellStyle name="Normal 38 2" xfId="17239"/>
    <cellStyle name="Normal 38 3" xfId="17240"/>
    <cellStyle name="Normal 38 3 2" xfId="17241"/>
    <cellStyle name="Normal 38 3 2 2" xfId="17242"/>
    <cellStyle name="Normal 38 3 2 2 2" xfId="17243"/>
    <cellStyle name="Normal 38 3 2 2 3" xfId="17244"/>
    <cellStyle name="Normal 38 3 2 2 4" xfId="17245"/>
    <cellStyle name="Normal 38 3 2 3" xfId="17246"/>
    <cellStyle name="Normal 38 3 2 4" xfId="17247"/>
    <cellStyle name="Normal 38 3 2 5" xfId="17248"/>
    <cellStyle name="Normal 38 3 3" xfId="17249"/>
    <cellStyle name="Normal 38 3 3 2" xfId="17250"/>
    <cellStyle name="Normal 38 3 3 3" xfId="17251"/>
    <cellStyle name="Normal 38 3 3 4" xfId="17252"/>
    <cellStyle name="Normal 38 3 4" xfId="17253"/>
    <cellStyle name="Normal 38 3 5" xfId="17254"/>
    <cellStyle name="Normal 38 3 6" xfId="17255"/>
    <cellStyle name="Normal 38 4" xfId="32580"/>
    <cellStyle name="Normal 39" xfId="17256"/>
    <cellStyle name="Normal 39 2" xfId="17257"/>
    <cellStyle name="Normal 39 3" xfId="17258"/>
    <cellStyle name="Normal 39 3 2" xfId="17259"/>
    <cellStyle name="Normal 39 3 2 2" xfId="17260"/>
    <cellStyle name="Normal 39 3 2 2 2" xfId="17261"/>
    <cellStyle name="Normal 39 3 2 2 3" xfId="17262"/>
    <cellStyle name="Normal 39 3 2 2 4" xfId="17263"/>
    <cellStyle name="Normal 39 3 2 3" xfId="17264"/>
    <cellStyle name="Normal 39 3 2 4" xfId="17265"/>
    <cellStyle name="Normal 39 3 2 5" xfId="17266"/>
    <cellStyle name="Normal 39 3 3" xfId="17267"/>
    <cellStyle name="Normal 39 3 3 2" xfId="17268"/>
    <cellStyle name="Normal 39 3 3 3" xfId="17269"/>
    <cellStyle name="Normal 39 3 3 4" xfId="17270"/>
    <cellStyle name="Normal 39 3 4" xfId="17271"/>
    <cellStyle name="Normal 39 3 5" xfId="17272"/>
    <cellStyle name="Normal 39 3 6" xfId="17273"/>
    <cellStyle name="Normal 39 4" xfId="32581"/>
    <cellStyle name="Normal 4" xfId="13"/>
    <cellStyle name="Normal 4 10" xfId="17274"/>
    <cellStyle name="Normal 4 11" xfId="17275"/>
    <cellStyle name="Normal 4 12" xfId="17276"/>
    <cellStyle name="Normal 4 13" xfId="17277"/>
    <cellStyle name="Normal 4 13 2" xfId="17278"/>
    <cellStyle name="Normal 4 13 3" xfId="17279"/>
    <cellStyle name="Normal 4 13 4" xfId="17280"/>
    <cellStyle name="Normal 4 14" xfId="17281"/>
    <cellStyle name="Normal 4 14 2" xfId="17282"/>
    <cellStyle name="Normal 4 14 3" xfId="17283"/>
    <cellStyle name="Normal 4 2" xfId="17284"/>
    <cellStyle name="Normal 4 2 10" xfId="17285"/>
    <cellStyle name="Normal 4 2 11" xfId="17286"/>
    <cellStyle name="Normal 4 2 11 2" xfId="17287"/>
    <cellStyle name="Normal 4 2 11 2 2" xfId="17288"/>
    <cellStyle name="Normal 4 2 11 2 3" xfId="17289"/>
    <cellStyle name="Normal 4 2 11 2 4" xfId="17290"/>
    <cellStyle name="Normal 4 2 11 3" xfId="17291"/>
    <cellStyle name="Normal 4 2 11 4" xfId="17292"/>
    <cellStyle name="Normal 4 2 11 5" xfId="17293"/>
    <cellStyle name="Normal 4 2 12" xfId="17294"/>
    <cellStyle name="Normal 4 2 13" xfId="17295"/>
    <cellStyle name="Normal 4 2 14" xfId="17296"/>
    <cellStyle name="Normal 4 2 2" xfId="17297"/>
    <cellStyle name="Normal 4 2 2 10" xfId="17298"/>
    <cellStyle name="Normal 4 2 2 10 2" xfId="17299"/>
    <cellStyle name="Normal 4 2 2 10 2 2" xfId="17300"/>
    <cellStyle name="Normal 4 2 2 10 2 3" xfId="17301"/>
    <cellStyle name="Normal 4 2 2 10 2 4" xfId="17302"/>
    <cellStyle name="Normal 4 2 2 10 3" xfId="17303"/>
    <cellStyle name="Normal 4 2 2 10 4" xfId="17304"/>
    <cellStyle name="Normal 4 2 2 10 5" xfId="17305"/>
    <cellStyle name="Normal 4 2 2 11" xfId="17306"/>
    <cellStyle name="Normal 4 2 2 12" xfId="17307"/>
    <cellStyle name="Normal 4 2 2 13" xfId="17308"/>
    <cellStyle name="Normal 4 2 2 14" xfId="17309"/>
    <cellStyle name="Normal 4 2 2 15" xfId="32582"/>
    <cellStyle name="Normal 4 2 2 2" xfId="17310"/>
    <cellStyle name="Normal 4 2 2 2 2" xfId="17311"/>
    <cellStyle name="Normal 4 2 2 2 2 2" xfId="17312"/>
    <cellStyle name="Normal 4 2 2 2 2 2 2" xfId="17313"/>
    <cellStyle name="Normal 4 2 2 2 2 2 2 2" xfId="17314"/>
    <cellStyle name="Normal 4 2 2 2 2 2 2 2 2" xfId="17315"/>
    <cellStyle name="Normal 4 2 2 2 2 2 2 2 3" xfId="17316"/>
    <cellStyle name="Normal 4 2 2 2 2 2 2 2 4" xfId="17317"/>
    <cellStyle name="Normal 4 2 2 2 2 2 2 3" xfId="17318"/>
    <cellStyle name="Normal 4 2 2 2 2 2 2 4" xfId="17319"/>
    <cellStyle name="Normal 4 2 2 2 2 2 2 5" xfId="17320"/>
    <cellStyle name="Normal 4 2 2 2 2 2 3" xfId="17321"/>
    <cellStyle name="Normal 4 2 2 2 2 2 3 2" xfId="17322"/>
    <cellStyle name="Normal 4 2 2 2 2 2 3 3" xfId="17323"/>
    <cellStyle name="Normal 4 2 2 2 2 2 3 4" xfId="17324"/>
    <cellStyle name="Normal 4 2 2 2 2 2 4" xfId="17325"/>
    <cellStyle name="Normal 4 2 2 2 2 2 5" xfId="17326"/>
    <cellStyle name="Normal 4 2 2 2 2 2 6" xfId="17327"/>
    <cellStyle name="Normal 4 2 2 2 2 3" xfId="17328"/>
    <cellStyle name="Normal 4 2 2 2 2 3 2" xfId="17329"/>
    <cellStyle name="Normal 4 2 2 2 2 3 2 2" xfId="17330"/>
    <cellStyle name="Normal 4 2 2 2 2 3 2 2 2" xfId="17331"/>
    <cellStyle name="Normal 4 2 2 2 2 3 2 2 3" xfId="17332"/>
    <cellStyle name="Normal 4 2 2 2 2 3 2 2 4" xfId="17333"/>
    <cellStyle name="Normal 4 2 2 2 2 3 2 3" xfId="17334"/>
    <cellStyle name="Normal 4 2 2 2 2 3 2 4" xfId="17335"/>
    <cellStyle name="Normal 4 2 2 2 2 3 2 5" xfId="17336"/>
    <cellStyle name="Normal 4 2 2 2 2 3 3" xfId="17337"/>
    <cellStyle name="Normal 4 2 2 2 2 3 3 2" xfId="17338"/>
    <cellStyle name="Normal 4 2 2 2 2 3 3 3" xfId="17339"/>
    <cellStyle name="Normal 4 2 2 2 2 3 3 4" xfId="17340"/>
    <cellStyle name="Normal 4 2 2 2 2 3 4" xfId="17341"/>
    <cellStyle name="Normal 4 2 2 2 2 3 5" xfId="17342"/>
    <cellStyle name="Normal 4 2 2 2 2 3 6" xfId="17343"/>
    <cellStyle name="Normal 4 2 2 2 2 4" xfId="17344"/>
    <cellStyle name="Normal 4 2 2 2 2 4 2" xfId="17345"/>
    <cellStyle name="Normal 4 2 2 2 2 4 2 2" xfId="17346"/>
    <cellStyle name="Normal 4 2 2 2 2 4 2 3" xfId="17347"/>
    <cellStyle name="Normal 4 2 2 2 2 4 2 4" xfId="17348"/>
    <cellStyle name="Normal 4 2 2 2 2 4 3" xfId="17349"/>
    <cellStyle name="Normal 4 2 2 2 2 4 4" xfId="17350"/>
    <cellStyle name="Normal 4 2 2 2 2 4 5" xfId="17351"/>
    <cellStyle name="Normal 4 2 2 2 2 5" xfId="17352"/>
    <cellStyle name="Normal 4 2 2 2 2 5 2" xfId="17353"/>
    <cellStyle name="Normal 4 2 2 2 2 5 3" xfId="17354"/>
    <cellStyle name="Normal 4 2 2 2 2 5 4" xfId="17355"/>
    <cellStyle name="Normal 4 2 2 2 2 6" xfId="17356"/>
    <cellStyle name="Normal 4 2 2 2 2 7" xfId="17357"/>
    <cellStyle name="Normal 4 2 2 2 2 8" xfId="17358"/>
    <cellStyle name="Normal 4 2 2 2 3" xfId="17359"/>
    <cellStyle name="Normal 4 2 2 2 3 2" xfId="17360"/>
    <cellStyle name="Normal 4 2 2 2 3 2 2" xfId="17361"/>
    <cellStyle name="Normal 4 2 2 2 3 2 2 2" xfId="17362"/>
    <cellStyle name="Normal 4 2 2 2 3 2 2 3" xfId="17363"/>
    <cellStyle name="Normal 4 2 2 2 3 2 2 4" xfId="17364"/>
    <cellStyle name="Normal 4 2 2 2 3 2 3" xfId="17365"/>
    <cellStyle name="Normal 4 2 2 2 3 2 4" xfId="17366"/>
    <cellStyle name="Normal 4 2 2 2 3 2 5" xfId="17367"/>
    <cellStyle name="Normal 4 2 2 2 3 3" xfId="17368"/>
    <cellStyle name="Normal 4 2 2 2 3 3 2" xfId="17369"/>
    <cellStyle name="Normal 4 2 2 2 3 3 3" xfId="17370"/>
    <cellStyle name="Normal 4 2 2 2 3 3 4" xfId="17371"/>
    <cellStyle name="Normal 4 2 2 2 3 4" xfId="17372"/>
    <cellStyle name="Normal 4 2 2 2 3 5" xfId="17373"/>
    <cellStyle name="Normal 4 2 2 2 3 6" xfId="17374"/>
    <cellStyle name="Normal 4 2 2 2 4" xfId="17375"/>
    <cellStyle name="Normal 4 2 2 2 4 2" xfId="17376"/>
    <cellStyle name="Normal 4 2 2 2 4 2 2" xfId="17377"/>
    <cellStyle name="Normal 4 2 2 2 4 2 2 2" xfId="17378"/>
    <cellStyle name="Normal 4 2 2 2 4 2 2 3" xfId="17379"/>
    <cellStyle name="Normal 4 2 2 2 4 2 2 4" xfId="17380"/>
    <cellStyle name="Normal 4 2 2 2 4 2 3" xfId="17381"/>
    <cellStyle name="Normal 4 2 2 2 4 2 4" xfId="17382"/>
    <cellStyle name="Normal 4 2 2 2 4 2 5" xfId="17383"/>
    <cellStyle name="Normal 4 2 2 2 4 3" xfId="17384"/>
    <cellStyle name="Normal 4 2 2 2 4 3 2" xfId="17385"/>
    <cellStyle name="Normal 4 2 2 2 4 3 3" xfId="17386"/>
    <cellStyle name="Normal 4 2 2 2 4 3 4" xfId="17387"/>
    <cellStyle name="Normal 4 2 2 2 4 4" xfId="17388"/>
    <cellStyle name="Normal 4 2 2 2 4 5" xfId="17389"/>
    <cellStyle name="Normal 4 2 2 2 4 6" xfId="17390"/>
    <cellStyle name="Normal 4 2 2 2 5" xfId="17391"/>
    <cellStyle name="Normal 4 2 2 2 5 2" xfId="17392"/>
    <cellStyle name="Normal 4 2 2 2 5 2 2" xfId="17393"/>
    <cellStyle name="Normal 4 2 2 2 5 2 3" xfId="17394"/>
    <cellStyle name="Normal 4 2 2 2 5 2 4" xfId="17395"/>
    <cellStyle name="Normal 4 2 2 2 5 3" xfId="17396"/>
    <cellStyle name="Normal 4 2 2 2 5 4" xfId="17397"/>
    <cellStyle name="Normal 4 2 2 2 5 5" xfId="17398"/>
    <cellStyle name="Normal 4 2 2 2 6" xfId="17399"/>
    <cellStyle name="Normal 4 2 2 2 6 2" xfId="17400"/>
    <cellStyle name="Normal 4 2 2 2 6 3" xfId="17401"/>
    <cellStyle name="Normal 4 2 2 2 6 4" xfId="17402"/>
    <cellStyle name="Normal 4 2 2 2 7" xfId="17403"/>
    <cellStyle name="Normal 4 2 2 2 8" xfId="17404"/>
    <cellStyle name="Normal 4 2 2 2 9" xfId="17405"/>
    <cellStyle name="Normal 4 2 2 3" xfId="17406"/>
    <cellStyle name="Normal 4 2 2 3 2" xfId="17407"/>
    <cellStyle name="Normal 4 2 2 3 2 2" xfId="17408"/>
    <cellStyle name="Normal 4 2 2 3 2 2 2" xfId="17409"/>
    <cellStyle name="Normal 4 2 2 3 2 2 2 2" xfId="17410"/>
    <cellStyle name="Normal 4 2 2 3 2 2 2 2 2" xfId="17411"/>
    <cellStyle name="Normal 4 2 2 3 2 2 2 2 3" xfId="17412"/>
    <cellStyle name="Normal 4 2 2 3 2 2 2 2 4" xfId="17413"/>
    <cellStyle name="Normal 4 2 2 3 2 2 2 3" xfId="17414"/>
    <cellStyle name="Normal 4 2 2 3 2 2 2 4" xfId="17415"/>
    <cellStyle name="Normal 4 2 2 3 2 2 2 5" xfId="17416"/>
    <cellStyle name="Normal 4 2 2 3 2 2 3" xfId="17417"/>
    <cellStyle name="Normal 4 2 2 3 2 2 3 2" xfId="17418"/>
    <cellStyle name="Normal 4 2 2 3 2 2 3 3" xfId="17419"/>
    <cellStyle name="Normal 4 2 2 3 2 2 3 4" xfId="17420"/>
    <cellStyle name="Normal 4 2 2 3 2 2 4" xfId="17421"/>
    <cellStyle name="Normal 4 2 2 3 2 2 5" xfId="17422"/>
    <cellStyle name="Normal 4 2 2 3 2 2 6" xfId="17423"/>
    <cellStyle name="Normal 4 2 2 3 2 3" xfId="17424"/>
    <cellStyle name="Normal 4 2 2 3 2 3 2" xfId="17425"/>
    <cellStyle name="Normal 4 2 2 3 2 3 2 2" xfId="17426"/>
    <cellStyle name="Normal 4 2 2 3 2 3 2 2 2" xfId="17427"/>
    <cellStyle name="Normal 4 2 2 3 2 3 2 2 3" xfId="17428"/>
    <cellStyle name="Normal 4 2 2 3 2 3 2 2 4" xfId="17429"/>
    <cellStyle name="Normal 4 2 2 3 2 3 2 3" xfId="17430"/>
    <cellStyle name="Normal 4 2 2 3 2 3 2 4" xfId="17431"/>
    <cellStyle name="Normal 4 2 2 3 2 3 2 5" xfId="17432"/>
    <cellStyle name="Normal 4 2 2 3 2 3 3" xfId="17433"/>
    <cellStyle name="Normal 4 2 2 3 2 3 3 2" xfId="17434"/>
    <cellStyle name="Normal 4 2 2 3 2 3 3 3" xfId="17435"/>
    <cellStyle name="Normal 4 2 2 3 2 3 3 4" xfId="17436"/>
    <cellStyle name="Normal 4 2 2 3 2 3 4" xfId="17437"/>
    <cellStyle name="Normal 4 2 2 3 2 3 5" xfId="17438"/>
    <cellStyle name="Normal 4 2 2 3 2 3 6" xfId="17439"/>
    <cellStyle name="Normal 4 2 2 3 2 4" xfId="17440"/>
    <cellStyle name="Normal 4 2 2 3 2 4 2" xfId="17441"/>
    <cellStyle name="Normal 4 2 2 3 2 4 2 2" xfId="17442"/>
    <cellStyle name="Normal 4 2 2 3 2 4 2 3" xfId="17443"/>
    <cellStyle name="Normal 4 2 2 3 2 4 2 4" xfId="17444"/>
    <cellStyle name="Normal 4 2 2 3 2 4 3" xfId="17445"/>
    <cellStyle name="Normal 4 2 2 3 2 4 4" xfId="17446"/>
    <cellStyle name="Normal 4 2 2 3 2 4 5" xfId="17447"/>
    <cellStyle name="Normal 4 2 2 3 2 5" xfId="17448"/>
    <cellStyle name="Normal 4 2 2 3 2 5 2" xfId="17449"/>
    <cellStyle name="Normal 4 2 2 3 2 5 3" xfId="17450"/>
    <cellStyle name="Normal 4 2 2 3 2 5 4" xfId="17451"/>
    <cellStyle name="Normal 4 2 2 3 2 6" xfId="17452"/>
    <cellStyle name="Normal 4 2 2 3 2 7" xfId="17453"/>
    <cellStyle name="Normal 4 2 2 3 2 8" xfId="17454"/>
    <cellStyle name="Normal 4 2 2 3 3" xfId="17455"/>
    <cellStyle name="Normal 4 2 2 3 3 2" xfId="17456"/>
    <cellStyle name="Normal 4 2 2 3 3 2 2" xfId="17457"/>
    <cellStyle name="Normal 4 2 2 3 3 2 2 2" xfId="17458"/>
    <cellStyle name="Normal 4 2 2 3 3 2 2 3" xfId="17459"/>
    <cellStyle name="Normal 4 2 2 3 3 2 2 4" xfId="17460"/>
    <cellStyle name="Normal 4 2 2 3 3 2 3" xfId="17461"/>
    <cellStyle name="Normal 4 2 2 3 3 2 4" xfId="17462"/>
    <cellStyle name="Normal 4 2 2 3 3 2 5" xfId="17463"/>
    <cellStyle name="Normal 4 2 2 3 3 3" xfId="17464"/>
    <cellStyle name="Normal 4 2 2 3 3 3 2" xfId="17465"/>
    <cellStyle name="Normal 4 2 2 3 3 3 3" xfId="17466"/>
    <cellStyle name="Normal 4 2 2 3 3 3 4" xfId="17467"/>
    <cellStyle name="Normal 4 2 2 3 3 4" xfId="17468"/>
    <cellStyle name="Normal 4 2 2 3 3 5" xfId="17469"/>
    <cellStyle name="Normal 4 2 2 3 3 6" xfId="17470"/>
    <cellStyle name="Normal 4 2 2 3 4" xfId="17471"/>
    <cellStyle name="Normal 4 2 2 3 4 2" xfId="17472"/>
    <cellStyle name="Normal 4 2 2 3 4 2 2" xfId="17473"/>
    <cellStyle name="Normal 4 2 2 3 4 2 2 2" xfId="17474"/>
    <cellStyle name="Normal 4 2 2 3 4 2 2 3" xfId="17475"/>
    <cellStyle name="Normal 4 2 2 3 4 2 2 4" xfId="17476"/>
    <cellStyle name="Normal 4 2 2 3 4 2 3" xfId="17477"/>
    <cellStyle name="Normal 4 2 2 3 4 2 4" xfId="17478"/>
    <cellStyle name="Normal 4 2 2 3 4 2 5" xfId="17479"/>
    <cellStyle name="Normal 4 2 2 3 4 3" xfId="17480"/>
    <cellStyle name="Normal 4 2 2 3 4 3 2" xfId="17481"/>
    <cellStyle name="Normal 4 2 2 3 4 3 3" xfId="17482"/>
    <cellStyle name="Normal 4 2 2 3 4 3 4" xfId="17483"/>
    <cellStyle name="Normal 4 2 2 3 4 4" xfId="17484"/>
    <cellStyle name="Normal 4 2 2 3 4 5" xfId="17485"/>
    <cellStyle name="Normal 4 2 2 3 4 6" xfId="17486"/>
    <cellStyle name="Normal 4 2 2 3 5" xfId="17487"/>
    <cellStyle name="Normal 4 2 2 3 5 2" xfId="17488"/>
    <cellStyle name="Normal 4 2 2 3 5 2 2" xfId="17489"/>
    <cellStyle name="Normal 4 2 2 3 5 2 3" xfId="17490"/>
    <cellStyle name="Normal 4 2 2 3 5 2 4" xfId="17491"/>
    <cellStyle name="Normal 4 2 2 3 5 3" xfId="17492"/>
    <cellStyle name="Normal 4 2 2 3 5 4" xfId="17493"/>
    <cellStyle name="Normal 4 2 2 3 5 5" xfId="17494"/>
    <cellStyle name="Normal 4 2 2 3 6" xfId="17495"/>
    <cellStyle name="Normal 4 2 2 3 6 2" xfId="17496"/>
    <cellStyle name="Normal 4 2 2 3 6 3" xfId="17497"/>
    <cellStyle name="Normal 4 2 2 3 6 4" xfId="17498"/>
    <cellStyle name="Normal 4 2 2 3 7" xfId="17499"/>
    <cellStyle name="Normal 4 2 2 3 8" xfId="17500"/>
    <cellStyle name="Normal 4 2 2 3 9" xfId="17501"/>
    <cellStyle name="Normal 4 2 2 4" xfId="17502"/>
    <cellStyle name="Normal 4 2 2 4 2" xfId="17503"/>
    <cellStyle name="Normal 4 2 2 4 2 2" xfId="17504"/>
    <cellStyle name="Normal 4 2 2 4 2 2 2" xfId="17505"/>
    <cellStyle name="Normal 4 2 2 4 2 2 2 2" xfId="17506"/>
    <cellStyle name="Normal 4 2 2 4 2 2 2 2 2" xfId="17507"/>
    <cellStyle name="Normal 4 2 2 4 2 2 2 2 3" xfId="17508"/>
    <cellStyle name="Normal 4 2 2 4 2 2 2 2 4" xfId="17509"/>
    <cellStyle name="Normal 4 2 2 4 2 2 2 3" xfId="17510"/>
    <cellStyle name="Normal 4 2 2 4 2 2 2 4" xfId="17511"/>
    <cellStyle name="Normal 4 2 2 4 2 2 2 5" xfId="17512"/>
    <cellStyle name="Normal 4 2 2 4 2 2 3" xfId="17513"/>
    <cellStyle name="Normal 4 2 2 4 2 2 3 2" xfId="17514"/>
    <cellStyle name="Normal 4 2 2 4 2 2 3 3" xfId="17515"/>
    <cellStyle name="Normal 4 2 2 4 2 2 3 4" xfId="17516"/>
    <cellStyle name="Normal 4 2 2 4 2 2 4" xfId="17517"/>
    <cellStyle name="Normal 4 2 2 4 2 2 5" xfId="17518"/>
    <cellStyle name="Normal 4 2 2 4 2 2 6" xfId="17519"/>
    <cellStyle name="Normal 4 2 2 4 2 3" xfId="17520"/>
    <cellStyle name="Normal 4 2 2 4 2 3 2" xfId="17521"/>
    <cellStyle name="Normal 4 2 2 4 2 3 2 2" xfId="17522"/>
    <cellStyle name="Normal 4 2 2 4 2 3 2 2 2" xfId="17523"/>
    <cellStyle name="Normal 4 2 2 4 2 3 2 2 3" xfId="17524"/>
    <cellStyle name="Normal 4 2 2 4 2 3 2 2 4" xfId="17525"/>
    <cellStyle name="Normal 4 2 2 4 2 3 2 3" xfId="17526"/>
    <cellStyle name="Normal 4 2 2 4 2 3 2 4" xfId="17527"/>
    <cellStyle name="Normal 4 2 2 4 2 3 2 5" xfId="17528"/>
    <cellStyle name="Normal 4 2 2 4 2 3 3" xfId="17529"/>
    <cellStyle name="Normal 4 2 2 4 2 3 3 2" xfId="17530"/>
    <cellStyle name="Normal 4 2 2 4 2 3 3 3" xfId="17531"/>
    <cellStyle name="Normal 4 2 2 4 2 3 3 4" xfId="17532"/>
    <cellStyle name="Normal 4 2 2 4 2 3 4" xfId="17533"/>
    <cellStyle name="Normal 4 2 2 4 2 3 5" xfId="17534"/>
    <cellStyle name="Normal 4 2 2 4 2 3 6" xfId="17535"/>
    <cellStyle name="Normal 4 2 2 4 2 4" xfId="17536"/>
    <cellStyle name="Normal 4 2 2 4 2 4 2" xfId="17537"/>
    <cellStyle name="Normal 4 2 2 4 2 4 2 2" xfId="17538"/>
    <cellStyle name="Normal 4 2 2 4 2 4 2 3" xfId="17539"/>
    <cellStyle name="Normal 4 2 2 4 2 4 2 4" xfId="17540"/>
    <cellStyle name="Normal 4 2 2 4 2 4 3" xfId="17541"/>
    <cellStyle name="Normal 4 2 2 4 2 4 4" xfId="17542"/>
    <cellStyle name="Normal 4 2 2 4 2 4 5" xfId="17543"/>
    <cellStyle name="Normal 4 2 2 4 2 5" xfId="17544"/>
    <cellStyle name="Normal 4 2 2 4 2 5 2" xfId="17545"/>
    <cellStyle name="Normal 4 2 2 4 2 5 3" xfId="17546"/>
    <cellStyle name="Normal 4 2 2 4 2 5 4" xfId="17547"/>
    <cellStyle name="Normal 4 2 2 4 2 6" xfId="17548"/>
    <cellStyle name="Normal 4 2 2 4 2 7" xfId="17549"/>
    <cellStyle name="Normal 4 2 2 4 2 8" xfId="17550"/>
    <cellStyle name="Normal 4 2 2 4 3" xfId="17551"/>
    <cellStyle name="Normal 4 2 2 4 3 2" xfId="17552"/>
    <cellStyle name="Normal 4 2 2 4 3 2 2" xfId="17553"/>
    <cellStyle name="Normal 4 2 2 4 3 2 2 2" xfId="17554"/>
    <cellStyle name="Normal 4 2 2 4 3 2 2 3" xfId="17555"/>
    <cellStyle name="Normal 4 2 2 4 3 2 2 4" xfId="17556"/>
    <cellStyle name="Normal 4 2 2 4 3 2 3" xfId="17557"/>
    <cellStyle name="Normal 4 2 2 4 3 2 4" xfId="17558"/>
    <cellStyle name="Normal 4 2 2 4 3 2 5" xfId="17559"/>
    <cellStyle name="Normal 4 2 2 4 3 3" xfId="17560"/>
    <cellStyle name="Normal 4 2 2 4 3 3 2" xfId="17561"/>
    <cellStyle name="Normal 4 2 2 4 3 3 3" xfId="17562"/>
    <cellStyle name="Normal 4 2 2 4 3 3 4" xfId="17563"/>
    <cellStyle name="Normal 4 2 2 4 3 4" xfId="17564"/>
    <cellStyle name="Normal 4 2 2 4 3 5" xfId="17565"/>
    <cellStyle name="Normal 4 2 2 4 3 6" xfId="17566"/>
    <cellStyle name="Normal 4 2 2 4 4" xfId="17567"/>
    <cellStyle name="Normal 4 2 2 4 4 2" xfId="17568"/>
    <cellStyle name="Normal 4 2 2 4 4 2 2" xfId="17569"/>
    <cellStyle name="Normal 4 2 2 4 4 2 2 2" xfId="17570"/>
    <cellStyle name="Normal 4 2 2 4 4 2 2 3" xfId="17571"/>
    <cellStyle name="Normal 4 2 2 4 4 2 2 4" xfId="17572"/>
    <cellStyle name="Normal 4 2 2 4 4 2 3" xfId="17573"/>
    <cellStyle name="Normal 4 2 2 4 4 2 4" xfId="17574"/>
    <cellStyle name="Normal 4 2 2 4 4 2 5" xfId="17575"/>
    <cellStyle name="Normal 4 2 2 4 4 3" xfId="17576"/>
    <cellStyle name="Normal 4 2 2 4 4 3 2" xfId="17577"/>
    <cellStyle name="Normal 4 2 2 4 4 3 3" xfId="17578"/>
    <cellStyle name="Normal 4 2 2 4 4 3 4" xfId="17579"/>
    <cellStyle name="Normal 4 2 2 4 4 4" xfId="17580"/>
    <cellStyle name="Normal 4 2 2 4 4 5" xfId="17581"/>
    <cellStyle name="Normal 4 2 2 4 4 6" xfId="17582"/>
    <cellStyle name="Normal 4 2 2 4 5" xfId="17583"/>
    <cellStyle name="Normal 4 2 2 4 5 2" xfId="17584"/>
    <cellStyle name="Normal 4 2 2 4 5 2 2" xfId="17585"/>
    <cellStyle name="Normal 4 2 2 4 5 2 3" xfId="17586"/>
    <cellStyle name="Normal 4 2 2 4 5 2 4" xfId="17587"/>
    <cellStyle name="Normal 4 2 2 4 5 3" xfId="17588"/>
    <cellStyle name="Normal 4 2 2 4 5 4" xfId="17589"/>
    <cellStyle name="Normal 4 2 2 4 5 5" xfId="17590"/>
    <cellStyle name="Normal 4 2 2 4 6" xfId="17591"/>
    <cellStyle name="Normal 4 2 2 4 6 2" xfId="17592"/>
    <cellStyle name="Normal 4 2 2 4 6 3" xfId="17593"/>
    <cellStyle name="Normal 4 2 2 4 6 4" xfId="17594"/>
    <cellStyle name="Normal 4 2 2 4 7" xfId="17595"/>
    <cellStyle name="Normal 4 2 2 4 8" xfId="17596"/>
    <cellStyle name="Normal 4 2 2 4 9" xfId="17597"/>
    <cellStyle name="Normal 4 2 2 5" xfId="17598"/>
    <cellStyle name="Normal 4 2 2 5 2" xfId="17599"/>
    <cellStyle name="Normal 4 2 2 5 2 2" xfId="17600"/>
    <cellStyle name="Normal 4 2 2 5 2 2 2" xfId="17601"/>
    <cellStyle name="Normal 4 2 2 5 2 2 2 2" xfId="17602"/>
    <cellStyle name="Normal 4 2 2 5 2 2 2 3" xfId="17603"/>
    <cellStyle name="Normal 4 2 2 5 2 2 2 4" xfId="17604"/>
    <cellStyle name="Normal 4 2 2 5 2 2 3" xfId="17605"/>
    <cellStyle name="Normal 4 2 2 5 2 2 4" xfId="17606"/>
    <cellStyle name="Normal 4 2 2 5 2 2 5" xfId="17607"/>
    <cellStyle name="Normal 4 2 2 5 2 3" xfId="17608"/>
    <cellStyle name="Normal 4 2 2 5 2 3 2" xfId="17609"/>
    <cellStyle name="Normal 4 2 2 5 2 3 3" xfId="17610"/>
    <cellStyle name="Normal 4 2 2 5 2 3 4" xfId="17611"/>
    <cellStyle name="Normal 4 2 2 5 2 4" xfId="17612"/>
    <cellStyle name="Normal 4 2 2 5 2 5" xfId="17613"/>
    <cellStyle name="Normal 4 2 2 5 2 6" xfId="17614"/>
    <cellStyle name="Normal 4 2 2 5 3" xfId="17615"/>
    <cellStyle name="Normal 4 2 2 5 3 2" xfId="17616"/>
    <cellStyle name="Normal 4 2 2 5 3 2 2" xfId="17617"/>
    <cellStyle name="Normal 4 2 2 5 3 2 2 2" xfId="17618"/>
    <cellStyle name="Normal 4 2 2 5 3 2 2 3" xfId="17619"/>
    <cellStyle name="Normal 4 2 2 5 3 2 2 4" xfId="17620"/>
    <cellStyle name="Normal 4 2 2 5 3 2 3" xfId="17621"/>
    <cellStyle name="Normal 4 2 2 5 3 2 4" xfId="17622"/>
    <cellStyle name="Normal 4 2 2 5 3 2 5" xfId="17623"/>
    <cellStyle name="Normal 4 2 2 5 3 3" xfId="17624"/>
    <cellStyle name="Normal 4 2 2 5 3 3 2" xfId="17625"/>
    <cellStyle name="Normal 4 2 2 5 3 3 3" xfId="17626"/>
    <cellStyle name="Normal 4 2 2 5 3 3 4" xfId="17627"/>
    <cellStyle name="Normal 4 2 2 5 3 4" xfId="17628"/>
    <cellStyle name="Normal 4 2 2 5 3 5" xfId="17629"/>
    <cellStyle name="Normal 4 2 2 5 3 6" xfId="17630"/>
    <cellStyle name="Normal 4 2 2 5 4" xfId="17631"/>
    <cellStyle name="Normal 4 2 2 5 4 2" xfId="17632"/>
    <cellStyle name="Normal 4 2 2 5 4 2 2" xfId="17633"/>
    <cellStyle name="Normal 4 2 2 5 4 2 3" xfId="17634"/>
    <cellStyle name="Normal 4 2 2 5 4 2 4" xfId="17635"/>
    <cellStyle name="Normal 4 2 2 5 4 3" xfId="17636"/>
    <cellStyle name="Normal 4 2 2 5 4 4" xfId="17637"/>
    <cellStyle name="Normal 4 2 2 5 4 5" xfId="17638"/>
    <cellStyle name="Normal 4 2 2 5 5" xfId="17639"/>
    <cellStyle name="Normal 4 2 2 5 5 2" xfId="17640"/>
    <cellStyle name="Normal 4 2 2 5 5 3" xfId="17641"/>
    <cellStyle name="Normal 4 2 2 5 5 4" xfId="17642"/>
    <cellStyle name="Normal 4 2 2 5 6" xfId="17643"/>
    <cellStyle name="Normal 4 2 2 5 7" xfId="17644"/>
    <cellStyle name="Normal 4 2 2 5 8" xfId="17645"/>
    <cellStyle name="Normal 4 2 2 6" xfId="17646"/>
    <cellStyle name="Normal 4 2 2 6 2" xfId="17647"/>
    <cellStyle name="Normal 4 2 2 6 2 2" xfId="17648"/>
    <cellStyle name="Normal 4 2 2 6 2 2 2" xfId="17649"/>
    <cellStyle name="Normal 4 2 2 6 2 2 2 2" xfId="17650"/>
    <cellStyle name="Normal 4 2 2 6 2 2 2 3" xfId="17651"/>
    <cellStyle name="Normal 4 2 2 6 2 2 2 4" xfId="17652"/>
    <cellStyle name="Normal 4 2 2 6 2 2 3" xfId="17653"/>
    <cellStyle name="Normal 4 2 2 6 2 2 4" xfId="17654"/>
    <cellStyle name="Normal 4 2 2 6 2 2 5" xfId="17655"/>
    <cellStyle name="Normal 4 2 2 6 2 3" xfId="17656"/>
    <cellStyle name="Normal 4 2 2 6 2 3 2" xfId="17657"/>
    <cellStyle name="Normal 4 2 2 6 2 3 3" xfId="17658"/>
    <cellStyle name="Normal 4 2 2 6 2 3 4" xfId="17659"/>
    <cellStyle name="Normal 4 2 2 6 2 4" xfId="17660"/>
    <cellStyle name="Normal 4 2 2 6 2 5" xfId="17661"/>
    <cellStyle name="Normal 4 2 2 6 2 6" xfId="17662"/>
    <cellStyle name="Normal 4 2 2 6 3" xfId="17663"/>
    <cellStyle name="Normal 4 2 2 6 3 2" xfId="17664"/>
    <cellStyle name="Normal 4 2 2 6 3 2 2" xfId="17665"/>
    <cellStyle name="Normal 4 2 2 6 3 2 2 2" xfId="17666"/>
    <cellStyle name="Normal 4 2 2 6 3 2 2 3" xfId="17667"/>
    <cellStyle name="Normal 4 2 2 6 3 2 2 4" xfId="17668"/>
    <cellStyle name="Normal 4 2 2 6 3 2 3" xfId="17669"/>
    <cellStyle name="Normal 4 2 2 6 3 2 4" xfId="17670"/>
    <cellStyle name="Normal 4 2 2 6 3 2 5" xfId="17671"/>
    <cellStyle name="Normal 4 2 2 6 3 3" xfId="17672"/>
    <cellStyle name="Normal 4 2 2 6 3 3 2" xfId="17673"/>
    <cellStyle name="Normal 4 2 2 6 3 3 3" xfId="17674"/>
    <cellStyle name="Normal 4 2 2 6 3 3 4" xfId="17675"/>
    <cellStyle name="Normal 4 2 2 6 3 4" xfId="17676"/>
    <cellStyle name="Normal 4 2 2 6 3 5" xfId="17677"/>
    <cellStyle name="Normal 4 2 2 6 3 6" xfId="17678"/>
    <cellStyle name="Normal 4 2 2 6 4" xfId="17679"/>
    <cellStyle name="Normal 4 2 2 6 4 2" xfId="17680"/>
    <cellStyle name="Normal 4 2 2 6 4 2 2" xfId="17681"/>
    <cellStyle name="Normal 4 2 2 6 4 2 3" xfId="17682"/>
    <cellStyle name="Normal 4 2 2 6 4 2 4" xfId="17683"/>
    <cellStyle name="Normal 4 2 2 6 4 3" xfId="17684"/>
    <cellStyle name="Normal 4 2 2 6 4 4" xfId="17685"/>
    <cellStyle name="Normal 4 2 2 6 4 5" xfId="17686"/>
    <cellStyle name="Normal 4 2 2 6 5" xfId="17687"/>
    <cellStyle name="Normal 4 2 2 6 5 2" xfId="17688"/>
    <cellStyle name="Normal 4 2 2 6 5 3" xfId="17689"/>
    <cellStyle name="Normal 4 2 2 6 5 4" xfId="17690"/>
    <cellStyle name="Normal 4 2 2 6 6" xfId="17691"/>
    <cellStyle name="Normal 4 2 2 6 7" xfId="17692"/>
    <cellStyle name="Normal 4 2 2 6 8" xfId="17693"/>
    <cellStyle name="Normal 4 2 2 7" xfId="17694"/>
    <cellStyle name="Normal 4 2 2 7 2" xfId="17695"/>
    <cellStyle name="Normal 4 2 2 7 2 2" xfId="17696"/>
    <cellStyle name="Normal 4 2 2 7 2 2 2" xfId="17697"/>
    <cellStyle name="Normal 4 2 2 7 2 2 3" xfId="17698"/>
    <cellStyle name="Normal 4 2 2 7 2 2 4" xfId="17699"/>
    <cellStyle name="Normal 4 2 2 7 2 3" xfId="17700"/>
    <cellStyle name="Normal 4 2 2 7 2 4" xfId="17701"/>
    <cellStyle name="Normal 4 2 2 7 2 5" xfId="17702"/>
    <cellStyle name="Normal 4 2 2 7 3" xfId="17703"/>
    <cellStyle name="Normal 4 2 2 7 3 2" xfId="17704"/>
    <cellStyle name="Normal 4 2 2 7 3 3" xfId="17705"/>
    <cellStyle name="Normal 4 2 2 7 3 4" xfId="17706"/>
    <cellStyle name="Normal 4 2 2 7 4" xfId="17707"/>
    <cellStyle name="Normal 4 2 2 7 5" xfId="17708"/>
    <cellStyle name="Normal 4 2 2 7 6" xfId="17709"/>
    <cellStyle name="Normal 4 2 2 8" xfId="17710"/>
    <cellStyle name="Normal 4 2 2 8 2" xfId="17711"/>
    <cellStyle name="Normal 4 2 2 8 2 2" xfId="17712"/>
    <cellStyle name="Normal 4 2 2 8 2 2 2" xfId="17713"/>
    <cellStyle name="Normal 4 2 2 8 2 2 3" xfId="17714"/>
    <cellStyle name="Normal 4 2 2 8 2 2 4" xfId="17715"/>
    <cellStyle name="Normal 4 2 2 8 2 3" xfId="17716"/>
    <cellStyle name="Normal 4 2 2 8 2 4" xfId="17717"/>
    <cellStyle name="Normal 4 2 2 8 2 5" xfId="17718"/>
    <cellStyle name="Normal 4 2 2 8 3" xfId="17719"/>
    <cellStyle name="Normal 4 2 2 8 3 2" xfId="17720"/>
    <cellStyle name="Normal 4 2 2 8 3 3" xfId="17721"/>
    <cellStyle name="Normal 4 2 2 8 3 4" xfId="17722"/>
    <cellStyle name="Normal 4 2 2 8 4" xfId="17723"/>
    <cellStyle name="Normal 4 2 2 8 5" xfId="17724"/>
    <cellStyle name="Normal 4 2 2 8 6" xfId="17725"/>
    <cellStyle name="Normal 4 2 2 9" xfId="17726"/>
    <cellStyle name="Normal 4 2 3" xfId="17727"/>
    <cellStyle name="Normal 4 2 3 10" xfId="17728"/>
    <cellStyle name="Normal 4 2 3 11" xfId="32583"/>
    <cellStyle name="Normal 4 2 3 2" xfId="17729"/>
    <cellStyle name="Normal 4 2 3 2 2" xfId="17730"/>
    <cellStyle name="Normal 4 2 3 2 2 2" xfId="17731"/>
    <cellStyle name="Normal 4 2 3 2 2 2 2" xfId="17732"/>
    <cellStyle name="Normal 4 2 3 2 2 2 2 2" xfId="17733"/>
    <cellStyle name="Normal 4 2 3 2 2 2 2 3" xfId="17734"/>
    <cellStyle name="Normal 4 2 3 2 2 2 2 4" xfId="17735"/>
    <cellStyle name="Normal 4 2 3 2 2 2 3" xfId="17736"/>
    <cellStyle name="Normal 4 2 3 2 2 2 4" xfId="17737"/>
    <cellStyle name="Normal 4 2 3 2 2 2 5" xfId="17738"/>
    <cellStyle name="Normal 4 2 3 2 2 3" xfId="17739"/>
    <cellStyle name="Normal 4 2 3 2 2 3 2" xfId="17740"/>
    <cellStyle name="Normal 4 2 3 2 2 3 3" xfId="17741"/>
    <cellStyle name="Normal 4 2 3 2 2 3 4" xfId="17742"/>
    <cellStyle name="Normal 4 2 3 2 2 4" xfId="17743"/>
    <cellStyle name="Normal 4 2 3 2 2 5" xfId="17744"/>
    <cellStyle name="Normal 4 2 3 2 2 6" xfId="17745"/>
    <cellStyle name="Normal 4 2 3 2 3" xfId="17746"/>
    <cellStyle name="Normal 4 2 3 2 3 2" xfId="17747"/>
    <cellStyle name="Normal 4 2 3 2 3 2 2" xfId="17748"/>
    <cellStyle name="Normal 4 2 3 2 3 2 2 2" xfId="17749"/>
    <cellStyle name="Normal 4 2 3 2 3 2 2 3" xfId="17750"/>
    <cellStyle name="Normal 4 2 3 2 3 2 2 4" xfId="17751"/>
    <cellStyle name="Normal 4 2 3 2 3 2 3" xfId="17752"/>
    <cellStyle name="Normal 4 2 3 2 3 2 4" xfId="17753"/>
    <cellStyle name="Normal 4 2 3 2 3 2 5" xfId="17754"/>
    <cellStyle name="Normal 4 2 3 2 3 3" xfId="17755"/>
    <cellStyle name="Normal 4 2 3 2 3 3 2" xfId="17756"/>
    <cellStyle name="Normal 4 2 3 2 3 3 3" xfId="17757"/>
    <cellStyle name="Normal 4 2 3 2 3 3 4" xfId="17758"/>
    <cellStyle name="Normal 4 2 3 2 3 4" xfId="17759"/>
    <cellStyle name="Normal 4 2 3 2 3 5" xfId="17760"/>
    <cellStyle name="Normal 4 2 3 2 3 6" xfId="17761"/>
    <cellStyle name="Normal 4 2 3 2 4" xfId="17762"/>
    <cellStyle name="Normal 4 2 3 2 4 2" xfId="17763"/>
    <cellStyle name="Normal 4 2 3 2 4 2 2" xfId="17764"/>
    <cellStyle name="Normal 4 2 3 2 4 2 3" xfId="17765"/>
    <cellStyle name="Normal 4 2 3 2 4 2 4" xfId="17766"/>
    <cellStyle name="Normal 4 2 3 2 4 3" xfId="17767"/>
    <cellStyle name="Normal 4 2 3 2 4 4" xfId="17768"/>
    <cellStyle name="Normal 4 2 3 2 4 5" xfId="17769"/>
    <cellStyle name="Normal 4 2 3 2 5" xfId="17770"/>
    <cellStyle name="Normal 4 2 3 2 5 2" xfId="17771"/>
    <cellStyle name="Normal 4 2 3 2 5 3" xfId="17772"/>
    <cellStyle name="Normal 4 2 3 2 5 4" xfId="17773"/>
    <cellStyle name="Normal 4 2 3 2 6" xfId="17774"/>
    <cellStyle name="Normal 4 2 3 2 7" xfId="17775"/>
    <cellStyle name="Normal 4 2 3 2 8" xfId="17776"/>
    <cellStyle name="Normal 4 2 3 3" xfId="17777"/>
    <cellStyle name="Normal 4 2 3 3 2" xfId="17778"/>
    <cellStyle name="Normal 4 2 3 3 2 2" xfId="17779"/>
    <cellStyle name="Normal 4 2 3 3 2 2 2" xfId="17780"/>
    <cellStyle name="Normal 4 2 3 3 2 2 3" xfId="17781"/>
    <cellStyle name="Normal 4 2 3 3 2 2 4" xfId="17782"/>
    <cellStyle name="Normal 4 2 3 3 2 3" xfId="17783"/>
    <cellStyle name="Normal 4 2 3 3 2 3 2" xfId="17784"/>
    <cellStyle name="Normal 4 2 3 3 2 3 3" xfId="17785"/>
    <cellStyle name="Normal 4 2 3 3 2 3 4" xfId="17786"/>
    <cellStyle name="Normal 4 2 3 3 2 4" xfId="17787"/>
    <cellStyle name="Normal 4 2 3 3 2 5" xfId="17788"/>
    <cellStyle name="Normal 4 2 3 3 2 6" xfId="17789"/>
    <cellStyle name="Normal 4 2 3 3 3" xfId="17790"/>
    <cellStyle name="Normal 4 2 3 3 3 2" xfId="17791"/>
    <cellStyle name="Normal 4 2 3 3 3 3" xfId="17792"/>
    <cellStyle name="Normal 4 2 3 3 3 4" xfId="17793"/>
    <cellStyle name="Normal 4 2 3 3 4" xfId="17794"/>
    <cellStyle name="Normal 4 2 3 3 4 2" xfId="17795"/>
    <cellStyle name="Normal 4 2 3 3 4 3" xfId="17796"/>
    <cellStyle name="Normal 4 2 3 3 4 4" xfId="17797"/>
    <cellStyle name="Normal 4 2 3 3 5" xfId="17798"/>
    <cellStyle name="Normal 4 2 3 3 6" xfId="17799"/>
    <cellStyle name="Normal 4 2 3 3 7" xfId="17800"/>
    <cellStyle name="Normal 4 2 3 4" xfId="17801"/>
    <cellStyle name="Normal 4 2 3 4 2" xfId="17802"/>
    <cellStyle name="Normal 4 2 3 4 2 2" xfId="17803"/>
    <cellStyle name="Normal 4 2 3 4 2 2 2" xfId="17804"/>
    <cellStyle name="Normal 4 2 3 4 2 2 3" xfId="17805"/>
    <cellStyle name="Normal 4 2 3 4 2 2 4" xfId="17806"/>
    <cellStyle name="Normal 4 2 3 4 2 3" xfId="17807"/>
    <cellStyle name="Normal 4 2 3 4 2 4" xfId="17808"/>
    <cellStyle name="Normal 4 2 3 4 2 5" xfId="17809"/>
    <cellStyle name="Normal 4 2 3 4 3" xfId="17810"/>
    <cellStyle name="Normal 4 2 3 4 3 2" xfId="17811"/>
    <cellStyle name="Normal 4 2 3 4 3 3" xfId="17812"/>
    <cellStyle name="Normal 4 2 3 4 3 4" xfId="17813"/>
    <cellStyle name="Normal 4 2 3 4 4" xfId="17814"/>
    <cellStyle name="Normal 4 2 3 4 5" xfId="17815"/>
    <cellStyle name="Normal 4 2 3 4 6" xfId="17816"/>
    <cellStyle name="Normal 4 2 3 5" xfId="17817"/>
    <cellStyle name="Normal 4 2 3 5 2" xfId="17818"/>
    <cellStyle name="Normal 4 2 3 5 2 2" xfId="17819"/>
    <cellStyle name="Normal 4 2 3 5 2 2 2" xfId="17820"/>
    <cellStyle name="Normal 4 2 3 5 2 2 3" xfId="17821"/>
    <cellStyle name="Normal 4 2 3 5 2 2 4" xfId="17822"/>
    <cellStyle name="Normal 4 2 3 5 2 3" xfId="17823"/>
    <cellStyle name="Normal 4 2 3 5 2 4" xfId="17824"/>
    <cellStyle name="Normal 4 2 3 5 2 5" xfId="17825"/>
    <cellStyle name="Normal 4 2 3 5 3" xfId="17826"/>
    <cellStyle name="Normal 4 2 3 5 3 2" xfId="17827"/>
    <cellStyle name="Normal 4 2 3 5 3 3" xfId="17828"/>
    <cellStyle name="Normal 4 2 3 5 3 4" xfId="17829"/>
    <cellStyle name="Normal 4 2 3 5 4" xfId="17830"/>
    <cellStyle name="Normal 4 2 3 5 4 2" xfId="17831"/>
    <cellStyle name="Normal 4 2 3 5 4 3" xfId="17832"/>
    <cellStyle name="Normal 4 2 3 5 4 4" xfId="17833"/>
    <cellStyle name="Normal 4 2 3 5 5" xfId="17834"/>
    <cellStyle name="Normal 4 2 3 5 6" xfId="17835"/>
    <cellStyle name="Normal 4 2 3 5 7" xfId="17836"/>
    <cellStyle name="Normal 4 2 3 6" xfId="17837"/>
    <cellStyle name="Normal 4 2 3 6 2" xfId="17838"/>
    <cellStyle name="Normal 4 2 3 6 2 2" xfId="17839"/>
    <cellStyle name="Normal 4 2 3 6 2 3" xfId="17840"/>
    <cellStyle name="Normal 4 2 3 6 2 4" xfId="17841"/>
    <cellStyle name="Normal 4 2 3 6 3" xfId="17842"/>
    <cellStyle name="Normal 4 2 3 6 4" xfId="17843"/>
    <cellStyle name="Normal 4 2 3 6 5" xfId="17844"/>
    <cellStyle name="Normal 4 2 3 7" xfId="17845"/>
    <cellStyle name="Normal 4 2 3 7 2" xfId="17846"/>
    <cellStyle name="Normal 4 2 3 7 3" xfId="17847"/>
    <cellStyle name="Normal 4 2 3 7 4" xfId="17848"/>
    <cellStyle name="Normal 4 2 3 8" xfId="17849"/>
    <cellStyle name="Normal 4 2 3 9" xfId="17850"/>
    <cellStyle name="Normal 4 2 4" xfId="17851"/>
    <cellStyle name="Normal 4 2 4 10" xfId="17852"/>
    <cellStyle name="Normal 4 2 4 2" xfId="17853"/>
    <cellStyle name="Normal 4 2 4 2 2" xfId="17854"/>
    <cellStyle name="Normal 4 2 4 2 2 2" xfId="17855"/>
    <cellStyle name="Normal 4 2 4 2 2 2 2" xfId="17856"/>
    <cellStyle name="Normal 4 2 4 2 2 2 2 2" xfId="17857"/>
    <cellStyle name="Normal 4 2 4 2 2 2 2 3" xfId="17858"/>
    <cellStyle name="Normal 4 2 4 2 2 2 2 4" xfId="17859"/>
    <cellStyle name="Normal 4 2 4 2 2 2 3" xfId="17860"/>
    <cellStyle name="Normal 4 2 4 2 2 2 4" xfId="17861"/>
    <cellStyle name="Normal 4 2 4 2 2 2 5" xfId="17862"/>
    <cellStyle name="Normal 4 2 4 2 2 3" xfId="17863"/>
    <cellStyle name="Normal 4 2 4 2 2 3 2" xfId="17864"/>
    <cellStyle name="Normal 4 2 4 2 2 3 3" xfId="17865"/>
    <cellStyle name="Normal 4 2 4 2 2 3 4" xfId="17866"/>
    <cellStyle name="Normal 4 2 4 2 2 4" xfId="17867"/>
    <cellStyle name="Normal 4 2 4 2 2 5" xfId="17868"/>
    <cellStyle name="Normal 4 2 4 2 2 6" xfId="17869"/>
    <cellStyle name="Normal 4 2 4 2 3" xfId="17870"/>
    <cellStyle name="Normal 4 2 4 2 3 2" xfId="17871"/>
    <cellStyle name="Normal 4 2 4 2 3 2 2" xfId="17872"/>
    <cellStyle name="Normal 4 2 4 2 3 2 2 2" xfId="17873"/>
    <cellStyle name="Normal 4 2 4 2 3 2 2 3" xfId="17874"/>
    <cellStyle name="Normal 4 2 4 2 3 2 2 4" xfId="17875"/>
    <cellStyle name="Normal 4 2 4 2 3 2 3" xfId="17876"/>
    <cellStyle name="Normal 4 2 4 2 3 2 4" xfId="17877"/>
    <cellStyle name="Normal 4 2 4 2 3 2 5" xfId="17878"/>
    <cellStyle name="Normal 4 2 4 2 3 3" xfId="17879"/>
    <cellStyle name="Normal 4 2 4 2 3 3 2" xfId="17880"/>
    <cellStyle name="Normal 4 2 4 2 3 3 3" xfId="17881"/>
    <cellStyle name="Normal 4 2 4 2 3 3 4" xfId="17882"/>
    <cellStyle name="Normal 4 2 4 2 3 4" xfId="17883"/>
    <cellStyle name="Normal 4 2 4 2 3 5" xfId="17884"/>
    <cellStyle name="Normal 4 2 4 2 3 6" xfId="17885"/>
    <cellStyle name="Normal 4 2 4 2 4" xfId="17886"/>
    <cellStyle name="Normal 4 2 4 2 4 2" xfId="17887"/>
    <cellStyle name="Normal 4 2 4 2 4 2 2" xfId="17888"/>
    <cellStyle name="Normal 4 2 4 2 4 2 3" xfId="17889"/>
    <cellStyle name="Normal 4 2 4 2 4 2 4" xfId="17890"/>
    <cellStyle name="Normal 4 2 4 2 4 3" xfId="17891"/>
    <cellStyle name="Normal 4 2 4 2 4 4" xfId="17892"/>
    <cellStyle name="Normal 4 2 4 2 4 5" xfId="17893"/>
    <cellStyle name="Normal 4 2 4 2 5" xfId="17894"/>
    <cellStyle name="Normal 4 2 4 2 5 2" xfId="17895"/>
    <cellStyle name="Normal 4 2 4 2 5 3" xfId="17896"/>
    <cellStyle name="Normal 4 2 4 2 5 4" xfId="17897"/>
    <cellStyle name="Normal 4 2 4 2 6" xfId="17898"/>
    <cellStyle name="Normal 4 2 4 2 7" xfId="17899"/>
    <cellStyle name="Normal 4 2 4 2 8" xfId="17900"/>
    <cellStyle name="Normal 4 2 4 3" xfId="17901"/>
    <cellStyle name="Normal 4 2 4 3 2" xfId="17902"/>
    <cellStyle name="Normal 4 2 4 3 2 2" xfId="17903"/>
    <cellStyle name="Normal 4 2 4 3 2 2 2" xfId="17904"/>
    <cellStyle name="Normal 4 2 4 3 2 2 3" xfId="17905"/>
    <cellStyle name="Normal 4 2 4 3 2 2 4" xfId="17906"/>
    <cellStyle name="Normal 4 2 4 3 2 3" xfId="17907"/>
    <cellStyle name="Normal 4 2 4 3 2 4" xfId="17908"/>
    <cellStyle name="Normal 4 2 4 3 2 5" xfId="17909"/>
    <cellStyle name="Normal 4 2 4 3 3" xfId="17910"/>
    <cellStyle name="Normal 4 2 4 3 3 2" xfId="17911"/>
    <cellStyle name="Normal 4 2 4 3 3 3" xfId="17912"/>
    <cellStyle name="Normal 4 2 4 3 3 4" xfId="17913"/>
    <cellStyle name="Normal 4 2 4 3 4" xfId="17914"/>
    <cellStyle name="Normal 4 2 4 3 5" xfId="17915"/>
    <cellStyle name="Normal 4 2 4 3 6" xfId="17916"/>
    <cellStyle name="Normal 4 2 4 4" xfId="17917"/>
    <cellStyle name="Normal 4 2 4 4 2" xfId="17918"/>
    <cellStyle name="Normal 4 2 4 4 2 2" xfId="17919"/>
    <cellStyle name="Normal 4 2 4 4 2 2 2" xfId="17920"/>
    <cellStyle name="Normal 4 2 4 4 2 2 3" xfId="17921"/>
    <cellStyle name="Normal 4 2 4 4 2 2 4" xfId="17922"/>
    <cellStyle name="Normal 4 2 4 4 2 3" xfId="17923"/>
    <cellStyle name="Normal 4 2 4 4 2 4" xfId="17924"/>
    <cellStyle name="Normal 4 2 4 4 2 5" xfId="17925"/>
    <cellStyle name="Normal 4 2 4 4 3" xfId="17926"/>
    <cellStyle name="Normal 4 2 4 4 3 2" xfId="17927"/>
    <cellStyle name="Normal 4 2 4 4 3 3" xfId="17928"/>
    <cellStyle name="Normal 4 2 4 4 3 4" xfId="17929"/>
    <cellStyle name="Normal 4 2 4 4 4" xfId="17930"/>
    <cellStyle name="Normal 4 2 4 4 5" xfId="17931"/>
    <cellStyle name="Normal 4 2 4 4 6" xfId="17932"/>
    <cellStyle name="Normal 4 2 4 5" xfId="17933"/>
    <cellStyle name="Normal 4 2 4 5 2" xfId="17934"/>
    <cellStyle name="Normal 4 2 4 5 2 2" xfId="17935"/>
    <cellStyle name="Normal 4 2 4 5 2 2 2" xfId="17936"/>
    <cellStyle name="Normal 4 2 4 5 2 2 3" xfId="17937"/>
    <cellStyle name="Normal 4 2 4 5 2 2 4" xfId="17938"/>
    <cellStyle name="Normal 4 2 4 5 2 3" xfId="17939"/>
    <cellStyle name="Normal 4 2 4 5 2 4" xfId="17940"/>
    <cellStyle name="Normal 4 2 4 5 2 5" xfId="17941"/>
    <cellStyle name="Normal 4 2 4 5 3" xfId="17942"/>
    <cellStyle name="Normal 4 2 4 5 3 2" xfId="17943"/>
    <cellStyle name="Normal 4 2 4 5 3 3" xfId="17944"/>
    <cellStyle name="Normal 4 2 4 5 3 4" xfId="17945"/>
    <cellStyle name="Normal 4 2 4 5 4" xfId="17946"/>
    <cellStyle name="Normal 4 2 4 5 5" xfId="17947"/>
    <cellStyle name="Normal 4 2 4 5 6" xfId="17948"/>
    <cellStyle name="Normal 4 2 4 6" xfId="17949"/>
    <cellStyle name="Normal 4 2 4 6 2" xfId="17950"/>
    <cellStyle name="Normal 4 2 4 6 2 2" xfId="17951"/>
    <cellStyle name="Normal 4 2 4 6 2 3" xfId="17952"/>
    <cellStyle name="Normal 4 2 4 6 2 4" xfId="17953"/>
    <cellStyle name="Normal 4 2 4 6 3" xfId="17954"/>
    <cellStyle name="Normal 4 2 4 6 4" xfId="17955"/>
    <cellStyle name="Normal 4 2 4 6 5" xfId="17956"/>
    <cellStyle name="Normal 4 2 4 7" xfId="17957"/>
    <cellStyle name="Normal 4 2 4 7 2" xfId="17958"/>
    <cellStyle name="Normal 4 2 4 7 3" xfId="17959"/>
    <cellStyle name="Normal 4 2 4 7 4" xfId="17960"/>
    <cellStyle name="Normal 4 2 4 8" xfId="17961"/>
    <cellStyle name="Normal 4 2 4 9" xfId="17962"/>
    <cellStyle name="Normal 4 2 5" xfId="17963"/>
    <cellStyle name="Normal 4 2 5 2" xfId="17964"/>
    <cellStyle name="Normal 4 2 5 2 2" xfId="17965"/>
    <cellStyle name="Normal 4 2 5 2 2 2" xfId="17966"/>
    <cellStyle name="Normal 4 2 5 2 2 2 2" xfId="17967"/>
    <cellStyle name="Normal 4 2 5 2 2 2 2 2" xfId="17968"/>
    <cellStyle name="Normal 4 2 5 2 2 2 2 3" xfId="17969"/>
    <cellStyle name="Normal 4 2 5 2 2 2 2 4" xfId="17970"/>
    <cellStyle name="Normal 4 2 5 2 2 2 3" xfId="17971"/>
    <cellStyle name="Normal 4 2 5 2 2 2 4" xfId="17972"/>
    <cellStyle name="Normal 4 2 5 2 2 2 5" xfId="17973"/>
    <cellStyle name="Normal 4 2 5 2 2 3" xfId="17974"/>
    <cellStyle name="Normal 4 2 5 2 2 3 2" xfId="17975"/>
    <cellStyle name="Normal 4 2 5 2 2 3 3" xfId="17976"/>
    <cellStyle name="Normal 4 2 5 2 2 3 4" xfId="17977"/>
    <cellStyle name="Normal 4 2 5 2 2 4" xfId="17978"/>
    <cellStyle name="Normal 4 2 5 2 2 5" xfId="17979"/>
    <cellStyle name="Normal 4 2 5 2 2 6" xfId="17980"/>
    <cellStyle name="Normal 4 2 5 2 3" xfId="17981"/>
    <cellStyle name="Normal 4 2 5 2 3 2" xfId="17982"/>
    <cellStyle name="Normal 4 2 5 2 3 2 2" xfId="17983"/>
    <cellStyle name="Normal 4 2 5 2 3 2 2 2" xfId="17984"/>
    <cellStyle name="Normal 4 2 5 2 3 2 2 3" xfId="17985"/>
    <cellStyle name="Normal 4 2 5 2 3 2 2 4" xfId="17986"/>
    <cellStyle name="Normal 4 2 5 2 3 2 3" xfId="17987"/>
    <cellStyle name="Normal 4 2 5 2 3 2 4" xfId="17988"/>
    <cellStyle name="Normal 4 2 5 2 3 2 5" xfId="17989"/>
    <cellStyle name="Normal 4 2 5 2 3 3" xfId="17990"/>
    <cellStyle name="Normal 4 2 5 2 3 3 2" xfId="17991"/>
    <cellStyle name="Normal 4 2 5 2 3 3 3" xfId="17992"/>
    <cellStyle name="Normal 4 2 5 2 3 3 4" xfId="17993"/>
    <cellStyle name="Normal 4 2 5 2 3 4" xfId="17994"/>
    <cellStyle name="Normal 4 2 5 2 3 5" xfId="17995"/>
    <cellStyle name="Normal 4 2 5 2 3 6" xfId="17996"/>
    <cellStyle name="Normal 4 2 5 2 4" xfId="17997"/>
    <cellStyle name="Normal 4 2 5 2 4 2" xfId="17998"/>
    <cellStyle name="Normal 4 2 5 2 4 2 2" xfId="17999"/>
    <cellStyle name="Normal 4 2 5 2 4 2 3" xfId="18000"/>
    <cellStyle name="Normal 4 2 5 2 4 2 4" xfId="18001"/>
    <cellStyle name="Normal 4 2 5 2 4 3" xfId="18002"/>
    <cellStyle name="Normal 4 2 5 2 4 4" xfId="18003"/>
    <cellStyle name="Normal 4 2 5 2 4 5" xfId="18004"/>
    <cellStyle name="Normal 4 2 5 2 5" xfId="18005"/>
    <cellStyle name="Normal 4 2 5 2 5 2" xfId="18006"/>
    <cellStyle name="Normal 4 2 5 2 5 3" xfId="18007"/>
    <cellStyle name="Normal 4 2 5 2 5 4" xfId="18008"/>
    <cellStyle name="Normal 4 2 5 2 6" xfId="18009"/>
    <cellStyle name="Normal 4 2 5 2 7" xfId="18010"/>
    <cellStyle name="Normal 4 2 5 2 8" xfId="18011"/>
    <cellStyle name="Normal 4 2 5 3" xfId="18012"/>
    <cellStyle name="Normal 4 2 5 3 2" xfId="18013"/>
    <cellStyle name="Normal 4 2 5 3 2 2" xfId="18014"/>
    <cellStyle name="Normal 4 2 5 3 2 2 2" xfId="18015"/>
    <cellStyle name="Normal 4 2 5 3 2 2 3" xfId="18016"/>
    <cellStyle name="Normal 4 2 5 3 2 2 4" xfId="18017"/>
    <cellStyle name="Normal 4 2 5 3 2 3" xfId="18018"/>
    <cellStyle name="Normal 4 2 5 3 2 4" xfId="18019"/>
    <cellStyle name="Normal 4 2 5 3 2 5" xfId="18020"/>
    <cellStyle name="Normal 4 2 5 3 3" xfId="18021"/>
    <cellStyle name="Normal 4 2 5 3 3 2" xfId="18022"/>
    <cellStyle name="Normal 4 2 5 3 3 3" xfId="18023"/>
    <cellStyle name="Normal 4 2 5 3 3 4" xfId="18024"/>
    <cellStyle name="Normal 4 2 5 3 4" xfId="18025"/>
    <cellStyle name="Normal 4 2 5 3 5" xfId="18026"/>
    <cellStyle name="Normal 4 2 5 3 6" xfId="18027"/>
    <cellStyle name="Normal 4 2 5 4" xfId="18028"/>
    <cellStyle name="Normal 4 2 5 4 2" xfId="18029"/>
    <cellStyle name="Normal 4 2 5 4 2 2" xfId="18030"/>
    <cellStyle name="Normal 4 2 5 4 2 2 2" xfId="18031"/>
    <cellStyle name="Normal 4 2 5 4 2 2 3" xfId="18032"/>
    <cellStyle name="Normal 4 2 5 4 2 2 4" xfId="18033"/>
    <cellStyle name="Normal 4 2 5 4 2 3" xfId="18034"/>
    <cellStyle name="Normal 4 2 5 4 2 4" xfId="18035"/>
    <cellStyle name="Normal 4 2 5 4 2 5" xfId="18036"/>
    <cellStyle name="Normal 4 2 5 4 3" xfId="18037"/>
    <cellStyle name="Normal 4 2 5 4 3 2" xfId="18038"/>
    <cellStyle name="Normal 4 2 5 4 3 3" xfId="18039"/>
    <cellStyle name="Normal 4 2 5 4 3 4" xfId="18040"/>
    <cellStyle name="Normal 4 2 5 4 4" xfId="18041"/>
    <cellStyle name="Normal 4 2 5 4 5" xfId="18042"/>
    <cellStyle name="Normal 4 2 5 4 6" xfId="18043"/>
    <cellStyle name="Normal 4 2 5 5" xfId="18044"/>
    <cellStyle name="Normal 4 2 5 5 2" xfId="18045"/>
    <cellStyle name="Normal 4 2 5 5 2 2" xfId="18046"/>
    <cellStyle name="Normal 4 2 5 5 2 3" xfId="18047"/>
    <cellStyle name="Normal 4 2 5 5 2 4" xfId="18048"/>
    <cellStyle name="Normal 4 2 5 5 3" xfId="18049"/>
    <cellStyle name="Normal 4 2 5 5 4" xfId="18050"/>
    <cellStyle name="Normal 4 2 5 5 5" xfId="18051"/>
    <cellStyle name="Normal 4 2 5 6" xfId="18052"/>
    <cellStyle name="Normal 4 2 5 6 2" xfId="18053"/>
    <cellStyle name="Normal 4 2 5 6 3" xfId="18054"/>
    <cellStyle name="Normal 4 2 5 6 4" xfId="18055"/>
    <cellStyle name="Normal 4 2 5 7" xfId="18056"/>
    <cellStyle name="Normal 4 2 5 8" xfId="18057"/>
    <cellStyle name="Normal 4 2 5 9" xfId="18058"/>
    <cellStyle name="Normal 4 2 6" xfId="18059"/>
    <cellStyle name="Normal 4 2 6 2" xfId="18060"/>
    <cellStyle name="Normal 4 2 6 2 2" xfId="18061"/>
    <cellStyle name="Normal 4 2 6 2 2 2" xfId="18062"/>
    <cellStyle name="Normal 4 2 6 2 2 2 2" xfId="18063"/>
    <cellStyle name="Normal 4 2 6 2 2 2 3" xfId="18064"/>
    <cellStyle name="Normal 4 2 6 2 2 2 4" xfId="18065"/>
    <cellStyle name="Normal 4 2 6 2 2 3" xfId="18066"/>
    <cellStyle name="Normal 4 2 6 2 2 4" xfId="18067"/>
    <cellStyle name="Normal 4 2 6 2 2 5" xfId="18068"/>
    <cellStyle name="Normal 4 2 6 2 3" xfId="18069"/>
    <cellStyle name="Normal 4 2 6 2 3 2" xfId="18070"/>
    <cellStyle name="Normal 4 2 6 2 3 3" xfId="18071"/>
    <cellStyle name="Normal 4 2 6 2 3 4" xfId="18072"/>
    <cellStyle name="Normal 4 2 6 2 4" xfId="18073"/>
    <cellStyle name="Normal 4 2 6 2 5" xfId="18074"/>
    <cellStyle name="Normal 4 2 6 2 6" xfId="18075"/>
    <cellStyle name="Normal 4 2 6 3" xfId="18076"/>
    <cellStyle name="Normal 4 2 6 3 2" xfId="18077"/>
    <cellStyle name="Normal 4 2 6 3 2 2" xfId="18078"/>
    <cellStyle name="Normal 4 2 6 3 2 2 2" xfId="18079"/>
    <cellStyle name="Normal 4 2 6 3 2 2 3" xfId="18080"/>
    <cellStyle name="Normal 4 2 6 3 2 2 4" xfId="18081"/>
    <cellStyle name="Normal 4 2 6 3 2 3" xfId="18082"/>
    <cellStyle name="Normal 4 2 6 3 2 4" xfId="18083"/>
    <cellStyle name="Normal 4 2 6 3 2 5" xfId="18084"/>
    <cellStyle name="Normal 4 2 6 3 3" xfId="18085"/>
    <cellStyle name="Normal 4 2 6 3 3 2" xfId="18086"/>
    <cellStyle name="Normal 4 2 6 3 3 3" xfId="18087"/>
    <cellStyle name="Normal 4 2 6 3 3 4" xfId="18088"/>
    <cellStyle name="Normal 4 2 6 3 4" xfId="18089"/>
    <cellStyle name="Normal 4 2 6 3 5" xfId="18090"/>
    <cellStyle name="Normal 4 2 6 3 6" xfId="18091"/>
    <cellStyle name="Normal 4 2 6 4" xfId="18092"/>
    <cellStyle name="Normal 4 2 6 4 2" xfId="18093"/>
    <cellStyle name="Normal 4 2 6 4 2 2" xfId="18094"/>
    <cellStyle name="Normal 4 2 6 4 2 3" xfId="18095"/>
    <cellStyle name="Normal 4 2 6 4 2 4" xfId="18096"/>
    <cellStyle name="Normal 4 2 6 4 3" xfId="18097"/>
    <cellStyle name="Normal 4 2 6 4 4" xfId="18098"/>
    <cellStyle name="Normal 4 2 6 4 5" xfId="18099"/>
    <cellStyle name="Normal 4 2 6 5" xfId="18100"/>
    <cellStyle name="Normal 4 2 6 5 2" xfId="18101"/>
    <cellStyle name="Normal 4 2 6 5 3" xfId="18102"/>
    <cellStyle name="Normal 4 2 6 5 4" xfId="18103"/>
    <cellStyle name="Normal 4 2 6 6" xfId="18104"/>
    <cellStyle name="Normal 4 2 6 7" xfId="18105"/>
    <cellStyle name="Normal 4 2 6 8" xfId="18106"/>
    <cellStyle name="Normal 4 2 7" xfId="18107"/>
    <cellStyle name="Normal 4 2 7 2" xfId="18108"/>
    <cellStyle name="Normal 4 2 7 2 2" xfId="18109"/>
    <cellStyle name="Normal 4 2 7 2 2 2" xfId="18110"/>
    <cellStyle name="Normal 4 2 7 2 2 2 2" xfId="18111"/>
    <cellStyle name="Normal 4 2 7 2 2 2 3" xfId="18112"/>
    <cellStyle name="Normal 4 2 7 2 2 2 4" xfId="18113"/>
    <cellStyle name="Normal 4 2 7 2 2 3" xfId="18114"/>
    <cellStyle name="Normal 4 2 7 2 2 4" xfId="18115"/>
    <cellStyle name="Normal 4 2 7 2 2 5" xfId="18116"/>
    <cellStyle name="Normal 4 2 7 2 3" xfId="18117"/>
    <cellStyle name="Normal 4 2 7 2 3 2" xfId="18118"/>
    <cellStyle name="Normal 4 2 7 2 3 3" xfId="18119"/>
    <cellStyle name="Normal 4 2 7 2 3 4" xfId="18120"/>
    <cellStyle name="Normal 4 2 7 2 4" xfId="18121"/>
    <cellStyle name="Normal 4 2 7 2 5" xfId="18122"/>
    <cellStyle name="Normal 4 2 7 2 6" xfId="18123"/>
    <cellStyle name="Normal 4 2 7 3" xfId="18124"/>
    <cellStyle name="Normal 4 2 7 3 2" xfId="18125"/>
    <cellStyle name="Normal 4 2 7 3 2 2" xfId="18126"/>
    <cellStyle name="Normal 4 2 7 3 2 2 2" xfId="18127"/>
    <cellStyle name="Normal 4 2 7 3 2 2 3" xfId="18128"/>
    <cellStyle name="Normal 4 2 7 3 2 2 4" xfId="18129"/>
    <cellStyle name="Normal 4 2 7 3 2 3" xfId="18130"/>
    <cellStyle name="Normal 4 2 7 3 2 4" xfId="18131"/>
    <cellStyle name="Normal 4 2 7 3 2 5" xfId="18132"/>
    <cellStyle name="Normal 4 2 7 3 3" xfId="18133"/>
    <cellStyle name="Normal 4 2 7 3 3 2" xfId="18134"/>
    <cellStyle name="Normal 4 2 7 3 3 3" xfId="18135"/>
    <cellStyle name="Normal 4 2 7 3 3 4" xfId="18136"/>
    <cellStyle name="Normal 4 2 7 3 4" xfId="18137"/>
    <cellStyle name="Normal 4 2 7 3 5" xfId="18138"/>
    <cellStyle name="Normal 4 2 7 3 6" xfId="18139"/>
    <cellStyle name="Normal 4 2 7 4" xfId="18140"/>
    <cellStyle name="Normal 4 2 7 4 2" xfId="18141"/>
    <cellStyle name="Normal 4 2 7 4 2 2" xfId="18142"/>
    <cellStyle name="Normal 4 2 7 4 2 3" xfId="18143"/>
    <cellStyle name="Normal 4 2 7 4 2 4" xfId="18144"/>
    <cellStyle name="Normal 4 2 7 4 3" xfId="18145"/>
    <cellStyle name="Normal 4 2 7 4 4" xfId="18146"/>
    <cellStyle name="Normal 4 2 7 4 5" xfId="18147"/>
    <cellStyle name="Normal 4 2 7 5" xfId="18148"/>
    <cellStyle name="Normal 4 2 7 5 2" xfId="18149"/>
    <cellStyle name="Normal 4 2 7 5 3" xfId="18150"/>
    <cellStyle name="Normal 4 2 7 5 4" xfId="18151"/>
    <cellStyle name="Normal 4 2 7 6" xfId="18152"/>
    <cellStyle name="Normal 4 2 7 7" xfId="18153"/>
    <cellStyle name="Normal 4 2 7 8" xfId="18154"/>
    <cellStyle name="Normal 4 2 8" xfId="18155"/>
    <cellStyle name="Normal 4 2 8 2" xfId="18156"/>
    <cellStyle name="Normal 4 2 8 2 2" xfId="18157"/>
    <cellStyle name="Normal 4 2 8 2 2 2" xfId="18158"/>
    <cellStyle name="Normal 4 2 8 2 2 3" xfId="18159"/>
    <cellStyle name="Normal 4 2 8 2 2 4" xfId="18160"/>
    <cellStyle name="Normal 4 2 8 2 3" xfId="18161"/>
    <cellStyle name="Normal 4 2 8 2 4" xfId="18162"/>
    <cellStyle name="Normal 4 2 8 2 5" xfId="18163"/>
    <cellStyle name="Normal 4 2 8 3" xfId="18164"/>
    <cellStyle name="Normal 4 2 8 3 2" xfId="18165"/>
    <cellStyle name="Normal 4 2 8 3 3" xfId="18166"/>
    <cellStyle name="Normal 4 2 8 3 4" xfId="18167"/>
    <cellStyle name="Normal 4 2 8 4" xfId="18168"/>
    <cellStyle name="Normal 4 2 8 5" xfId="18169"/>
    <cellStyle name="Normal 4 2 8 6" xfId="18170"/>
    <cellStyle name="Normal 4 2 9" xfId="18171"/>
    <cellStyle name="Normal 4 2 9 2" xfId="18172"/>
    <cellStyle name="Normal 4 2 9 2 2" xfId="18173"/>
    <cellStyle name="Normal 4 2 9 2 2 2" xfId="18174"/>
    <cellStyle name="Normal 4 2 9 2 2 3" xfId="18175"/>
    <cellStyle name="Normal 4 2 9 2 2 4" xfId="18176"/>
    <cellStyle name="Normal 4 2 9 2 3" xfId="18177"/>
    <cellStyle name="Normal 4 2 9 2 4" xfId="18178"/>
    <cellStyle name="Normal 4 2 9 2 5" xfId="18179"/>
    <cellStyle name="Normal 4 2 9 3" xfId="18180"/>
    <cellStyle name="Normal 4 2 9 3 2" xfId="18181"/>
    <cellStyle name="Normal 4 2 9 3 3" xfId="18182"/>
    <cellStyle name="Normal 4 2 9 3 4" xfId="18183"/>
    <cellStyle name="Normal 4 2 9 4" xfId="18184"/>
    <cellStyle name="Normal 4 2 9 5" xfId="18185"/>
    <cellStyle name="Normal 4 2 9 6" xfId="18186"/>
    <cellStyle name="Normal 4 2_Cadrage conso" xfId="32584"/>
    <cellStyle name="Normal 4 3" xfId="18187"/>
    <cellStyle name="Normal 4 3 10" xfId="18188"/>
    <cellStyle name="Normal 4 3 11" xfId="18189"/>
    <cellStyle name="Normal 4 3 12" xfId="32585"/>
    <cellStyle name="Normal 4 3 2" xfId="18190"/>
    <cellStyle name="Normal 4 3 2 10" xfId="18191"/>
    <cellStyle name="Normal 4 3 2 11" xfId="32586"/>
    <cellStyle name="Normal 4 3 2 2" xfId="18192"/>
    <cellStyle name="Normal 4 3 2 2 2" xfId="18193"/>
    <cellStyle name="Normal 4 3 2 2 2 2" xfId="18194"/>
    <cellStyle name="Normal 4 3 2 2 2 2 2" xfId="18195"/>
    <cellStyle name="Normal 4 3 2 2 2 2 3" xfId="18196"/>
    <cellStyle name="Normal 4 3 2 2 2 2 4" xfId="18197"/>
    <cellStyle name="Normal 4 3 2 2 2 3" xfId="18198"/>
    <cellStyle name="Normal 4 3 2 2 2 3 2" xfId="18199"/>
    <cellStyle name="Normal 4 3 2 2 2 3 3" xfId="18200"/>
    <cellStyle name="Normal 4 3 2 2 2 3 4" xfId="18201"/>
    <cellStyle name="Normal 4 3 2 2 2 4" xfId="18202"/>
    <cellStyle name="Normal 4 3 2 2 2 5" xfId="18203"/>
    <cellStyle name="Normal 4 3 2 2 2 6" xfId="18204"/>
    <cellStyle name="Normal 4 3 2 2 3" xfId="18205"/>
    <cellStyle name="Normal 4 3 2 2 3 2" xfId="18206"/>
    <cellStyle name="Normal 4 3 2 2 3 3" xfId="18207"/>
    <cellStyle name="Normal 4 3 2 2 3 4" xfId="18208"/>
    <cellStyle name="Normal 4 3 2 2 4" xfId="18209"/>
    <cellStyle name="Normal 4 3 2 2 4 2" xfId="18210"/>
    <cellStyle name="Normal 4 3 2 2 4 3" xfId="18211"/>
    <cellStyle name="Normal 4 3 2 2 4 4" xfId="18212"/>
    <cellStyle name="Normal 4 3 2 2 5" xfId="18213"/>
    <cellStyle name="Normal 4 3 2 2 6" xfId="18214"/>
    <cellStyle name="Normal 4 3 2 2 7" xfId="18215"/>
    <cellStyle name="Normal 4 3 2 3" xfId="18216"/>
    <cellStyle name="Normal 4 3 2 3 2" xfId="18217"/>
    <cellStyle name="Normal 4 3 2 3 2 2" xfId="18218"/>
    <cellStyle name="Normal 4 3 2 3 2 2 2" xfId="18219"/>
    <cellStyle name="Normal 4 3 2 3 2 2 3" xfId="18220"/>
    <cellStyle name="Normal 4 3 2 3 2 2 4" xfId="18221"/>
    <cellStyle name="Normal 4 3 2 3 2 3" xfId="18222"/>
    <cellStyle name="Normal 4 3 2 3 2 3 2" xfId="18223"/>
    <cellStyle name="Normal 4 3 2 3 2 3 3" xfId="18224"/>
    <cellStyle name="Normal 4 3 2 3 2 3 4" xfId="18225"/>
    <cellStyle name="Normal 4 3 2 3 2 4" xfId="18226"/>
    <cellStyle name="Normal 4 3 2 3 2 5" xfId="18227"/>
    <cellStyle name="Normal 4 3 2 3 2 6" xfId="18228"/>
    <cellStyle name="Normal 4 3 2 3 3" xfId="18229"/>
    <cellStyle name="Normal 4 3 2 3 3 2" xfId="18230"/>
    <cellStyle name="Normal 4 3 2 3 3 3" xfId="18231"/>
    <cellStyle name="Normal 4 3 2 3 3 4" xfId="18232"/>
    <cellStyle name="Normal 4 3 2 3 4" xfId="18233"/>
    <cellStyle name="Normal 4 3 2 3 4 2" xfId="18234"/>
    <cellStyle name="Normal 4 3 2 3 4 3" xfId="18235"/>
    <cellStyle name="Normal 4 3 2 3 4 4" xfId="18236"/>
    <cellStyle name="Normal 4 3 2 3 5" xfId="18237"/>
    <cellStyle name="Normal 4 3 2 3 6" xfId="18238"/>
    <cellStyle name="Normal 4 3 2 3 7" xfId="18239"/>
    <cellStyle name="Normal 4 3 2 4" xfId="18240"/>
    <cellStyle name="Normal 4 3 2 4 2" xfId="18241"/>
    <cellStyle name="Normal 4 3 2 4 2 2" xfId="18242"/>
    <cellStyle name="Normal 4 3 2 4 2 3" xfId="18243"/>
    <cellStyle name="Normal 4 3 2 4 2 4" xfId="18244"/>
    <cellStyle name="Normal 4 3 2 4 3" xfId="18245"/>
    <cellStyle name="Normal 4 3 2 4 3 2" xfId="18246"/>
    <cellStyle name="Normal 4 3 2 4 3 3" xfId="18247"/>
    <cellStyle name="Normal 4 3 2 4 3 4" xfId="18248"/>
    <cellStyle name="Normal 4 3 2 5" xfId="18249"/>
    <cellStyle name="Normal 4 3 2 5 2" xfId="18250"/>
    <cellStyle name="Normal 4 3 2 5 2 2" xfId="18251"/>
    <cellStyle name="Normal 4 3 2 5 2 3" xfId="18252"/>
    <cellStyle name="Normal 4 3 2 5 2 4" xfId="18253"/>
    <cellStyle name="Normal 4 3 2 5 3" xfId="18254"/>
    <cellStyle name="Normal 4 3 2 5 4" xfId="18255"/>
    <cellStyle name="Normal 4 3 2 5 5" xfId="18256"/>
    <cellStyle name="Normal 4 3 2 6" xfId="18257"/>
    <cellStyle name="Normal 4 3 2 6 2" xfId="18258"/>
    <cellStyle name="Normal 4 3 2 6 3" xfId="18259"/>
    <cellStyle name="Normal 4 3 2 6 4" xfId="18260"/>
    <cellStyle name="Normal 4 3 2 7" xfId="18261"/>
    <cellStyle name="Normal 4 3 2 8" xfId="18262"/>
    <cellStyle name="Normal 4 3 2 9" xfId="18263"/>
    <cellStyle name="Normal 4 3 3" xfId="18264"/>
    <cellStyle name="Normal 4 3 3 10" xfId="32587"/>
    <cellStyle name="Normal 4 3 3 2" xfId="18265"/>
    <cellStyle name="Normal 4 3 3 2 2" xfId="18266"/>
    <cellStyle name="Normal 4 3 3 2 2 2" xfId="18267"/>
    <cellStyle name="Normal 4 3 3 2 2 2 2" xfId="18268"/>
    <cellStyle name="Normal 4 3 3 2 2 2 3" xfId="18269"/>
    <cellStyle name="Normal 4 3 3 2 2 2 4" xfId="18270"/>
    <cellStyle name="Normal 4 3 3 2 2 3" xfId="18271"/>
    <cellStyle name="Normal 4 3 3 2 2 3 2" xfId="18272"/>
    <cellStyle name="Normal 4 3 3 2 2 3 3" xfId="18273"/>
    <cellStyle name="Normal 4 3 3 2 2 3 4" xfId="18274"/>
    <cellStyle name="Normal 4 3 3 2 2 4" xfId="18275"/>
    <cellStyle name="Normal 4 3 3 2 2 4 2" xfId="18276"/>
    <cellStyle name="Normal 4 3 3 2 2 4 3" xfId="18277"/>
    <cellStyle name="Normal 4 3 3 2 2 4 4" xfId="18278"/>
    <cellStyle name="Normal 4 3 3 2 2 5" xfId="18279"/>
    <cellStyle name="Normal 4 3 3 2 2 6" xfId="18280"/>
    <cellStyle name="Normal 4 3 3 2 2 7" xfId="18281"/>
    <cellStyle name="Normal 4 3 3 2 3" xfId="18282"/>
    <cellStyle name="Normal 4 3 3 2 3 2" xfId="18283"/>
    <cellStyle name="Normal 4 3 3 2 3 3" xfId="18284"/>
    <cellStyle name="Normal 4 3 3 2 3 4" xfId="18285"/>
    <cellStyle name="Normal 4 3 3 2 4" xfId="18286"/>
    <cellStyle name="Normal 4 3 3 2 4 2" xfId="18287"/>
    <cellStyle name="Normal 4 3 3 2 4 3" xfId="18288"/>
    <cellStyle name="Normal 4 3 3 2 4 4" xfId="18289"/>
    <cellStyle name="Normal 4 3 3 2 5" xfId="18290"/>
    <cellStyle name="Normal 4 3 3 2 5 2" xfId="18291"/>
    <cellStyle name="Normal 4 3 3 2 5 3" xfId="18292"/>
    <cellStyle name="Normal 4 3 3 2 5 4" xfId="18293"/>
    <cellStyle name="Normal 4 3 3 2 6" xfId="18294"/>
    <cellStyle name="Normal 4 3 3 2 7" xfId="18295"/>
    <cellStyle name="Normal 4 3 3 2 8" xfId="18296"/>
    <cellStyle name="Normal 4 3 3 3" xfId="18297"/>
    <cellStyle name="Normal 4 3 3 3 2" xfId="18298"/>
    <cellStyle name="Normal 4 3 3 3 2 2" xfId="18299"/>
    <cellStyle name="Normal 4 3 3 3 2 2 2" xfId="18300"/>
    <cellStyle name="Normal 4 3 3 3 2 2 3" xfId="18301"/>
    <cellStyle name="Normal 4 3 3 3 2 2 4" xfId="18302"/>
    <cellStyle name="Normal 4 3 3 3 2 3" xfId="18303"/>
    <cellStyle name="Normal 4 3 3 3 2 4" xfId="18304"/>
    <cellStyle name="Normal 4 3 3 3 2 5" xfId="18305"/>
    <cellStyle name="Normal 4 3 3 3 3" xfId="18306"/>
    <cellStyle name="Normal 4 3 3 3 3 2" xfId="18307"/>
    <cellStyle name="Normal 4 3 3 3 3 3" xfId="18308"/>
    <cellStyle name="Normal 4 3 3 3 3 4" xfId="18309"/>
    <cellStyle name="Normal 4 3 3 3 4" xfId="18310"/>
    <cellStyle name="Normal 4 3 3 3 4 2" xfId="18311"/>
    <cellStyle name="Normal 4 3 3 3 4 3" xfId="18312"/>
    <cellStyle name="Normal 4 3 3 3 4 4" xfId="18313"/>
    <cellStyle name="Normal 4 3 3 3 5" xfId="18314"/>
    <cellStyle name="Normal 4 3 3 3 6" xfId="18315"/>
    <cellStyle name="Normal 4 3 3 3 7" xfId="18316"/>
    <cellStyle name="Normal 4 3 3 4" xfId="18317"/>
    <cellStyle name="Normal 4 3 3 4 2" xfId="18318"/>
    <cellStyle name="Normal 4 3 3 4 2 2" xfId="18319"/>
    <cellStyle name="Normal 4 3 3 4 2 3" xfId="18320"/>
    <cellStyle name="Normal 4 3 3 4 2 4" xfId="18321"/>
    <cellStyle name="Normal 4 3 3 4 3" xfId="18322"/>
    <cellStyle name="Normal 4 3 3 4 4" xfId="18323"/>
    <cellStyle name="Normal 4 3 3 4 5" xfId="18324"/>
    <cellStyle name="Normal 4 3 3 5" xfId="18325"/>
    <cellStyle name="Normal 4 3 3 5 2" xfId="18326"/>
    <cellStyle name="Normal 4 3 3 5 3" xfId="18327"/>
    <cellStyle name="Normal 4 3 3 5 4" xfId="18328"/>
    <cellStyle name="Normal 4 3 3 6" xfId="18329"/>
    <cellStyle name="Normal 4 3 3 6 2" xfId="18330"/>
    <cellStyle name="Normal 4 3 3 6 3" xfId="18331"/>
    <cellStyle name="Normal 4 3 3 6 4" xfId="18332"/>
    <cellStyle name="Normal 4 3 3 7" xfId="18333"/>
    <cellStyle name="Normal 4 3 3 8" xfId="18334"/>
    <cellStyle name="Normal 4 3 3 9" xfId="18335"/>
    <cellStyle name="Normal 4 3 4" xfId="18336"/>
    <cellStyle name="Normal 4 3 4 2" xfId="18337"/>
    <cellStyle name="Normal 4 3 4 2 2" xfId="18338"/>
    <cellStyle name="Normal 4 3 4 2 2 2" xfId="18339"/>
    <cellStyle name="Normal 4 3 4 2 2 3" xfId="18340"/>
    <cellStyle name="Normal 4 3 4 2 2 4" xfId="18341"/>
    <cellStyle name="Normal 4 3 4 2 3" xfId="18342"/>
    <cellStyle name="Normal 4 3 4 2 3 2" xfId="18343"/>
    <cellStyle name="Normal 4 3 4 2 3 3" xfId="18344"/>
    <cellStyle name="Normal 4 3 4 2 3 4" xfId="18345"/>
    <cellStyle name="Normal 4 3 4 2 4" xfId="18346"/>
    <cellStyle name="Normal 4 3 4 2 5" xfId="18347"/>
    <cellStyle name="Normal 4 3 4 2 6" xfId="18348"/>
    <cellStyle name="Normal 4 3 4 3" xfId="18349"/>
    <cellStyle name="Normal 4 3 4 3 2" xfId="18350"/>
    <cellStyle name="Normal 4 3 4 3 3" xfId="18351"/>
    <cellStyle name="Normal 4 3 4 3 4" xfId="18352"/>
    <cellStyle name="Normal 4 3 4 4" xfId="18353"/>
    <cellStyle name="Normal 4 3 4 4 2" xfId="18354"/>
    <cellStyle name="Normal 4 3 4 4 3" xfId="18355"/>
    <cellStyle name="Normal 4 3 4 4 4" xfId="18356"/>
    <cellStyle name="Normal 4 3 4 5" xfId="18357"/>
    <cellStyle name="Normal 4 3 4 6" xfId="18358"/>
    <cellStyle name="Normal 4 3 4 7" xfId="18359"/>
    <cellStyle name="Normal 4 3 5" xfId="18360"/>
    <cellStyle name="Normal 4 3 5 2" xfId="18361"/>
    <cellStyle name="Normal 4 3 5 2 2" xfId="18362"/>
    <cellStyle name="Normal 4 3 5 2 2 2" xfId="18363"/>
    <cellStyle name="Normal 4 3 5 2 2 3" xfId="18364"/>
    <cellStyle name="Normal 4 3 5 2 2 4" xfId="18365"/>
    <cellStyle name="Normal 4 3 5 2 3" xfId="18366"/>
    <cellStyle name="Normal 4 3 5 2 3 2" xfId="18367"/>
    <cellStyle name="Normal 4 3 5 2 3 3" xfId="18368"/>
    <cellStyle name="Normal 4 3 5 2 3 4" xfId="18369"/>
    <cellStyle name="Normal 4 3 5 2 4" xfId="18370"/>
    <cellStyle name="Normal 4 3 5 2 4 2" xfId="18371"/>
    <cellStyle name="Normal 4 3 5 2 4 3" xfId="18372"/>
    <cellStyle name="Normal 4 3 5 2 4 4" xfId="18373"/>
    <cellStyle name="Normal 4 3 5 2 5" xfId="18374"/>
    <cellStyle name="Normal 4 3 5 2 6" xfId="18375"/>
    <cellStyle name="Normal 4 3 5 2 7" xfId="18376"/>
    <cellStyle name="Normal 4 3 5 3" xfId="18377"/>
    <cellStyle name="Normal 4 3 5 3 2" xfId="18378"/>
    <cellStyle name="Normal 4 3 5 3 3" xfId="18379"/>
    <cellStyle name="Normal 4 3 5 3 4" xfId="18380"/>
    <cellStyle name="Normal 4 3 5 4" xfId="18381"/>
    <cellStyle name="Normal 4 3 5 4 2" xfId="18382"/>
    <cellStyle name="Normal 4 3 5 4 3" xfId="18383"/>
    <cellStyle name="Normal 4 3 5 4 4" xfId="18384"/>
    <cellStyle name="Normal 4 3 5 5" xfId="18385"/>
    <cellStyle name="Normal 4 3 5 5 2" xfId="18386"/>
    <cellStyle name="Normal 4 3 5 5 3" xfId="18387"/>
    <cellStyle name="Normal 4 3 5 5 4" xfId="18388"/>
    <cellStyle name="Normal 4 3 5 6" xfId="18389"/>
    <cellStyle name="Normal 4 3 5 7" xfId="18390"/>
    <cellStyle name="Normal 4 3 5 8" xfId="18391"/>
    <cellStyle name="Normal 4 3 6" xfId="18392"/>
    <cellStyle name="Normal 4 3 6 2" xfId="18393"/>
    <cellStyle name="Normal 4 3 6 2 2" xfId="18394"/>
    <cellStyle name="Normal 4 3 6 2 3" xfId="18395"/>
    <cellStyle name="Normal 4 3 6 2 4" xfId="18396"/>
    <cellStyle name="Normal 4 3 6 3" xfId="18397"/>
    <cellStyle name="Normal 4 3 6 3 2" xfId="18398"/>
    <cellStyle name="Normal 4 3 6 3 3" xfId="18399"/>
    <cellStyle name="Normal 4 3 6 3 4" xfId="18400"/>
    <cellStyle name="Normal 4 3 6 4" xfId="18401"/>
    <cellStyle name="Normal 4 3 6 5" xfId="18402"/>
    <cellStyle name="Normal 4 3 6 6" xfId="18403"/>
    <cellStyle name="Normal 4 3 7" xfId="18404"/>
    <cellStyle name="Normal 4 3 7 2" xfId="18405"/>
    <cellStyle name="Normal 4 3 7 3" xfId="18406"/>
    <cellStyle name="Normal 4 3 7 4" xfId="18407"/>
    <cellStyle name="Normal 4 3 8" xfId="18408"/>
    <cellStyle name="Normal 4 3 8 2" xfId="18409"/>
    <cellStyle name="Normal 4 3 8 3" xfId="18410"/>
    <cellStyle name="Normal 4 3 8 4" xfId="18411"/>
    <cellStyle name="Normal 4 3 9" xfId="18412"/>
    <cellStyle name="Normal 4 4" xfId="18413"/>
    <cellStyle name="Normal 4 4 2" xfId="18414"/>
    <cellStyle name="Normal 4 4 2 2" xfId="18415"/>
    <cellStyle name="Normal 4 4 2 2 2" xfId="18416"/>
    <cellStyle name="Normal 4 4 2 2 2 2" xfId="18417"/>
    <cellStyle name="Normal 4 4 2 2 2 3" xfId="18418"/>
    <cellStyle name="Normal 4 4 2 2 2 4" xfId="18419"/>
    <cellStyle name="Normal 4 4 2 2 3" xfId="18420"/>
    <cellStyle name="Normal 4 4 2 2 3 2" xfId="18421"/>
    <cellStyle name="Normal 4 4 2 2 3 3" xfId="18422"/>
    <cellStyle name="Normal 4 4 2 2 3 4" xfId="18423"/>
    <cellStyle name="Normal 4 4 2 2 4" xfId="18424"/>
    <cellStyle name="Normal 4 4 2 2 5" xfId="18425"/>
    <cellStyle name="Normal 4 4 2 2 6" xfId="18426"/>
    <cellStyle name="Normal 4 4 2 3" xfId="18427"/>
    <cellStyle name="Normal 4 4 2 3 2" xfId="18428"/>
    <cellStyle name="Normal 4 4 2 3 3" xfId="18429"/>
    <cellStyle name="Normal 4 4 2 3 4" xfId="18430"/>
    <cellStyle name="Normal 4 4 2 4" xfId="18431"/>
    <cellStyle name="Normal 4 4 2 4 2" xfId="18432"/>
    <cellStyle name="Normal 4 4 2 4 3" xfId="18433"/>
    <cellStyle name="Normal 4 4 2 4 4" xfId="18434"/>
    <cellStyle name="Normal 4 4 2 5" xfId="18435"/>
    <cellStyle name="Normal 4 4 2 6" xfId="18436"/>
    <cellStyle name="Normal 4 4 2 7" xfId="18437"/>
    <cellStyle name="Normal 4 4 2 8" xfId="18438"/>
    <cellStyle name="Normal 4 4 3" xfId="18439"/>
    <cellStyle name="Normal 4 4 3 2" xfId="18440"/>
    <cellStyle name="Normal 4 4 3 2 2" xfId="18441"/>
    <cellStyle name="Normal 4 4 3 2 2 2" xfId="18442"/>
    <cellStyle name="Normal 4 4 3 2 2 3" xfId="18443"/>
    <cellStyle name="Normal 4 4 3 2 2 4" xfId="18444"/>
    <cellStyle name="Normal 4 4 3 2 3" xfId="18445"/>
    <cellStyle name="Normal 4 4 3 2 4" xfId="18446"/>
    <cellStyle name="Normal 4 4 3 2 5" xfId="18447"/>
    <cellStyle name="Normal 4 4 3 3" xfId="18448"/>
    <cellStyle name="Normal 4 4 3 3 2" xfId="18449"/>
    <cellStyle name="Normal 4 4 3 3 3" xfId="18450"/>
    <cellStyle name="Normal 4 4 3 3 4" xfId="18451"/>
    <cellStyle name="Normal 4 4 3 4" xfId="18452"/>
    <cellStyle name="Normal 4 4 3 5" xfId="18453"/>
    <cellStyle name="Normal 4 4 3 6" xfId="18454"/>
    <cellStyle name="Normal 4 4 4" xfId="18455"/>
    <cellStyle name="Normal 4 4 4 2" xfId="18456"/>
    <cellStyle name="Normal 4 4 4 2 2" xfId="18457"/>
    <cellStyle name="Normal 4 4 4 2 3" xfId="18458"/>
    <cellStyle name="Normal 4 4 4 2 4" xfId="18459"/>
    <cellStyle name="Normal 4 4 4 3" xfId="18460"/>
    <cellStyle name="Normal 4 4 4 4" xfId="18461"/>
    <cellStyle name="Normal 4 4 4 5" xfId="18462"/>
    <cellStyle name="Normal 4 4 5" xfId="18463"/>
    <cellStyle name="Normal 4 4 5 2" xfId="18464"/>
    <cellStyle name="Normal 4 4 5 3" xfId="18465"/>
    <cellStyle name="Normal 4 4 5 4" xfId="18466"/>
    <cellStyle name="Normal 4 4 6" xfId="18467"/>
    <cellStyle name="Normal 4 4 6 2" xfId="18468"/>
    <cellStyle name="Normal 4 4 6 3" xfId="18469"/>
    <cellStyle name="Normal 4 4 6 4" xfId="18470"/>
    <cellStyle name="Normal 4 4 7" xfId="32588"/>
    <cellStyle name="Normal 4 5" xfId="18471"/>
    <cellStyle name="Normal 4 5 10" xfId="18472"/>
    <cellStyle name="Normal 4 5 11" xfId="18473"/>
    <cellStyle name="Normal 4 5 12" xfId="18474"/>
    <cellStyle name="Normal 4 5 13" xfId="18475"/>
    <cellStyle name="Normal 4 5 14" xfId="18476"/>
    <cellStyle name="Normal 4 5 15" xfId="18477"/>
    <cellStyle name="Normal 4 5 16" xfId="18478"/>
    <cellStyle name="Normal 4 5 17" xfId="18479"/>
    <cellStyle name="Normal 4 5 18" xfId="18480"/>
    <cellStyle name="Normal 4 5 19" xfId="18481"/>
    <cellStyle name="Normal 4 5 2" xfId="18482"/>
    <cellStyle name="Normal 4 5 2 2" xfId="18483"/>
    <cellStyle name="Normal 4 5 2 2 2" xfId="18484"/>
    <cellStyle name="Normal 4 5 2 2 2 2" xfId="18485"/>
    <cellStyle name="Normal 4 5 2 2 2 3" xfId="18486"/>
    <cellStyle name="Normal 4 5 2 2 2 4" xfId="18487"/>
    <cellStyle name="Normal 4 5 2 2 3" xfId="18488"/>
    <cellStyle name="Normal 4 5 2 2 4" xfId="18489"/>
    <cellStyle name="Normal 4 5 2 2 5" xfId="18490"/>
    <cellStyle name="Normal 4 5 2 3" xfId="18491"/>
    <cellStyle name="Normal 4 5 2 3 2" xfId="18492"/>
    <cellStyle name="Normal 4 5 2 3 3" xfId="18493"/>
    <cellStyle name="Normal 4 5 2 3 4" xfId="18494"/>
    <cellStyle name="Normal 4 5 2 4" xfId="18495"/>
    <cellStyle name="Normal 4 5 2 4 2" xfId="18496"/>
    <cellStyle name="Normal 4 5 2 4 3" xfId="18497"/>
    <cellStyle name="Normal 4 5 2 4 4" xfId="18498"/>
    <cellStyle name="Normal 4 5 20" xfId="18499"/>
    <cellStyle name="Normal 4 5 21" xfId="18500"/>
    <cellStyle name="Normal 4 5 22" xfId="18501"/>
    <cellStyle name="Normal 4 5 23" xfId="18502"/>
    <cellStyle name="Normal 4 5 24" xfId="18503"/>
    <cellStyle name="Normal 4 5 25" xfId="18504"/>
    <cellStyle name="Normal 4 5 26" xfId="18505"/>
    <cellStyle name="Normal 4 5 27" xfId="18506"/>
    <cellStyle name="Normal 4 5 28" xfId="18507"/>
    <cellStyle name="Normal 4 5 29" xfId="18508"/>
    <cellStyle name="Normal 4 5 3" xfId="18509"/>
    <cellStyle name="Normal 4 5 3 2" xfId="18510"/>
    <cellStyle name="Normal 4 5 3 2 2" xfId="18511"/>
    <cellStyle name="Normal 4 5 3 2 2 2" xfId="18512"/>
    <cellStyle name="Normal 4 5 3 2 2 3" xfId="18513"/>
    <cellStyle name="Normal 4 5 3 2 2 4" xfId="18514"/>
    <cellStyle name="Normal 4 5 3 2 3" xfId="18515"/>
    <cellStyle name="Normal 4 5 3 2 4" xfId="18516"/>
    <cellStyle name="Normal 4 5 3 2 5" xfId="18517"/>
    <cellStyle name="Normal 4 5 3 3" xfId="18518"/>
    <cellStyle name="Normal 4 5 3 3 2" xfId="18519"/>
    <cellStyle name="Normal 4 5 3 3 3" xfId="18520"/>
    <cellStyle name="Normal 4 5 3 3 4" xfId="18521"/>
    <cellStyle name="Normal 4 5 3 4" xfId="18522"/>
    <cellStyle name="Normal 4 5 3 4 2" xfId="18523"/>
    <cellStyle name="Normal 4 5 3 4 3" xfId="18524"/>
    <cellStyle name="Normal 4 5 3 4 4" xfId="18525"/>
    <cellStyle name="Normal 4 5 30" xfId="18526"/>
    <cellStyle name="Normal 4 5 31" xfId="18527"/>
    <cellStyle name="Normal 4 5 32" xfId="18528"/>
    <cellStyle name="Normal 4 5 33" xfId="18529"/>
    <cellStyle name="Normal 4 5 34" xfId="18530"/>
    <cellStyle name="Normal 4 5 35" xfId="18531"/>
    <cellStyle name="Normal 4 5 36" xfId="18532"/>
    <cellStyle name="Normal 4 5 37" xfId="18533"/>
    <cellStyle name="Normal 4 5 38" xfId="18534"/>
    <cellStyle name="Normal 4 5 39" xfId="18535"/>
    <cellStyle name="Normal 4 5 4" xfId="18536"/>
    <cellStyle name="Normal 4 5 4 2" xfId="18537"/>
    <cellStyle name="Normal 4 5 4 2 2" xfId="18538"/>
    <cellStyle name="Normal 4 5 4 2 3" xfId="18539"/>
    <cellStyle name="Normal 4 5 4 2 4" xfId="18540"/>
    <cellStyle name="Normal 4 5 4 3" xfId="18541"/>
    <cellStyle name="Normal 4 5 4 3 2" xfId="18542"/>
    <cellStyle name="Normal 4 5 4 3 3" xfId="18543"/>
    <cellStyle name="Normal 4 5 4 3 4" xfId="18544"/>
    <cellStyle name="Normal 4 5 40" xfId="18545"/>
    <cellStyle name="Normal 4 5 41" xfId="18546"/>
    <cellStyle name="Normal 4 5 42" xfId="18547"/>
    <cellStyle name="Normal 4 5 43" xfId="18548"/>
    <cellStyle name="Normal 4 5 44" xfId="18549"/>
    <cellStyle name="Normal 4 5 45" xfId="18550"/>
    <cellStyle name="Normal 4 5 46" xfId="18551"/>
    <cellStyle name="Normal 4 5 47" xfId="18552"/>
    <cellStyle name="Normal 4 5 48" xfId="18553"/>
    <cellStyle name="Normal 4 5 49" xfId="18554"/>
    <cellStyle name="Normal 4 5 5" xfId="18555"/>
    <cellStyle name="Normal 4 5 5 2" xfId="18556"/>
    <cellStyle name="Normal 4 5 5 2 2" xfId="18557"/>
    <cellStyle name="Normal 4 5 5 2 3" xfId="18558"/>
    <cellStyle name="Normal 4 5 5 2 4" xfId="18559"/>
    <cellStyle name="Normal 4 5 50" xfId="18560"/>
    <cellStyle name="Normal 4 5 51" xfId="18561"/>
    <cellStyle name="Normal 4 5 52" xfId="18562"/>
    <cellStyle name="Normal 4 5 53" xfId="18563"/>
    <cellStyle name="Normal 4 5 54" xfId="18564"/>
    <cellStyle name="Normal 4 5 55" xfId="18565"/>
    <cellStyle name="Normal 4 5 56" xfId="18566"/>
    <cellStyle name="Normal 4 5 57" xfId="18567"/>
    <cellStyle name="Normal 4 5 58" xfId="18568"/>
    <cellStyle name="Normal 4 5 59" xfId="18569"/>
    <cellStyle name="Normal 4 5 6" xfId="18570"/>
    <cellStyle name="Normal 4 5 60" xfId="18571"/>
    <cellStyle name="Normal 4 5 61" xfId="18572"/>
    <cellStyle name="Normal 4 5 62" xfId="18573"/>
    <cellStyle name="Normal 4 5 63" xfId="18574"/>
    <cellStyle name="Normal 4 5 64" xfId="18575"/>
    <cellStyle name="Normal 4 5 65" xfId="18576"/>
    <cellStyle name="Normal 4 5 66" xfId="18577"/>
    <cellStyle name="Normal 4 5 67" xfId="18578"/>
    <cellStyle name="Normal 4 5 68" xfId="18579"/>
    <cellStyle name="Normal 4 5 69" xfId="18580"/>
    <cellStyle name="Normal 4 5 7" xfId="18581"/>
    <cellStyle name="Normal 4 5 70" xfId="18582"/>
    <cellStyle name="Normal 4 5 71" xfId="18583"/>
    <cellStyle name="Normal 4 5 72" xfId="18584"/>
    <cellStyle name="Normal 4 5 73" xfId="18585"/>
    <cellStyle name="Normal 4 5 74" xfId="18586"/>
    <cellStyle name="Normal 4 5 75" xfId="18587"/>
    <cellStyle name="Normal 4 5 76" xfId="18588"/>
    <cellStyle name="Normal 4 5 77" xfId="18589"/>
    <cellStyle name="Normal 4 5 78" xfId="18590"/>
    <cellStyle name="Normal 4 5 79" xfId="18591"/>
    <cellStyle name="Normal 4 5 8" xfId="18592"/>
    <cellStyle name="Normal 4 5 80" xfId="18593"/>
    <cellStyle name="Normal 4 5 81" xfId="18594"/>
    <cellStyle name="Normal 4 5 82" xfId="18595"/>
    <cellStyle name="Normal 4 5 83" xfId="18596"/>
    <cellStyle name="Normal 4 5 84" xfId="18597"/>
    <cellStyle name="Normal 4 5 85" xfId="18598"/>
    <cellStyle name="Normal 4 5 86" xfId="18599"/>
    <cellStyle name="Normal 4 5 87" xfId="18600"/>
    <cellStyle name="Normal 4 5 88" xfId="18601"/>
    <cellStyle name="Normal 4 5 89" xfId="18602"/>
    <cellStyle name="Normal 4 5 9" xfId="18603"/>
    <cellStyle name="Normal 4 5 90" xfId="18604"/>
    <cellStyle name="Normal 4 5 91" xfId="18605"/>
    <cellStyle name="Normal 4 5 92" xfId="18606"/>
    <cellStyle name="Normal 4 5 93" xfId="18607"/>
    <cellStyle name="Normal 4 5 94" xfId="18608"/>
    <cellStyle name="Normal 4 5 94 2" xfId="18609"/>
    <cellStyle name="Normal 4 5 94 3" xfId="18610"/>
    <cellStyle name="Normal 4 5 94 4" xfId="18611"/>
    <cellStyle name="Normal 4 6" xfId="18612"/>
    <cellStyle name="Normal 4 6 2" xfId="18613"/>
    <cellStyle name="Normal 4 6 2 2" xfId="18614"/>
    <cellStyle name="Normal 4 6 2 2 2" xfId="18615"/>
    <cellStyle name="Normal 4 6 2 2 3" xfId="18616"/>
    <cellStyle name="Normal 4 6 2 2 4" xfId="18617"/>
    <cellStyle name="Normal 4 6 2 3" xfId="18618"/>
    <cellStyle name="Normal 4 6 2 3 2" xfId="18619"/>
    <cellStyle name="Normal 4 6 2 3 3" xfId="18620"/>
    <cellStyle name="Normal 4 6 2 3 4" xfId="18621"/>
    <cellStyle name="Normal 4 6 3" xfId="18622"/>
    <cellStyle name="Normal 4 6 3 2" xfId="18623"/>
    <cellStyle name="Normal 4 6 3 3" xfId="18624"/>
    <cellStyle name="Normal 4 6 3 4" xfId="18625"/>
    <cellStyle name="Normal 4 6 4" xfId="18626"/>
    <cellStyle name="Normal 4 6 4 2" xfId="18627"/>
    <cellStyle name="Normal 4 6 4 3" xfId="18628"/>
    <cellStyle name="Normal 4 6 4 4" xfId="18629"/>
    <cellStyle name="Normal 4 7" xfId="18630"/>
    <cellStyle name="Normal 4 7 2" xfId="18631"/>
    <cellStyle name="Normal 4 7 2 2" xfId="18632"/>
    <cellStyle name="Normal 4 7 2 2 2" xfId="18633"/>
    <cellStyle name="Normal 4 7 2 2 3" xfId="18634"/>
    <cellStyle name="Normal 4 7 2 2 4" xfId="18635"/>
    <cellStyle name="Normal 4 7 2 3" xfId="18636"/>
    <cellStyle name="Normal 4 7 2 3 2" xfId="18637"/>
    <cellStyle name="Normal 4 7 2 3 3" xfId="18638"/>
    <cellStyle name="Normal 4 7 2 3 4" xfId="18639"/>
    <cellStyle name="Normal 4 7 3" xfId="18640"/>
    <cellStyle name="Normal 4 7 3 2" xfId="18641"/>
    <cellStyle name="Normal 4 7 3 3" xfId="18642"/>
    <cellStyle name="Normal 4 7 3 4" xfId="18643"/>
    <cellStyle name="Normal 4 7 4" xfId="18644"/>
    <cellStyle name="Normal 4 7 4 2" xfId="18645"/>
    <cellStyle name="Normal 4 7 4 3" xfId="18646"/>
    <cellStyle name="Normal 4 7 4 4" xfId="18647"/>
    <cellStyle name="Normal 4 8" xfId="18648"/>
    <cellStyle name="Normal 4 8 2" xfId="18649"/>
    <cellStyle name="Normal 4 8 2 2" xfId="18650"/>
    <cellStyle name="Normal 4 8 2 2 2" xfId="18651"/>
    <cellStyle name="Normal 4 8 2 2 3" xfId="18652"/>
    <cellStyle name="Normal 4 8 2 2 4" xfId="18653"/>
    <cellStyle name="Normal 4 8 3" xfId="18654"/>
    <cellStyle name="Normal 4 8 3 2" xfId="18655"/>
    <cellStyle name="Normal 4 8 3 3" xfId="18656"/>
    <cellStyle name="Normal 4 8 3 4" xfId="18657"/>
    <cellStyle name="Normal 4 9" xfId="18658"/>
    <cellStyle name="Normal 4 9 2" xfId="18659"/>
    <cellStyle name="Normal 4 9 2 2" xfId="18660"/>
    <cellStyle name="Normal 4 9 2 3" xfId="18661"/>
    <cellStyle name="Normal 4 9 2 4" xfId="18662"/>
    <cellStyle name="Normal 4 9 3" xfId="18663"/>
    <cellStyle name="Normal 4_Annexe 6 IAS" xfId="32589"/>
    <cellStyle name="Normal 40" xfId="18664"/>
    <cellStyle name="Normal 40 2" xfId="18665"/>
    <cellStyle name="Normal 40 2 2" xfId="32592"/>
    <cellStyle name="Normal 40 2 3" xfId="32591"/>
    <cellStyle name="Normal 40 3" xfId="18666"/>
    <cellStyle name="Normal 40 3 2" xfId="18667"/>
    <cellStyle name="Normal 40 3 2 2" xfId="18668"/>
    <cellStyle name="Normal 40 3 2 2 2" xfId="18669"/>
    <cellStyle name="Normal 40 3 2 2 3" xfId="18670"/>
    <cellStyle name="Normal 40 3 2 2 4" xfId="18671"/>
    <cellStyle name="Normal 40 3 2 3" xfId="18672"/>
    <cellStyle name="Normal 40 3 2 4" xfId="18673"/>
    <cellStyle name="Normal 40 3 2 5" xfId="18674"/>
    <cellStyle name="Normal 40 3 2 6" xfId="32594"/>
    <cellStyle name="Normal 40 3 3" xfId="18675"/>
    <cellStyle name="Normal 40 3 3 2" xfId="18676"/>
    <cellStyle name="Normal 40 3 3 3" xfId="18677"/>
    <cellStyle name="Normal 40 3 3 4" xfId="18678"/>
    <cellStyle name="Normal 40 3 4" xfId="18679"/>
    <cellStyle name="Normal 40 3 5" xfId="18680"/>
    <cellStyle name="Normal 40 3 6" xfId="18681"/>
    <cellStyle name="Normal 40 3 7" xfId="32593"/>
    <cellStyle name="Normal 40 4" xfId="32595"/>
    <cellStyle name="Normal 40 5" xfId="32590"/>
    <cellStyle name="Normal 41" xfId="18682"/>
    <cellStyle name="Normal 41 2" xfId="18683"/>
    <cellStyle name="Normal 41 2 2" xfId="32598"/>
    <cellStyle name="Normal 41 2 3" xfId="32597"/>
    <cellStyle name="Normal 41 3" xfId="18684"/>
    <cellStyle name="Normal 41 3 2" xfId="18685"/>
    <cellStyle name="Normal 41 3 2 2" xfId="18686"/>
    <cellStyle name="Normal 41 3 2 2 2" xfId="18687"/>
    <cellStyle name="Normal 41 3 2 2 3" xfId="18688"/>
    <cellStyle name="Normal 41 3 2 2 4" xfId="18689"/>
    <cellStyle name="Normal 41 3 2 3" xfId="18690"/>
    <cellStyle name="Normal 41 3 2 4" xfId="18691"/>
    <cellStyle name="Normal 41 3 2 5" xfId="18692"/>
    <cellStyle name="Normal 41 3 2 6" xfId="32600"/>
    <cellStyle name="Normal 41 3 3" xfId="18693"/>
    <cellStyle name="Normal 41 3 3 2" xfId="18694"/>
    <cellStyle name="Normal 41 3 3 3" xfId="18695"/>
    <cellStyle name="Normal 41 3 3 4" xfId="18696"/>
    <cellStyle name="Normal 41 3 4" xfId="18697"/>
    <cellStyle name="Normal 41 3 5" xfId="18698"/>
    <cellStyle name="Normal 41 3 6" xfId="18699"/>
    <cellStyle name="Normal 41 3 7" xfId="32599"/>
    <cellStyle name="Normal 41 4" xfId="32601"/>
    <cellStyle name="Normal 41 5" xfId="32596"/>
    <cellStyle name="Normal 42" xfId="18700"/>
    <cellStyle name="Normal 42 2" xfId="18701"/>
    <cellStyle name="Normal 42 2 2" xfId="32603"/>
    <cellStyle name="Normal 42 3" xfId="18702"/>
    <cellStyle name="Normal 42 3 2" xfId="18703"/>
    <cellStyle name="Normal 42 3 2 2" xfId="18704"/>
    <cellStyle name="Normal 42 3 2 2 2" xfId="18705"/>
    <cellStyle name="Normal 42 3 2 2 3" xfId="18706"/>
    <cellStyle name="Normal 42 3 2 2 4" xfId="18707"/>
    <cellStyle name="Normal 42 3 2 3" xfId="18708"/>
    <cellStyle name="Normal 42 3 2 4" xfId="18709"/>
    <cellStyle name="Normal 42 3 2 5" xfId="18710"/>
    <cellStyle name="Normal 42 3 3" xfId="18711"/>
    <cellStyle name="Normal 42 3 3 2" xfId="18712"/>
    <cellStyle name="Normal 42 3 3 3" xfId="18713"/>
    <cellStyle name="Normal 42 3 3 4" xfId="18714"/>
    <cellStyle name="Normal 42 3 4" xfId="18715"/>
    <cellStyle name="Normal 42 3 5" xfId="18716"/>
    <cellStyle name="Normal 42 3 6" xfId="18717"/>
    <cellStyle name="Normal 42 4" xfId="32602"/>
    <cellStyle name="Normal 43" xfId="18718"/>
    <cellStyle name="Normal 43 2" xfId="18719"/>
    <cellStyle name="Normal 43 3" xfId="18720"/>
    <cellStyle name="Normal 43 3 2" xfId="18721"/>
    <cellStyle name="Normal 43 3 2 2" xfId="18722"/>
    <cellStyle name="Normal 43 3 2 2 2" xfId="18723"/>
    <cellStyle name="Normal 43 3 2 2 3" xfId="18724"/>
    <cellStyle name="Normal 43 3 2 2 4" xfId="18725"/>
    <cellStyle name="Normal 43 3 2 3" xfId="18726"/>
    <cellStyle name="Normal 43 3 2 4" xfId="18727"/>
    <cellStyle name="Normal 43 3 2 5" xfId="18728"/>
    <cellStyle name="Normal 43 3 3" xfId="18729"/>
    <cellStyle name="Normal 43 3 3 2" xfId="18730"/>
    <cellStyle name="Normal 43 3 3 3" xfId="18731"/>
    <cellStyle name="Normal 43 3 3 4" xfId="18732"/>
    <cellStyle name="Normal 43 3 4" xfId="18733"/>
    <cellStyle name="Normal 43 3 5" xfId="18734"/>
    <cellStyle name="Normal 43 3 6" xfId="18735"/>
    <cellStyle name="Normal 43 4" xfId="32604"/>
    <cellStyle name="Normal 44" xfId="18736"/>
    <cellStyle name="Normal 44 2" xfId="18737"/>
    <cellStyle name="Normal 44 2 2" xfId="18738"/>
    <cellStyle name="Normal 44 2 2 2" xfId="18739"/>
    <cellStyle name="Normal 44 2 2 2 2" xfId="18740"/>
    <cellStyle name="Normal 44 2 2 2 2 2" xfId="18741"/>
    <cellStyle name="Normal 44 2 2 2 2 3" xfId="18742"/>
    <cellStyle name="Normal 44 2 2 2 2 4" xfId="18743"/>
    <cellStyle name="Normal 44 2 2 2 3" xfId="18744"/>
    <cellStyle name="Normal 44 2 2 2 4" xfId="18745"/>
    <cellStyle name="Normal 44 2 2 2 5" xfId="18746"/>
    <cellStyle name="Normal 44 2 2 3" xfId="18747"/>
    <cellStyle name="Normal 44 2 2 3 2" xfId="18748"/>
    <cellStyle name="Normal 44 2 2 3 3" xfId="18749"/>
    <cellStyle name="Normal 44 2 2 3 4" xfId="18750"/>
    <cellStyle name="Normal 44 2 2 4" xfId="18751"/>
    <cellStyle name="Normal 44 2 2 5" xfId="18752"/>
    <cellStyle name="Normal 44 2 2 6" xfId="18753"/>
    <cellStyle name="Normal 44 3" xfId="18754"/>
    <cellStyle name="Normal 44 3 2" xfId="18755"/>
    <cellStyle name="Normal 44 3 2 2" xfId="18756"/>
    <cellStyle name="Normal 44 3 2 2 2" xfId="18757"/>
    <cellStyle name="Normal 44 3 2 2 3" xfId="18758"/>
    <cellStyle name="Normal 44 3 2 2 4" xfId="18759"/>
    <cellStyle name="Normal 44 3 2 3" xfId="18760"/>
    <cellStyle name="Normal 44 3 2 4" xfId="18761"/>
    <cellStyle name="Normal 44 3 2 5" xfId="18762"/>
    <cellStyle name="Normal 44 3 3" xfId="18763"/>
    <cellStyle name="Normal 44 3 3 2" xfId="18764"/>
    <cellStyle name="Normal 44 3 3 3" xfId="18765"/>
    <cellStyle name="Normal 44 3 3 4" xfId="18766"/>
    <cellStyle name="Normal 44 3 4" xfId="18767"/>
    <cellStyle name="Normal 44 3 5" xfId="18768"/>
    <cellStyle name="Normal 44 3 6" xfId="18769"/>
    <cellStyle name="Normal 44 4" xfId="18770"/>
    <cellStyle name="Normal 44 4 2" xfId="18771"/>
    <cellStyle name="Normal 44 4 2 2" xfId="18772"/>
    <cellStyle name="Normal 44 4 2 2 2" xfId="18773"/>
    <cellStyle name="Normal 44 4 2 2 3" xfId="18774"/>
    <cellStyle name="Normal 44 4 2 2 4" xfId="18775"/>
    <cellStyle name="Normal 44 4 2 3" xfId="18776"/>
    <cellStyle name="Normal 44 4 2 4" xfId="18777"/>
    <cellStyle name="Normal 44 4 2 5" xfId="18778"/>
    <cellStyle name="Normal 44 4 3" xfId="18779"/>
    <cellStyle name="Normal 44 4 3 2" xfId="18780"/>
    <cellStyle name="Normal 44 4 3 3" xfId="18781"/>
    <cellStyle name="Normal 44 4 3 4" xfId="18782"/>
    <cellStyle name="Normal 44 4 4" xfId="18783"/>
    <cellStyle name="Normal 44 4 5" xfId="18784"/>
    <cellStyle name="Normal 44 4 6" xfId="18785"/>
    <cellStyle name="Normal 44 5" xfId="18786"/>
    <cellStyle name="Normal 44 5 2" xfId="18787"/>
    <cellStyle name="Normal 44 5 2 2" xfId="18788"/>
    <cellStyle name="Normal 44 5 2 2 2" xfId="18789"/>
    <cellStyle name="Normal 44 5 2 2 3" xfId="18790"/>
    <cellStyle name="Normal 44 5 2 2 4" xfId="18791"/>
    <cellStyle name="Normal 44 5 2 3" xfId="18792"/>
    <cellStyle name="Normal 44 5 2 4" xfId="18793"/>
    <cellStyle name="Normal 44 5 2 5" xfId="18794"/>
    <cellStyle name="Normal 44 5 3" xfId="18795"/>
    <cellStyle name="Normal 44 5 3 2" xfId="18796"/>
    <cellStyle name="Normal 44 5 3 3" xfId="18797"/>
    <cellStyle name="Normal 44 5 3 4" xfId="18798"/>
    <cellStyle name="Normal 44 5 4" xfId="18799"/>
    <cellStyle name="Normal 44 5 5" xfId="18800"/>
    <cellStyle name="Normal 44 5 6" xfId="18801"/>
    <cellStyle name="Normal 44 6" xfId="32605"/>
    <cellStyle name="Normal 45" xfId="18802"/>
    <cellStyle name="Normal 45 2" xfId="18803"/>
    <cellStyle name="Normal 45 2 2" xfId="18804"/>
    <cellStyle name="Normal 45 2 2 2" xfId="18805"/>
    <cellStyle name="Normal 45 2 2 3" xfId="18806"/>
    <cellStyle name="Normal 45 2 2 4" xfId="18807"/>
    <cellStyle name="Normal 45 2 3" xfId="18808"/>
    <cellStyle name="Normal 45 2 4" xfId="18809"/>
    <cellStyle name="Normal 45 2 5" xfId="18810"/>
    <cellStyle name="Normal 45 3" xfId="18811"/>
    <cellStyle name="Normal 45 4" xfId="18812"/>
    <cellStyle name="Normal 45 4 2" xfId="18813"/>
    <cellStyle name="Normal 45 4 3" xfId="18814"/>
    <cellStyle name="Normal 45 4 4" xfId="18815"/>
    <cellStyle name="Normal 45 5" xfId="18816"/>
    <cellStyle name="Normal 45 6" xfId="18817"/>
    <cellStyle name="Normal 45 7" xfId="18818"/>
    <cellStyle name="Normal 45 8" xfId="32606"/>
    <cellStyle name="Normal 46" xfId="18819"/>
    <cellStyle name="Normal 46 2" xfId="18820"/>
    <cellStyle name="Normal 46 2 2" xfId="18821"/>
    <cellStyle name="Normal 46 2 2 2" xfId="18822"/>
    <cellStyle name="Normal 46 2 2 3" xfId="18823"/>
    <cellStyle name="Normal 46 2 2 4" xfId="18824"/>
    <cellStyle name="Normal 46 2 3" xfId="18825"/>
    <cellStyle name="Normal 46 2 4" xfId="18826"/>
    <cellStyle name="Normal 46 2 5" xfId="18827"/>
    <cellStyle name="Normal 46 3" xfId="18828"/>
    <cellStyle name="Normal 46 4" xfId="18829"/>
    <cellStyle name="Normal 46 4 2" xfId="18830"/>
    <cellStyle name="Normal 46 4 3" xfId="18831"/>
    <cellStyle name="Normal 46 4 4" xfId="18832"/>
    <cellStyle name="Normal 46 5" xfId="18833"/>
    <cellStyle name="Normal 46 6" xfId="18834"/>
    <cellStyle name="Normal 46 7" xfId="18835"/>
    <cellStyle name="Normal 46 8" xfId="32607"/>
    <cellStyle name="Normal 47" xfId="18836"/>
    <cellStyle name="Normal 47 2" xfId="18837"/>
    <cellStyle name="Normal 47 2 2" xfId="18838"/>
    <cellStyle name="Normal 47 2 2 2" xfId="18839"/>
    <cellStyle name="Normal 47 2 2 3" xfId="18840"/>
    <cellStyle name="Normal 47 2 2 4" xfId="18841"/>
    <cellStyle name="Normal 47 2 3" xfId="18842"/>
    <cellStyle name="Normal 47 2 4" xfId="18843"/>
    <cellStyle name="Normal 47 2 5" xfId="18844"/>
    <cellStyle name="Normal 47 3" xfId="18845"/>
    <cellStyle name="Normal 47 4" xfId="18846"/>
    <cellStyle name="Normal 47 4 2" xfId="18847"/>
    <cellStyle name="Normal 47 4 3" xfId="18848"/>
    <cellStyle name="Normal 47 4 4" xfId="18849"/>
    <cellStyle name="Normal 47 5" xfId="18850"/>
    <cellStyle name="Normal 47 6" xfId="18851"/>
    <cellStyle name="Normal 47 7" xfId="18852"/>
    <cellStyle name="Normal 47 8" xfId="32608"/>
    <cellStyle name="Normal 48" xfId="18853"/>
    <cellStyle name="Normal 48 2" xfId="18854"/>
    <cellStyle name="Normal 48 2 2" xfId="18855"/>
    <cellStyle name="Normal 48 2 2 2" xfId="18856"/>
    <cellStyle name="Normal 48 2 2 3" xfId="18857"/>
    <cellStyle name="Normal 48 2 2 4" xfId="18858"/>
    <cellStyle name="Normal 48 2 3" xfId="18859"/>
    <cellStyle name="Normal 48 2 4" xfId="18860"/>
    <cellStyle name="Normal 48 2 5" xfId="18861"/>
    <cellStyle name="Normal 48 3" xfId="18862"/>
    <cellStyle name="Normal 48 4" xfId="18863"/>
    <cellStyle name="Normal 48 4 2" xfId="18864"/>
    <cellStyle name="Normal 48 4 3" xfId="18865"/>
    <cellStyle name="Normal 48 4 4" xfId="18866"/>
    <cellStyle name="Normal 48 5" xfId="18867"/>
    <cellStyle name="Normal 48 6" xfId="18868"/>
    <cellStyle name="Normal 48 7" xfId="18869"/>
    <cellStyle name="Normal 48 8" xfId="32609"/>
    <cellStyle name="Normal 49" xfId="18870"/>
    <cellStyle name="Normal 49 2" xfId="18871"/>
    <cellStyle name="Normal 49 2 2" xfId="18872"/>
    <cellStyle name="Normal 49 2 2 2" xfId="18873"/>
    <cellStyle name="Normal 49 2 2 3" xfId="18874"/>
    <cellStyle name="Normal 49 2 2 4" xfId="18875"/>
    <cellStyle name="Normal 49 2 3" xfId="18876"/>
    <cellStyle name="Normal 49 2 4" xfId="18877"/>
    <cellStyle name="Normal 49 2 5" xfId="18878"/>
    <cellStyle name="Normal 49 3" xfId="18879"/>
    <cellStyle name="Normal 49 4" xfId="18880"/>
    <cellStyle name="Normal 49 4 2" xfId="18881"/>
    <cellStyle name="Normal 49 4 3" xfId="18882"/>
    <cellStyle name="Normal 49 4 4" xfId="18883"/>
    <cellStyle name="Normal 49 5" xfId="18884"/>
    <cellStyle name="Normal 49 6" xfId="18885"/>
    <cellStyle name="Normal 49 7" xfId="18886"/>
    <cellStyle name="Normal 49 8" xfId="32610"/>
    <cellStyle name="Normal 5" xfId="18887"/>
    <cellStyle name="Normal 5 10" xfId="18888"/>
    <cellStyle name="Normal 5 10 2" xfId="18889"/>
    <cellStyle name="Normal 5 100" xfId="18890"/>
    <cellStyle name="Normal 5 101" xfId="18891"/>
    <cellStyle name="Normal 5 102" xfId="18892"/>
    <cellStyle name="Normal 5 103" xfId="18893"/>
    <cellStyle name="Normal 5 104" xfId="18894"/>
    <cellStyle name="Normal 5 105" xfId="18895"/>
    <cellStyle name="Normal 5 106" xfId="18896"/>
    <cellStyle name="Normal 5 107" xfId="18897"/>
    <cellStyle name="Normal 5 108" xfId="18898"/>
    <cellStyle name="Normal 5 109" xfId="18899"/>
    <cellStyle name="Normal 5 11" xfId="18900"/>
    <cellStyle name="Normal 5 11 2" xfId="18901"/>
    <cellStyle name="Normal 5 11 3" xfId="18902"/>
    <cellStyle name="Normal 5 11 3 2" xfId="18903"/>
    <cellStyle name="Normal 5 11 3 3" xfId="18904"/>
    <cellStyle name="Normal 5 11 3 4" xfId="18905"/>
    <cellStyle name="Normal 5 110" xfId="18906"/>
    <cellStyle name="Normal 5 111" xfId="18907"/>
    <cellStyle name="Normal 5 112" xfId="18908"/>
    <cellStyle name="Normal 5 113" xfId="18909"/>
    <cellStyle name="Normal 5 114" xfId="32611"/>
    <cellStyle name="Normal 5 12" xfId="18910"/>
    <cellStyle name="Normal 5 12 2" xfId="18911"/>
    <cellStyle name="Normal 5 12 3" xfId="18912"/>
    <cellStyle name="Normal 5 12 3 2" xfId="18913"/>
    <cellStyle name="Normal 5 12 3 3" xfId="18914"/>
    <cellStyle name="Normal 5 12 3 4" xfId="18915"/>
    <cellStyle name="Normal 5 13" xfId="18916"/>
    <cellStyle name="Normal 5 13 2" xfId="18917"/>
    <cellStyle name="Normal 5 13 3" xfId="18918"/>
    <cellStyle name="Normal 5 13 4" xfId="18919"/>
    <cellStyle name="Normal 5 13 5" xfId="18920"/>
    <cellStyle name="Normal 5 14" xfId="18921"/>
    <cellStyle name="Normal 5 14 2" xfId="18922"/>
    <cellStyle name="Normal 5 15" xfId="18923"/>
    <cellStyle name="Normal 5 15 2" xfId="18924"/>
    <cellStyle name="Normal 5 16" xfId="18925"/>
    <cellStyle name="Normal 5 16 2" xfId="18926"/>
    <cellStyle name="Normal 5 17" xfId="18927"/>
    <cellStyle name="Normal 5 17 2" xfId="18928"/>
    <cellStyle name="Normal 5 18" xfId="18929"/>
    <cellStyle name="Normal 5 18 2" xfId="18930"/>
    <cellStyle name="Normal 5 19" xfId="18931"/>
    <cellStyle name="Normal 5 19 2" xfId="18932"/>
    <cellStyle name="Normal 5 2" xfId="18933"/>
    <cellStyle name="Normal 5 2 2" xfId="18934"/>
    <cellStyle name="Normal 5 2 2 2" xfId="18935"/>
    <cellStyle name="Normal 5 2 2 3" xfId="18936"/>
    <cellStyle name="Normal 5 2 2 4" xfId="32613"/>
    <cellStyle name="Normal 5 2 3" xfId="18937"/>
    <cellStyle name="Normal 5 2 3 2" xfId="18938"/>
    <cellStyle name="Normal 5 2 4" xfId="18939"/>
    <cellStyle name="Normal 5 2 5" xfId="32612"/>
    <cellStyle name="Normal 5 20" xfId="18940"/>
    <cellStyle name="Normal 5 20 2" xfId="18941"/>
    <cellStyle name="Normal 5 21" xfId="18942"/>
    <cellStyle name="Normal 5 21 2" xfId="18943"/>
    <cellStyle name="Normal 5 22" xfId="18944"/>
    <cellStyle name="Normal 5 22 2" xfId="18945"/>
    <cellStyle name="Normal 5 23" xfId="18946"/>
    <cellStyle name="Normal 5 23 2" xfId="18947"/>
    <cellStyle name="Normal 5 24" xfId="18948"/>
    <cellStyle name="Normal 5 24 2" xfId="18949"/>
    <cellStyle name="Normal 5 25" xfId="18950"/>
    <cellStyle name="Normal 5 25 2" xfId="18951"/>
    <cellStyle name="Normal 5 26" xfId="18952"/>
    <cellStyle name="Normal 5 26 2" xfId="18953"/>
    <cellStyle name="Normal 5 27" xfId="18954"/>
    <cellStyle name="Normal 5 27 2" xfId="18955"/>
    <cellStyle name="Normal 5 28" xfId="18956"/>
    <cellStyle name="Normal 5 28 2" xfId="18957"/>
    <cellStyle name="Normal 5 29" xfId="18958"/>
    <cellStyle name="Normal 5 29 2" xfId="18959"/>
    <cellStyle name="Normal 5 3" xfId="18960"/>
    <cellStyle name="Normal 5 3 2" xfId="18961"/>
    <cellStyle name="Normal 5 3 2 2" xfId="18962"/>
    <cellStyle name="Normal 5 3 2 2 2" xfId="18963"/>
    <cellStyle name="Normal 5 3 2 2 3" xfId="18964"/>
    <cellStyle name="Normal 5 3 2 2 3 2" xfId="18965"/>
    <cellStyle name="Normal 5 3 2 2 3 3" xfId="18966"/>
    <cellStyle name="Normal 5 3 2 2 3 4" xfId="18967"/>
    <cellStyle name="Normal 5 3 2 2 4" xfId="18968"/>
    <cellStyle name="Normal 5 3 2 2 5" xfId="18969"/>
    <cellStyle name="Normal 5 3 2 2 6" xfId="18970"/>
    <cellStyle name="Normal 5 3 2 3" xfId="18971"/>
    <cellStyle name="Normal 5 3 2 4" xfId="18972"/>
    <cellStyle name="Normal 5 3 2 4 2" xfId="18973"/>
    <cellStyle name="Normal 5 3 2 4 3" xfId="18974"/>
    <cellStyle name="Normal 5 3 2 4 4" xfId="18975"/>
    <cellStyle name="Normal 5 3 2 5" xfId="18976"/>
    <cellStyle name="Normal 5 3 2 6" xfId="18977"/>
    <cellStyle name="Normal 5 3 2 7" xfId="18978"/>
    <cellStyle name="Normal 5 3 2 8" xfId="32615"/>
    <cellStyle name="Normal 5 3 3" xfId="18979"/>
    <cellStyle name="Normal 5 3 3 2" xfId="18980"/>
    <cellStyle name="Normal 5 3 3 2 2" xfId="18981"/>
    <cellStyle name="Normal 5 3 3 2 2 2" xfId="18982"/>
    <cellStyle name="Normal 5 3 3 2 2 3" xfId="18983"/>
    <cellStyle name="Normal 5 3 3 2 2 4" xfId="18984"/>
    <cellStyle name="Normal 5 3 3 2 3" xfId="18985"/>
    <cellStyle name="Normal 5 3 3 2 4" xfId="18986"/>
    <cellStyle name="Normal 5 3 3 2 5" xfId="18987"/>
    <cellStyle name="Normal 5 3 3 3" xfId="18988"/>
    <cellStyle name="Normal 5 3 3 4" xfId="18989"/>
    <cellStyle name="Normal 5 3 3 4 2" xfId="18990"/>
    <cellStyle name="Normal 5 3 3 4 3" xfId="18991"/>
    <cellStyle name="Normal 5 3 3 4 4" xfId="18992"/>
    <cellStyle name="Normal 5 3 3 5" xfId="18993"/>
    <cellStyle name="Normal 5 3 3 6" xfId="18994"/>
    <cellStyle name="Normal 5 3 3 7" xfId="18995"/>
    <cellStyle name="Normal 5 3 3 8" xfId="32616"/>
    <cellStyle name="Normal 5 3 4" xfId="18996"/>
    <cellStyle name="Normal 5 3 5" xfId="32614"/>
    <cellStyle name="Normal 5 3_Annexe 6 IAS" xfId="32617"/>
    <cellStyle name="Normal 5 30" xfId="18997"/>
    <cellStyle name="Normal 5 30 2" xfId="18998"/>
    <cellStyle name="Normal 5 31" xfId="18999"/>
    <cellStyle name="Normal 5 31 2" xfId="19000"/>
    <cellStyle name="Normal 5 32" xfId="19001"/>
    <cellStyle name="Normal 5 32 2" xfId="19002"/>
    <cellStyle name="Normal 5 33" xfId="19003"/>
    <cellStyle name="Normal 5 33 2" xfId="19004"/>
    <cellStyle name="Normal 5 34" xfId="19005"/>
    <cellStyle name="Normal 5 34 2" xfId="19006"/>
    <cellStyle name="Normal 5 35" xfId="19007"/>
    <cellStyle name="Normal 5 35 2" xfId="19008"/>
    <cellStyle name="Normal 5 36" xfId="19009"/>
    <cellStyle name="Normal 5 36 2" xfId="19010"/>
    <cellStyle name="Normal 5 37" xfId="19011"/>
    <cellStyle name="Normal 5 37 2" xfId="19012"/>
    <cellStyle name="Normal 5 38" xfId="19013"/>
    <cellStyle name="Normal 5 38 2" xfId="19014"/>
    <cellStyle name="Normal 5 39" xfId="19015"/>
    <cellStyle name="Normal 5 39 2" xfId="19016"/>
    <cellStyle name="Normal 5 4" xfId="19017"/>
    <cellStyle name="Normal 5 4 2" xfId="19018"/>
    <cellStyle name="Normal 5 4 2 2" xfId="19019"/>
    <cellStyle name="Normal 5 4 2 2 2" xfId="19020"/>
    <cellStyle name="Normal 5 4 2 2 2 2" xfId="19021"/>
    <cellStyle name="Normal 5 4 2 2 2 3" xfId="19022"/>
    <cellStyle name="Normal 5 4 2 2 2 4" xfId="19023"/>
    <cellStyle name="Normal 5 4 2 2 3" xfId="19024"/>
    <cellStyle name="Normal 5 4 2 2 4" xfId="19025"/>
    <cellStyle name="Normal 5 4 2 2 5" xfId="19026"/>
    <cellStyle name="Normal 5 4 2 3" xfId="19027"/>
    <cellStyle name="Normal 5 4 2 4" xfId="19028"/>
    <cellStyle name="Normal 5 4 2 4 2" xfId="19029"/>
    <cellStyle name="Normal 5 4 2 4 3" xfId="19030"/>
    <cellStyle name="Normal 5 4 2 4 4" xfId="19031"/>
    <cellStyle name="Normal 5 4 2 5" xfId="19032"/>
    <cellStyle name="Normal 5 4 2 6" xfId="19033"/>
    <cellStyle name="Normal 5 4 2 7" xfId="19034"/>
    <cellStyle name="Normal 5 4 2 8" xfId="32619"/>
    <cellStyle name="Normal 5 4 3" xfId="19035"/>
    <cellStyle name="Normal 5 4 3 2" xfId="19036"/>
    <cellStyle name="Normal 5 4 3 3" xfId="19037"/>
    <cellStyle name="Normal 5 4 3 3 2" xfId="19038"/>
    <cellStyle name="Normal 5 4 3 3 3" xfId="19039"/>
    <cellStyle name="Normal 5 4 3 3 4" xfId="19040"/>
    <cellStyle name="Normal 5 4 3 4" xfId="19041"/>
    <cellStyle name="Normal 5 4 3 5" xfId="19042"/>
    <cellStyle name="Normal 5 4 3 6" xfId="19043"/>
    <cellStyle name="Normal 5 4 4" xfId="19044"/>
    <cellStyle name="Normal 5 4 5" xfId="19045"/>
    <cellStyle name="Normal 5 4 5 2" xfId="19046"/>
    <cellStyle name="Normal 5 4 5 3" xfId="19047"/>
    <cellStyle name="Normal 5 4 5 4" xfId="19048"/>
    <cellStyle name="Normal 5 4 6" xfId="19049"/>
    <cellStyle name="Normal 5 4 7" xfId="19050"/>
    <cellStyle name="Normal 5 4 8" xfId="19051"/>
    <cellStyle name="Normal 5 4 9" xfId="32618"/>
    <cellStyle name="Normal 5 40" xfId="19052"/>
    <cellStyle name="Normal 5 40 2" xfId="19053"/>
    <cellStyle name="Normal 5 41" xfId="19054"/>
    <cellStyle name="Normal 5 41 2" xfId="19055"/>
    <cellStyle name="Normal 5 42" xfId="19056"/>
    <cellStyle name="Normal 5 42 2" xfId="19057"/>
    <cellStyle name="Normal 5 43" xfId="19058"/>
    <cellStyle name="Normal 5 43 2" xfId="19059"/>
    <cellStyle name="Normal 5 44" xfId="19060"/>
    <cellStyle name="Normal 5 44 2" xfId="19061"/>
    <cellStyle name="Normal 5 45" xfId="19062"/>
    <cellStyle name="Normal 5 45 2" xfId="19063"/>
    <cellStyle name="Normal 5 46" xfId="19064"/>
    <cellStyle name="Normal 5 46 2" xfId="19065"/>
    <cellStyle name="Normal 5 47" xfId="19066"/>
    <cellStyle name="Normal 5 48" xfId="19067"/>
    <cellStyle name="Normal 5 49" xfId="19068"/>
    <cellStyle name="Normal 5 5" xfId="19069"/>
    <cellStyle name="Normal 5 5 10" xfId="19070"/>
    <cellStyle name="Normal 5 5 11" xfId="19071"/>
    <cellStyle name="Normal 5 5 12" xfId="19072"/>
    <cellStyle name="Normal 5 5 13" xfId="19073"/>
    <cellStyle name="Normal 5 5 14" xfId="19074"/>
    <cellStyle name="Normal 5 5 15" xfId="19075"/>
    <cellStyle name="Normal 5 5 16" xfId="19076"/>
    <cellStyle name="Normal 5 5 17" xfId="19077"/>
    <cellStyle name="Normal 5 5 18" xfId="19078"/>
    <cellStyle name="Normal 5 5 19" xfId="19079"/>
    <cellStyle name="Normal 5 5 2" xfId="19080"/>
    <cellStyle name="Normal 5 5 20" xfId="19081"/>
    <cellStyle name="Normal 5 5 21" xfId="19082"/>
    <cellStyle name="Normal 5 5 22" xfId="19083"/>
    <cellStyle name="Normal 5 5 23" xfId="19084"/>
    <cellStyle name="Normal 5 5 24" xfId="19085"/>
    <cellStyle name="Normal 5 5 25" xfId="19086"/>
    <cellStyle name="Normal 5 5 26" xfId="19087"/>
    <cellStyle name="Normal 5 5 27" xfId="19088"/>
    <cellStyle name="Normal 5 5 28" xfId="19089"/>
    <cellStyle name="Normal 5 5 29" xfId="19090"/>
    <cellStyle name="Normal 5 5 3" xfId="19091"/>
    <cellStyle name="Normal 5 5 30" xfId="19092"/>
    <cellStyle name="Normal 5 5 31" xfId="19093"/>
    <cellStyle name="Normal 5 5 32" xfId="19094"/>
    <cellStyle name="Normal 5 5 33" xfId="19095"/>
    <cellStyle name="Normal 5 5 34" xfId="19096"/>
    <cellStyle name="Normal 5 5 35" xfId="19097"/>
    <cellStyle name="Normal 5 5 36" xfId="19098"/>
    <cellStyle name="Normal 5 5 37" xfId="19099"/>
    <cellStyle name="Normal 5 5 38" xfId="19100"/>
    <cellStyle name="Normal 5 5 39" xfId="19101"/>
    <cellStyle name="Normal 5 5 4" xfId="19102"/>
    <cellStyle name="Normal 5 5 40" xfId="19103"/>
    <cellStyle name="Normal 5 5 41" xfId="19104"/>
    <cellStyle name="Normal 5 5 42" xfId="19105"/>
    <cellStyle name="Normal 5 5 43" xfId="19106"/>
    <cellStyle name="Normal 5 5 44" xfId="19107"/>
    <cellStyle name="Normal 5 5 45" xfId="19108"/>
    <cellStyle name="Normal 5 5 46" xfId="19109"/>
    <cellStyle name="Normal 5 5 47" xfId="19110"/>
    <cellStyle name="Normal 5 5 48" xfId="19111"/>
    <cellStyle name="Normal 5 5 49" xfId="19112"/>
    <cellStyle name="Normal 5 5 5" xfId="19113"/>
    <cellStyle name="Normal 5 5 50" xfId="19114"/>
    <cellStyle name="Normal 5 5 51" xfId="19115"/>
    <cellStyle name="Normal 5 5 52" xfId="19116"/>
    <cellStyle name="Normal 5 5 53" xfId="19117"/>
    <cellStyle name="Normal 5 5 54" xfId="19118"/>
    <cellStyle name="Normal 5 5 55" xfId="19119"/>
    <cellStyle name="Normal 5 5 56" xfId="19120"/>
    <cellStyle name="Normal 5 5 57" xfId="19121"/>
    <cellStyle name="Normal 5 5 58" xfId="19122"/>
    <cellStyle name="Normal 5 5 59" xfId="19123"/>
    <cellStyle name="Normal 5 5 6" xfId="19124"/>
    <cellStyle name="Normal 5 5 60" xfId="19125"/>
    <cellStyle name="Normal 5 5 61" xfId="19126"/>
    <cellStyle name="Normal 5 5 62" xfId="19127"/>
    <cellStyle name="Normal 5 5 63" xfId="19128"/>
    <cellStyle name="Normal 5 5 64" xfId="19129"/>
    <cellStyle name="Normal 5 5 65" xfId="19130"/>
    <cellStyle name="Normal 5 5 66" xfId="19131"/>
    <cellStyle name="Normal 5 5 67" xfId="19132"/>
    <cellStyle name="Normal 5 5 68" xfId="19133"/>
    <cellStyle name="Normal 5 5 69" xfId="19134"/>
    <cellStyle name="Normal 5 5 7" xfId="19135"/>
    <cellStyle name="Normal 5 5 70" xfId="19136"/>
    <cellStyle name="Normal 5 5 71" xfId="19137"/>
    <cellStyle name="Normal 5 5 72" xfId="19138"/>
    <cellStyle name="Normal 5 5 73" xfId="19139"/>
    <cellStyle name="Normal 5 5 74" xfId="19140"/>
    <cellStyle name="Normal 5 5 75" xfId="19141"/>
    <cellStyle name="Normal 5 5 76" xfId="19142"/>
    <cellStyle name="Normal 5 5 77" xfId="19143"/>
    <cellStyle name="Normal 5 5 78" xfId="19144"/>
    <cellStyle name="Normal 5 5 79" xfId="19145"/>
    <cellStyle name="Normal 5 5 8" xfId="19146"/>
    <cellStyle name="Normal 5 5 80" xfId="19147"/>
    <cellStyle name="Normal 5 5 81" xfId="19148"/>
    <cellStyle name="Normal 5 5 82" xfId="19149"/>
    <cellStyle name="Normal 5 5 83" xfId="19150"/>
    <cellStyle name="Normal 5 5 84" xfId="19151"/>
    <cellStyle name="Normal 5 5 85" xfId="19152"/>
    <cellStyle name="Normal 5 5 86" xfId="19153"/>
    <cellStyle name="Normal 5 5 87" xfId="19154"/>
    <cellStyle name="Normal 5 5 88" xfId="19155"/>
    <cellStyle name="Normal 5 5 89" xfId="19156"/>
    <cellStyle name="Normal 5 5 9" xfId="19157"/>
    <cellStyle name="Normal 5 5 90" xfId="19158"/>
    <cellStyle name="Normal 5 5 91" xfId="19159"/>
    <cellStyle name="Normal 5 5 92" xfId="19160"/>
    <cellStyle name="Normal 5 5 93" xfId="19161"/>
    <cellStyle name="Normal 5 5 94" xfId="32620"/>
    <cellStyle name="Normal 5 50" xfId="19162"/>
    <cellStyle name="Normal 5 51" xfId="19163"/>
    <cellStyle name="Normal 5 52" xfId="19164"/>
    <cellStyle name="Normal 5 53" xfId="19165"/>
    <cellStyle name="Normal 5 54" xfId="19166"/>
    <cellStyle name="Normal 5 55" xfId="19167"/>
    <cellStyle name="Normal 5 56" xfId="19168"/>
    <cellStyle name="Normal 5 57" xfId="19169"/>
    <cellStyle name="Normal 5 58" xfId="19170"/>
    <cellStyle name="Normal 5 59" xfId="19171"/>
    <cellStyle name="Normal 5 6" xfId="19172"/>
    <cellStyle name="Normal 5 6 2" xfId="19173"/>
    <cellStyle name="Normal 5 60" xfId="19174"/>
    <cellStyle name="Normal 5 61" xfId="19175"/>
    <cellStyle name="Normal 5 62" xfId="19176"/>
    <cellStyle name="Normal 5 63" xfId="19177"/>
    <cellStyle name="Normal 5 64" xfId="19178"/>
    <cellStyle name="Normal 5 65" xfId="19179"/>
    <cellStyle name="Normal 5 66" xfId="19180"/>
    <cellStyle name="Normal 5 67" xfId="19181"/>
    <cellStyle name="Normal 5 68" xfId="19182"/>
    <cellStyle name="Normal 5 69" xfId="19183"/>
    <cellStyle name="Normal 5 7" xfId="19184"/>
    <cellStyle name="Normal 5 7 2" xfId="19185"/>
    <cellStyle name="Normal 5 70" xfId="19186"/>
    <cellStyle name="Normal 5 71" xfId="19187"/>
    <cellStyle name="Normal 5 72" xfId="19188"/>
    <cellStyle name="Normal 5 73" xfId="19189"/>
    <cellStyle name="Normal 5 74" xfId="19190"/>
    <cellStyle name="Normal 5 75" xfId="19191"/>
    <cellStyle name="Normal 5 76" xfId="19192"/>
    <cellStyle name="Normal 5 77" xfId="19193"/>
    <cellStyle name="Normal 5 78" xfId="19194"/>
    <cellStyle name="Normal 5 79" xfId="19195"/>
    <cellStyle name="Normal 5 8" xfId="19196"/>
    <cellStyle name="Normal 5 8 2" xfId="19197"/>
    <cellStyle name="Normal 5 80" xfId="19198"/>
    <cellStyle name="Normal 5 81" xfId="19199"/>
    <cellStyle name="Normal 5 82" xfId="19200"/>
    <cellStyle name="Normal 5 83" xfId="19201"/>
    <cellStyle name="Normal 5 84" xfId="19202"/>
    <cellStyle name="Normal 5 85" xfId="19203"/>
    <cellStyle name="Normal 5 86" xfId="19204"/>
    <cellStyle name="Normal 5 87" xfId="19205"/>
    <cellStyle name="Normal 5 88" xfId="19206"/>
    <cellStyle name="Normal 5 89" xfId="19207"/>
    <cellStyle name="Normal 5 9" xfId="19208"/>
    <cellStyle name="Normal 5 9 2" xfId="19209"/>
    <cellStyle name="Normal 5 90" xfId="19210"/>
    <cellStyle name="Normal 5 91" xfId="19211"/>
    <cellStyle name="Normal 5 92" xfId="19212"/>
    <cellStyle name="Normal 5 93" xfId="19213"/>
    <cellStyle name="Normal 5 94" xfId="19214"/>
    <cellStyle name="Normal 5 95" xfId="19215"/>
    <cellStyle name="Normal 5 96" xfId="19216"/>
    <cellStyle name="Normal 5 97" xfId="19217"/>
    <cellStyle name="Normal 5 98" xfId="19218"/>
    <cellStyle name="Normal 5 99" xfId="19219"/>
    <cellStyle name="Normal 5_Annexe 6 IAS" xfId="32621"/>
    <cellStyle name="Normal 50" xfId="19220"/>
    <cellStyle name="Normal 50 2" xfId="19221"/>
    <cellStyle name="Normal 50 2 2" xfId="19222"/>
    <cellStyle name="Normal 50 2 2 2" xfId="19223"/>
    <cellStyle name="Normal 50 2 2 3" xfId="19224"/>
    <cellStyle name="Normal 50 2 2 4" xfId="19225"/>
    <cellStyle name="Normal 50 2 3" xfId="19226"/>
    <cellStyle name="Normal 50 2 4" xfId="19227"/>
    <cellStyle name="Normal 50 2 5" xfId="19228"/>
    <cellStyle name="Normal 50 3" xfId="19229"/>
    <cellStyle name="Normal 50 4" xfId="19230"/>
    <cellStyle name="Normal 50 4 2" xfId="19231"/>
    <cellStyle name="Normal 50 4 3" xfId="19232"/>
    <cellStyle name="Normal 50 4 4" xfId="19233"/>
    <cellStyle name="Normal 50 5" xfId="19234"/>
    <cellStyle name="Normal 50 6" xfId="19235"/>
    <cellStyle name="Normal 50 7" xfId="19236"/>
    <cellStyle name="Normal 50 8" xfId="32622"/>
    <cellStyle name="Normal 51" xfId="19237"/>
    <cellStyle name="Normal 51 2" xfId="19238"/>
    <cellStyle name="Normal 51 2 2" xfId="19239"/>
    <cellStyle name="Normal 51 2 2 2" xfId="19240"/>
    <cellStyle name="Normal 51 2 2 3" xfId="19241"/>
    <cellStyle name="Normal 51 2 2 4" xfId="19242"/>
    <cellStyle name="Normal 51 2 3" xfId="19243"/>
    <cellStyle name="Normal 51 2 4" xfId="19244"/>
    <cellStyle name="Normal 51 2 5" xfId="19245"/>
    <cellStyle name="Normal 51 3" xfId="19246"/>
    <cellStyle name="Normal 51 4" xfId="19247"/>
    <cellStyle name="Normal 51 4 2" xfId="19248"/>
    <cellStyle name="Normal 51 4 3" xfId="19249"/>
    <cellStyle name="Normal 51 4 4" xfId="19250"/>
    <cellStyle name="Normal 51 5" xfId="19251"/>
    <cellStyle name="Normal 51 6" xfId="19252"/>
    <cellStyle name="Normal 51 7" xfId="19253"/>
    <cellStyle name="Normal 51 8" xfId="32623"/>
    <cellStyle name="Normal 52" xfId="19254"/>
    <cellStyle name="Normal 52 2" xfId="32624"/>
    <cellStyle name="Normal 53" xfId="19255"/>
    <cellStyle name="Normal 53 2" xfId="32625"/>
    <cellStyle name="Normal 54" xfId="19256"/>
    <cellStyle name="Normal 54 2" xfId="32626"/>
    <cellStyle name="Normal 55" xfId="19257"/>
    <cellStyle name="Normal 55 2" xfId="19258"/>
    <cellStyle name="Normal 55 2 2" xfId="19259"/>
    <cellStyle name="Normal 55 2 2 2" xfId="19260"/>
    <cellStyle name="Normal 55 2 2 3" xfId="19261"/>
    <cellStyle name="Normal 55 2 2 4" xfId="19262"/>
    <cellStyle name="Normal 55 2 3" xfId="19263"/>
    <cellStyle name="Normal 55 2 4" xfId="19264"/>
    <cellStyle name="Normal 55 2 5" xfId="19265"/>
    <cellStyle name="Normal 55 3" xfId="19266"/>
    <cellStyle name="Normal 55 4" xfId="19267"/>
    <cellStyle name="Normal 55 4 2" xfId="19268"/>
    <cellStyle name="Normal 55 4 3" xfId="19269"/>
    <cellStyle name="Normal 55 4 4" xfId="19270"/>
    <cellStyle name="Normal 55 5" xfId="19271"/>
    <cellStyle name="Normal 55 6" xfId="19272"/>
    <cellStyle name="Normal 55 7" xfId="19273"/>
    <cellStyle name="Normal 55 8" xfId="32627"/>
    <cellStyle name="Normal 56" xfId="19274"/>
    <cellStyle name="Normal 56 2" xfId="19275"/>
    <cellStyle name="Normal 56 2 2" xfId="19276"/>
    <cellStyle name="Normal 56 2 2 2" xfId="19277"/>
    <cellStyle name="Normal 56 2 2 3" xfId="19278"/>
    <cellStyle name="Normal 56 2 2 4" xfId="19279"/>
    <cellStyle name="Normal 56 2 3" xfId="19280"/>
    <cellStyle name="Normal 56 2 4" xfId="19281"/>
    <cellStyle name="Normal 56 2 5" xfId="19282"/>
    <cellStyle name="Normal 56 3" xfId="19283"/>
    <cellStyle name="Normal 56 4" xfId="19284"/>
    <cellStyle name="Normal 56 4 2" xfId="19285"/>
    <cellStyle name="Normal 56 4 3" xfId="19286"/>
    <cellStyle name="Normal 56 4 4" xfId="19287"/>
    <cellStyle name="Normal 56 5" xfId="19288"/>
    <cellStyle name="Normal 56 6" xfId="19289"/>
    <cellStyle name="Normal 56 7" xfId="19290"/>
    <cellStyle name="Normal 56 8" xfId="32628"/>
    <cellStyle name="Normal 57" xfId="19291"/>
    <cellStyle name="Normal 57 2" xfId="19292"/>
    <cellStyle name="Normal 57 3" xfId="32629"/>
    <cellStyle name="Normal 58" xfId="19293"/>
    <cellStyle name="Normal 58 2" xfId="19294"/>
    <cellStyle name="Normal 58 3" xfId="19295"/>
    <cellStyle name="Normal 58 4" xfId="19296"/>
    <cellStyle name="Normal 58 5" xfId="32630"/>
    <cellStyle name="Normal 59" xfId="19297"/>
    <cellStyle name="Normal 59 2" xfId="19298"/>
    <cellStyle name="Normal 59 3" xfId="19299"/>
    <cellStyle name="Normal 59 4" xfId="19300"/>
    <cellStyle name="Normal 59 5" xfId="32631"/>
    <cellStyle name="Normal 6" xfId="19301"/>
    <cellStyle name="Normal 6 2" xfId="19302"/>
    <cellStyle name="Normal 6 2 10" xfId="19303"/>
    <cellStyle name="Normal 6 2 11" xfId="19304"/>
    <cellStyle name="Normal 6 2 12" xfId="19305"/>
    <cellStyle name="Normal 6 2 13" xfId="19306"/>
    <cellStyle name="Normal 6 2 14" xfId="19307"/>
    <cellStyle name="Normal 6 2 15" xfId="19308"/>
    <cellStyle name="Normal 6 2 16" xfId="19309"/>
    <cellStyle name="Normal 6 2 17" xfId="19310"/>
    <cellStyle name="Normal 6 2 18" xfId="19311"/>
    <cellStyle name="Normal 6 2 19" xfId="19312"/>
    <cellStyle name="Normal 6 2 2" xfId="19313"/>
    <cellStyle name="Normal 6 2 2 2" xfId="19314"/>
    <cellStyle name="Normal 6 2 2 3" xfId="19315"/>
    <cellStyle name="Normal 6 2 2 4" xfId="32633"/>
    <cellStyle name="Normal 6 2 20" xfId="19316"/>
    <cellStyle name="Normal 6 2 21" xfId="19317"/>
    <cellStyle name="Normal 6 2 22" xfId="19318"/>
    <cellStyle name="Normal 6 2 23" xfId="19319"/>
    <cellStyle name="Normal 6 2 24" xfId="19320"/>
    <cellStyle name="Normal 6 2 25" xfId="19321"/>
    <cellStyle name="Normal 6 2 26" xfId="19322"/>
    <cellStyle name="Normal 6 2 27" xfId="19323"/>
    <cellStyle name="Normal 6 2 28" xfId="19324"/>
    <cellStyle name="Normal 6 2 29" xfId="19325"/>
    <cellStyle name="Normal 6 2 3" xfId="19326"/>
    <cellStyle name="Normal 6 2 3 2" xfId="19327"/>
    <cellStyle name="Normal 6 2 3 2 2" xfId="19328"/>
    <cellStyle name="Normal 6 2 3 2 2 2" xfId="19329"/>
    <cellStyle name="Normal 6 2 3 2 2 3" xfId="19330"/>
    <cellStyle name="Normal 6 2 3 2 2 4" xfId="19331"/>
    <cellStyle name="Normal 6 2 3 2 3" xfId="19332"/>
    <cellStyle name="Normal 6 2 3 2 4" xfId="19333"/>
    <cellStyle name="Normal 6 2 3 2 5" xfId="19334"/>
    <cellStyle name="Normal 6 2 3 3" xfId="19335"/>
    <cellStyle name="Normal 6 2 3 4" xfId="19336"/>
    <cellStyle name="Normal 6 2 3 4 2" xfId="19337"/>
    <cellStyle name="Normal 6 2 3 4 3" xfId="19338"/>
    <cellStyle name="Normal 6 2 3 4 4" xfId="19339"/>
    <cellStyle name="Normal 6 2 3 5" xfId="19340"/>
    <cellStyle name="Normal 6 2 3 6" xfId="19341"/>
    <cellStyle name="Normal 6 2 3 7" xfId="19342"/>
    <cellStyle name="Normal 6 2 30" xfId="19343"/>
    <cellStyle name="Normal 6 2 31" xfId="19344"/>
    <cellStyle name="Normal 6 2 32" xfId="19345"/>
    <cellStyle name="Normal 6 2 33" xfId="19346"/>
    <cellStyle name="Normal 6 2 34" xfId="19347"/>
    <cellStyle name="Normal 6 2 35" xfId="19348"/>
    <cellStyle name="Normal 6 2 36" xfId="19349"/>
    <cellStyle name="Normal 6 2 37" xfId="19350"/>
    <cellStyle name="Normal 6 2 38" xfId="19351"/>
    <cellStyle name="Normal 6 2 39" xfId="19352"/>
    <cellStyle name="Normal 6 2 4" xfId="19353"/>
    <cellStyle name="Normal 6 2 40" xfId="19354"/>
    <cellStyle name="Normal 6 2 41" xfId="19355"/>
    <cellStyle name="Normal 6 2 42" xfId="19356"/>
    <cellStyle name="Normal 6 2 43" xfId="19357"/>
    <cellStyle name="Normal 6 2 44" xfId="19358"/>
    <cellStyle name="Normal 6 2 45" xfId="19359"/>
    <cellStyle name="Normal 6 2 46" xfId="19360"/>
    <cellStyle name="Normal 6 2 47" xfId="19361"/>
    <cellStyle name="Normal 6 2 48" xfId="19362"/>
    <cellStyle name="Normal 6 2 49" xfId="19363"/>
    <cellStyle name="Normal 6 2 5" xfId="19364"/>
    <cellStyle name="Normal 6 2 50" xfId="19365"/>
    <cellStyle name="Normal 6 2 51" xfId="19366"/>
    <cellStyle name="Normal 6 2 52" xfId="19367"/>
    <cellStyle name="Normal 6 2 53" xfId="19368"/>
    <cellStyle name="Normal 6 2 54" xfId="19369"/>
    <cellStyle name="Normal 6 2 55" xfId="19370"/>
    <cellStyle name="Normal 6 2 56" xfId="19371"/>
    <cellStyle name="Normal 6 2 57" xfId="19372"/>
    <cellStyle name="Normal 6 2 58" xfId="19373"/>
    <cellStyle name="Normal 6 2 59" xfId="19374"/>
    <cellStyle name="Normal 6 2 6" xfId="19375"/>
    <cellStyle name="Normal 6 2 60" xfId="19376"/>
    <cellStyle name="Normal 6 2 61" xfId="19377"/>
    <cellStyle name="Normal 6 2 62" xfId="19378"/>
    <cellStyle name="Normal 6 2 63" xfId="19379"/>
    <cellStyle name="Normal 6 2 64" xfId="19380"/>
    <cellStyle name="Normal 6 2 65" xfId="19381"/>
    <cellStyle name="Normal 6 2 66" xfId="19382"/>
    <cellStyle name="Normal 6 2 67" xfId="19383"/>
    <cellStyle name="Normal 6 2 68" xfId="19384"/>
    <cellStyle name="Normal 6 2 69" xfId="19385"/>
    <cellStyle name="Normal 6 2 7" xfId="19386"/>
    <cellStyle name="Normal 6 2 70" xfId="19387"/>
    <cellStyle name="Normal 6 2 71" xfId="19388"/>
    <cellStyle name="Normal 6 2 72" xfId="19389"/>
    <cellStyle name="Normal 6 2 73" xfId="19390"/>
    <cellStyle name="Normal 6 2 74" xfId="19391"/>
    <cellStyle name="Normal 6 2 75" xfId="19392"/>
    <cellStyle name="Normal 6 2 76" xfId="19393"/>
    <cellStyle name="Normal 6 2 77" xfId="19394"/>
    <cellStyle name="Normal 6 2 78" xfId="19395"/>
    <cellStyle name="Normal 6 2 79" xfId="19396"/>
    <cellStyle name="Normal 6 2 8" xfId="19397"/>
    <cellStyle name="Normal 6 2 80" xfId="19398"/>
    <cellStyle name="Normal 6 2 81" xfId="19399"/>
    <cellStyle name="Normal 6 2 82" xfId="19400"/>
    <cellStyle name="Normal 6 2 83" xfId="19401"/>
    <cellStyle name="Normal 6 2 84" xfId="19402"/>
    <cellStyle name="Normal 6 2 85" xfId="19403"/>
    <cellStyle name="Normal 6 2 86" xfId="19404"/>
    <cellStyle name="Normal 6 2 87" xfId="19405"/>
    <cellStyle name="Normal 6 2 88" xfId="19406"/>
    <cellStyle name="Normal 6 2 89" xfId="19407"/>
    <cellStyle name="Normal 6 2 9" xfId="19408"/>
    <cellStyle name="Normal 6 2 90" xfId="19409"/>
    <cellStyle name="Normal 6 2 91" xfId="19410"/>
    <cellStyle name="Normal 6 2 92" xfId="19411"/>
    <cellStyle name="Normal 6 2 93" xfId="19412"/>
    <cellStyle name="Normal 6 2 94" xfId="19413"/>
    <cellStyle name="Normal 6 2 95" xfId="19414"/>
    <cellStyle name="Normal 6 2 95 2" xfId="19415"/>
    <cellStyle name="Normal 6 2 95 3" xfId="19416"/>
    <cellStyle name="Normal 6 2 95 4" xfId="19417"/>
    <cellStyle name="Normal 6 2_Annexe 6 IAS" xfId="32634"/>
    <cellStyle name="Normal 6 3" xfId="19418"/>
    <cellStyle name="Normal 6 3 2" xfId="19419"/>
    <cellStyle name="Normal 6 3 2 2" xfId="32636"/>
    <cellStyle name="Normal 6 3 3" xfId="19420"/>
    <cellStyle name="Normal 6 3 3 2" xfId="19421"/>
    <cellStyle name="Normal 6 3 3 2 2" xfId="19422"/>
    <cellStyle name="Normal 6 3 3 2 2 2" xfId="19423"/>
    <cellStyle name="Normal 6 3 3 2 2 3" xfId="19424"/>
    <cellStyle name="Normal 6 3 3 2 2 4" xfId="19425"/>
    <cellStyle name="Normal 6 3 3 2 3" xfId="19426"/>
    <cellStyle name="Normal 6 3 3 2 4" xfId="19427"/>
    <cellStyle name="Normal 6 3 3 2 5" xfId="19428"/>
    <cellStyle name="Normal 6 3 3 3" xfId="19429"/>
    <cellStyle name="Normal 6 3 3 4" xfId="19430"/>
    <cellStyle name="Normal 6 3 3 4 2" xfId="19431"/>
    <cellStyle name="Normal 6 3 3 4 3" xfId="19432"/>
    <cellStyle name="Normal 6 3 3 4 4" xfId="19433"/>
    <cellStyle name="Normal 6 3 3 5" xfId="19434"/>
    <cellStyle name="Normal 6 3 3 6" xfId="19435"/>
    <cellStyle name="Normal 6 3 3 7" xfId="19436"/>
    <cellStyle name="Normal 6 3 3 8" xfId="32637"/>
    <cellStyle name="Normal 6 3 4" xfId="19437"/>
    <cellStyle name="Normal 6 3 5" xfId="32635"/>
    <cellStyle name="Normal 6 3_Annexe 6 IAS" xfId="32638"/>
    <cellStyle name="Normal 6 4" xfId="19438"/>
    <cellStyle name="Normal 6 4 2" xfId="19439"/>
    <cellStyle name="Normal 6 4 2 2" xfId="32640"/>
    <cellStyle name="Normal 6 4 3" xfId="19440"/>
    <cellStyle name="Normal 6 4 3 2" xfId="19441"/>
    <cellStyle name="Normal 6 4 3 2 2" xfId="19442"/>
    <cellStyle name="Normal 6 4 3 2 2 2" xfId="19443"/>
    <cellStyle name="Normal 6 4 3 2 2 3" xfId="19444"/>
    <cellStyle name="Normal 6 4 3 2 2 4" xfId="19445"/>
    <cellStyle name="Normal 6 4 3 2 3" xfId="19446"/>
    <cellStyle name="Normal 6 4 3 2 4" xfId="19447"/>
    <cellStyle name="Normal 6 4 3 2 5" xfId="19448"/>
    <cellStyle name="Normal 6 4 3 3" xfId="19449"/>
    <cellStyle name="Normal 6 4 3 3 2" xfId="19450"/>
    <cellStyle name="Normal 6 4 3 3 3" xfId="19451"/>
    <cellStyle name="Normal 6 4 3 3 4" xfId="19452"/>
    <cellStyle name="Normal 6 4 3 4" xfId="19453"/>
    <cellStyle name="Normal 6 4 3 5" xfId="19454"/>
    <cellStyle name="Normal 6 4 3 6" xfId="19455"/>
    <cellStyle name="Normal 6 4 4" xfId="32639"/>
    <cellStyle name="Normal 6 4_Annexe 6 IAS" xfId="32641"/>
    <cellStyle name="Normal 6 5" xfId="19456"/>
    <cellStyle name="Normal 6 5 2" xfId="19457"/>
    <cellStyle name="Normal 6 5 2 2" xfId="19458"/>
    <cellStyle name="Normal 6 5 2 2 2" xfId="19459"/>
    <cellStyle name="Normal 6 5 2 2 3" xfId="19460"/>
    <cellStyle name="Normal 6 5 2 2 4" xfId="19461"/>
    <cellStyle name="Normal 6 5 2 3" xfId="19462"/>
    <cellStyle name="Normal 6 5 2 4" xfId="19463"/>
    <cellStyle name="Normal 6 5 2 5" xfId="19464"/>
    <cellStyle name="Normal 6 5 3" xfId="19465"/>
    <cellStyle name="Normal 6 5 4" xfId="19466"/>
    <cellStyle name="Normal 6 5 4 2" xfId="19467"/>
    <cellStyle name="Normal 6 5 4 3" xfId="19468"/>
    <cellStyle name="Normal 6 5 4 4" xfId="19469"/>
    <cellStyle name="Normal 6 5 5" xfId="19470"/>
    <cellStyle name="Normal 6 5 6" xfId="19471"/>
    <cellStyle name="Normal 6 5 7" xfId="19472"/>
    <cellStyle name="Normal 6 5 8" xfId="32642"/>
    <cellStyle name="Normal 6 6" xfId="19473"/>
    <cellStyle name="Normal 6 6 2" xfId="19474"/>
    <cellStyle name="Normal 6 6 3" xfId="19475"/>
    <cellStyle name="Normal 6 6 4" xfId="19476"/>
    <cellStyle name="Normal 6 7" xfId="32632"/>
    <cellStyle name="Normal 6 8" xfId="36837"/>
    <cellStyle name="Normal 6_Annexe 6 IAS" xfId="32643"/>
    <cellStyle name="Normal 60" xfId="19477"/>
    <cellStyle name="Normal 60 2" xfId="19478"/>
    <cellStyle name="Normal 60 3" xfId="19479"/>
    <cellStyle name="Normal 60 4" xfId="19480"/>
    <cellStyle name="Normal 61" xfId="19481"/>
    <cellStyle name="Normal 61 2" xfId="19482"/>
    <cellStyle name="Normal 61 3" xfId="19483"/>
    <cellStyle name="Normal 61 4" xfId="19484"/>
    <cellStyle name="Normal 62" xfId="19485"/>
    <cellStyle name="Normal 62 2" xfId="19486"/>
    <cellStyle name="Normal 62 3" xfId="19487"/>
    <cellStyle name="Normal 62 4" xfId="19488"/>
    <cellStyle name="Normal 63" xfId="19489"/>
    <cellStyle name="Normal 63 2" xfId="19490"/>
    <cellStyle name="Normal 63 3" xfId="19491"/>
    <cellStyle name="Normal 63 4" xfId="19492"/>
    <cellStyle name="Normal 64" xfId="19493"/>
    <cellStyle name="Normal 64 2" xfId="19494"/>
    <cellStyle name="Normal 64 3" xfId="19495"/>
    <cellStyle name="Normal 64 4" xfId="19496"/>
    <cellStyle name="Normal 65" xfId="19497"/>
    <cellStyle name="Normal 65 2" xfId="19498"/>
    <cellStyle name="Normal 65 3" xfId="19499"/>
    <cellStyle name="Normal 65 4" xfId="19500"/>
    <cellStyle name="Normal 66" xfId="19501"/>
    <cellStyle name="Normal 66 2" xfId="19502"/>
    <cellStyle name="Normal 66 3" xfId="19503"/>
    <cellStyle name="Normal 66 4" xfId="19504"/>
    <cellStyle name="Normal 67" xfId="19505"/>
    <cellStyle name="Normal 67 2" xfId="19506"/>
    <cellStyle name="Normal 67 3" xfId="19507"/>
    <cellStyle name="Normal 67 4" xfId="19508"/>
    <cellStyle name="Normal 68" xfId="19509"/>
    <cellStyle name="Normal 68 2" xfId="19510"/>
    <cellStyle name="Normal 68 3" xfId="19511"/>
    <cellStyle name="Normal 68 4" xfId="19512"/>
    <cellStyle name="Normal 69" xfId="19513"/>
    <cellStyle name="Normal 69 2" xfId="19514"/>
    <cellStyle name="Normal 69 3" xfId="19515"/>
    <cellStyle name="Normal 69 4" xfId="19516"/>
    <cellStyle name="Normal 7" xfId="19517"/>
    <cellStyle name="Normal 7 10" xfId="19518"/>
    <cellStyle name="Normal 7 10 2" xfId="19519"/>
    <cellStyle name="Normal 7 10 2 2" xfId="19520"/>
    <cellStyle name="Normal 7 10 2 2 2" xfId="19521"/>
    <cellStyle name="Normal 7 10 2 2 3" xfId="19522"/>
    <cellStyle name="Normal 7 10 2 2 4" xfId="19523"/>
    <cellStyle name="Normal 7 10 2 3" xfId="19524"/>
    <cellStyle name="Normal 7 10 2 4" xfId="19525"/>
    <cellStyle name="Normal 7 10 2 5" xfId="19526"/>
    <cellStyle name="Normal 7 10 3" xfId="19527"/>
    <cellStyle name="Normal 7 10 3 2" xfId="19528"/>
    <cellStyle name="Normal 7 10 3 3" xfId="19529"/>
    <cellStyle name="Normal 7 10 3 4" xfId="19530"/>
    <cellStyle name="Normal 7 10 4" xfId="19531"/>
    <cellStyle name="Normal 7 10 5" xfId="19532"/>
    <cellStyle name="Normal 7 10 6" xfId="19533"/>
    <cellStyle name="Normal 7 11" xfId="19534"/>
    <cellStyle name="Normal 7 11 2" xfId="19535"/>
    <cellStyle name="Normal 7 11 2 2" xfId="19536"/>
    <cellStyle name="Normal 7 11 2 2 2" xfId="19537"/>
    <cellStyle name="Normal 7 11 2 2 3" xfId="19538"/>
    <cellStyle name="Normal 7 11 2 2 4" xfId="19539"/>
    <cellStyle name="Normal 7 11 2 3" xfId="19540"/>
    <cellStyle name="Normal 7 11 2 4" xfId="19541"/>
    <cellStyle name="Normal 7 11 2 5" xfId="19542"/>
    <cellStyle name="Normal 7 11 3" xfId="19543"/>
    <cellStyle name="Normal 7 11 3 2" xfId="19544"/>
    <cellStyle name="Normal 7 11 3 3" xfId="19545"/>
    <cellStyle name="Normal 7 11 3 4" xfId="19546"/>
    <cellStyle name="Normal 7 11 4" xfId="19547"/>
    <cellStyle name="Normal 7 11 5" xfId="19548"/>
    <cellStyle name="Normal 7 11 6" xfId="19549"/>
    <cellStyle name="Normal 7 12" xfId="19550"/>
    <cellStyle name="Normal 7 12 2" xfId="19551"/>
    <cellStyle name="Normal 7 12 2 2" xfId="19552"/>
    <cellStyle name="Normal 7 12 2 2 2" xfId="19553"/>
    <cellStyle name="Normal 7 12 2 2 3" xfId="19554"/>
    <cellStyle name="Normal 7 12 2 2 4" xfId="19555"/>
    <cellStyle name="Normal 7 12 2 3" xfId="19556"/>
    <cellStyle name="Normal 7 12 2 4" xfId="19557"/>
    <cellStyle name="Normal 7 12 2 5" xfId="19558"/>
    <cellStyle name="Normal 7 12 3" xfId="19559"/>
    <cellStyle name="Normal 7 12 3 2" xfId="19560"/>
    <cellStyle name="Normal 7 12 3 3" xfId="19561"/>
    <cellStyle name="Normal 7 12 3 4" xfId="19562"/>
    <cellStyle name="Normal 7 12 4" xfId="19563"/>
    <cellStyle name="Normal 7 12 5" xfId="19564"/>
    <cellStyle name="Normal 7 12 6" xfId="19565"/>
    <cellStyle name="Normal 7 2" xfId="19566"/>
    <cellStyle name="Normal 7 2 10" xfId="19567"/>
    <cellStyle name="Normal 7 2 11" xfId="19568"/>
    <cellStyle name="Normal 7 2 12" xfId="19569"/>
    <cellStyle name="Normal 7 2 13" xfId="19570"/>
    <cellStyle name="Normal 7 2 14" xfId="19571"/>
    <cellStyle name="Normal 7 2 15" xfId="19572"/>
    <cellStyle name="Normal 7 2 16" xfId="19573"/>
    <cellStyle name="Normal 7 2 17" xfId="19574"/>
    <cellStyle name="Normal 7 2 18" xfId="19575"/>
    <cellStyle name="Normal 7 2 19" xfId="19576"/>
    <cellStyle name="Normal 7 2 2" xfId="19577"/>
    <cellStyle name="Normal 7 2 2 2" xfId="19578"/>
    <cellStyle name="Normal 7 2 2 3" xfId="19579"/>
    <cellStyle name="Normal 7 2 2 4" xfId="32644"/>
    <cellStyle name="Normal 7 2 20" xfId="19580"/>
    <cellStyle name="Normal 7 2 21" xfId="19581"/>
    <cellStyle name="Normal 7 2 22" xfId="19582"/>
    <cellStyle name="Normal 7 2 23" xfId="19583"/>
    <cellStyle name="Normal 7 2 24" xfId="19584"/>
    <cellStyle name="Normal 7 2 25" xfId="19585"/>
    <cellStyle name="Normal 7 2 26" xfId="19586"/>
    <cellStyle name="Normal 7 2 27" xfId="19587"/>
    <cellStyle name="Normal 7 2 28" xfId="19588"/>
    <cellStyle name="Normal 7 2 29" xfId="19589"/>
    <cellStyle name="Normal 7 2 3" xfId="19590"/>
    <cellStyle name="Normal 7 2 3 2" xfId="19591"/>
    <cellStyle name="Normal 7 2 3 2 2" xfId="19592"/>
    <cellStyle name="Normal 7 2 3 2 3" xfId="19593"/>
    <cellStyle name="Normal 7 2 3 2 3 2" xfId="19594"/>
    <cellStyle name="Normal 7 2 3 2 3 3" xfId="19595"/>
    <cellStyle name="Normal 7 2 3 2 3 4" xfId="19596"/>
    <cellStyle name="Normal 7 2 3 2 4" xfId="19597"/>
    <cellStyle name="Normal 7 2 3 2 5" xfId="19598"/>
    <cellStyle name="Normal 7 2 3 2 6" xfId="19599"/>
    <cellStyle name="Normal 7 2 3 3" xfId="19600"/>
    <cellStyle name="Normal 7 2 3 3 2" xfId="19601"/>
    <cellStyle name="Normal 7 2 3 3 3" xfId="19602"/>
    <cellStyle name="Normal 7 2 3 3 4" xfId="19603"/>
    <cellStyle name="Normal 7 2 3 4" xfId="19604"/>
    <cellStyle name="Normal 7 2 3 5" xfId="19605"/>
    <cellStyle name="Normal 7 2 3 6" xfId="19606"/>
    <cellStyle name="Normal 7 2 30" xfId="19607"/>
    <cellStyle name="Normal 7 2 31" xfId="19608"/>
    <cellStyle name="Normal 7 2 32" xfId="19609"/>
    <cellStyle name="Normal 7 2 33" xfId="19610"/>
    <cellStyle name="Normal 7 2 34" xfId="19611"/>
    <cellStyle name="Normal 7 2 35" xfId="19612"/>
    <cellStyle name="Normal 7 2 36" xfId="19613"/>
    <cellStyle name="Normal 7 2 37" xfId="19614"/>
    <cellStyle name="Normal 7 2 38" xfId="19615"/>
    <cellStyle name="Normal 7 2 39" xfId="19616"/>
    <cellStyle name="Normal 7 2 4" xfId="19617"/>
    <cellStyle name="Normal 7 2 40" xfId="19618"/>
    <cellStyle name="Normal 7 2 41" xfId="19619"/>
    <cellStyle name="Normal 7 2 42" xfId="19620"/>
    <cellStyle name="Normal 7 2 43" xfId="19621"/>
    <cellStyle name="Normal 7 2 44" xfId="19622"/>
    <cellStyle name="Normal 7 2 45" xfId="19623"/>
    <cellStyle name="Normal 7 2 46" xfId="19624"/>
    <cellStyle name="Normal 7 2 47" xfId="19625"/>
    <cellStyle name="Normal 7 2 48" xfId="19626"/>
    <cellStyle name="Normal 7 2 49" xfId="19627"/>
    <cellStyle name="Normal 7 2 5" xfId="19628"/>
    <cellStyle name="Normal 7 2 50" xfId="19629"/>
    <cellStyle name="Normal 7 2 51" xfId="19630"/>
    <cellStyle name="Normal 7 2 52" xfId="19631"/>
    <cellStyle name="Normal 7 2 53" xfId="19632"/>
    <cellStyle name="Normal 7 2 54" xfId="19633"/>
    <cellStyle name="Normal 7 2 55" xfId="19634"/>
    <cellStyle name="Normal 7 2 56" xfId="19635"/>
    <cellStyle name="Normal 7 2 57" xfId="19636"/>
    <cellStyle name="Normal 7 2 58" xfId="19637"/>
    <cellStyle name="Normal 7 2 59" xfId="19638"/>
    <cellStyle name="Normal 7 2 6" xfId="19639"/>
    <cellStyle name="Normal 7 2 60" xfId="19640"/>
    <cellStyle name="Normal 7 2 61" xfId="19641"/>
    <cellStyle name="Normal 7 2 62" xfId="19642"/>
    <cellStyle name="Normal 7 2 63" xfId="19643"/>
    <cellStyle name="Normal 7 2 64" xfId="19644"/>
    <cellStyle name="Normal 7 2 65" xfId="19645"/>
    <cellStyle name="Normal 7 2 66" xfId="19646"/>
    <cellStyle name="Normal 7 2 67" xfId="19647"/>
    <cellStyle name="Normal 7 2 68" xfId="19648"/>
    <cellStyle name="Normal 7 2 69" xfId="19649"/>
    <cellStyle name="Normal 7 2 7" xfId="19650"/>
    <cellStyle name="Normal 7 2 70" xfId="19651"/>
    <cellStyle name="Normal 7 2 71" xfId="19652"/>
    <cellStyle name="Normal 7 2 72" xfId="19653"/>
    <cellStyle name="Normal 7 2 73" xfId="19654"/>
    <cellStyle name="Normal 7 2 74" xfId="19655"/>
    <cellStyle name="Normal 7 2 75" xfId="19656"/>
    <cellStyle name="Normal 7 2 76" xfId="19657"/>
    <cellStyle name="Normal 7 2 77" xfId="19658"/>
    <cellStyle name="Normal 7 2 78" xfId="19659"/>
    <cellStyle name="Normal 7 2 79" xfId="19660"/>
    <cellStyle name="Normal 7 2 8" xfId="19661"/>
    <cellStyle name="Normal 7 2 80" xfId="19662"/>
    <cellStyle name="Normal 7 2 81" xfId="19663"/>
    <cellStyle name="Normal 7 2 82" xfId="19664"/>
    <cellStyle name="Normal 7 2 83" xfId="19665"/>
    <cellStyle name="Normal 7 2 84" xfId="19666"/>
    <cellStyle name="Normal 7 2 85" xfId="19667"/>
    <cellStyle name="Normal 7 2 86" xfId="19668"/>
    <cellStyle name="Normal 7 2 87" xfId="19669"/>
    <cellStyle name="Normal 7 2 88" xfId="19670"/>
    <cellStyle name="Normal 7 2 89" xfId="19671"/>
    <cellStyle name="Normal 7 2 9" xfId="19672"/>
    <cellStyle name="Normal 7 2 90" xfId="19673"/>
    <cellStyle name="Normal 7 2 91" xfId="19674"/>
    <cellStyle name="Normal 7 2 92" xfId="19675"/>
    <cellStyle name="Normal 7 2 93" xfId="19676"/>
    <cellStyle name="Normal 7 2_Cadrage conso" xfId="32645"/>
    <cellStyle name="Normal 7 3" xfId="19677"/>
    <cellStyle name="Normal 7 3 2" xfId="19678"/>
    <cellStyle name="Normal 7 3 2 2" xfId="32647"/>
    <cellStyle name="Normal 7 3 3" xfId="19679"/>
    <cellStyle name="Normal 7 3 3 2" xfId="19680"/>
    <cellStyle name="Normal 7 3 4" xfId="32646"/>
    <cellStyle name="Normal 7 3_Annexe 6 IAS" xfId="32648"/>
    <cellStyle name="Normal 7 4" xfId="19681"/>
    <cellStyle name="Normal 7 4 2" xfId="19682"/>
    <cellStyle name="Normal 7 4 2 2" xfId="19683"/>
    <cellStyle name="Normal 7 4 2 3" xfId="32650"/>
    <cellStyle name="Normal 7 4 3" xfId="32649"/>
    <cellStyle name="Normal 7 5" xfId="19684"/>
    <cellStyle name="Normal 7 6" xfId="19685"/>
    <cellStyle name="Normal 7 7" xfId="19686"/>
    <cellStyle name="Normal 7 8" xfId="19687"/>
    <cellStyle name="Normal 7 9" xfId="19688"/>
    <cellStyle name="Normal 7 9 2" xfId="19689"/>
    <cellStyle name="Normal 7_Annexe 6 IAS" xfId="32651"/>
    <cellStyle name="Normal 70" xfId="19690"/>
    <cellStyle name="Normal 70 2" xfId="19691"/>
    <cellStyle name="Normal 70 3" xfId="19692"/>
    <cellStyle name="Normal 70 4" xfId="19693"/>
    <cellStyle name="Normal 71" xfId="19694"/>
    <cellStyle name="Normal 71 2" xfId="19695"/>
    <cellStyle name="Normal 71 3" xfId="19696"/>
    <cellStyle name="Normal 71 4" xfId="19697"/>
    <cellStyle name="Normal 72" xfId="19698"/>
    <cellStyle name="Normal 72 2" xfId="19699"/>
    <cellStyle name="Normal 72 3" xfId="19700"/>
    <cellStyle name="Normal 72 4" xfId="19701"/>
    <cellStyle name="Normal 73" xfId="19702"/>
    <cellStyle name="Normal 73 2" xfId="19703"/>
    <cellStyle name="Normal 73 3" xfId="19704"/>
    <cellStyle name="Normal 73 4" xfId="19705"/>
    <cellStyle name="Normal 74" xfId="19706"/>
    <cellStyle name="Normal 74 2" xfId="19707"/>
    <cellStyle name="Normal 74 3" xfId="19708"/>
    <cellStyle name="Normal 74 4" xfId="19709"/>
    <cellStyle name="Normal 75" xfId="19710"/>
    <cellStyle name="Normal 75 2" xfId="19711"/>
    <cellStyle name="Normal 75 3" xfId="19712"/>
    <cellStyle name="Normal 75 4" xfId="19713"/>
    <cellStyle name="Normal 76" xfId="19714"/>
    <cellStyle name="Normal 76 2" xfId="19715"/>
    <cellStyle name="Normal 76 3" xfId="19716"/>
    <cellStyle name="Normal 76 4" xfId="19717"/>
    <cellStyle name="Normal 77" xfId="19718"/>
    <cellStyle name="Normal 77 2" xfId="19719"/>
    <cellStyle name="Normal 77 3" xfId="19720"/>
    <cellStyle name="Normal 77 4" xfId="19721"/>
    <cellStyle name="Normal 78" xfId="19722"/>
    <cellStyle name="Normal 78 2" xfId="19723"/>
    <cellStyle name="Normal 78 3" xfId="19724"/>
    <cellStyle name="Normal 78 4" xfId="19725"/>
    <cellStyle name="Normal 79" xfId="19726"/>
    <cellStyle name="Normal 79 2" xfId="19727"/>
    <cellStyle name="Normal 79 3" xfId="19728"/>
    <cellStyle name="Normal 79 4" xfId="19729"/>
    <cellStyle name="Normal 8" xfId="19730"/>
    <cellStyle name="Normal 8 10" xfId="19731"/>
    <cellStyle name="Normal 8 10 2" xfId="19732"/>
    <cellStyle name="Normal 8 11" xfId="19733"/>
    <cellStyle name="Normal 8 11 2" xfId="19734"/>
    <cellStyle name="Normal 8 11 2 2" xfId="19735"/>
    <cellStyle name="Normal 8 11 2 2 2" xfId="19736"/>
    <cellStyle name="Normal 8 11 2 2 3" xfId="19737"/>
    <cellStyle name="Normal 8 11 2 2 4" xfId="19738"/>
    <cellStyle name="Normal 8 11 2 3" xfId="19739"/>
    <cellStyle name="Normal 8 11 2 4" xfId="19740"/>
    <cellStyle name="Normal 8 11 2 5" xfId="19741"/>
    <cellStyle name="Normal 8 11 3" xfId="19742"/>
    <cellStyle name="Normal 8 11 4" xfId="19743"/>
    <cellStyle name="Normal 8 11 4 2" xfId="19744"/>
    <cellStyle name="Normal 8 11 4 3" xfId="19745"/>
    <cellStyle name="Normal 8 11 4 4" xfId="19746"/>
    <cellStyle name="Normal 8 11 5" xfId="19747"/>
    <cellStyle name="Normal 8 11 6" xfId="19748"/>
    <cellStyle name="Normal 8 11 7" xfId="19749"/>
    <cellStyle name="Normal 8 12" xfId="19750"/>
    <cellStyle name="Normal 8 13" xfId="19751"/>
    <cellStyle name="Normal 8 14" xfId="19752"/>
    <cellStyle name="Normal 8 15" xfId="19753"/>
    <cellStyle name="Normal 8 16" xfId="19754"/>
    <cellStyle name="Normal 8 17" xfId="19755"/>
    <cellStyle name="Normal 8 18" xfId="19756"/>
    <cellStyle name="Normal 8 19" xfId="19757"/>
    <cellStyle name="Normal 8 2" xfId="19758"/>
    <cellStyle name="Normal 8 2 2" xfId="19759"/>
    <cellStyle name="Normal 8 2 2 2" xfId="19760"/>
    <cellStyle name="Normal 8 2 2 2 2" xfId="19761"/>
    <cellStyle name="Normal 8 2 2 2 2 2" xfId="19762"/>
    <cellStyle name="Normal 8 2 2 2 2 3" xfId="19763"/>
    <cellStyle name="Normal 8 2 2 2 2 4" xfId="19764"/>
    <cellStyle name="Normal 8 2 2 2 3" xfId="19765"/>
    <cellStyle name="Normal 8 2 2 2 4" xfId="19766"/>
    <cellStyle name="Normal 8 2 2 2 5" xfId="19767"/>
    <cellStyle name="Normal 8 2 2 3" xfId="19768"/>
    <cellStyle name="Normal 8 2 2 4" xfId="19769"/>
    <cellStyle name="Normal 8 2 2 4 2" xfId="19770"/>
    <cellStyle name="Normal 8 2 2 4 3" xfId="19771"/>
    <cellStyle name="Normal 8 2 2 4 4" xfId="19772"/>
    <cellStyle name="Normal 8 2 2 5" xfId="19773"/>
    <cellStyle name="Normal 8 2 2 6" xfId="19774"/>
    <cellStyle name="Normal 8 2 2 7" xfId="19775"/>
    <cellStyle name="Normal 8 2 2 8" xfId="32652"/>
    <cellStyle name="Normal 8 2 3" xfId="19776"/>
    <cellStyle name="Normal 8 2 3 2" xfId="19777"/>
    <cellStyle name="Normal 8 2 3 2 2" xfId="19778"/>
    <cellStyle name="Normal 8 2 3 2 2 2" xfId="19779"/>
    <cellStyle name="Normal 8 2 3 2 2 3" xfId="19780"/>
    <cellStyle name="Normal 8 2 3 2 2 4" xfId="19781"/>
    <cellStyle name="Normal 8 2 3 2 3" xfId="19782"/>
    <cellStyle name="Normal 8 2 3 2 4" xfId="19783"/>
    <cellStyle name="Normal 8 2 3 2 5" xfId="19784"/>
    <cellStyle name="Normal 8 2 3 3" xfId="19785"/>
    <cellStyle name="Normal 8 2 3 4" xfId="19786"/>
    <cellStyle name="Normal 8 2 3 4 2" xfId="19787"/>
    <cellStyle name="Normal 8 2 3 4 3" xfId="19788"/>
    <cellStyle name="Normal 8 2 3 4 4" xfId="19789"/>
    <cellStyle name="Normal 8 2 3 5" xfId="19790"/>
    <cellStyle name="Normal 8 2 3 6" xfId="19791"/>
    <cellStyle name="Normal 8 2 3 7" xfId="19792"/>
    <cellStyle name="Normal 8 2 3 8" xfId="32653"/>
    <cellStyle name="Normal 8 2 4" xfId="19793"/>
    <cellStyle name="Normal 8 2_Cadrage conso" xfId="32654"/>
    <cellStyle name="Normal 8 20" xfId="19794"/>
    <cellStyle name="Normal 8 21" xfId="19795"/>
    <cellStyle name="Normal 8 22" xfId="19796"/>
    <cellStyle name="Normal 8 23" xfId="19797"/>
    <cellStyle name="Normal 8 24" xfId="19798"/>
    <cellStyle name="Normal 8 25" xfId="19799"/>
    <cellStyle name="Normal 8 26" xfId="19800"/>
    <cellStyle name="Normal 8 27" xfId="19801"/>
    <cellStyle name="Normal 8 28" xfId="19802"/>
    <cellStyle name="Normal 8 29" xfId="19803"/>
    <cellStyle name="Normal 8 3" xfId="19804"/>
    <cellStyle name="Normal 8 3 2" xfId="19805"/>
    <cellStyle name="Normal 8 3 2 2" xfId="32656"/>
    <cellStyle name="Normal 8 3 3" xfId="19806"/>
    <cellStyle name="Normal 8 3 3 2" xfId="19807"/>
    <cellStyle name="Normal 8 3 4" xfId="19808"/>
    <cellStyle name="Normal 8 3 5" xfId="32655"/>
    <cellStyle name="Normal 8 30" xfId="19809"/>
    <cellStyle name="Normal 8 31" xfId="19810"/>
    <cellStyle name="Normal 8 32" xfId="19811"/>
    <cellStyle name="Normal 8 33" xfId="19812"/>
    <cellStyle name="Normal 8 34" xfId="19813"/>
    <cellStyle name="Normal 8 35" xfId="19814"/>
    <cellStyle name="Normal 8 36" xfId="19815"/>
    <cellStyle name="Normal 8 37" xfId="19816"/>
    <cellStyle name="Normal 8 38" xfId="19817"/>
    <cellStyle name="Normal 8 39" xfId="19818"/>
    <cellStyle name="Normal 8 4" xfId="19819"/>
    <cellStyle name="Normal 8 4 2" xfId="19820"/>
    <cellStyle name="Normal 8 4 2 2" xfId="19821"/>
    <cellStyle name="Normal 8 4 2 2 2" xfId="19822"/>
    <cellStyle name="Normal 8 4 2 2 2 2" xfId="19823"/>
    <cellStyle name="Normal 8 4 2 2 2 3" xfId="19824"/>
    <cellStyle name="Normal 8 4 2 2 2 4" xfId="19825"/>
    <cellStyle name="Normal 8 4 2 2 3" xfId="19826"/>
    <cellStyle name="Normal 8 4 2 2 4" xfId="19827"/>
    <cellStyle name="Normal 8 4 2 2 5" xfId="19828"/>
    <cellStyle name="Normal 8 4 2 3" xfId="19829"/>
    <cellStyle name="Normal 8 4 2 4" xfId="19830"/>
    <cellStyle name="Normal 8 4 2 4 2" xfId="19831"/>
    <cellStyle name="Normal 8 4 2 4 3" xfId="19832"/>
    <cellStyle name="Normal 8 4 2 4 4" xfId="19833"/>
    <cellStyle name="Normal 8 4 2 5" xfId="19834"/>
    <cellStyle name="Normal 8 4 2 6" xfId="19835"/>
    <cellStyle name="Normal 8 4 2 7" xfId="19836"/>
    <cellStyle name="Normal 8 4 3" xfId="19837"/>
    <cellStyle name="Normal 8 4 4" xfId="32657"/>
    <cellStyle name="Normal 8 40" xfId="19838"/>
    <cellStyle name="Normal 8 41" xfId="19839"/>
    <cellStyle name="Normal 8 42" xfId="19840"/>
    <cellStyle name="Normal 8 43" xfId="19841"/>
    <cellStyle name="Normal 8 44" xfId="19842"/>
    <cellStyle name="Normal 8 45" xfId="19843"/>
    <cellStyle name="Normal 8 46" xfId="19844"/>
    <cellStyle name="Normal 8 47" xfId="19845"/>
    <cellStyle name="Normal 8 48" xfId="19846"/>
    <cellStyle name="Normal 8 49" xfId="19847"/>
    <cellStyle name="Normal 8 5" xfId="19848"/>
    <cellStyle name="Normal 8 5 2" xfId="19849"/>
    <cellStyle name="Normal 8 5 2 2" xfId="19850"/>
    <cellStyle name="Normal 8 5 2 2 2" xfId="19851"/>
    <cellStyle name="Normal 8 5 2 2 3" xfId="19852"/>
    <cellStyle name="Normal 8 5 2 2 4" xfId="19853"/>
    <cellStyle name="Normal 8 5 2 3" xfId="19854"/>
    <cellStyle name="Normal 8 5 2 4" xfId="19855"/>
    <cellStyle name="Normal 8 5 2 5" xfId="19856"/>
    <cellStyle name="Normal 8 5 3" xfId="19857"/>
    <cellStyle name="Normal 8 5 4" xfId="19858"/>
    <cellStyle name="Normal 8 5 4 2" xfId="19859"/>
    <cellStyle name="Normal 8 5 4 3" xfId="19860"/>
    <cellStyle name="Normal 8 5 4 4" xfId="19861"/>
    <cellStyle name="Normal 8 5 5" xfId="19862"/>
    <cellStyle name="Normal 8 5 6" xfId="19863"/>
    <cellStyle name="Normal 8 5 7" xfId="19864"/>
    <cellStyle name="Normal 8 50" xfId="19865"/>
    <cellStyle name="Normal 8 51" xfId="19866"/>
    <cellStyle name="Normal 8 52" xfId="19867"/>
    <cellStyle name="Normal 8 53" xfId="19868"/>
    <cellStyle name="Normal 8 54" xfId="19869"/>
    <cellStyle name="Normal 8 55" xfId="19870"/>
    <cellStyle name="Normal 8 56" xfId="19871"/>
    <cellStyle name="Normal 8 57" xfId="19872"/>
    <cellStyle name="Normal 8 58" xfId="19873"/>
    <cellStyle name="Normal 8 59" xfId="19874"/>
    <cellStyle name="Normal 8 6" xfId="19875"/>
    <cellStyle name="Normal 8 6 2" xfId="19876"/>
    <cellStyle name="Normal 8 6 2 2" xfId="19877"/>
    <cellStyle name="Normal 8 6 2 2 2" xfId="19878"/>
    <cellStyle name="Normal 8 6 2 2 3" xfId="19879"/>
    <cellStyle name="Normal 8 6 2 2 4" xfId="19880"/>
    <cellStyle name="Normal 8 6 2 3" xfId="19881"/>
    <cellStyle name="Normal 8 6 2 4" xfId="19882"/>
    <cellStyle name="Normal 8 6 2 5" xfId="19883"/>
    <cellStyle name="Normal 8 6 3" xfId="19884"/>
    <cellStyle name="Normal 8 6 4" xfId="19885"/>
    <cellStyle name="Normal 8 6 4 2" xfId="19886"/>
    <cellStyle name="Normal 8 6 4 3" xfId="19887"/>
    <cellStyle name="Normal 8 6 4 4" xfId="19888"/>
    <cellStyle name="Normal 8 6 5" xfId="19889"/>
    <cellStyle name="Normal 8 6 6" xfId="19890"/>
    <cellStyle name="Normal 8 6 7" xfId="19891"/>
    <cellStyle name="Normal 8 60" xfId="19892"/>
    <cellStyle name="Normal 8 61" xfId="19893"/>
    <cellStyle name="Normal 8 62" xfId="19894"/>
    <cellStyle name="Normal 8 63" xfId="19895"/>
    <cellStyle name="Normal 8 64" xfId="19896"/>
    <cellStyle name="Normal 8 65" xfId="19897"/>
    <cellStyle name="Normal 8 66" xfId="19898"/>
    <cellStyle name="Normal 8 67" xfId="19899"/>
    <cellStyle name="Normal 8 68" xfId="19900"/>
    <cellStyle name="Normal 8 69" xfId="19901"/>
    <cellStyle name="Normal 8 7" xfId="19902"/>
    <cellStyle name="Normal 8 7 2" xfId="19903"/>
    <cellStyle name="Normal 8 7 2 2" xfId="19904"/>
    <cellStyle name="Normal 8 7 2 2 2" xfId="19905"/>
    <cellStyle name="Normal 8 7 2 2 3" xfId="19906"/>
    <cellStyle name="Normal 8 7 2 2 4" xfId="19907"/>
    <cellStyle name="Normal 8 7 2 3" xfId="19908"/>
    <cellStyle name="Normal 8 7 2 4" xfId="19909"/>
    <cellStyle name="Normal 8 7 2 5" xfId="19910"/>
    <cellStyle name="Normal 8 7 3" xfId="19911"/>
    <cellStyle name="Normal 8 7 4" xfId="19912"/>
    <cellStyle name="Normal 8 7 4 2" xfId="19913"/>
    <cellStyle name="Normal 8 7 4 3" xfId="19914"/>
    <cellStyle name="Normal 8 7 4 4" xfId="19915"/>
    <cellStyle name="Normal 8 7 5" xfId="19916"/>
    <cellStyle name="Normal 8 7 6" xfId="19917"/>
    <cellStyle name="Normal 8 7 7" xfId="19918"/>
    <cellStyle name="Normal 8 70" xfId="19919"/>
    <cellStyle name="Normal 8 71" xfId="19920"/>
    <cellStyle name="Normal 8 72" xfId="19921"/>
    <cellStyle name="Normal 8 73" xfId="19922"/>
    <cellStyle name="Normal 8 74" xfId="19923"/>
    <cellStyle name="Normal 8 75" xfId="19924"/>
    <cellStyle name="Normal 8 76" xfId="19925"/>
    <cellStyle name="Normal 8 77" xfId="19926"/>
    <cellStyle name="Normal 8 78" xfId="19927"/>
    <cellStyle name="Normal 8 79" xfId="19928"/>
    <cellStyle name="Normal 8 8" xfId="19929"/>
    <cellStyle name="Normal 8 8 2" xfId="19930"/>
    <cellStyle name="Normal 8 8 2 2" xfId="19931"/>
    <cellStyle name="Normal 8 8 2 2 2" xfId="19932"/>
    <cellStyle name="Normal 8 8 2 2 3" xfId="19933"/>
    <cellStyle name="Normal 8 8 2 2 4" xfId="19934"/>
    <cellStyle name="Normal 8 8 2 3" xfId="19935"/>
    <cellStyle name="Normal 8 8 2 4" xfId="19936"/>
    <cellStyle name="Normal 8 8 2 5" xfId="19937"/>
    <cellStyle name="Normal 8 8 3" xfId="19938"/>
    <cellStyle name="Normal 8 8 4" xfId="19939"/>
    <cellStyle name="Normal 8 8 4 2" xfId="19940"/>
    <cellStyle name="Normal 8 8 4 3" xfId="19941"/>
    <cellStyle name="Normal 8 8 4 4" xfId="19942"/>
    <cellStyle name="Normal 8 8 5" xfId="19943"/>
    <cellStyle name="Normal 8 8 6" xfId="19944"/>
    <cellStyle name="Normal 8 8 7" xfId="19945"/>
    <cellStyle name="Normal 8 80" xfId="19946"/>
    <cellStyle name="Normal 8 81" xfId="19947"/>
    <cellStyle name="Normal 8 82" xfId="19948"/>
    <cellStyle name="Normal 8 83" xfId="19949"/>
    <cellStyle name="Normal 8 84" xfId="19950"/>
    <cellStyle name="Normal 8 85" xfId="19951"/>
    <cellStyle name="Normal 8 86" xfId="19952"/>
    <cellStyle name="Normal 8 87" xfId="19953"/>
    <cellStyle name="Normal 8 88" xfId="19954"/>
    <cellStyle name="Normal 8 89" xfId="19955"/>
    <cellStyle name="Normal 8 9" xfId="19956"/>
    <cellStyle name="Normal 8 9 2" xfId="19957"/>
    <cellStyle name="Normal 8 90" xfId="19958"/>
    <cellStyle name="Normal 8 91" xfId="19959"/>
    <cellStyle name="Normal 8 92" xfId="19960"/>
    <cellStyle name="Normal 8 93" xfId="19961"/>
    <cellStyle name="Normal 8 94" xfId="19962"/>
    <cellStyle name="Normal 8 95" xfId="19963"/>
    <cellStyle name="Normal 8 95 2" xfId="19964"/>
    <cellStyle name="Normal 8 95 3" xfId="19965"/>
    <cellStyle name="Normal 8 95 4" xfId="19966"/>
    <cellStyle name="Normal 8_Annexe 6 IAS" xfId="32658"/>
    <cellStyle name="Normal 80" xfId="19967"/>
    <cellStyle name="Normal 80 2" xfId="19968"/>
    <cellStyle name="Normal 80 3" xfId="19969"/>
    <cellStyle name="Normal 80 4" xfId="19970"/>
    <cellStyle name="Normal 81" xfId="19971"/>
    <cellStyle name="Normal 81 2" xfId="19972"/>
    <cellStyle name="Normal 81 3" xfId="19973"/>
    <cellStyle name="Normal 81 4" xfId="19974"/>
    <cellStyle name="Normal 82" xfId="19975"/>
    <cellStyle name="Normal 82 2" xfId="19976"/>
    <cellStyle name="Normal 82 3" xfId="19977"/>
    <cellStyle name="Normal 82 4" xfId="19978"/>
    <cellStyle name="Normal 83" xfId="19979"/>
    <cellStyle name="Normal 83 2" xfId="19980"/>
    <cellStyle name="Normal 83 3" xfId="19981"/>
    <cellStyle name="Normal 83 4" xfId="19982"/>
    <cellStyle name="Normal 84" xfId="19983"/>
    <cellStyle name="Normal 84 2" xfId="19984"/>
    <cellStyle name="Normal 84 3" xfId="19985"/>
    <cellStyle name="Normal 84 4" xfId="19986"/>
    <cellStyle name="Normal 85" xfId="19987"/>
    <cellStyle name="Normal 85 2" xfId="19988"/>
    <cellStyle name="Normal 85 3" xfId="19989"/>
    <cellStyle name="Normal 85 4" xfId="19990"/>
    <cellStyle name="Normal 86" xfId="19991"/>
    <cellStyle name="Normal 86 2" xfId="19992"/>
    <cellStyle name="Normal 86 3" xfId="19993"/>
    <cellStyle name="Normal 86 4" xfId="19994"/>
    <cellStyle name="Normal 87" xfId="19995"/>
    <cellStyle name="Normal 87 2" xfId="19996"/>
    <cellStyle name="Normal 87 3" xfId="19997"/>
    <cellStyle name="Normal 87 4" xfId="19998"/>
    <cellStyle name="Normal 88" xfId="19999"/>
    <cellStyle name="Normal 88 2" xfId="20000"/>
    <cellStyle name="Normal 88 3" xfId="20001"/>
    <cellStyle name="Normal 88 4" xfId="20002"/>
    <cellStyle name="Normal 89" xfId="20003"/>
    <cellStyle name="Normal 89 2" xfId="20004"/>
    <cellStyle name="Normal 89 3" xfId="20005"/>
    <cellStyle name="Normal 89 4" xfId="20006"/>
    <cellStyle name="Normal 9" xfId="20007"/>
    <cellStyle name="Normal 9 10" xfId="20008"/>
    <cellStyle name="Normal 9 10 2" xfId="20009"/>
    <cellStyle name="Normal 9 10 3" xfId="32660"/>
    <cellStyle name="Normal 9 100" xfId="36838"/>
    <cellStyle name="Normal 9 11" xfId="20010"/>
    <cellStyle name="Normal 9 11 2" xfId="20011"/>
    <cellStyle name="Normal 9 11 3" xfId="20012"/>
    <cellStyle name="Normal 9 11 3 2" xfId="20013"/>
    <cellStyle name="Normal 9 11 3 3" xfId="20014"/>
    <cellStyle name="Normal 9 11 3 4" xfId="20015"/>
    <cellStyle name="Normal 9 11 4" xfId="20016"/>
    <cellStyle name="Normal 9 11 5" xfId="20017"/>
    <cellStyle name="Normal 9 11 6" xfId="20018"/>
    <cellStyle name="Normal 9 11 7" xfId="32661"/>
    <cellStyle name="Normal 9 12" xfId="20019"/>
    <cellStyle name="Normal 9 12 2" xfId="32662"/>
    <cellStyle name="Normal 9 13" xfId="20020"/>
    <cellStyle name="Normal 9 13 2" xfId="32663"/>
    <cellStyle name="Normal 9 14" xfId="20021"/>
    <cellStyle name="Normal 9 14 2" xfId="32664"/>
    <cellStyle name="Normal 9 15" xfId="20022"/>
    <cellStyle name="Normal 9 15 2" xfId="32665"/>
    <cellStyle name="Normal 9 16" xfId="20023"/>
    <cellStyle name="Normal 9 16 2" xfId="32666"/>
    <cellStyle name="Normal 9 17" xfId="20024"/>
    <cellStyle name="Normal 9 17 2" xfId="32667"/>
    <cellStyle name="Normal 9 18" xfId="20025"/>
    <cellStyle name="Normal 9 19" xfId="20026"/>
    <cellStyle name="Normal 9 2" xfId="20027"/>
    <cellStyle name="Normal 9 2 2" xfId="20028"/>
    <cellStyle name="Normal 9 2 2 2" xfId="32669"/>
    <cellStyle name="Normal 9 2 3" xfId="20029"/>
    <cellStyle name="Normal 9 2 3 2" xfId="20030"/>
    <cellStyle name="Normal 9 2 3 2 2" xfId="20031"/>
    <cellStyle name="Normal 9 2 3 2 2 2" xfId="20032"/>
    <cellStyle name="Normal 9 2 3 2 2 3" xfId="20033"/>
    <cellStyle name="Normal 9 2 3 2 2 4" xfId="20034"/>
    <cellStyle name="Normal 9 2 3 2 3" xfId="20035"/>
    <cellStyle name="Normal 9 2 3 2 4" xfId="20036"/>
    <cellStyle name="Normal 9 2 3 2 5" xfId="20037"/>
    <cellStyle name="Normal 9 2 3 3" xfId="20038"/>
    <cellStyle name="Normal 9 2 3 4" xfId="20039"/>
    <cellStyle name="Normal 9 2 3 4 2" xfId="20040"/>
    <cellStyle name="Normal 9 2 3 4 3" xfId="20041"/>
    <cellStyle name="Normal 9 2 3 4 4" xfId="20042"/>
    <cellStyle name="Normal 9 2 3 5" xfId="20043"/>
    <cellStyle name="Normal 9 2 3 6" xfId="20044"/>
    <cellStyle name="Normal 9 2 3 7" xfId="20045"/>
    <cellStyle name="Normal 9 2 3 8" xfId="32670"/>
    <cellStyle name="Normal 9 2 4" xfId="20046"/>
    <cellStyle name="Normal 9 2 5" xfId="32668"/>
    <cellStyle name="Normal 9 2_Annexe 6 IAS" xfId="32671"/>
    <cellStyle name="Normal 9 20" xfId="20047"/>
    <cellStyle name="Normal 9 21" xfId="20048"/>
    <cellStyle name="Normal 9 22" xfId="20049"/>
    <cellStyle name="Normal 9 23" xfId="20050"/>
    <cellStyle name="Normal 9 24" xfId="20051"/>
    <cellStyle name="Normal 9 25" xfId="20052"/>
    <cellStyle name="Normal 9 26" xfId="20053"/>
    <cellStyle name="Normal 9 27" xfId="20054"/>
    <cellStyle name="Normal 9 28" xfId="20055"/>
    <cellStyle name="Normal 9 29" xfId="20056"/>
    <cellStyle name="Normal 9 3" xfId="20057"/>
    <cellStyle name="Normal 9 3 2" xfId="20058"/>
    <cellStyle name="Normal 9 3 2 2" xfId="20059"/>
    <cellStyle name="Normal 9 3 2 2 2" xfId="20060"/>
    <cellStyle name="Normal 9 3 2 2 2 2" xfId="20061"/>
    <cellStyle name="Normal 9 3 2 2 2 3" xfId="20062"/>
    <cellStyle name="Normal 9 3 2 2 2 4" xfId="20063"/>
    <cellStyle name="Normal 9 3 2 2 3" xfId="20064"/>
    <cellStyle name="Normal 9 3 2 2 4" xfId="20065"/>
    <cellStyle name="Normal 9 3 2 2 5" xfId="20066"/>
    <cellStyle name="Normal 9 3 2 3" xfId="20067"/>
    <cellStyle name="Normal 9 3 2 4" xfId="20068"/>
    <cellStyle name="Normal 9 3 2 4 2" xfId="20069"/>
    <cellStyle name="Normal 9 3 2 4 3" xfId="20070"/>
    <cellStyle name="Normal 9 3 2 4 4" xfId="20071"/>
    <cellStyle name="Normal 9 3 2 5" xfId="20072"/>
    <cellStyle name="Normal 9 3 2 6" xfId="20073"/>
    <cellStyle name="Normal 9 3 2 7" xfId="20074"/>
    <cellStyle name="Normal 9 3 2 8" xfId="32673"/>
    <cellStyle name="Normal 9 3 3" xfId="20075"/>
    <cellStyle name="Normal 9 3 4" xfId="20076"/>
    <cellStyle name="Normal 9 3 5" xfId="32672"/>
    <cellStyle name="Normal 9 30" xfId="20077"/>
    <cellStyle name="Normal 9 31" xfId="20078"/>
    <cellStyle name="Normal 9 32" xfId="20079"/>
    <cellStyle name="Normal 9 33" xfId="20080"/>
    <cellStyle name="Normal 9 34" xfId="20081"/>
    <cellStyle name="Normal 9 35" xfId="20082"/>
    <cellStyle name="Normal 9 36" xfId="20083"/>
    <cellStyle name="Normal 9 37" xfId="20084"/>
    <cellStyle name="Normal 9 38" xfId="20085"/>
    <cellStyle name="Normal 9 39" xfId="20086"/>
    <cellStyle name="Normal 9 4" xfId="20087"/>
    <cellStyle name="Normal 9 4 2" xfId="20088"/>
    <cellStyle name="Normal 9 4 3" xfId="20089"/>
    <cellStyle name="Normal 9 4 3 2" xfId="20090"/>
    <cellStyle name="Normal 9 4 3 2 2" xfId="20091"/>
    <cellStyle name="Normal 9 4 3 2 2 2" xfId="20092"/>
    <cellStyle name="Normal 9 4 3 2 2 3" xfId="20093"/>
    <cellStyle name="Normal 9 4 3 2 2 4" xfId="20094"/>
    <cellStyle name="Normal 9 4 3 2 3" xfId="20095"/>
    <cellStyle name="Normal 9 4 3 2 4" xfId="20096"/>
    <cellStyle name="Normal 9 4 3 2 5" xfId="20097"/>
    <cellStyle name="Normal 9 4 3 3" xfId="20098"/>
    <cellStyle name="Normal 9 4 3 4" xfId="20099"/>
    <cellStyle name="Normal 9 4 3 4 2" xfId="20100"/>
    <cellStyle name="Normal 9 4 3 4 3" xfId="20101"/>
    <cellStyle name="Normal 9 4 3 4 4" xfId="20102"/>
    <cellStyle name="Normal 9 4 3 5" xfId="20103"/>
    <cellStyle name="Normal 9 4 3 6" xfId="20104"/>
    <cellStyle name="Normal 9 4 3 7" xfId="20105"/>
    <cellStyle name="Normal 9 4 4" xfId="20106"/>
    <cellStyle name="Normal 9 4 5" xfId="32674"/>
    <cellStyle name="Normal 9 40" xfId="20107"/>
    <cellStyle name="Normal 9 41" xfId="20108"/>
    <cellStyle name="Normal 9 42" xfId="20109"/>
    <cellStyle name="Normal 9 43" xfId="20110"/>
    <cellStyle name="Normal 9 44" xfId="20111"/>
    <cellStyle name="Normal 9 45" xfId="20112"/>
    <cellStyle name="Normal 9 46" xfId="20113"/>
    <cellStyle name="Normal 9 47" xfId="20114"/>
    <cellStyle name="Normal 9 48" xfId="20115"/>
    <cellStyle name="Normal 9 49" xfId="20116"/>
    <cellStyle name="Normal 9 5" xfId="20117"/>
    <cellStyle name="Normal 9 5 10" xfId="20118"/>
    <cellStyle name="Normal 9 5 11" xfId="32675"/>
    <cellStyle name="Normal 9 5 2" xfId="20119"/>
    <cellStyle name="Normal 9 5 2 2" xfId="20120"/>
    <cellStyle name="Normal 9 5 2 2 2" xfId="20121"/>
    <cellStyle name="Normal 9 5 2 2 2 2" xfId="20122"/>
    <cellStyle name="Normal 9 5 2 2 2 3" xfId="20123"/>
    <cellStyle name="Normal 9 5 2 2 2 4" xfId="20124"/>
    <cellStyle name="Normal 9 5 2 2 3" xfId="20125"/>
    <cellStyle name="Normal 9 5 2 2 4" xfId="20126"/>
    <cellStyle name="Normal 9 5 2 2 5" xfId="20127"/>
    <cellStyle name="Normal 9 5 2 3" xfId="20128"/>
    <cellStyle name="Normal 9 5 2 4" xfId="20129"/>
    <cellStyle name="Normal 9 5 2 4 2" xfId="20130"/>
    <cellStyle name="Normal 9 5 2 4 3" xfId="20131"/>
    <cellStyle name="Normal 9 5 2 4 4" xfId="20132"/>
    <cellStyle name="Normal 9 5 2 5" xfId="20133"/>
    <cellStyle name="Normal 9 5 2 6" xfId="20134"/>
    <cellStyle name="Normal 9 5 2 7" xfId="20135"/>
    <cellStyle name="Normal 9 5 3" xfId="20136"/>
    <cellStyle name="Normal 9 5 3 2" xfId="20137"/>
    <cellStyle name="Normal 9 5 3 2 2" xfId="20138"/>
    <cellStyle name="Normal 9 5 3 2 2 2" xfId="20139"/>
    <cellStyle name="Normal 9 5 3 2 2 3" xfId="20140"/>
    <cellStyle name="Normal 9 5 3 2 2 4" xfId="20141"/>
    <cellStyle name="Normal 9 5 3 2 3" xfId="20142"/>
    <cellStyle name="Normal 9 5 3 2 4" xfId="20143"/>
    <cellStyle name="Normal 9 5 3 2 5" xfId="20144"/>
    <cellStyle name="Normal 9 5 3 3" xfId="20145"/>
    <cellStyle name="Normal 9 5 3 3 2" xfId="20146"/>
    <cellStyle name="Normal 9 5 3 3 3" xfId="20147"/>
    <cellStyle name="Normal 9 5 3 3 4" xfId="20148"/>
    <cellStyle name="Normal 9 5 3 4" xfId="20149"/>
    <cellStyle name="Normal 9 5 3 5" xfId="20150"/>
    <cellStyle name="Normal 9 5 3 6" xfId="20151"/>
    <cellStyle name="Normal 9 5 4" xfId="20152"/>
    <cellStyle name="Normal 9 5 4 2" xfId="20153"/>
    <cellStyle name="Normal 9 5 4 2 2" xfId="20154"/>
    <cellStyle name="Normal 9 5 4 2 2 2" xfId="20155"/>
    <cellStyle name="Normal 9 5 4 2 2 3" xfId="20156"/>
    <cellStyle name="Normal 9 5 4 2 2 4" xfId="20157"/>
    <cellStyle name="Normal 9 5 4 2 3" xfId="20158"/>
    <cellStyle name="Normal 9 5 4 2 4" xfId="20159"/>
    <cellStyle name="Normal 9 5 4 2 5" xfId="20160"/>
    <cellStyle name="Normal 9 5 4 3" xfId="20161"/>
    <cellStyle name="Normal 9 5 4 3 2" xfId="20162"/>
    <cellStyle name="Normal 9 5 4 3 3" xfId="20163"/>
    <cellStyle name="Normal 9 5 4 3 4" xfId="20164"/>
    <cellStyle name="Normal 9 5 4 4" xfId="20165"/>
    <cellStyle name="Normal 9 5 4 5" xfId="20166"/>
    <cellStyle name="Normal 9 5 4 6" xfId="20167"/>
    <cellStyle name="Normal 9 5 5" xfId="20168"/>
    <cellStyle name="Normal 9 5 5 2" xfId="20169"/>
    <cellStyle name="Normal 9 5 5 2 2" xfId="20170"/>
    <cellStyle name="Normal 9 5 5 2 3" xfId="20171"/>
    <cellStyle name="Normal 9 5 5 2 4" xfId="20172"/>
    <cellStyle name="Normal 9 5 5 3" xfId="20173"/>
    <cellStyle name="Normal 9 5 5 4" xfId="20174"/>
    <cellStyle name="Normal 9 5 5 5" xfId="20175"/>
    <cellStyle name="Normal 9 5 6" xfId="20176"/>
    <cellStyle name="Normal 9 5 7" xfId="20177"/>
    <cellStyle name="Normal 9 5 7 2" xfId="20178"/>
    <cellStyle name="Normal 9 5 7 3" xfId="20179"/>
    <cellStyle name="Normal 9 5 7 4" xfId="20180"/>
    <cellStyle name="Normal 9 5 8" xfId="20181"/>
    <cellStyle name="Normal 9 5 9" xfId="20182"/>
    <cellStyle name="Normal 9 50" xfId="20183"/>
    <cellStyle name="Normal 9 51" xfId="20184"/>
    <cellStyle name="Normal 9 52" xfId="20185"/>
    <cellStyle name="Normal 9 53" xfId="20186"/>
    <cellStyle name="Normal 9 54" xfId="20187"/>
    <cellStyle name="Normal 9 55" xfId="20188"/>
    <cellStyle name="Normal 9 56" xfId="20189"/>
    <cellStyle name="Normal 9 57" xfId="20190"/>
    <cellStyle name="Normal 9 58" xfId="20191"/>
    <cellStyle name="Normal 9 59" xfId="20192"/>
    <cellStyle name="Normal 9 6" xfId="20193"/>
    <cellStyle name="Normal 9 6 2" xfId="20194"/>
    <cellStyle name="Normal 9 6 2 2" xfId="20195"/>
    <cellStyle name="Normal 9 6 2 2 2" xfId="20196"/>
    <cellStyle name="Normal 9 6 2 2 2 2" xfId="20197"/>
    <cellStyle name="Normal 9 6 2 2 2 3" xfId="20198"/>
    <cellStyle name="Normal 9 6 2 2 2 4" xfId="20199"/>
    <cellStyle name="Normal 9 6 2 2 3" xfId="20200"/>
    <cellStyle name="Normal 9 6 2 2 4" xfId="20201"/>
    <cellStyle name="Normal 9 6 2 2 5" xfId="20202"/>
    <cellStyle name="Normal 9 6 2 3" xfId="20203"/>
    <cellStyle name="Normal 9 6 2 3 2" xfId="20204"/>
    <cellStyle name="Normal 9 6 2 3 3" xfId="20205"/>
    <cellStyle name="Normal 9 6 2 3 4" xfId="20206"/>
    <cellStyle name="Normal 9 6 2 4" xfId="20207"/>
    <cellStyle name="Normal 9 6 2 5" xfId="20208"/>
    <cellStyle name="Normal 9 6 2 6" xfId="20209"/>
    <cellStyle name="Normal 9 6 3" xfId="20210"/>
    <cellStyle name="Normal 9 6 3 2" xfId="20211"/>
    <cellStyle name="Normal 9 6 3 2 2" xfId="20212"/>
    <cellStyle name="Normal 9 6 3 2 3" xfId="20213"/>
    <cellStyle name="Normal 9 6 3 2 4" xfId="20214"/>
    <cellStyle name="Normal 9 6 3 3" xfId="20215"/>
    <cellStyle name="Normal 9 6 3 4" xfId="20216"/>
    <cellStyle name="Normal 9 6 3 5" xfId="20217"/>
    <cellStyle name="Normal 9 6 4" xfId="20218"/>
    <cellStyle name="Normal 9 6 5" xfId="20219"/>
    <cellStyle name="Normal 9 6 5 2" xfId="20220"/>
    <cellStyle name="Normal 9 6 5 3" xfId="20221"/>
    <cellStyle name="Normal 9 6 5 4" xfId="20222"/>
    <cellStyle name="Normal 9 6 6" xfId="20223"/>
    <cellStyle name="Normal 9 6 7" xfId="20224"/>
    <cellStyle name="Normal 9 6 8" xfId="20225"/>
    <cellStyle name="Normal 9 6 9" xfId="32676"/>
    <cellStyle name="Normal 9 60" xfId="20226"/>
    <cellStyle name="Normal 9 61" xfId="20227"/>
    <cellStyle name="Normal 9 62" xfId="20228"/>
    <cellStyle name="Normal 9 63" xfId="20229"/>
    <cellStyle name="Normal 9 64" xfId="20230"/>
    <cellStyle name="Normal 9 65" xfId="20231"/>
    <cellStyle name="Normal 9 66" xfId="20232"/>
    <cellStyle name="Normal 9 67" xfId="20233"/>
    <cellStyle name="Normal 9 68" xfId="20234"/>
    <cellStyle name="Normal 9 69" xfId="20235"/>
    <cellStyle name="Normal 9 7" xfId="20236"/>
    <cellStyle name="Normal 9 7 2" xfId="20237"/>
    <cellStyle name="Normal 9 7 2 2" xfId="20238"/>
    <cellStyle name="Normal 9 7 2 2 2" xfId="20239"/>
    <cellStyle name="Normal 9 7 2 2 2 2" xfId="20240"/>
    <cellStyle name="Normal 9 7 2 2 2 3" xfId="20241"/>
    <cellStyle name="Normal 9 7 2 2 2 4" xfId="20242"/>
    <cellStyle name="Normal 9 7 2 2 3" xfId="20243"/>
    <cellStyle name="Normal 9 7 2 2 4" xfId="20244"/>
    <cellStyle name="Normal 9 7 2 2 5" xfId="20245"/>
    <cellStyle name="Normal 9 7 2 3" xfId="20246"/>
    <cellStyle name="Normal 9 7 2 3 2" xfId="20247"/>
    <cellStyle name="Normal 9 7 2 3 3" xfId="20248"/>
    <cellStyle name="Normal 9 7 2 3 4" xfId="20249"/>
    <cellStyle name="Normal 9 7 2 4" xfId="20250"/>
    <cellStyle name="Normal 9 7 2 5" xfId="20251"/>
    <cellStyle name="Normal 9 7 2 6" xfId="20252"/>
    <cellStyle name="Normal 9 7 3" xfId="20253"/>
    <cellStyle name="Normal 9 7 3 2" xfId="20254"/>
    <cellStyle name="Normal 9 7 3 2 2" xfId="20255"/>
    <cellStyle name="Normal 9 7 3 2 3" xfId="20256"/>
    <cellStyle name="Normal 9 7 3 2 4" xfId="20257"/>
    <cellStyle name="Normal 9 7 3 3" xfId="20258"/>
    <cellStyle name="Normal 9 7 3 4" xfId="20259"/>
    <cellStyle name="Normal 9 7 3 5" xfId="20260"/>
    <cellStyle name="Normal 9 7 4" xfId="20261"/>
    <cellStyle name="Normal 9 7 5" xfId="20262"/>
    <cellStyle name="Normal 9 7 5 2" xfId="20263"/>
    <cellStyle name="Normal 9 7 5 3" xfId="20264"/>
    <cellStyle name="Normal 9 7 5 4" xfId="20265"/>
    <cellStyle name="Normal 9 7 6" xfId="20266"/>
    <cellStyle name="Normal 9 7 7" xfId="20267"/>
    <cellStyle name="Normal 9 7 8" xfId="20268"/>
    <cellStyle name="Normal 9 7 9" xfId="32677"/>
    <cellStyle name="Normal 9 70" xfId="20269"/>
    <cellStyle name="Normal 9 71" xfId="20270"/>
    <cellStyle name="Normal 9 72" xfId="20271"/>
    <cellStyle name="Normal 9 73" xfId="20272"/>
    <cellStyle name="Normal 9 74" xfId="20273"/>
    <cellStyle name="Normal 9 75" xfId="20274"/>
    <cellStyle name="Normal 9 76" xfId="20275"/>
    <cellStyle name="Normal 9 77" xfId="20276"/>
    <cellStyle name="Normal 9 78" xfId="20277"/>
    <cellStyle name="Normal 9 79" xfId="20278"/>
    <cellStyle name="Normal 9 8" xfId="20279"/>
    <cellStyle name="Normal 9 8 2" xfId="20280"/>
    <cellStyle name="Normal 9 8 2 2" xfId="20281"/>
    <cellStyle name="Normal 9 8 2 2 2" xfId="20282"/>
    <cellStyle name="Normal 9 8 2 2 3" xfId="20283"/>
    <cellStyle name="Normal 9 8 2 2 4" xfId="20284"/>
    <cellStyle name="Normal 9 8 2 3" xfId="20285"/>
    <cellStyle name="Normal 9 8 2 4" xfId="20286"/>
    <cellStyle name="Normal 9 8 2 5" xfId="20287"/>
    <cellStyle name="Normal 9 8 3" xfId="20288"/>
    <cellStyle name="Normal 9 8 4" xfId="20289"/>
    <cellStyle name="Normal 9 8 4 2" xfId="20290"/>
    <cellStyle name="Normal 9 8 4 3" xfId="20291"/>
    <cellStyle name="Normal 9 8 4 4" xfId="20292"/>
    <cellStyle name="Normal 9 8 5" xfId="20293"/>
    <cellStyle name="Normal 9 8 6" xfId="20294"/>
    <cellStyle name="Normal 9 8 7" xfId="20295"/>
    <cellStyle name="Normal 9 8 8" xfId="32678"/>
    <cellStyle name="Normal 9 80" xfId="20296"/>
    <cellStyle name="Normal 9 81" xfId="20297"/>
    <cellStyle name="Normal 9 82" xfId="20298"/>
    <cellStyle name="Normal 9 83" xfId="20299"/>
    <cellStyle name="Normal 9 84" xfId="20300"/>
    <cellStyle name="Normal 9 85" xfId="20301"/>
    <cellStyle name="Normal 9 86" xfId="20302"/>
    <cellStyle name="Normal 9 87" xfId="20303"/>
    <cellStyle name="Normal 9 88" xfId="20304"/>
    <cellStyle name="Normal 9 89" xfId="20305"/>
    <cellStyle name="Normal 9 9" xfId="20306"/>
    <cellStyle name="Normal 9 9 2" xfId="20307"/>
    <cellStyle name="Normal 9 9 3" xfId="32679"/>
    <cellStyle name="Normal 9 90" xfId="20308"/>
    <cellStyle name="Normal 9 91" xfId="20309"/>
    <cellStyle name="Normal 9 92" xfId="20310"/>
    <cellStyle name="Normal 9 93" xfId="20311"/>
    <cellStyle name="Normal 9 94" xfId="20312"/>
    <cellStyle name="Normal 9 95" xfId="20313"/>
    <cellStyle name="Normal 9 95 2" xfId="20314"/>
    <cellStyle name="Normal 9 95 3" xfId="20315"/>
    <cellStyle name="Normal 9 95 4" xfId="20316"/>
    <cellStyle name="Normal 9 96" xfId="20317"/>
    <cellStyle name="Normal 9 97" xfId="20318"/>
    <cellStyle name="Normal 9 98" xfId="20319"/>
    <cellStyle name="Normal 9 99" xfId="32659"/>
    <cellStyle name="Normal 9_Annexe 6 IAS" xfId="32680"/>
    <cellStyle name="Normal 90" xfId="20320"/>
    <cellStyle name="Normal 90 2" xfId="20321"/>
    <cellStyle name="Normal 90 3" xfId="20322"/>
    <cellStyle name="Normal 90 4" xfId="20323"/>
    <cellStyle name="Normal 91" xfId="20324"/>
    <cellStyle name="Normal 91 2" xfId="20325"/>
    <cellStyle name="Normal 91 3" xfId="20326"/>
    <cellStyle name="Normal 91 4" xfId="20327"/>
    <cellStyle name="Normal 92" xfId="20328"/>
    <cellStyle name="Normal 92 2" xfId="20329"/>
    <cellStyle name="Normal 92 3" xfId="20330"/>
    <cellStyle name="Normal 92 4" xfId="20331"/>
    <cellStyle name="Normal 93" xfId="20332"/>
    <cellStyle name="Normal 93 2" xfId="20333"/>
    <cellStyle name="Normal 94" xfId="20334"/>
    <cellStyle name="Normal 94 2" xfId="20335"/>
    <cellStyle name="Normal 94 3" xfId="20336"/>
    <cellStyle name="Normal 94 4" xfId="20337"/>
    <cellStyle name="Normal 95" xfId="20338"/>
    <cellStyle name="Normal 95 2" xfId="20339"/>
    <cellStyle name="Normal 95 3" xfId="20340"/>
    <cellStyle name="Normal 95 4" xfId="20341"/>
    <cellStyle name="Normal 96" xfId="20342"/>
    <cellStyle name="Normal 96 2" xfId="20343"/>
    <cellStyle name="Normal 96 2 2" xfId="20344"/>
    <cellStyle name="Normal 96 2 2 2" xfId="20345"/>
    <cellStyle name="Normal 96 2 2 3" xfId="20346"/>
    <cellStyle name="Normal 96 2 2 4" xfId="20347"/>
    <cellStyle name="Normal 96 2 3" xfId="20348"/>
    <cellStyle name="Normal 96 2 4" xfId="20349"/>
    <cellStyle name="Normal 96 2 5" xfId="20350"/>
    <cellStyle name="Normal 96 3" xfId="20351"/>
    <cellStyle name="Normal 96 3 2" xfId="20352"/>
    <cellStyle name="Normal 96 3 3" xfId="20353"/>
    <cellStyle name="Normal 96 3 4" xfId="20354"/>
    <cellStyle name="Normal 96 4" xfId="20355"/>
    <cellStyle name="Normal 96 4 2" xfId="20356"/>
    <cellStyle name="Normal 96 4 3" xfId="20357"/>
    <cellStyle name="Normal 96 4 4" xfId="20358"/>
    <cellStyle name="Normal 96 5" xfId="20359"/>
    <cellStyle name="Normal 96 6" xfId="20360"/>
    <cellStyle name="Normal 96 7" xfId="20361"/>
    <cellStyle name="Normal 97" xfId="20362"/>
    <cellStyle name="Normal 97 2" xfId="20363"/>
    <cellStyle name="Normal 97 3" xfId="20364"/>
    <cellStyle name="Normal 97 4" xfId="20365"/>
    <cellStyle name="Normal 98" xfId="20366"/>
    <cellStyle name="Normal 98 2" xfId="20367"/>
    <cellStyle name="Normal 98 3" xfId="20368"/>
    <cellStyle name="Normal 98 4" xfId="20369"/>
    <cellStyle name="Normal 99" xfId="20370"/>
    <cellStyle name="Normal 99 2" xfId="20371"/>
    <cellStyle name="Normal 99 3" xfId="20372"/>
    <cellStyle name="Normal 99 4" xfId="20373"/>
    <cellStyle name="Normal_Capital &amp; RWA N" xfId="8"/>
    <cellStyle name="Normal_Capital &amp; RWA N 2" xfId="16"/>
    <cellStyle name="Normal_Capital &amp; RWA N 2 2" xfId="20950"/>
    <cellStyle name="Normal_Casestdy draft" xfId="15"/>
    <cellStyle name="Normal_Casestdy draft 2" xfId="9"/>
    <cellStyle name="Normal1" xfId="32681"/>
    <cellStyle name="Normal1 2" xfId="32682"/>
    <cellStyle name="Normal1 2 2" xfId="36839"/>
    <cellStyle name="Normal1 3" xfId="32683"/>
    <cellStyle name="Normal1 3 2" xfId="36840"/>
    <cellStyle name="Normal1 4" xfId="32684"/>
    <cellStyle name="Normal1 4 2" xfId="36841"/>
    <cellStyle name="Normal1 5" xfId="32685"/>
    <cellStyle name="Normal1 5 2" xfId="36842"/>
    <cellStyle name="Normal10" xfId="32686"/>
    <cellStyle name="Normal10 2" xfId="32687"/>
    <cellStyle name="Normal10 2 2" xfId="32688"/>
    <cellStyle name="Normal10 2 2 2" xfId="32689"/>
    <cellStyle name="Normal10 2 3" xfId="32690"/>
    <cellStyle name="Normal10 2 3 2" xfId="36843"/>
    <cellStyle name="Normal10 2 4" xfId="32691"/>
    <cellStyle name="Normal10 2 4 2" xfId="36844"/>
    <cellStyle name="Normal10 2 5" xfId="32692"/>
    <cellStyle name="Normal10 2 5 2" xfId="36845"/>
    <cellStyle name="Normal10 2 6" xfId="32693"/>
    <cellStyle name="Normal10 2 6 2" xfId="36846"/>
    <cellStyle name="Normal10 3" xfId="32694"/>
    <cellStyle name="Normal10 3 2" xfId="32695"/>
    <cellStyle name="Normal10 4" xfId="32696"/>
    <cellStyle name="Normal10 4 2" xfId="32697"/>
    <cellStyle name="Normal11" xfId="32698"/>
    <cellStyle name="Normal11 2" xfId="32699"/>
    <cellStyle name="Normal11 2 2" xfId="36847"/>
    <cellStyle name="Normal11 3" xfId="32700"/>
    <cellStyle name="Normal11 3 2" xfId="36848"/>
    <cellStyle name="Normal11 4" xfId="32701"/>
    <cellStyle name="Normal11 4 2" xfId="36849"/>
    <cellStyle name="Normal11 5" xfId="32702"/>
    <cellStyle name="Normal11 5 2" xfId="36850"/>
    <cellStyle name="Normal12" xfId="32703"/>
    <cellStyle name="Normal12 2" xfId="32704"/>
    <cellStyle name="Normal12 3" xfId="32705"/>
    <cellStyle name="Normal13" xfId="32706"/>
    <cellStyle name="Normal13 2" xfId="32707"/>
    <cellStyle name="Normal13 2 2" xfId="32708"/>
    <cellStyle name="Normal13 3" xfId="32709"/>
    <cellStyle name="Normal13 3 2" xfId="32710"/>
    <cellStyle name="Normal13 4" xfId="32711"/>
    <cellStyle name="Normal15" xfId="32712"/>
    <cellStyle name="Normal15 2" xfId="32713"/>
    <cellStyle name="Normal15 2 2" xfId="32714"/>
    <cellStyle name="Normal15 3" xfId="32715"/>
    <cellStyle name="Normal15 3 2" xfId="36851"/>
    <cellStyle name="Normal15 4" xfId="32716"/>
    <cellStyle name="Normal15 4 2" xfId="36852"/>
    <cellStyle name="Normal15 5" xfId="32717"/>
    <cellStyle name="Normal15 5 2" xfId="36853"/>
    <cellStyle name="Normal16" xfId="32718"/>
    <cellStyle name="Normal16 2" xfId="32719"/>
    <cellStyle name="Normal16 3" xfId="32720"/>
    <cellStyle name="Normal17" xfId="32721"/>
    <cellStyle name="Normal17 2" xfId="32722"/>
    <cellStyle name="Normal18" xfId="32723"/>
    <cellStyle name="Normal18 2" xfId="32724"/>
    <cellStyle name="Normal18 3" xfId="32725"/>
    <cellStyle name="Normal19" xfId="32726"/>
    <cellStyle name="Normal2" xfId="32727"/>
    <cellStyle name="Normal2 2" xfId="32728"/>
    <cellStyle name="Normal2 2 2" xfId="32729"/>
    <cellStyle name="Normal2 2 2 2" xfId="32730"/>
    <cellStyle name="Normal2 2 2 2 2" xfId="32731"/>
    <cellStyle name="Normal2 2 2 3" xfId="32732"/>
    <cellStyle name="Normal2 2 2 4" xfId="32733"/>
    <cellStyle name="Normal2 2 2 4 2" xfId="36855"/>
    <cellStyle name="Normal2 2 2 5" xfId="32734"/>
    <cellStyle name="Normal2 2 2 5 2" xfId="36856"/>
    <cellStyle name="Normal2 2 2 6" xfId="32735"/>
    <cellStyle name="Normal2 2 2 6 2" xfId="36857"/>
    <cellStyle name="Normal2 2 3" xfId="32736"/>
    <cellStyle name="Normal2 2 3 2" xfId="32737"/>
    <cellStyle name="Normal2 2 4" xfId="32738"/>
    <cellStyle name="Normal2 2 5" xfId="32739"/>
    <cellStyle name="Normal2 2 5 2" xfId="36858"/>
    <cellStyle name="Normal2 2 6" xfId="32740"/>
    <cellStyle name="Normal2 2 6 2" xfId="36859"/>
    <cellStyle name="Normal2 2 7" xfId="32741"/>
    <cellStyle name="Normal2 2 7 2" xfId="36860"/>
    <cellStyle name="Normal2 3" xfId="32742"/>
    <cellStyle name="Normal2 3 2" xfId="32743"/>
    <cellStyle name="Normal2 3 2 2" xfId="32744"/>
    <cellStyle name="Normal2 3 3" xfId="32745"/>
    <cellStyle name="Normal2 3 4" xfId="32746"/>
    <cellStyle name="Normal2 3 4 2" xfId="36861"/>
    <cellStyle name="Normal2 3 5" xfId="32747"/>
    <cellStyle name="Normal2 3 5 2" xfId="36862"/>
    <cellStyle name="Normal2 3 6" xfId="32748"/>
    <cellStyle name="Normal2 3 6 2" xfId="36863"/>
    <cellStyle name="Normal2 4" xfId="32749"/>
    <cellStyle name="Normal2 4 2" xfId="32750"/>
    <cellStyle name="Normal2 5" xfId="32751"/>
    <cellStyle name="Normal2 5 2" xfId="32752"/>
    <cellStyle name="Normal2 6" xfId="32753"/>
    <cellStyle name="Normal2 6 2" xfId="36864"/>
    <cellStyle name="Normal2 7" xfId="32754"/>
    <cellStyle name="Normal2 7 2" xfId="36865"/>
    <cellStyle name="Normal2 8" xfId="36854"/>
    <cellStyle name="Normal2_Cadrage conso" xfId="32755"/>
    <cellStyle name="Normal20" xfId="32756"/>
    <cellStyle name="Normal20 2" xfId="32757"/>
    <cellStyle name="Normal20 3" xfId="32758"/>
    <cellStyle name="Normal21" xfId="32759"/>
    <cellStyle name="Normal21 2" xfId="32760"/>
    <cellStyle name="Normal21 2 2" xfId="36866"/>
    <cellStyle name="Normal21 3" xfId="32761"/>
    <cellStyle name="Normal21 3 2" xfId="36867"/>
    <cellStyle name="Normal21 4" xfId="32762"/>
    <cellStyle name="Normal21 4 2" xfId="36868"/>
    <cellStyle name="Normal21 5" xfId="32763"/>
    <cellStyle name="Normal21 5 2" xfId="36869"/>
    <cellStyle name="Normal22" xfId="32764"/>
    <cellStyle name="Normal22 2" xfId="32765"/>
    <cellStyle name="Normal22 2 2" xfId="32766"/>
    <cellStyle name="Normal22 2 2 2" xfId="36870"/>
    <cellStyle name="Normal22 2 3" xfId="32767"/>
    <cellStyle name="Normal22 2 3 2" xfId="36871"/>
    <cellStyle name="Normal22 2 4" xfId="32768"/>
    <cellStyle name="Normal22 2 4 2" xfId="36872"/>
    <cellStyle name="Normal22 2 5" xfId="32769"/>
    <cellStyle name="Normal22 2 5 2" xfId="36873"/>
    <cellStyle name="Normal22 2 6" xfId="32770"/>
    <cellStyle name="Normal22 2 6 2" xfId="36874"/>
    <cellStyle name="Normal22 3" xfId="32771"/>
    <cellStyle name="Normal23" xfId="32772"/>
    <cellStyle name="Normal24" xfId="32773"/>
    <cellStyle name="Normal24 2" xfId="32774"/>
    <cellStyle name="Normal24 2 2" xfId="32775"/>
    <cellStyle name="Normal24 3" xfId="32776"/>
    <cellStyle name="Normal24 3 2" xfId="32777"/>
    <cellStyle name="Normal24 4" xfId="32778"/>
    <cellStyle name="Normal24 4 2" xfId="36875"/>
    <cellStyle name="Normal24 5" xfId="32779"/>
    <cellStyle name="Normal24 5 2" xfId="36876"/>
    <cellStyle name="Normal25" xfId="32780"/>
    <cellStyle name="Normal25 2" xfId="32781"/>
    <cellStyle name="Normal25 2 2" xfId="32782"/>
    <cellStyle name="Normal25 2 2 2" xfId="32783"/>
    <cellStyle name="Normal25 2 3" xfId="32784"/>
    <cellStyle name="Normal25 2 4" xfId="32785"/>
    <cellStyle name="Normal25 2 4 2" xfId="36877"/>
    <cellStyle name="Normal25 2 5" xfId="32786"/>
    <cellStyle name="Normal25 2 5 2" xfId="36878"/>
    <cellStyle name="Normal25 2 6" xfId="32787"/>
    <cellStyle name="Normal25 2 6 2" xfId="36879"/>
    <cellStyle name="Normal25 3" xfId="32788"/>
    <cellStyle name="Normal25 3 2" xfId="32789"/>
    <cellStyle name="Normal26" xfId="32790"/>
    <cellStyle name="Normal26 2" xfId="32791"/>
    <cellStyle name="Normal26 2 2" xfId="32792"/>
    <cellStyle name="Normal26 2 2 2" xfId="32793"/>
    <cellStyle name="Normal26 2 3" xfId="32794"/>
    <cellStyle name="Normal26 2 3 2" xfId="36880"/>
    <cellStyle name="Normal26 2 4" xfId="32795"/>
    <cellStyle name="Normal26 2 4 2" xfId="36881"/>
    <cellStyle name="Normal26 2 5" xfId="32796"/>
    <cellStyle name="Normal26 2 5 2" xfId="36882"/>
    <cellStyle name="Normal26 2 6" xfId="32797"/>
    <cellStyle name="Normal26 2 6 2" xfId="36883"/>
    <cellStyle name="Normal26 3" xfId="32798"/>
    <cellStyle name="Normal26 3 2" xfId="32799"/>
    <cellStyle name="Normal27" xfId="32800"/>
    <cellStyle name="Normal27 2" xfId="32801"/>
    <cellStyle name="Normal27 3" xfId="32802"/>
    <cellStyle name="Normal28" xfId="32803"/>
    <cellStyle name="Normal28 2" xfId="32804"/>
    <cellStyle name="Normal28 2 2" xfId="32805"/>
    <cellStyle name="Normal28 3" xfId="32806"/>
    <cellStyle name="Normal28 3 2" xfId="32807"/>
    <cellStyle name="Normal28 4" xfId="32808"/>
    <cellStyle name="Normal29" xfId="32809"/>
    <cellStyle name="Normal29 2" xfId="32810"/>
    <cellStyle name="Normal29 2 2" xfId="32811"/>
    <cellStyle name="Normal29 2 2 2" xfId="32812"/>
    <cellStyle name="Normal29 2 3" xfId="32813"/>
    <cellStyle name="Normal29 2 3 2" xfId="32814"/>
    <cellStyle name="Normal29 2 4" xfId="32815"/>
    <cellStyle name="Normal29 2 5" xfId="32816"/>
    <cellStyle name="Normal29 2 5 2" xfId="36884"/>
    <cellStyle name="Normal29 2 6" xfId="32817"/>
    <cellStyle name="Normal29 2 6 2" xfId="36885"/>
    <cellStyle name="Normal29 3" xfId="32818"/>
    <cellStyle name="Normal29 3 2" xfId="32819"/>
    <cellStyle name="Normal29 4" xfId="32820"/>
    <cellStyle name="Normal29 4 2" xfId="32821"/>
    <cellStyle name="Normal3" xfId="32822"/>
    <cellStyle name="Normal3 2" xfId="32823"/>
    <cellStyle name="Normal3 2 2" xfId="36886"/>
    <cellStyle name="Normal3 3" xfId="32824"/>
    <cellStyle name="Normal3 3 2" xfId="36887"/>
    <cellStyle name="Normal3 4" xfId="32825"/>
    <cellStyle name="Normal3 4 2" xfId="36888"/>
    <cellStyle name="Normal3 5" xfId="32826"/>
    <cellStyle name="Normal3 5 2" xfId="36889"/>
    <cellStyle name="Normal30" xfId="32827"/>
    <cellStyle name="Normal30 2" xfId="32828"/>
    <cellStyle name="Normal30 3" xfId="32829"/>
    <cellStyle name="Normal31_1" xfId="32830"/>
    <cellStyle name="Normal32" xfId="32831"/>
    <cellStyle name="Normal32 2" xfId="32832"/>
    <cellStyle name="Normal32 2 2" xfId="32833"/>
    <cellStyle name="Normal32 2 2 2" xfId="32834"/>
    <cellStyle name="Normal32 2 3" xfId="32835"/>
    <cellStyle name="Normal32 2 3 2" xfId="36890"/>
    <cellStyle name="Normal32 2 4" xfId="32836"/>
    <cellStyle name="Normal32 2 4 2" xfId="36891"/>
    <cellStyle name="Normal32 2 5" xfId="32837"/>
    <cellStyle name="Normal32 2 5 2" xfId="36892"/>
    <cellStyle name="Normal32 2 6" xfId="32838"/>
    <cellStyle name="Normal32 2 6 2" xfId="36893"/>
    <cellStyle name="Normal32 3" xfId="32839"/>
    <cellStyle name="Normal32 3 2" xfId="32840"/>
    <cellStyle name="Normal32 4" xfId="32841"/>
    <cellStyle name="Normal32 4 2" xfId="32842"/>
    <cellStyle name="Normal34_1_1_1" xfId="32843"/>
    <cellStyle name="Normal35" xfId="32844"/>
    <cellStyle name="Normal35 2" xfId="32845"/>
    <cellStyle name="Normal35 2 2" xfId="36894"/>
    <cellStyle name="Normal35 3" xfId="32846"/>
    <cellStyle name="Normal35 3 2" xfId="36895"/>
    <cellStyle name="Normal35 4" xfId="32847"/>
    <cellStyle name="Normal35 4 2" xfId="36896"/>
    <cellStyle name="Normal35 5" xfId="32848"/>
    <cellStyle name="Normal35 5 2" xfId="36897"/>
    <cellStyle name="Normal36" xfId="32849"/>
    <cellStyle name="Normal36 2" xfId="32850"/>
    <cellStyle name="Normal36 2 2" xfId="32851"/>
    <cellStyle name="Normal36 3" xfId="32852"/>
    <cellStyle name="Normal36 3 2" xfId="32853"/>
    <cellStyle name="Normal36 4" xfId="32854"/>
    <cellStyle name="Normal36 4 2" xfId="36898"/>
    <cellStyle name="Normal36 5" xfId="32855"/>
    <cellStyle name="Normal36 5 2" xfId="36899"/>
    <cellStyle name="Normal37" xfId="32856"/>
    <cellStyle name="Normal37 2" xfId="32857"/>
    <cellStyle name="Normal37 2 2" xfId="36900"/>
    <cellStyle name="Normal37 3" xfId="32858"/>
    <cellStyle name="Normal37 3 2" xfId="36901"/>
    <cellStyle name="Normal37 4" xfId="32859"/>
    <cellStyle name="Normal37 4 2" xfId="36902"/>
    <cellStyle name="Normal37 5" xfId="32860"/>
    <cellStyle name="Normal37 5 2" xfId="36903"/>
    <cellStyle name="Normal38" xfId="32861"/>
    <cellStyle name="Normal38 2" xfId="32862"/>
    <cellStyle name="Normal38 2 2" xfId="32863"/>
    <cellStyle name="Normal38 3" xfId="32864"/>
    <cellStyle name="Normal38 3 2" xfId="36904"/>
    <cellStyle name="Normal38 4" xfId="32865"/>
    <cellStyle name="Normal38 4 2" xfId="36905"/>
    <cellStyle name="Normal38 5" xfId="32866"/>
    <cellStyle name="Normal38 5 2" xfId="36906"/>
    <cellStyle name="Normal39" xfId="32867"/>
    <cellStyle name="Normal39 2" xfId="32868"/>
    <cellStyle name="Normal4" xfId="32869"/>
    <cellStyle name="Normal40" xfId="32870"/>
    <cellStyle name="Normal41" xfId="32871"/>
    <cellStyle name="Normal41 2" xfId="32872"/>
    <cellStyle name="Normal41 2 2" xfId="32873"/>
    <cellStyle name="Normal41 3" xfId="32874"/>
    <cellStyle name="Normal41 3 2" xfId="32875"/>
    <cellStyle name="Normal41 4" xfId="32876"/>
    <cellStyle name="Normal41 4 2" xfId="36907"/>
    <cellStyle name="Normal41 5" xfId="32877"/>
    <cellStyle name="Normal41 5 2" xfId="36908"/>
    <cellStyle name="Normal42" xfId="32878"/>
    <cellStyle name="Normal42 2" xfId="32879"/>
    <cellStyle name="Normal42 2 2" xfId="36909"/>
    <cellStyle name="Normal42 3" xfId="32880"/>
    <cellStyle name="Normal42 3 2" xfId="36910"/>
    <cellStyle name="Normal42 4" xfId="32881"/>
    <cellStyle name="Normal42 4 2" xfId="36911"/>
    <cellStyle name="Normal42 5" xfId="32882"/>
    <cellStyle name="Normal42 5 2" xfId="36912"/>
    <cellStyle name="Normal43" xfId="32883"/>
    <cellStyle name="Normal43 2" xfId="32884"/>
    <cellStyle name="Normal43 2 2" xfId="36913"/>
    <cellStyle name="Normal43 3" xfId="32885"/>
    <cellStyle name="Normal43 3 2" xfId="36914"/>
    <cellStyle name="Normal43 4" xfId="32886"/>
    <cellStyle name="Normal43 4 2" xfId="36915"/>
    <cellStyle name="Normal43 5" xfId="32887"/>
    <cellStyle name="Normal43 5 2" xfId="36916"/>
    <cellStyle name="Normal44" xfId="32888"/>
    <cellStyle name="Normal44 2" xfId="32889"/>
    <cellStyle name="Normal44 2 2" xfId="32890"/>
    <cellStyle name="Normal44 3" xfId="32891"/>
    <cellStyle name="Normal44 3 2" xfId="32892"/>
    <cellStyle name="Normal44 4" xfId="32893"/>
    <cellStyle name="Normal44 4 2" xfId="36917"/>
    <cellStyle name="Normal44 5" xfId="32894"/>
    <cellStyle name="Normal44 5 2" xfId="36918"/>
    <cellStyle name="Normal45" xfId="32895"/>
    <cellStyle name="Normal45 2" xfId="32896"/>
    <cellStyle name="Normal45 2 2" xfId="36919"/>
    <cellStyle name="Normal45 3" xfId="32897"/>
    <cellStyle name="Normal45 3 2" xfId="36920"/>
    <cellStyle name="Normal45 4" xfId="32898"/>
    <cellStyle name="Normal45 4 2" xfId="36921"/>
    <cellStyle name="Normal45 5" xfId="32899"/>
    <cellStyle name="Normal45 5 2" xfId="36922"/>
    <cellStyle name="Normal47_1_1_1" xfId="32900"/>
    <cellStyle name="Normal48_1" xfId="32901"/>
    <cellStyle name="Normal49_1" xfId="32902"/>
    <cellStyle name="Normal5" xfId="32903"/>
    <cellStyle name="Normal5 2" xfId="32904"/>
    <cellStyle name="Normal5 3" xfId="32905"/>
    <cellStyle name="Normal6" xfId="32906"/>
    <cellStyle name="Normal6 2" xfId="32907"/>
    <cellStyle name="Normal6 2 2" xfId="32908"/>
    <cellStyle name="Normal6 2 2 2" xfId="32909"/>
    <cellStyle name="Normal6 2 3" xfId="32910"/>
    <cellStyle name="Normal6 2 3 2" xfId="36923"/>
    <cellStyle name="Normal6 2 4" xfId="32911"/>
    <cellStyle name="Normal6 2 4 2" xfId="36924"/>
    <cellStyle name="Normal6 2 5" xfId="32912"/>
    <cellStyle name="Normal6 2 5 2" xfId="36925"/>
    <cellStyle name="Normal6 2 6" xfId="32913"/>
    <cellStyle name="Normal6 2 6 2" xfId="36926"/>
    <cellStyle name="Normal6 3" xfId="32914"/>
    <cellStyle name="Normal6 3 2" xfId="32915"/>
    <cellStyle name="Normal7" xfId="32916"/>
    <cellStyle name="Normal7 2" xfId="32917"/>
    <cellStyle name="Normal7 2 2" xfId="32918"/>
    <cellStyle name="Normal7 2 2 2" xfId="32919"/>
    <cellStyle name="Normal7 2 3" xfId="32920"/>
    <cellStyle name="Normal7 2 3 2" xfId="32921"/>
    <cellStyle name="Normal7 2 4" xfId="32922"/>
    <cellStyle name="Normal7 2 5" xfId="32923"/>
    <cellStyle name="Normal7 2 5 2" xfId="36927"/>
    <cellStyle name="Normal7 2 6" xfId="32924"/>
    <cellStyle name="Normal7 2 6 2" xfId="36928"/>
    <cellStyle name="Normal7 3" xfId="32925"/>
    <cellStyle name="Normal7 3 2" xfId="32926"/>
    <cellStyle name="Normal7 4" xfId="32927"/>
    <cellStyle name="Normal7 4 2" xfId="32928"/>
    <cellStyle name="Normal8" xfId="32929"/>
    <cellStyle name="Normal8 2" xfId="32930"/>
    <cellStyle name="Normal8 3" xfId="32931"/>
    <cellStyle name="Normal9" xfId="32932"/>
    <cellStyle name="Normal9 2" xfId="32933"/>
    <cellStyle name="Normal9 3" xfId="32934"/>
    <cellStyle name="Normale 2" xfId="32935"/>
    <cellStyle name="Normale 3" xfId="32936"/>
    <cellStyle name="Normale 4" xfId="32937"/>
    <cellStyle name="Normale_0603 debi residuo banca senza olcese + pool 2 focus" xfId="32938"/>
    <cellStyle name="NormalGB" xfId="32939"/>
    <cellStyle name="NormalGB 2" xfId="32940"/>
    <cellStyle name="NormalGB 2 2" xfId="32941"/>
    <cellStyle name="NormalGB 2 2 2" xfId="32942"/>
    <cellStyle name="NormalGB 2 3" xfId="32943"/>
    <cellStyle name="NormalGB 3" xfId="32944"/>
    <cellStyle name="NormalGB 3 2" xfId="32945"/>
    <cellStyle name="NormalGB 4" xfId="32946"/>
    <cellStyle name="NormalGB_Cadrage conso" xfId="32947"/>
    <cellStyle name="normální_laroux" xfId="32948"/>
    <cellStyle name="Normalny 2" xfId="32949"/>
    <cellStyle name="Normalny_1810 Actual 1Q 30_04_02" xfId="32950"/>
    <cellStyle name="Nota" xfId="32951"/>
    <cellStyle name="Nota 10" xfId="32952"/>
    <cellStyle name="Nota 11" xfId="32953"/>
    <cellStyle name="Nota 12" xfId="32954"/>
    <cellStyle name="Nota 13" xfId="32955"/>
    <cellStyle name="Nota 14" xfId="32956"/>
    <cellStyle name="Nota 15" xfId="32957"/>
    <cellStyle name="Nota 16" xfId="32958"/>
    <cellStyle name="Nota 17" xfId="32959"/>
    <cellStyle name="Nota 2" xfId="32960"/>
    <cellStyle name="Nota 3" xfId="32961"/>
    <cellStyle name="Nota 4" xfId="32962"/>
    <cellStyle name="Nota 5" xfId="32963"/>
    <cellStyle name="Nota 6" xfId="32964"/>
    <cellStyle name="Nota 7" xfId="32965"/>
    <cellStyle name="Nota 8" xfId="32966"/>
    <cellStyle name="Nota 9" xfId="32967"/>
    <cellStyle name="Nota_Annexe 6 IAS" xfId="32968"/>
    <cellStyle name="Note 10" xfId="32970"/>
    <cellStyle name="Note 10 2" xfId="32971"/>
    <cellStyle name="Note 10_Annexe 6 IAS" xfId="32972"/>
    <cellStyle name="Note 11" xfId="32973"/>
    <cellStyle name="Note 11 2" xfId="32974"/>
    <cellStyle name="Note 11_Annexe 6 IAS" xfId="32975"/>
    <cellStyle name="Note 12" xfId="32976"/>
    <cellStyle name="Note 12 2" xfId="32977"/>
    <cellStyle name="Note 12_Annexe 6 IAS" xfId="32978"/>
    <cellStyle name="Note 13" xfId="32979"/>
    <cellStyle name="Note 13 2" xfId="32980"/>
    <cellStyle name="Note 13_Annexe 6 IAS" xfId="32981"/>
    <cellStyle name="Note 14" xfId="32969"/>
    <cellStyle name="Note 15" xfId="36929"/>
    <cellStyle name="Note 2" xfId="20374"/>
    <cellStyle name="Note 2 10" xfId="20375"/>
    <cellStyle name="Note 2 10 2" xfId="20376"/>
    <cellStyle name="Note 2 10 3" xfId="20377"/>
    <cellStyle name="Note 2 10 4" xfId="20378"/>
    <cellStyle name="Note 2 10 5" xfId="20379"/>
    <cellStyle name="Note 2 11" xfId="20380"/>
    <cellStyle name="Note 2 11 2" xfId="20381"/>
    <cellStyle name="Note 2 11 3" xfId="20382"/>
    <cellStyle name="Note 2 11 4" xfId="20383"/>
    <cellStyle name="Note 2 11 5" xfId="20384"/>
    <cellStyle name="Note 2 12" xfId="20385"/>
    <cellStyle name="Note 2 12 2" xfId="20386"/>
    <cellStyle name="Note 2 12 3" xfId="20387"/>
    <cellStyle name="Note 2 12 4" xfId="20388"/>
    <cellStyle name="Note 2 12 5" xfId="20389"/>
    <cellStyle name="Note 2 13" xfId="20390"/>
    <cellStyle name="Note 2 13 2" xfId="20391"/>
    <cellStyle name="Note 2 13 3" xfId="20392"/>
    <cellStyle name="Note 2 13 4" xfId="20393"/>
    <cellStyle name="Note 2 13 5" xfId="20394"/>
    <cellStyle name="Note 2 14" xfId="20395"/>
    <cellStyle name="Note 2 14 2" xfId="20396"/>
    <cellStyle name="Note 2 15" xfId="20397"/>
    <cellStyle name="Note 2 15 2" xfId="20398"/>
    <cellStyle name="Note 2 16" xfId="20399"/>
    <cellStyle name="Note 2 17" xfId="20400"/>
    <cellStyle name="Note 2 18" xfId="32982"/>
    <cellStyle name="Note 2 2" xfId="20401"/>
    <cellStyle name="Note 2 2 10" xfId="20402"/>
    <cellStyle name="Note 2 2 11" xfId="32983"/>
    <cellStyle name="Note 2 2 2" xfId="20403"/>
    <cellStyle name="Note 2 2 2 2" xfId="20404"/>
    <cellStyle name="Note 2 2 2 3" xfId="20405"/>
    <cellStyle name="Note 2 2 2 4" xfId="20406"/>
    <cellStyle name="Note 2 2 2 5" xfId="20407"/>
    <cellStyle name="Note 2 2 2 6" xfId="32984"/>
    <cellStyle name="Note 2 2 3" xfId="20408"/>
    <cellStyle name="Note 2 2 3 2" xfId="20409"/>
    <cellStyle name="Note 2 2 3 3" xfId="20410"/>
    <cellStyle name="Note 2 2 3 4" xfId="20411"/>
    <cellStyle name="Note 2 2 3 5" xfId="20412"/>
    <cellStyle name="Note 2 2 3 6" xfId="32985"/>
    <cellStyle name="Note 2 2 4" xfId="20413"/>
    <cellStyle name="Note 2 2 4 2" xfId="20414"/>
    <cellStyle name="Note 2 2 4 3" xfId="20415"/>
    <cellStyle name="Note 2 2 4 4" xfId="20416"/>
    <cellStyle name="Note 2 2 4 5" xfId="32986"/>
    <cellStyle name="Note 2 2 5" xfId="20417"/>
    <cellStyle name="Note 2 2 5 2" xfId="20418"/>
    <cellStyle name="Note 2 2 5 3" xfId="20419"/>
    <cellStyle name="Note 2 2 5 4" xfId="20420"/>
    <cellStyle name="Note 2 2 5 5" xfId="32987"/>
    <cellStyle name="Note 2 2 6" xfId="20421"/>
    <cellStyle name="Note 2 2 7" xfId="20422"/>
    <cellStyle name="Note 2 2 8" xfId="20423"/>
    <cellStyle name="Note 2 2 9" xfId="20424"/>
    <cellStyle name="Note 2 3" xfId="20425"/>
    <cellStyle name="Note 2 3 2" xfId="20426"/>
    <cellStyle name="Note 2 3 3" xfId="20427"/>
    <cellStyle name="Note 2 3 4" xfId="20428"/>
    <cellStyle name="Note 2 3 5" xfId="20429"/>
    <cellStyle name="Note 2 3 6" xfId="32988"/>
    <cellStyle name="Note 2 4" xfId="20430"/>
    <cellStyle name="Note 2 4 2" xfId="20431"/>
    <cellStyle name="Note 2 4 2 2" xfId="20432"/>
    <cellStyle name="Note 2 4 3" xfId="20433"/>
    <cellStyle name="Note 2 4 3 2" xfId="20434"/>
    <cellStyle name="Note 2 4 4" xfId="20435"/>
    <cellStyle name="Note 2 4 4 2" xfId="20436"/>
    <cellStyle name="Note 2 4 5" xfId="20437"/>
    <cellStyle name="Note 2 4 6" xfId="20438"/>
    <cellStyle name="Note 2 4 7" xfId="20439"/>
    <cellStyle name="Note 2 4 8" xfId="32989"/>
    <cellStyle name="Note 2 5" xfId="20440"/>
    <cellStyle name="Note 2 5 2" xfId="20441"/>
    <cellStyle name="Note 2 5 2 2" xfId="20442"/>
    <cellStyle name="Note 2 5 2 3" xfId="32991"/>
    <cellStyle name="Note 2 5 3" xfId="20443"/>
    <cellStyle name="Note 2 5 3 2" xfId="20444"/>
    <cellStyle name="Note 2 5 4" xfId="20445"/>
    <cellStyle name="Note 2 5 4 2" xfId="20446"/>
    <cellStyle name="Note 2 5 5" xfId="20447"/>
    <cellStyle name="Note 2 5 6" xfId="20448"/>
    <cellStyle name="Note 2 5 7" xfId="20449"/>
    <cellStyle name="Note 2 5 8" xfId="32990"/>
    <cellStyle name="Note 2 6" xfId="20450"/>
    <cellStyle name="Note 2 6 2" xfId="20451"/>
    <cellStyle name="Note 2 6 2 2" xfId="20452"/>
    <cellStyle name="Note 2 6 3" xfId="20453"/>
    <cellStyle name="Note 2 6 3 2" xfId="20454"/>
    <cellStyle name="Note 2 6 4" xfId="20455"/>
    <cellStyle name="Note 2 6 4 2" xfId="20456"/>
    <cellStyle name="Note 2 6 5" xfId="20457"/>
    <cellStyle name="Note 2 6 6" xfId="20458"/>
    <cellStyle name="Note 2 6 7" xfId="20459"/>
    <cellStyle name="Note 2 6 8" xfId="32992"/>
    <cellStyle name="Note 2 7" xfId="20460"/>
    <cellStyle name="Note 2 7 2" xfId="20461"/>
    <cellStyle name="Note 2 7 2 2" xfId="20462"/>
    <cellStyle name="Note 2 7 3" xfId="20463"/>
    <cellStyle name="Note 2 7 3 2" xfId="20464"/>
    <cellStyle name="Note 2 7 4" xfId="20465"/>
    <cellStyle name="Note 2 7 4 2" xfId="20466"/>
    <cellStyle name="Note 2 7 5" xfId="20467"/>
    <cellStyle name="Note 2 7 6" xfId="20468"/>
    <cellStyle name="Note 2 7 7" xfId="20469"/>
    <cellStyle name="Note 2 7 8" xfId="32993"/>
    <cellStyle name="Note 2 8" xfId="20470"/>
    <cellStyle name="Note 2 8 2" xfId="20471"/>
    <cellStyle name="Note 2 8 3" xfId="20472"/>
    <cellStyle name="Note 2 8 4" xfId="20473"/>
    <cellStyle name="Note 2 8 5" xfId="20474"/>
    <cellStyle name="Note 2 9" xfId="20475"/>
    <cellStyle name="Note 2 9 2" xfId="20476"/>
    <cellStyle name="Note 2 9 3" xfId="20477"/>
    <cellStyle name="Note 2 9 4" xfId="20478"/>
    <cellStyle name="Note 2 9 5" xfId="20479"/>
    <cellStyle name="Note 2_Cadrage conso" xfId="32994"/>
    <cellStyle name="Note 3" xfId="32995"/>
    <cellStyle name="Note 3 2" xfId="20480"/>
    <cellStyle name="Note 3 2 2" xfId="20481"/>
    <cellStyle name="Note 3 2 3" xfId="20482"/>
    <cellStyle name="Note 3 2 4" xfId="32996"/>
    <cellStyle name="Note 3 3" xfId="20483"/>
    <cellStyle name="Note 3 3 2" xfId="20484"/>
    <cellStyle name="Note 3 3 2 2" xfId="32998"/>
    <cellStyle name="Note 3 3 3" xfId="32997"/>
    <cellStyle name="Note 3 4" xfId="20485"/>
    <cellStyle name="Note 3 4 2" xfId="32999"/>
    <cellStyle name="Note 3 5" xfId="20486"/>
    <cellStyle name="Note 3 5 2" xfId="33000"/>
    <cellStyle name="Note 3 6" xfId="33001"/>
    <cellStyle name="Note 3_Cadrage conso" xfId="33002"/>
    <cellStyle name="Note 4" xfId="33003"/>
    <cellStyle name="Note 4 2" xfId="20487"/>
    <cellStyle name="Note 4 2 2" xfId="20488"/>
    <cellStyle name="Note 4 2 2 2" xfId="33005"/>
    <cellStyle name="Note 4 2 3" xfId="20489"/>
    <cellStyle name="Note 4 2 4" xfId="33004"/>
    <cellStyle name="Note 4 3" xfId="20490"/>
    <cellStyle name="Note 4 3 2" xfId="33006"/>
    <cellStyle name="Note 4 4" xfId="20491"/>
    <cellStyle name="Note 4 4 2" xfId="33007"/>
    <cellStyle name="Note 4 5" xfId="20492"/>
    <cellStyle name="Note 4 5 2" xfId="33008"/>
    <cellStyle name="Note 4 6" xfId="33009"/>
    <cellStyle name="Note 4_Cadrage conso" xfId="33010"/>
    <cellStyle name="Note 5" xfId="20493"/>
    <cellStyle name="Note 5 2" xfId="20494"/>
    <cellStyle name="Note 5 2 2" xfId="20495"/>
    <cellStyle name="Note 5 2 3" xfId="33012"/>
    <cellStyle name="Note 5 3" xfId="20496"/>
    <cellStyle name="Note 5 3 2" xfId="20497"/>
    <cellStyle name="Note 5 4" xfId="20498"/>
    <cellStyle name="Note 5 5" xfId="20499"/>
    <cellStyle name="Note 5 6" xfId="33011"/>
    <cellStyle name="Note 5_Annexe 6 IAS" xfId="33013"/>
    <cellStyle name="Note 6" xfId="20500"/>
    <cellStyle name="Note 6 2" xfId="20501"/>
    <cellStyle name="Note 6 2 2" xfId="20502"/>
    <cellStyle name="Note 6 2 3" xfId="33015"/>
    <cellStyle name="Note 6 3" xfId="20503"/>
    <cellStyle name="Note 6 4" xfId="20504"/>
    <cellStyle name="Note 6 5" xfId="33014"/>
    <cellStyle name="Note 6_Annexe 6 IAS" xfId="33016"/>
    <cellStyle name="Note 7" xfId="20505"/>
    <cellStyle name="Note 7 2" xfId="33018"/>
    <cellStyle name="Note 7 3" xfId="33017"/>
    <cellStyle name="Note 7_Annexe 6 IAS" xfId="33019"/>
    <cellStyle name="Note 8" xfId="20506"/>
    <cellStyle name="Note 8 2" xfId="20507"/>
    <cellStyle name="Note 8 2 2" xfId="33021"/>
    <cellStyle name="Note 8 3" xfId="33020"/>
    <cellStyle name="Note 8_Annexe 6 IAS" xfId="33022"/>
    <cellStyle name="Note 9" xfId="20508"/>
    <cellStyle name="Note 9 2" xfId="33024"/>
    <cellStyle name="Note 9 3" xfId="33023"/>
    <cellStyle name="Note 9_Annexe 6 IAS" xfId="33025"/>
    <cellStyle name="Notes" xfId="33026"/>
    <cellStyle name="Notes 10" xfId="33027"/>
    <cellStyle name="Notes 11" xfId="33028"/>
    <cellStyle name="Notes 12" xfId="33029"/>
    <cellStyle name="Notes 13" xfId="33030"/>
    <cellStyle name="Notes 14" xfId="33031"/>
    <cellStyle name="Notes 15" xfId="33032"/>
    <cellStyle name="Notes 16" xfId="33033"/>
    <cellStyle name="Notes 17" xfId="33034"/>
    <cellStyle name="Notes 18" xfId="36930"/>
    <cellStyle name="Notes 2" xfId="33035"/>
    <cellStyle name="Notes 2 2" xfId="33036"/>
    <cellStyle name="Notes 2_Annexe 6 IAS" xfId="33037"/>
    <cellStyle name="Notes 3" xfId="33038"/>
    <cellStyle name="Notes 3 2" xfId="33039"/>
    <cellStyle name="Notes 3_Annexe 6 IAS" xfId="33040"/>
    <cellStyle name="Notes 4" xfId="33041"/>
    <cellStyle name="Notes 4 2" xfId="33042"/>
    <cellStyle name="Notes 4_Annexe 6 IAS" xfId="33043"/>
    <cellStyle name="Notes 5" xfId="33044"/>
    <cellStyle name="Notes 5 2" xfId="33045"/>
    <cellStyle name="Notes 5_Annexe 6 IAS" xfId="33046"/>
    <cellStyle name="Notes 6" xfId="33047"/>
    <cellStyle name="Notes 7" xfId="33048"/>
    <cellStyle name="Notes 8" xfId="33049"/>
    <cellStyle name="Notes 9" xfId="33050"/>
    <cellStyle name="Notes_Annexe 6 IAS" xfId="33051"/>
    <cellStyle name="Notitie" xfId="33052"/>
    <cellStyle name="Number" xfId="33053"/>
    <cellStyle name="Number (0.0)" xfId="33054"/>
    <cellStyle name="Number (0.0) 2" xfId="33055"/>
    <cellStyle name="Number (0.0)_Cadrage conso" xfId="33056"/>
    <cellStyle name="Number (0.00)" xfId="33057"/>
    <cellStyle name="Number (0.00) 2" xfId="33058"/>
    <cellStyle name="Number (0.00)_Cadrage conso" xfId="33059"/>
    <cellStyle name="Number 2" xfId="33060"/>
    <cellStyle name="Number 3" xfId="33061"/>
    <cellStyle name="Number 4" xfId="33062"/>
    <cellStyle name="Number 5" xfId="33063"/>
    <cellStyle name="Number 6" xfId="33064"/>
    <cellStyle name="Number_17-Juste valeur en annexe" xfId="33065"/>
    <cellStyle name="NumberFormat" xfId="33066"/>
    <cellStyle name="NumberFormat 2" xfId="33067"/>
    <cellStyle name="NumberFormat 2 2" xfId="33068"/>
    <cellStyle name="NumberFormat 2 2 2" xfId="33069"/>
    <cellStyle name="NumberFormat 2 3" xfId="33070"/>
    <cellStyle name="NumberFormat 3" xfId="33071"/>
    <cellStyle name="NumberFormat 3 2" xfId="33072"/>
    <cellStyle name="NumberFormat 4" xfId="33073"/>
    <cellStyle name="NumberFormat_Annexe 6 IAS" xfId="33074"/>
    <cellStyle name="Numero_Colonne" xfId="33075"/>
    <cellStyle name="Ôèíàíñîâûé [0]_Ëèñò1" xfId="20509"/>
    <cellStyle name="Ôèíàíñîâûé_Ëèñò1" xfId="20510"/>
    <cellStyle name="old_data" xfId="33076"/>
    <cellStyle name="-Ombrage Jaune" xfId="33077"/>
    <cellStyle name="Ongeldig" xfId="33078"/>
    <cellStyle name="Option" xfId="20511"/>
    <cellStyle name="Option 2" xfId="20512"/>
    <cellStyle name="Option 3" xfId="20513"/>
    <cellStyle name="Option 4" xfId="20514"/>
    <cellStyle name="optionalExposure" xfId="20515"/>
    <cellStyle name="optionalExposure 10" xfId="33080"/>
    <cellStyle name="optionalExposure 11" xfId="33079"/>
    <cellStyle name="optionalExposure 11 2" xfId="36931"/>
    <cellStyle name="optionalExposure 12" xfId="20960"/>
    <cellStyle name="optionalExposure 13" xfId="36434"/>
    <cellStyle name="optionalExposure 2" xfId="33081"/>
    <cellStyle name="optionalExposure 2 2" xfId="33082"/>
    <cellStyle name="optionalExposure 2 3" xfId="33083"/>
    <cellStyle name="optionalExposure 2 3 2" xfId="36933"/>
    <cellStyle name="optionalExposure 2 4" xfId="33084"/>
    <cellStyle name="optionalExposure 2 4 2" xfId="36934"/>
    <cellStyle name="optionalExposure 2 5" xfId="33085"/>
    <cellStyle name="optionalExposure 2 5 2" xfId="36935"/>
    <cellStyle name="optionalExposure 2 6" xfId="33086"/>
    <cellStyle name="optionalExposure 2 6 2" xfId="36936"/>
    <cellStyle name="optionalExposure 2 7" xfId="36932"/>
    <cellStyle name="optionalExposure 2_Annexe 6 IAS" xfId="33087"/>
    <cellStyle name="optionalExposure 3" xfId="33088"/>
    <cellStyle name="optionalExposure 3 2" xfId="33089"/>
    <cellStyle name="optionalExposure 3 3" xfId="33090"/>
    <cellStyle name="optionalExposure 3 3 2" xfId="36937"/>
    <cellStyle name="optionalExposure 3 4" xfId="33091"/>
    <cellStyle name="optionalExposure 3 4 2" xfId="36938"/>
    <cellStyle name="optionalExposure 3 5" xfId="33092"/>
    <cellStyle name="optionalExposure 3 5 2" xfId="36939"/>
    <cellStyle name="optionalExposure 3 6" xfId="33093"/>
    <cellStyle name="optionalExposure 3 6 2" xfId="36940"/>
    <cellStyle name="optionalExposure 3_Annexe 6 IAS" xfId="33094"/>
    <cellStyle name="optionalExposure 4" xfId="33095"/>
    <cellStyle name="optionalExposure 5" xfId="33096"/>
    <cellStyle name="optionalExposure 6" xfId="33097"/>
    <cellStyle name="optionalExposure 7" xfId="33098"/>
    <cellStyle name="optionalExposure 8" xfId="33099"/>
    <cellStyle name="optionalExposure 9" xfId="33100"/>
    <cellStyle name="optionalExposure_Annexe 6 IAS" xfId="33101"/>
    <cellStyle name="optionalMaturity" xfId="33102"/>
    <cellStyle name="optionalMaturity 10" xfId="33103"/>
    <cellStyle name="optionalMaturity 11" xfId="36941"/>
    <cellStyle name="optionalMaturity 2" xfId="33104"/>
    <cellStyle name="optionalMaturity 2 2" xfId="33105"/>
    <cellStyle name="optionalMaturity 2 3" xfId="33106"/>
    <cellStyle name="optionalMaturity 2 3 2" xfId="36943"/>
    <cellStyle name="optionalMaturity 2 4" xfId="33107"/>
    <cellStyle name="optionalMaturity 2 4 2" xfId="36944"/>
    <cellStyle name="optionalMaturity 2 5" xfId="33108"/>
    <cellStyle name="optionalMaturity 2 5 2" xfId="36945"/>
    <cellStyle name="optionalMaturity 2 6" xfId="33109"/>
    <cellStyle name="optionalMaturity 2 6 2" xfId="36946"/>
    <cellStyle name="optionalMaturity 2 7" xfId="36942"/>
    <cellStyle name="optionalMaturity 2_Annexe 6 IAS" xfId="33110"/>
    <cellStyle name="optionalMaturity 3" xfId="33111"/>
    <cellStyle name="optionalMaturity 3 2" xfId="33112"/>
    <cellStyle name="optionalMaturity 3 3" xfId="33113"/>
    <cellStyle name="optionalMaturity 3 3 2" xfId="36947"/>
    <cellStyle name="optionalMaturity 3 4" xfId="33114"/>
    <cellStyle name="optionalMaturity 3 4 2" xfId="36948"/>
    <cellStyle name="optionalMaturity 3 5" xfId="33115"/>
    <cellStyle name="optionalMaturity 3 5 2" xfId="36949"/>
    <cellStyle name="optionalMaturity 3 6" xfId="33116"/>
    <cellStyle name="optionalMaturity 3 6 2" xfId="36950"/>
    <cellStyle name="optionalMaturity 3_Annexe 6 IAS" xfId="33117"/>
    <cellStyle name="optionalMaturity 4" xfId="33118"/>
    <cellStyle name="optionalMaturity 5" xfId="33119"/>
    <cellStyle name="optionalMaturity 6" xfId="33120"/>
    <cellStyle name="optionalMaturity 7" xfId="33121"/>
    <cellStyle name="optionalMaturity 8" xfId="33122"/>
    <cellStyle name="optionalMaturity 9" xfId="33123"/>
    <cellStyle name="optionalMaturity_Annexe 6 IAS" xfId="33124"/>
    <cellStyle name="optionalPD" xfId="33125"/>
    <cellStyle name="optionalPD 10" xfId="33126"/>
    <cellStyle name="optionalPD 11" xfId="36951"/>
    <cellStyle name="optionalPD 2" xfId="33127"/>
    <cellStyle name="optionalPD 2 2" xfId="33128"/>
    <cellStyle name="optionalPD 2 3" xfId="33129"/>
    <cellStyle name="optionalPD 2 3 2" xfId="36953"/>
    <cellStyle name="optionalPD 2 4" xfId="33130"/>
    <cellStyle name="optionalPD 2 4 2" xfId="36954"/>
    <cellStyle name="optionalPD 2 5" xfId="33131"/>
    <cellStyle name="optionalPD 2 5 2" xfId="36955"/>
    <cellStyle name="optionalPD 2 6" xfId="33132"/>
    <cellStyle name="optionalPD 2 6 2" xfId="36956"/>
    <cellStyle name="optionalPD 2 7" xfId="36952"/>
    <cellStyle name="optionalPD 2_Annexe 6 IAS" xfId="33133"/>
    <cellStyle name="optionalPD 3" xfId="33134"/>
    <cellStyle name="optionalPD 3 2" xfId="33135"/>
    <cellStyle name="optionalPD 3 3" xfId="33136"/>
    <cellStyle name="optionalPD 3 3 2" xfId="36957"/>
    <cellStyle name="optionalPD 3 4" xfId="33137"/>
    <cellStyle name="optionalPD 3 4 2" xfId="36958"/>
    <cellStyle name="optionalPD 3 5" xfId="33138"/>
    <cellStyle name="optionalPD 3 5 2" xfId="36959"/>
    <cellStyle name="optionalPD 3 6" xfId="33139"/>
    <cellStyle name="optionalPD 3 6 2" xfId="36960"/>
    <cellStyle name="optionalPD 3_Annexe 6 IAS" xfId="33140"/>
    <cellStyle name="optionalPD 4" xfId="33141"/>
    <cellStyle name="optionalPD 5" xfId="33142"/>
    <cellStyle name="optionalPD 6" xfId="33143"/>
    <cellStyle name="optionalPD 7" xfId="33144"/>
    <cellStyle name="optionalPD 8" xfId="33145"/>
    <cellStyle name="optionalPD 9" xfId="33146"/>
    <cellStyle name="optionalPD_Annexe 6 IAS" xfId="33147"/>
    <cellStyle name="optionalPercentage" xfId="33148"/>
    <cellStyle name="optionalPercentage 10" xfId="33149"/>
    <cellStyle name="optionalPercentage 11" xfId="36961"/>
    <cellStyle name="optionalPercentage 2" xfId="33150"/>
    <cellStyle name="optionalPercentage 2 2" xfId="33151"/>
    <cellStyle name="optionalPercentage 2 3" xfId="33152"/>
    <cellStyle name="optionalPercentage 2 3 2" xfId="36963"/>
    <cellStyle name="optionalPercentage 2 4" xfId="33153"/>
    <cellStyle name="optionalPercentage 2 4 2" xfId="36964"/>
    <cellStyle name="optionalPercentage 2 5" xfId="33154"/>
    <cellStyle name="optionalPercentage 2 5 2" xfId="36965"/>
    <cellStyle name="optionalPercentage 2 6" xfId="33155"/>
    <cellStyle name="optionalPercentage 2 6 2" xfId="36966"/>
    <cellStyle name="optionalPercentage 2 7" xfId="36962"/>
    <cellStyle name="optionalPercentage 2_Annexe 6 IAS" xfId="33156"/>
    <cellStyle name="optionalPercentage 3" xfId="33157"/>
    <cellStyle name="optionalPercentage 3 2" xfId="33158"/>
    <cellStyle name="optionalPercentage 3 3" xfId="33159"/>
    <cellStyle name="optionalPercentage 3 3 2" xfId="36967"/>
    <cellStyle name="optionalPercentage 3 4" xfId="33160"/>
    <cellStyle name="optionalPercentage 3 4 2" xfId="36968"/>
    <cellStyle name="optionalPercentage 3 5" xfId="33161"/>
    <cellStyle name="optionalPercentage 3 5 2" xfId="36969"/>
    <cellStyle name="optionalPercentage 3 6" xfId="33162"/>
    <cellStyle name="optionalPercentage 3 6 2" xfId="36970"/>
    <cellStyle name="optionalPercentage 3_Annexe 6 IAS" xfId="33163"/>
    <cellStyle name="optionalPercentage 4" xfId="33164"/>
    <cellStyle name="optionalPercentage 5" xfId="33165"/>
    <cellStyle name="optionalPercentage 6" xfId="33166"/>
    <cellStyle name="optionalPercentage 7" xfId="33167"/>
    <cellStyle name="optionalPercentage 8" xfId="33168"/>
    <cellStyle name="optionalPercentage 9" xfId="33169"/>
    <cellStyle name="optionalPercentage_Annexe 6 IAS" xfId="33170"/>
    <cellStyle name="optionalPercentageL" xfId="33171"/>
    <cellStyle name="optionalPercentageL 2" xfId="33172"/>
    <cellStyle name="optionalPercentageL 2 2" xfId="36971"/>
    <cellStyle name="optionalPercentageL 3" xfId="33173"/>
    <cellStyle name="optionalPercentageL 3 2" xfId="36972"/>
    <cellStyle name="optionalPercentageL 4" xfId="33174"/>
    <cellStyle name="optionalPercentageL 4 2" xfId="36973"/>
    <cellStyle name="optionalPercentageL 5" xfId="33175"/>
    <cellStyle name="optionalPercentageL 5 2" xfId="36974"/>
    <cellStyle name="optionalPercentageL 6" xfId="33176"/>
    <cellStyle name="optionalPercentageL 6 2" xfId="36975"/>
    <cellStyle name="optionalPercentageS" xfId="33177"/>
    <cellStyle name="optionalPercentageS 10" xfId="33178"/>
    <cellStyle name="optionalPercentageS 11" xfId="33179"/>
    <cellStyle name="optionalPercentageS 12" xfId="33180"/>
    <cellStyle name="optionalPercentageS 13" xfId="33181"/>
    <cellStyle name="optionalPercentageS 14" xfId="33182"/>
    <cellStyle name="optionalPercentageS 15" xfId="33183"/>
    <cellStyle name="optionalPercentageS 16" xfId="33184"/>
    <cellStyle name="optionalPercentageS 17" xfId="33185"/>
    <cellStyle name="optionalPercentageS 2" xfId="33186"/>
    <cellStyle name="optionalPercentageS 2 2" xfId="33187"/>
    <cellStyle name="optionalPercentageS 2_Annexe 6 IAS" xfId="33188"/>
    <cellStyle name="optionalPercentageS 3" xfId="33189"/>
    <cellStyle name="optionalPercentageS 3 2" xfId="33190"/>
    <cellStyle name="optionalPercentageS 3_Annexe 6 IAS" xfId="33191"/>
    <cellStyle name="optionalPercentageS 4" xfId="33192"/>
    <cellStyle name="optionalPercentageS 4 2" xfId="33193"/>
    <cellStyle name="optionalPercentageS 4_Annexe 6 IAS" xfId="33194"/>
    <cellStyle name="optionalPercentageS 5" xfId="33195"/>
    <cellStyle name="optionalPercentageS 5 2" xfId="33196"/>
    <cellStyle name="optionalPercentageS 5_Annexe 6 IAS" xfId="33197"/>
    <cellStyle name="optionalPercentageS 6" xfId="33198"/>
    <cellStyle name="optionalPercentageS 7" xfId="33199"/>
    <cellStyle name="optionalPercentageS 8" xfId="33200"/>
    <cellStyle name="optionalPercentageS 9" xfId="33201"/>
    <cellStyle name="optionalPercentageS_Annexe 6 IAS" xfId="33202"/>
    <cellStyle name="optionalSelection" xfId="33203"/>
    <cellStyle name="optionalSelection 10" xfId="33204"/>
    <cellStyle name="optionalSelection 11" xfId="36976"/>
    <cellStyle name="optionalSelection 2" xfId="33205"/>
    <cellStyle name="optionalSelection 2 2" xfId="33206"/>
    <cellStyle name="optionalSelection 2 3" xfId="33207"/>
    <cellStyle name="optionalSelection 2 3 2" xfId="36978"/>
    <cellStyle name="optionalSelection 2 4" xfId="33208"/>
    <cellStyle name="optionalSelection 2 4 2" xfId="36979"/>
    <cellStyle name="optionalSelection 2 5" xfId="33209"/>
    <cellStyle name="optionalSelection 2 5 2" xfId="36980"/>
    <cellStyle name="optionalSelection 2 6" xfId="33210"/>
    <cellStyle name="optionalSelection 2 6 2" xfId="36981"/>
    <cellStyle name="optionalSelection 2 7" xfId="36977"/>
    <cellStyle name="optionalSelection 2_Annexe 6 IAS" xfId="33211"/>
    <cellStyle name="optionalSelection 3" xfId="33212"/>
    <cellStyle name="optionalSelection 3 2" xfId="33213"/>
    <cellStyle name="optionalSelection 3 3" xfId="33214"/>
    <cellStyle name="optionalSelection 3 3 2" xfId="36982"/>
    <cellStyle name="optionalSelection 3 4" xfId="33215"/>
    <cellStyle name="optionalSelection 3 4 2" xfId="36983"/>
    <cellStyle name="optionalSelection 3 5" xfId="33216"/>
    <cellStyle name="optionalSelection 3 5 2" xfId="36984"/>
    <cellStyle name="optionalSelection 3 6" xfId="33217"/>
    <cellStyle name="optionalSelection 3 6 2" xfId="36985"/>
    <cellStyle name="optionalSelection 3_Annexe 6 IAS" xfId="33218"/>
    <cellStyle name="optionalSelection 4" xfId="33219"/>
    <cellStyle name="optionalSelection 5" xfId="33220"/>
    <cellStyle name="optionalSelection 6" xfId="33221"/>
    <cellStyle name="optionalSelection 7" xfId="33222"/>
    <cellStyle name="optionalSelection 8" xfId="33223"/>
    <cellStyle name="optionalSelection 9" xfId="33224"/>
    <cellStyle name="optionalSelection_Annexe 6 IAS" xfId="33225"/>
    <cellStyle name="optionalText" xfId="33226"/>
    <cellStyle name="optionalText 10" xfId="33227"/>
    <cellStyle name="optionalText 11" xfId="36986"/>
    <cellStyle name="optionalText 2" xfId="33228"/>
    <cellStyle name="optionalText 2 2" xfId="33229"/>
    <cellStyle name="optionalText 2 3" xfId="33230"/>
    <cellStyle name="optionalText 2 3 2" xfId="36988"/>
    <cellStyle name="optionalText 2 4" xfId="33231"/>
    <cellStyle name="optionalText 2 4 2" xfId="36989"/>
    <cellStyle name="optionalText 2 5" xfId="33232"/>
    <cellStyle name="optionalText 2 5 2" xfId="36990"/>
    <cellStyle name="optionalText 2 6" xfId="33233"/>
    <cellStyle name="optionalText 2 6 2" xfId="36991"/>
    <cellStyle name="optionalText 2 7" xfId="36987"/>
    <cellStyle name="optionalText 2_Annexe 6 IAS" xfId="33234"/>
    <cellStyle name="optionalText 3" xfId="33235"/>
    <cellStyle name="optionalText 3 2" xfId="33236"/>
    <cellStyle name="optionalText 3 3" xfId="33237"/>
    <cellStyle name="optionalText 3 3 2" xfId="36992"/>
    <cellStyle name="optionalText 3 4" xfId="33238"/>
    <cellStyle name="optionalText 3 4 2" xfId="36993"/>
    <cellStyle name="optionalText 3 5" xfId="33239"/>
    <cellStyle name="optionalText 3 5 2" xfId="36994"/>
    <cellStyle name="optionalText 3 6" xfId="33240"/>
    <cellStyle name="optionalText 3 6 2" xfId="36995"/>
    <cellStyle name="optionalText 3_Annexe 6 IAS" xfId="33241"/>
    <cellStyle name="optionalText 4" xfId="33242"/>
    <cellStyle name="optionalText 5" xfId="33243"/>
    <cellStyle name="optionalText 6" xfId="33244"/>
    <cellStyle name="optionalText 7" xfId="33245"/>
    <cellStyle name="optionalText 8" xfId="33246"/>
    <cellStyle name="optionalText 9" xfId="33247"/>
    <cellStyle name="optionalText_Annexe 6 IAS" xfId="33248"/>
    <cellStyle name="OptionHeading" xfId="20516"/>
    <cellStyle name="OptionHeading 2" xfId="20517"/>
    <cellStyle name="OptionHeading 3" xfId="20518"/>
    <cellStyle name="Output 10" xfId="33250"/>
    <cellStyle name="Output 11" xfId="33251"/>
    <cellStyle name="Output 12" xfId="33252"/>
    <cellStyle name="Output 13" xfId="33253"/>
    <cellStyle name="Output 14" xfId="33254"/>
    <cellStyle name="Output 15" xfId="33255"/>
    <cellStyle name="Output 16" xfId="33256"/>
    <cellStyle name="Output 17" xfId="33257"/>
    <cellStyle name="Output 18" xfId="33249"/>
    <cellStyle name="Output 2" xfId="20519"/>
    <cellStyle name="Output 2 10" xfId="20520"/>
    <cellStyle name="Output 2 10 2" xfId="20521"/>
    <cellStyle name="Output 2 10 3" xfId="20522"/>
    <cellStyle name="Output 2 10 4" xfId="20523"/>
    <cellStyle name="Output 2 10 5" xfId="20524"/>
    <cellStyle name="Output 2 11" xfId="20525"/>
    <cellStyle name="Output 2 11 2" xfId="20526"/>
    <cellStyle name="Output 2 11 3" xfId="20527"/>
    <cellStyle name="Output 2 11 4" xfId="20528"/>
    <cellStyle name="Output 2 11 5" xfId="20529"/>
    <cellStyle name="Output 2 12" xfId="20530"/>
    <cellStyle name="Output 2 12 2" xfId="20531"/>
    <cellStyle name="Output 2 12 3" xfId="20532"/>
    <cellStyle name="Output 2 12 4" xfId="20533"/>
    <cellStyle name="Output 2 12 5" xfId="20534"/>
    <cellStyle name="Output 2 13" xfId="20535"/>
    <cellStyle name="Output 2 13 2" xfId="20536"/>
    <cellStyle name="Output 2 13 3" xfId="20537"/>
    <cellStyle name="Output 2 13 4" xfId="20538"/>
    <cellStyle name="Output 2 14" xfId="20539"/>
    <cellStyle name="Output 2 15" xfId="20540"/>
    <cellStyle name="Output 2 16" xfId="20541"/>
    <cellStyle name="Output 2 17" xfId="33258"/>
    <cellStyle name="Output 2 2" xfId="20542"/>
    <cellStyle name="Output 2 2 10" xfId="33259"/>
    <cellStyle name="Output 2 2 2" xfId="20543"/>
    <cellStyle name="Output 2 2 2 2" xfId="20544"/>
    <cellStyle name="Output 2 2 2 3" xfId="20545"/>
    <cellStyle name="Output 2 2 2 4" xfId="20546"/>
    <cellStyle name="Output 2 2 2 5" xfId="33260"/>
    <cellStyle name="Output 2 2 3" xfId="20547"/>
    <cellStyle name="Output 2 2 3 2" xfId="20548"/>
    <cellStyle name="Output 2 2 3 3" xfId="20549"/>
    <cellStyle name="Output 2 2 3 4" xfId="20550"/>
    <cellStyle name="Output 2 2 4" xfId="20551"/>
    <cellStyle name="Output 2 2 4 2" xfId="20552"/>
    <cellStyle name="Output 2 2 4 3" xfId="20553"/>
    <cellStyle name="Output 2 2 4 4" xfId="20554"/>
    <cellStyle name="Output 2 2 5" xfId="20555"/>
    <cellStyle name="Output 2 2 5 2" xfId="20556"/>
    <cellStyle name="Output 2 2 5 3" xfId="20557"/>
    <cellStyle name="Output 2 2 5 4" xfId="20558"/>
    <cellStyle name="Output 2 2 6" xfId="20559"/>
    <cellStyle name="Output 2 2 7" xfId="20560"/>
    <cellStyle name="Output 2 2 8" xfId="20561"/>
    <cellStyle name="Output 2 2 9" xfId="20562"/>
    <cellStyle name="Output 2 3" xfId="20563"/>
    <cellStyle name="Output 2 3 2" xfId="20564"/>
    <cellStyle name="Output 2 3 2 2" xfId="33262"/>
    <cellStyle name="Output 2 3 3" xfId="20565"/>
    <cellStyle name="Output 2 3 4" xfId="20566"/>
    <cellStyle name="Output 2 3 5" xfId="20567"/>
    <cellStyle name="Output 2 3 6" xfId="33261"/>
    <cellStyle name="Output 2 4" xfId="20568"/>
    <cellStyle name="Output 2 4 2" xfId="20569"/>
    <cellStyle name="Output 2 4 3" xfId="20570"/>
    <cellStyle name="Output 2 4 4" xfId="20571"/>
    <cellStyle name="Output 2 4 5" xfId="20572"/>
    <cellStyle name="Output 2 4 6" xfId="33263"/>
    <cellStyle name="Output 2 5" xfId="20573"/>
    <cellStyle name="Output 2 5 2" xfId="20574"/>
    <cellStyle name="Output 2 5 3" xfId="20575"/>
    <cellStyle name="Output 2 5 4" xfId="20576"/>
    <cellStyle name="Output 2 5 5" xfId="20577"/>
    <cellStyle name="Output 2 5 6" xfId="33264"/>
    <cellStyle name="Output 2 6" xfId="20578"/>
    <cellStyle name="Output 2 6 2" xfId="20579"/>
    <cellStyle name="Output 2 6 3" xfId="20580"/>
    <cellStyle name="Output 2 6 4" xfId="20581"/>
    <cellStyle name="Output 2 6 5" xfId="20582"/>
    <cellStyle name="Output 2 7" xfId="20583"/>
    <cellStyle name="Output 2 7 2" xfId="20584"/>
    <cellStyle name="Output 2 7 3" xfId="20585"/>
    <cellStyle name="Output 2 7 4" xfId="20586"/>
    <cellStyle name="Output 2 7 5" xfId="20587"/>
    <cellStyle name="Output 2 8" xfId="20588"/>
    <cellStyle name="Output 2 8 2" xfId="20589"/>
    <cellStyle name="Output 2 8 3" xfId="20590"/>
    <cellStyle name="Output 2 8 4" xfId="20591"/>
    <cellStyle name="Output 2 8 5" xfId="20592"/>
    <cellStyle name="Output 2 9" xfId="20593"/>
    <cellStyle name="Output 2 9 2" xfId="20594"/>
    <cellStyle name="Output 2 9 3" xfId="20595"/>
    <cellStyle name="Output 2 9 4" xfId="20596"/>
    <cellStyle name="Output 2 9 5" xfId="20597"/>
    <cellStyle name="Output 2_Cadrage conso" xfId="33265"/>
    <cellStyle name="Output 3" xfId="20598"/>
    <cellStyle name="Output 3 2" xfId="20599"/>
    <cellStyle name="Output 3 2 2" xfId="33268"/>
    <cellStyle name="Output 3 2 3" xfId="33267"/>
    <cellStyle name="Output 3 3" xfId="20600"/>
    <cellStyle name="Output 3 3 2" xfId="33270"/>
    <cellStyle name="Output 3 3 3" xfId="33269"/>
    <cellStyle name="Output 3 4" xfId="33271"/>
    <cellStyle name="Output 3 5" xfId="33272"/>
    <cellStyle name="Output 3 6" xfId="33266"/>
    <cellStyle name="Output 3_Cadrage conso" xfId="33273"/>
    <cellStyle name="Output 4" xfId="20601"/>
    <cellStyle name="Output 4 2" xfId="20602"/>
    <cellStyle name="Output 4 2 2" xfId="33276"/>
    <cellStyle name="Output 4 2 3" xfId="33275"/>
    <cellStyle name="Output 4 3" xfId="20603"/>
    <cellStyle name="Output 4 3 2" xfId="33278"/>
    <cellStyle name="Output 4 3 3" xfId="33277"/>
    <cellStyle name="Output 4 4" xfId="33279"/>
    <cellStyle name="Output 4 5" xfId="33280"/>
    <cellStyle name="Output 4 6" xfId="33274"/>
    <cellStyle name="Output 4_Cadrage conso" xfId="33281"/>
    <cellStyle name="Output 5" xfId="20604"/>
    <cellStyle name="Output 5 2" xfId="20605"/>
    <cellStyle name="Output 5 3" xfId="20606"/>
    <cellStyle name="Output 5 4" xfId="33282"/>
    <cellStyle name="Output 6" xfId="20607"/>
    <cellStyle name="Output 6 2" xfId="20608"/>
    <cellStyle name="Output 6 2 2" xfId="33284"/>
    <cellStyle name="Output 6 3" xfId="20609"/>
    <cellStyle name="Output 6 4" xfId="33283"/>
    <cellStyle name="Output 6_Cadrage conso" xfId="33285"/>
    <cellStyle name="Output 7" xfId="20610"/>
    <cellStyle name="Output 7 2" xfId="33287"/>
    <cellStyle name="Output 7 3" xfId="33286"/>
    <cellStyle name="Output 7_Cadrage conso" xfId="33288"/>
    <cellStyle name="Output 8" xfId="33289"/>
    <cellStyle name="Output 9" xfId="33290"/>
    <cellStyle name="output2" xfId="33291"/>
    <cellStyle name="output2 10" xfId="33292"/>
    <cellStyle name="output2 11" xfId="33293"/>
    <cellStyle name="output2 12" xfId="33294"/>
    <cellStyle name="output2 13" xfId="33295"/>
    <cellStyle name="output2 14" xfId="33296"/>
    <cellStyle name="output2 15" xfId="33297"/>
    <cellStyle name="output2 16" xfId="33298"/>
    <cellStyle name="output2 17" xfId="33299"/>
    <cellStyle name="output2 18" xfId="36996"/>
    <cellStyle name="output2 2" xfId="33300"/>
    <cellStyle name="output2 2 2" xfId="33301"/>
    <cellStyle name="output2 2_Annexe 6 IAS" xfId="33302"/>
    <cellStyle name="output2 3" xfId="33303"/>
    <cellStyle name="output2 3 2" xfId="33304"/>
    <cellStyle name="output2 3_Annexe 6 IAS" xfId="33305"/>
    <cellStyle name="output2 4" xfId="33306"/>
    <cellStyle name="output2 4 2" xfId="33307"/>
    <cellStyle name="output2 4_Annexe 6 IAS" xfId="33308"/>
    <cellStyle name="output2 5" xfId="33309"/>
    <cellStyle name="output2 5 2" xfId="33310"/>
    <cellStyle name="output2 5_Annexe 6 IAS" xfId="33311"/>
    <cellStyle name="output2 6" xfId="33312"/>
    <cellStyle name="output2 7" xfId="33313"/>
    <cellStyle name="output2 8" xfId="33314"/>
    <cellStyle name="output2 9" xfId="33315"/>
    <cellStyle name="output2_Annexe 6 IAS" xfId="33316"/>
    <cellStyle name="p" xfId="33317"/>
    <cellStyle name="p 10" xfId="33318"/>
    <cellStyle name="p 11" xfId="33319"/>
    <cellStyle name="p 12" xfId="33320"/>
    <cellStyle name="p 13" xfId="33321"/>
    <cellStyle name="p 14" xfId="33322"/>
    <cellStyle name="p 15" xfId="33323"/>
    <cellStyle name="p 16" xfId="33324"/>
    <cellStyle name="p 17" xfId="33325"/>
    <cellStyle name="p 2" xfId="33326"/>
    <cellStyle name="p 2 2" xfId="33327"/>
    <cellStyle name="p 2_Annexe 6 IAS" xfId="33328"/>
    <cellStyle name="p 3" xfId="33329"/>
    <cellStyle name="p 4" xfId="33330"/>
    <cellStyle name="p 5" xfId="33331"/>
    <cellStyle name="p 6" xfId="33332"/>
    <cellStyle name="p 7" xfId="33333"/>
    <cellStyle name="p 8" xfId="33334"/>
    <cellStyle name="p 9" xfId="33335"/>
    <cellStyle name="P&amp;L" xfId="33336"/>
    <cellStyle name="P&amp;L 10" xfId="33337"/>
    <cellStyle name="P&amp;L 11" xfId="33338"/>
    <cellStyle name="P&amp;L 12" xfId="33339"/>
    <cellStyle name="P&amp;L 13" xfId="33340"/>
    <cellStyle name="P&amp;L 14" xfId="33341"/>
    <cellStyle name="P&amp;L 15" xfId="33342"/>
    <cellStyle name="P&amp;L 16" xfId="33343"/>
    <cellStyle name="P&amp;L 17" xfId="33344"/>
    <cellStyle name="P&amp;L 18" xfId="33345"/>
    <cellStyle name="P&amp;L 19" xfId="33346"/>
    <cellStyle name="P&amp;L 2" xfId="33347"/>
    <cellStyle name="P&amp;L 2 2" xfId="33348"/>
    <cellStyle name="P&amp;L 2_Annexe 6 IAS" xfId="33349"/>
    <cellStyle name="P&amp;L 20" xfId="33350"/>
    <cellStyle name="P&amp;L 21" xfId="33351"/>
    <cellStyle name="P&amp;L 22" xfId="33352"/>
    <cellStyle name="P&amp;L 23" xfId="36997"/>
    <cellStyle name="P&amp;L 3" xfId="33353"/>
    <cellStyle name="P&amp;L 3 2" xfId="33354"/>
    <cellStyle name="P&amp;L 3_Annexe 6 IAS" xfId="33355"/>
    <cellStyle name="P&amp;L 4" xfId="33356"/>
    <cellStyle name="P&amp;L 4 2" xfId="33357"/>
    <cellStyle name="P&amp;L 4_Annexe 6 IAS" xfId="33358"/>
    <cellStyle name="P&amp;L 5" xfId="33359"/>
    <cellStyle name="P&amp;L 5 2" xfId="33360"/>
    <cellStyle name="P&amp;L 5_Annexe 6 IAS" xfId="33361"/>
    <cellStyle name="P&amp;L 6" xfId="33362"/>
    <cellStyle name="P&amp;L 6 2" xfId="33363"/>
    <cellStyle name="P&amp;L 6_Annexe 6 IAS" xfId="33364"/>
    <cellStyle name="P&amp;L 7" xfId="33365"/>
    <cellStyle name="P&amp;L 7 2" xfId="33366"/>
    <cellStyle name="P&amp;L 7_Annexe 6 IAS" xfId="33367"/>
    <cellStyle name="P&amp;L 8" xfId="33368"/>
    <cellStyle name="P&amp;L 9" xfId="33369"/>
    <cellStyle name="P&amp;L_Annexe 6 IAS" xfId="33370"/>
    <cellStyle name="P&amp;L2" xfId="33371"/>
    <cellStyle name="P&amp;L2 10" xfId="33372"/>
    <cellStyle name="P&amp;L2 11" xfId="33373"/>
    <cellStyle name="P&amp;L2 12" xfId="33374"/>
    <cellStyle name="P&amp;L2 13" xfId="33375"/>
    <cellStyle name="P&amp;L2 14" xfId="33376"/>
    <cellStyle name="P&amp;L2 15" xfId="33377"/>
    <cellStyle name="P&amp;L2 16" xfId="33378"/>
    <cellStyle name="P&amp;L2 17" xfId="33379"/>
    <cellStyle name="P&amp;L2 18" xfId="36998"/>
    <cellStyle name="P&amp;L2 2" xfId="33380"/>
    <cellStyle name="P&amp;L2 2 2" xfId="33381"/>
    <cellStyle name="P&amp;L2 2_Annexe 6 IAS" xfId="33382"/>
    <cellStyle name="P&amp;L2 3" xfId="33383"/>
    <cellStyle name="P&amp;L2 3 2" xfId="33384"/>
    <cellStyle name="P&amp;L2 3_Annexe 6 IAS" xfId="33385"/>
    <cellStyle name="P&amp;L2 4" xfId="33386"/>
    <cellStyle name="P&amp;L2 4 2" xfId="33387"/>
    <cellStyle name="P&amp;L2 4_Annexe 6 IAS" xfId="33388"/>
    <cellStyle name="P&amp;L2 5" xfId="33389"/>
    <cellStyle name="P&amp;L2 5 2" xfId="33390"/>
    <cellStyle name="P&amp;L2 5_Annexe 6 IAS" xfId="33391"/>
    <cellStyle name="P&amp;L2 6" xfId="33392"/>
    <cellStyle name="P&amp;L2 7" xfId="33393"/>
    <cellStyle name="P&amp;L2 8" xfId="33394"/>
    <cellStyle name="P&amp;L2 9" xfId="33395"/>
    <cellStyle name="P&amp;L2_Annexe 6 IAS" xfId="33396"/>
    <cellStyle name="p_Annexe 6 IAS" xfId="33397"/>
    <cellStyle name="p_Cadrage conso" xfId="33398"/>
    <cellStyle name="p_CONFIGURATION" xfId="33399"/>
    <cellStyle name="p_CONFIGURATION_Annexe 6 IAS" xfId="33400"/>
    <cellStyle name="p_CONTROLES" xfId="33401"/>
    <cellStyle name="p_CONTROLES_Annexe 6 IAS" xfId="33402"/>
    <cellStyle name="p_Degas HFTO" xfId="33403"/>
    <cellStyle name="p_Degas HFTO_Annexe 6 IAS" xfId="33404"/>
    <cellStyle name="p_Display" xfId="33405"/>
    <cellStyle name="p_Display_Annexe 6 IAS" xfId="33406"/>
    <cellStyle name="p_Feuil1" xfId="33407"/>
    <cellStyle name="p_Feuil1_Annexe 6 IAS" xfId="33408"/>
    <cellStyle name="p_shadow publication 2010.12" xfId="33409"/>
    <cellStyle name="p_shadow publication 2010.12 10" xfId="33410"/>
    <cellStyle name="p_shadow publication 2010.12 10_Annexe 6 IAS" xfId="33411"/>
    <cellStyle name="p_shadow publication 2010.12 10_CONFIGURATION" xfId="33412"/>
    <cellStyle name="p_shadow publication 2010.12 10_CONFIGURATION_Annexe 6 IAS" xfId="33413"/>
    <cellStyle name="p_shadow publication 2010.12 10_CONTROLES" xfId="33414"/>
    <cellStyle name="p_shadow publication 2010.12 10_CONTROLES_Annexe 6 IAS" xfId="33415"/>
    <cellStyle name="p_shadow publication 2010.12 10_Feuil1" xfId="33416"/>
    <cellStyle name="p_shadow publication 2010.12 10_Feuil1_Annexe 6 IAS" xfId="33417"/>
    <cellStyle name="p_shadow publication 2010.12 10_Sheet2" xfId="33418"/>
    <cellStyle name="p_shadow publication 2010.12 10_Sheet2_Annexe 6 IAS" xfId="33419"/>
    <cellStyle name="p_shadow publication 2010.12 11" xfId="33420"/>
    <cellStyle name="p_shadow publication 2010.12 11_Annexe 6 IAS" xfId="33421"/>
    <cellStyle name="p_shadow publication 2010.12 11_CONFIGURATION" xfId="33422"/>
    <cellStyle name="p_shadow publication 2010.12 11_CONFIGURATION_Annexe 6 IAS" xfId="33423"/>
    <cellStyle name="p_shadow publication 2010.12 11_CONTROLES" xfId="33424"/>
    <cellStyle name="p_shadow publication 2010.12 11_CONTROLES_Annexe 6 IAS" xfId="33425"/>
    <cellStyle name="p_shadow publication 2010.12 11_Feuil1" xfId="33426"/>
    <cellStyle name="p_shadow publication 2010.12 11_Feuil1_Annexe 6 IAS" xfId="33427"/>
    <cellStyle name="p_shadow publication 2010.12 11_Sheet2" xfId="33428"/>
    <cellStyle name="p_shadow publication 2010.12 11_Sheet2_Annexe 6 IAS" xfId="33429"/>
    <cellStyle name="p_shadow publication 2010.12 12" xfId="33430"/>
    <cellStyle name="p_shadow publication 2010.12 12_Annexe 6 IAS" xfId="33431"/>
    <cellStyle name="p_shadow publication 2010.12 12_CONFIGURATION" xfId="33432"/>
    <cellStyle name="p_shadow publication 2010.12 12_CONFIGURATION_Annexe 6 IAS" xfId="33433"/>
    <cellStyle name="p_shadow publication 2010.12 12_CONTROLES" xfId="33434"/>
    <cellStyle name="p_shadow publication 2010.12 12_CONTROLES_Annexe 6 IAS" xfId="33435"/>
    <cellStyle name="p_shadow publication 2010.12 12_Sheet2" xfId="33436"/>
    <cellStyle name="p_shadow publication 2010.12 12_Sheet2_Annexe 6 IAS" xfId="33437"/>
    <cellStyle name="p_shadow publication 2010.12 13" xfId="33438"/>
    <cellStyle name="p_shadow publication 2010.12 13_Annexe 6 IAS" xfId="33439"/>
    <cellStyle name="p_shadow publication 2010.12 13_CONFIGURATION" xfId="33440"/>
    <cellStyle name="p_shadow publication 2010.12 13_CONFIGURATION_Annexe 6 IAS" xfId="33441"/>
    <cellStyle name="p_shadow publication 2010.12 13_CONTROLES" xfId="33442"/>
    <cellStyle name="p_shadow publication 2010.12 13_CONTROLES_Annexe 6 IAS" xfId="33443"/>
    <cellStyle name="p_shadow publication 2010.12 13_Sheet2" xfId="33444"/>
    <cellStyle name="p_shadow publication 2010.12 13_Sheet2_Annexe 6 IAS" xfId="33445"/>
    <cellStyle name="p_shadow publication 2010.12 14" xfId="33446"/>
    <cellStyle name="p_shadow publication 2010.12 14_Annexe 6 IAS" xfId="33447"/>
    <cellStyle name="p_shadow publication 2010.12 15" xfId="33448"/>
    <cellStyle name="p_shadow publication 2010.12 15_Annexe 6 IAS" xfId="33449"/>
    <cellStyle name="p_shadow publication 2010.12 16" xfId="33450"/>
    <cellStyle name="p_shadow publication 2010.12 16_Annexe 6 IAS" xfId="33451"/>
    <cellStyle name="p_shadow publication 2010.12 17" xfId="33452"/>
    <cellStyle name="p_shadow publication 2010.12 17_Annexe 6 IAS" xfId="33453"/>
    <cellStyle name="p_shadow publication 2010.12 2" xfId="33454"/>
    <cellStyle name="p_shadow publication 2010.12 2 2" xfId="33455"/>
    <cellStyle name="p_shadow publication 2010.12 2 2_Annexe 6 IAS" xfId="33456"/>
    <cellStyle name="p_shadow publication 2010.12 2 2_CONFIGURATION" xfId="33457"/>
    <cellStyle name="p_shadow publication 2010.12 2 2_CONFIGURATION_Annexe 6 IAS" xfId="33458"/>
    <cellStyle name="p_shadow publication 2010.12 2_Annexe 6 IAS" xfId="33459"/>
    <cellStyle name="p_shadow publication 2010.12 2_CONFIGURATION" xfId="33460"/>
    <cellStyle name="p_shadow publication 2010.12 2_CONFIGURATION_Annexe 6 IAS" xfId="33461"/>
    <cellStyle name="p_shadow publication 2010.12 2_CONTROLES" xfId="33462"/>
    <cellStyle name="p_shadow publication 2010.12 2_CONTROLES_Annexe 6 IAS" xfId="33463"/>
    <cellStyle name="p_shadow publication 2010.12 2_Feuil1" xfId="33464"/>
    <cellStyle name="p_shadow publication 2010.12 2_Feuil1_Annexe 6 IAS" xfId="33465"/>
    <cellStyle name="p_shadow publication 2010.12 2_Sheet2" xfId="33466"/>
    <cellStyle name="p_shadow publication 2010.12 2_Sheet2_Annexe 6 IAS" xfId="33467"/>
    <cellStyle name="p_shadow publication 2010.12 3" xfId="33468"/>
    <cellStyle name="p_shadow publication 2010.12 3_Annexe 6 IAS" xfId="33469"/>
    <cellStyle name="p_shadow publication 2010.12 3_CONFIGURATION" xfId="33470"/>
    <cellStyle name="p_shadow publication 2010.12 3_CONFIGURATION_Annexe 6 IAS" xfId="33471"/>
    <cellStyle name="p_shadow publication 2010.12 3_CONTROLES" xfId="33472"/>
    <cellStyle name="p_shadow publication 2010.12 3_CONTROLES_Annexe 6 IAS" xfId="33473"/>
    <cellStyle name="p_shadow publication 2010.12 3_Feuil1" xfId="33474"/>
    <cellStyle name="p_shadow publication 2010.12 3_Feuil1_Annexe 6 IAS" xfId="33475"/>
    <cellStyle name="p_shadow publication 2010.12 3_Sheet2" xfId="33476"/>
    <cellStyle name="p_shadow publication 2010.12 3_Sheet2_Annexe 6 IAS" xfId="33477"/>
    <cellStyle name="p_shadow publication 2010.12 4" xfId="33478"/>
    <cellStyle name="p_shadow publication 2010.12 4_Annexe 6 IAS" xfId="33479"/>
    <cellStyle name="p_shadow publication 2010.12 4_CONFIGURATION" xfId="33480"/>
    <cellStyle name="p_shadow publication 2010.12 4_CONFIGURATION_Annexe 6 IAS" xfId="33481"/>
    <cellStyle name="p_shadow publication 2010.12 4_CONTROLES" xfId="33482"/>
    <cellStyle name="p_shadow publication 2010.12 4_CONTROLES_Annexe 6 IAS" xfId="33483"/>
    <cellStyle name="p_shadow publication 2010.12 4_Feuil1" xfId="33484"/>
    <cellStyle name="p_shadow publication 2010.12 4_Feuil1_Annexe 6 IAS" xfId="33485"/>
    <cellStyle name="p_shadow publication 2010.12 4_Sheet2" xfId="33486"/>
    <cellStyle name="p_shadow publication 2010.12 4_Sheet2_Annexe 6 IAS" xfId="33487"/>
    <cellStyle name="p_shadow publication 2010.12 5" xfId="33488"/>
    <cellStyle name="p_shadow publication 2010.12 5_Annexe 6 IAS" xfId="33489"/>
    <cellStyle name="p_shadow publication 2010.12 5_CONFIGURATION" xfId="33490"/>
    <cellStyle name="p_shadow publication 2010.12 5_CONFIGURATION_Annexe 6 IAS" xfId="33491"/>
    <cellStyle name="p_shadow publication 2010.12 5_CONTROLES" xfId="33492"/>
    <cellStyle name="p_shadow publication 2010.12 5_CONTROLES_Annexe 6 IAS" xfId="33493"/>
    <cellStyle name="p_shadow publication 2010.12 5_Feuil1" xfId="33494"/>
    <cellStyle name="p_shadow publication 2010.12 5_Feuil1_Annexe 6 IAS" xfId="33495"/>
    <cellStyle name="p_shadow publication 2010.12 5_Sheet2" xfId="33496"/>
    <cellStyle name="p_shadow publication 2010.12 5_Sheet2_Annexe 6 IAS" xfId="33497"/>
    <cellStyle name="p_shadow publication 2010.12 6" xfId="33498"/>
    <cellStyle name="p_shadow publication 2010.12 6_Annexe 6 IAS" xfId="33499"/>
    <cellStyle name="p_shadow publication 2010.12 6_CONFIGURATION" xfId="33500"/>
    <cellStyle name="p_shadow publication 2010.12 6_CONFIGURATION_Annexe 6 IAS" xfId="33501"/>
    <cellStyle name="p_shadow publication 2010.12 6_CONTROLES" xfId="33502"/>
    <cellStyle name="p_shadow publication 2010.12 6_CONTROLES_Annexe 6 IAS" xfId="33503"/>
    <cellStyle name="p_shadow publication 2010.12 6_Feuil1" xfId="33504"/>
    <cellStyle name="p_shadow publication 2010.12 6_Feuil1_Annexe 6 IAS" xfId="33505"/>
    <cellStyle name="p_shadow publication 2010.12 6_Sheet2" xfId="33506"/>
    <cellStyle name="p_shadow publication 2010.12 6_Sheet2_Annexe 6 IAS" xfId="33507"/>
    <cellStyle name="p_shadow publication 2010.12 7" xfId="33508"/>
    <cellStyle name="p_shadow publication 2010.12 7_Annexe 6 IAS" xfId="33509"/>
    <cellStyle name="p_shadow publication 2010.12 7_CONFIGURATION" xfId="33510"/>
    <cellStyle name="p_shadow publication 2010.12 7_CONFIGURATION_Annexe 6 IAS" xfId="33511"/>
    <cellStyle name="p_shadow publication 2010.12 7_CONTROLES" xfId="33512"/>
    <cellStyle name="p_shadow publication 2010.12 7_CONTROLES_Annexe 6 IAS" xfId="33513"/>
    <cellStyle name="p_shadow publication 2010.12 7_Feuil1" xfId="33514"/>
    <cellStyle name="p_shadow publication 2010.12 7_Feuil1_Annexe 6 IAS" xfId="33515"/>
    <cellStyle name="p_shadow publication 2010.12 7_Sheet2" xfId="33516"/>
    <cellStyle name="p_shadow publication 2010.12 7_Sheet2_Annexe 6 IAS" xfId="33517"/>
    <cellStyle name="p_shadow publication 2010.12 8" xfId="33518"/>
    <cellStyle name="p_shadow publication 2010.12 8_Annexe 6 IAS" xfId="33519"/>
    <cellStyle name="p_shadow publication 2010.12 8_CONFIGURATION" xfId="33520"/>
    <cellStyle name="p_shadow publication 2010.12 8_CONFIGURATION_Annexe 6 IAS" xfId="33521"/>
    <cellStyle name="p_shadow publication 2010.12 8_CONTROLES" xfId="33522"/>
    <cellStyle name="p_shadow publication 2010.12 8_CONTROLES_Annexe 6 IAS" xfId="33523"/>
    <cellStyle name="p_shadow publication 2010.12 8_Feuil1" xfId="33524"/>
    <cellStyle name="p_shadow publication 2010.12 8_Feuil1_Annexe 6 IAS" xfId="33525"/>
    <cellStyle name="p_shadow publication 2010.12 8_Sheet2" xfId="33526"/>
    <cellStyle name="p_shadow publication 2010.12 8_Sheet2_Annexe 6 IAS" xfId="33527"/>
    <cellStyle name="p_shadow publication 2010.12 9" xfId="33528"/>
    <cellStyle name="p_shadow publication 2010.12 9_Annexe 6 IAS" xfId="33529"/>
    <cellStyle name="p_shadow publication 2010.12 9_CONFIGURATION" xfId="33530"/>
    <cellStyle name="p_shadow publication 2010.12 9_CONFIGURATION_Annexe 6 IAS" xfId="33531"/>
    <cellStyle name="p_shadow publication 2010.12 9_CONTROLES" xfId="33532"/>
    <cellStyle name="p_shadow publication 2010.12 9_CONTROLES_Annexe 6 IAS" xfId="33533"/>
    <cellStyle name="p_shadow publication 2010.12 9_Feuil1" xfId="33534"/>
    <cellStyle name="p_shadow publication 2010.12 9_Feuil1_Annexe 6 IAS" xfId="33535"/>
    <cellStyle name="p_shadow publication 2010.12 9_Sheet2" xfId="33536"/>
    <cellStyle name="p_shadow publication 2010.12 9_Sheet2_Annexe 6 IAS" xfId="33537"/>
    <cellStyle name="p_shadow publication 2010.12_Annexe 6 IAS" xfId="33538"/>
    <cellStyle name="p_shadow publication 2010.12_CONFIGURATION" xfId="33539"/>
    <cellStyle name="p_shadow publication 2010.12_CONFIGURATION_Annexe 6 IAS" xfId="33540"/>
    <cellStyle name="p_shadow publication 2010.12_CONTROLES" xfId="33541"/>
    <cellStyle name="p_shadow publication 2010.12_CONTROLES_Annexe 6 IAS" xfId="33542"/>
    <cellStyle name="p_shadow publication 2010.12_Display" xfId="33543"/>
    <cellStyle name="p_shadow publication 2010.12_Display_Annexe 6 IAS" xfId="33544"/>
    <cellStyle name="p_shadow publication 2010.12_Feuil1" xfId="33545"/>
    <cellStyle name="p_shadow publication 2010.12_Feuil1_Annexe 6 IAS" xfId="33546"/>
    <cellStyle name="p_shadow publication 2010.12_Sheet1" xfId="33547"/>
    <cellStyle name="p_shadow publication 2010.12_Sheet1_Annexe 6 IAS" xfId="33548"/>
    <cellStyle name="p_shadow publication 2010.12_Sheet1_CONTROLES" xfId="33549"/>
    <cellStyle name="p_shadow publication 2010.12_Sheet1_CONTROLES_Annexe 6 IAS" xfId="33550"/>
    <cellStyle name="p_shadow publication 2010.12_Sheet2" xfId="33551"/>
    <cellStyle name="p_shadow publication 2010.12_Sheet2_Annexe 6 IAS" xfId="33552"/>
    <cellStyle name="p_Sheet1" xfId="33553"/>
    <cellStyle name="p_Sheet1_Annexe 6 IAS" xfId="33554"/>
    <cellStyle name="p_Sheet1_CONTROLES" xfId="33555"/>
    <cellStyle name="p_Sheet1_CONTROLES_Annexe 6 IAS" xfId="33556"/>
    <cellStyle name="p_Sheet2" xfId="33557"/>
    <cellStyle name="p_Sheet2_Annexe 6 IAS" xfId="33558"/>
    <cellStyle name="p_Synthese cumul 300910" xfId="33559"/>
    <cellStyle name="p_Synthese cumul 300910 10" xfId="33560"/>
    <cellStyle name="p_Synthese cumul 300910 10_Annexe 6 IAS" xfId="33561"/>
    <cellStyle name="p_Synthese cumul 300910 10_CONFIGURATION" xfId="33562"/>
    <cellStyle name="p_Synthese cumul 300910 10_CONFIGURATION_Annexe 6 IAS" xfId="33563"/>
    <cellStyle name="p_Synthese cumul 300910 10_CONTROLES" xfId="33564"/>
    <cellStyle name="p_Synthese cumul 300910 10_CONTROLES_Annexe 6 IAS" xfId="33565"/>
    <cellStyle name="p_Synthese cumul 300910 10_Feuil1" xfId="33566"/>
    <cellStyle name="p_Synthese cumul 300910 10_Feuil1_Annexe 6 IAS" xfId="33567"/>
    <cellStyle name="p_Synthese cumul 300910 10_Sheet2" xfId="33568"/>
    <cellStyle name="p_Synthese cumul 300910 10_Sheet2_Annexe 6 IAS" xfId="33569"/>
    <cellStyle name="p_Synthese cumul 300910 11" xfId="33570"/>
    <cellStyle name="p_Synthese cumul 300910 11_Annexe 6 IAS" xfId="33571"/>
    <cellStyle name="p_Synthese cumul 300910 11_CONFIGURATION" xfId="33572"/>
    <cellStyle name="p_Synthese cumul 300910 11_CONFIGURATION_Annexe 6 IAS" xfId="33573"/>
    <cellStyle name="p_Synthese cumul 300910 11_CONTROLES" xfId="33574"/>
    <cellStyle name="p_Synthese cumul 300910 11_CONTROLES_Annexe 6 IAS" xfId="33575"/>
    <cellStyle name="p_Synthese cumul 300910 11_Feuil1" xfId="33576"/>
    <cellStyle name="p_Synthese cumul 300910 11_Feuil1_Annexe 6 IAS" xfId="33577"/>
    <cellStyle name="p_Synthese cumul 300910 11_Sheet2" xfId="33578"/>
    <cellStyle name="p_Synthese cumul 300910 11_Sheet2_Annexe 6 IAS" xfId="33579"/>
    <cellStyle name="p_Synthese cumul 300910 12" xfId="33580"/>
    <cellStyle name="p_Synthese cumul 300910 12_Annexe 6 IAS" xfId="33581"/>
    <cellStyle name="p_Synthese cumul 300910 12_CONFIGURATION" xfId="33582"/>
    <cellStyle name="p_Synthese cumul 300910 12_CONFIGURATION_Annexe 6 IAS" xfId="33583"/>
    <cellStyle name="p_Synthese cumul 300910 12_CONTROLES" xfId="33584"/>
    <cellStyle name="p_Synthese cumul 300910 12_CONTROLES_Annexe 6 IAS" xfId="33585"/>
    <cellStyle name="p_Synthese cumul 300910 12_Sheet2" xfId="33586"/>
    <cellStyle name="p_Synthese cumul 300910 12_Sheet2_Annexe 6 IAS" xfId="33587"/>
    <cellStyle name="p_Synthese cumul 300910 13" xfId="33588"/>
    <cellStyle name="p_Synthese cumul 300910 13_Annexe 6 IAS" xfId="33589"/>
    <cellStyle name="p_Synthese cumul 300910 13_CONFIGURATION" xfId="33590"/>
    <cellStyle name="p_Synthese cumul 300910 13_CONFIGURATION_Annexe 6 IAS" xfId="33591"/>
    <cellStyle name="p_Synthese cumul 300910 13_CONTROLES" xfId="33592"/>
    <cellStyle name="p_Synthese cumul 300910 13_CONTROLES_Annexe 6 IAS" xfId="33593"/>
    <cellStyle name="p_Synthese cumul 300910 13_Sheet2" xfId="33594"/>
    <cellStyle name="p_Synthese cumul 300910 13_Sheet2_Annexe 6 IAS" xfId="33595"/>
    <cellStyle name="p_Synthese cumul 300910 14" xfId="33596"/>
    <cellStyle name="p_Synthese cumul 300910 14_Annexe 6 IAS" xfId="33597"/>
    <cellStyle name="p_Synthese cumul 300910 15" xfId="33598"/>
    <cellStyle name="p_Synthese cumul 300910 15_Annexe 6 IAS" xfId="33599"/>
    <cellStyle name="p_Synthese cumul 300910 16" xfId="33600"/>
    <cellStyle name="p_Synthese cumul 300910 16_Annexe 6 IAS" xfId="33601"/>
    <cellStyle name="p_Synthese cumul 300910 17" xfId="33602"/>
    <cellStyle name="p_Synthese cumul 300910 17_Annexe 6 IAS" xfId="33603"/>
    <cellStyle name="p_Synthese cumul 300910 2" xfId="33604"/>
    <cellStyle name="p_Synthese cumul 300910 2 2" xfId="33605"/>
    <cellStyle name="p_Synthese cumul 300910 2 2_Annexe 6 IAS" xfId="33606"/>
    <cellStyle name="p_Synthese cumul 300910 2 2_CONFIGURATION" xfId="33607"/>
    <cellStyle name="p_Synthese cumul 300910 2 2_CONFIGURATION_Annexe 6 IAS" xfId="33608"/>
    <cellStyle name="p_Synthese cumul 300910 2_Annexe 6 IAS" xfId="33609"/>
    <cellStyle name="p_Synthese cumul 300910 2_CONFIGURATION" xfId="33610"/>
    <cellStyle name="p_Synthese cumul 300910 2_CONFIGURATION_Annexe 6 IAS" xfId="33611"/>
    <cellStyle name="p_Synthese cumul 300910 2_CONTROLES" xfId="33612"/>
    <cellStyle name="p_Synthese cumul 300910 2_CONTROLES_Annexe 6 IAS" xfId="33613"/>
    <cellStyle name="p_Synthese cumul 300910 2_Feuil1" xfId="33614"/>
    <cellStyle name="p_Synthese cumul 300910 2_Feuil1_Annexe 6 IAS" xfId="33615"/>
    <cellStyle name="p_Synthese cumul 300910 2_Sheet2" xfId="33616"/>
    <cellStyle name="p_Synthese cumul 300910 2_Sheet2_Annexe 6 IAS" xfId="33617"/>
    <cellStyle name="p_Synthese cumul 300910 3" xfId="33618"/>
    <cellStyle name="p_Synthese cumul 300910 3_Annexe 6 IAS" xfId="33619"/>
    <cellStyle name="p_Synthese cumul 300910 3_CONFIGURATION" xfId="33620"/>
    <cellStyle name="p_Synthese cumul 300910 3_CONFIGURATION_Annexe 6 IAS" xfId="33621"/>
    <cellStyle name="p_Synthese cumul 300910 3_CONTROLES" xfId="33622"/>
    <cellStyle name="p_Synthese cumul 300910 3_CONTROLES_Annexe 6 IAS" xfId="33623"/>
    <cellStyle name="p_Synthese cumul 300910 3_Feuil1" xfId="33624"/>
    <cellStyle name="p_Synthese cumul 300910 3_Feuil1_Annexe 6 IAS" xfId="33625"/>
    <cellStyle name="p_Synthese cumul 300910 3_Sheet2" xfId="33626"/>
    <cellStyle name="p_Synthese cumul 300910 3_Sheet2_Annexe 6 IAS" xfId="33627"/>
    <cellStyle name="p_Synthese cumul 300910 4" xfId="33628"/>
    <cellStyle name="p_Synthese cumul 300910 4_Annexe 6 IAS" xfId="33629"/>
    <cellStyle name="p_Synthese cumul 300910 4_CONFIGURATION" xfId="33630"/>
    <cellStyle name="p_Synthese cumul 300910 4_CONFIGURATION_Annexe 6 IAS" xfId="33631"/>
    <cellStyle name="p_Synthese cumul 300910 4_CONTROLES" xfId="33632"/>
    <cellStyle name="p_Synthese cumul 300910 4_CONTROLES_Annexe 6 IAS" xfId="33633"/>
    <cellStyle name="p_Synthese cumul 300910 4_Feuil1" xfId="33634"/>
    <cellStyle name="p_Synthese cumul 300910 4_Feuil1_Annexe 6 IAS" xfId="33635"/>
    <cellStyle name="p_Synthese cumul 300910 4_Sheet2" xfId="33636"/>
    <cellStyle name="p_Synthese cumul 300910 4_Sheet2_Annexe 6 IAS" xfId="33637"/>
    <cellStyle name="p_Synthese cumul 300910 5" xfId="33638"/>
    <cellStyle name="p_Synthese cumul 300910 5_Annexe 6 IAS" xfId="33639"/>
    <cellStyle name="p_Synthese cumul 300910 5_CONFIGURATION" xfId="33640"/>
    <cellStyle name="p_Synthese cumul 300910 5_CONFIGURATION_Annexe 6 IAS" xfId="33641"/>
    <cellStyle name="p_Synthese cumul 300910 5_CONTROLES" xfId="33642"/>
    <cellStyle name="p_Synthese cumul 300910 5_CONTROLES_Annexe 6 IAS" xfId="33643"/>
    <cellStyle name="p_Synthese cumul 300910 5_Feuil1" xfId="33644"/>
    <cellStyle name="p_Synthese cumul 300910 5_Feuil1_Annexe 6 IAS" xfId="33645"/>
    <cellStyle name="p_Synthese cumul 300910 5_Sheet2" xfId="33646"/>
    <cellStyle name="p_Synthese cumul 300910 5_Sheet2_Annexe 6 IAS" xfId="33647"/>
    <cellStyle name="p_Synthese cumul 300910 6" xfId="33648"/>
    <cellStyle name="p_Synthese cumul 300910 6_Annexe 6 IAS" xfId="33649"/>
    <cellStyle name="p_Synthese cumul 300910 6_CONFIGURATION" xfId="33650"/>
    <cellStyle name="p_Synthese cumul 300910 6_CONFIGURATION_Annexe 6 IAS" xfId="33651"/>
    <cellStyle name="p_Synthese cumul 300910 6_CONTROLES" xfId="33652"/>
    <cellStyle name="p_Synthese cumul 300910 6_CONTROLES_Annexe 6 IAS" xfId="33653"/>
    <cellStyle name="p_Synthese cumul 300910 6_Feuil1" xfId="33654"/>
    <cellStyle name="p_Synthese cumul 300910 6_Feuil1_Annexe 6 IAS" xfId="33655"/>
    <cellStyle name="p_Synthese cumul 300910 6_Sheet2" xfId="33656"/>
    <cellStyle name="p_Synthese cumul 300910 6_Sheet2_Annexe 6 IAS" xfId="33657"/>
    <cellStyle name="p_Synthese cumul 300910 7" xfId="33658"/>
    <cellStyle name="p_Synthese cumul 300910 7_Annexe 6 IAS" xfId="33659"/>
    <cellStyle name="p_Synthese cumul 300910 7_CONFIGURATION" xfId="33660"/>
    <cellStyle name="p_Synthese cumul 300910 7_CONFIGURATION_Annexe 6 IAS" xfId="33661"/>
    <cellStyle name="p_Synthese cumul 300910 7_CONTROLES" xfId="33662"/>
    <cellStyle name="p_Synthese cumul 300910 7_CONTROLES_Annexe 6 IAS" xfId="33663"/>
    <cellStyle name="p_Synthese cumul 300910 7_Feuil1" xfId="33664"/>
    <cellStyle name="p_Synthese cumul 300910 7_Feuil1_Annexe 6 IAS" xfId="33665"/>
    <cellStyle name="p_Synthese cumul 300910 7_Sheet2" xfId="33666"/>
    <cellStyle name="p_Synthese cumul 300910 7_Sheet2_Annexe 6 IAS" xfId="33667"/>
    <cellStyle name="p_Synthese cumul 300910 8" xfId="33668"/>
    <cellStyle name="p_Synthese cumul 300910 8_Annexe 6 IAS" xfId="33669"/>
    <cellStyle name="p_Synthese cumul 300910 8_CONFIGURATION" xfId="33670"/>
    <cellStyle name="p_Synthese cumul 300910 8_CONFIGURATION_Annexe 6 IAS" xfId="33671"/>
    <cellStyle name="p_Synthese cumul 300910 8_CONTROLES" xfId="33672"/>
    <cellStyle name="p_Synthese cumul 300910 8_CONTROLES_Annexe 6 IAS" xfId="33673"/>
    <cellStyle name="p_Synthese cumul 300910 8_Feuil1" xfId="33674"/>
    <cellStyle name="p_Synthese cumul 300910 8_Feuil1_Annexe 6 IAS" xfId="33675"/>
    <cellStyle name="p_Synthese cumul 300910 8_Sheet2" xfId="33676"/>
    <cellStyle name="p_Synthese cumul 300910 8_Sheet2_Annexe 6 IAS" xfId="33677"/>
    <cellStyle name="p_Synthese cumul 300910 9" xfId="33678"/>
    <cellStyle name="p_Synthese cumul 300910 9_Annexe 6 IAS" xfId="33679"/>
    <cellStyle name="p_Synthese cumul 300910 9_CONFIGURATION" xfId="33680"/>
    <cellStyle name="p_Synthese cumul 300910 9_CONFIGURATION_Annexe 6 IAS" xfId="33681"/>
    <cellStyle name="p_Synthese cumul 300910 9_CONTROLES" xfId="33682"/>
    <cellStyle name="p_Synthese cumul 300910 9_CONTROLES_Annexe 6 IAS" xfId="33683"/>
    <cellStyle name="p_Synthese cumul 300910 9_Feuil1" xfId="33684"/>
    <cellStyle name="p_Synthese cumul 300910 9_Feuil1_Annexe 6 IAS" xfId="33685"/>
    <cellStyle name="p_Synthese cumul 300910 9_Sheet2" xfId="33686"/>
    <cellStyle name="p_Synthese cumul 300910 9_Sheet2_Annexe 6 IAS" xfId="33687"/>
    <cellStyle name="p_Synthese cumul 300910_Annexe 6 IAS" xfId="33688"/>
    <cellStyle name="p_Synthese cumul 300910_CONFIGURATION" xfId="33689"/>
    <cellStyle name="p_Synthese cumul 300910_CONFIGURATION_Annexe 6 IAS" xfId="33690"/>
    <cellStyle name="p_Synthese cumul 300910_CONTROLES" xfId="33691"/>
    <cellStyle name="p_Synthese cumul 300910_CONTROLES_Annexe 6 IAS" xfId="33692"/>
    <cellStyle name="p_Synthese cumul 300910_Display" xfId="33693"/>
    <cellStyle name="p_Synthese cumul 300910_Display_Annexe 6 IAS" xfId="33694"/>
    <cellStyle name="p_Synthese cumul 300910_Feuil1" xfId="33695"/>
    <cellStyle name="p_Synthese cumul 300910_Feuil1_Annexe 6 IAS" xfId="33696"/>
    <cellStyle name="p_Synthese cumul 300910_Sheet1" xfId="33697"/>
    <cellStyle name="p_Synthese cumul 300910_Sheet1_Annexe 6 IAS" xfId="33698"/>
    <cellStyle name="p_Synthese cumul 300910_Sheet1_CONTROLES" xfId="33699"/>
    <cellStyle name="p_Synthese cumul 300910_Sheet1_CONTROLES_Annexe 6 IAS" xfId="33700"/>
    <cellStyle name="p_Synthese cumul 300910_Sheet2" xfId="33701"/>
    <cellStyle name="p_Synthese cumul 300910_Sheet2_Annexe 6 IAS" xfId="33702"/>
    <cellStyle name="Page Heading Large" xfId="33703"/>
    <cellStyle name="Page Heading Small" xfId="33704"/>
    <cellStyle name="Page Number" xfId="33705"/>
    <cellStyle name="Page Number 10" xfId="33706"/>
    <cellStyle name="Page Number 11" xfId="33707"/>
    <cellStyle name="Page Number 12" xfId="33708"/>
    <cellStyle name="Page Number 13" xfId="33709"/>
    <cellStyle name="Page Number 14" xfId="33710"/>
    <cellStyle name="Page Number 15" xfId="33711"/>
    <cellStyle name="Page Number 16" xfId="33712"/>
    <cellStyle name="Page Number 17" xfId="33713"/>
    <cellStyle name="Page Number 2" xfId="33714"/>
    <cellStyle name="Page Number 3" xfId="33715"/>
    <cellStyle name="Page Number 4" xfId="33716"/>
    <cellStyle name="Page Number 5" xfId="33717"/>
    <cellStyle name="Page Number 6" xfId="33718"/>
    <cellStyle name="Page Number 7" xfId="33719"/>
    <cellStyle name="Page Number 8" xfId="33720"/>
    <cellStyle name="Page Number 9" xfId="33721"/>
    <cellStyle name="Page Number_~0950885" xfId="33722"/>
    <cellStyle name="parité" xfId="33723"/>
    <cellStyle name="parité 2" xfId="33724"/>
    <cellStyle name="parité_~0950885" xfId="33725"/>
    <cellStyle name="PB Table Heading" xfId="33726"/>
    <cellStyle name="PB Table Heading 2" xfId="33727"/>
    <cellStyle name="PB Table Heading 2 2" xfId="33728"/>
    <cellStyle name="PB Table Heading 2 2 2" xfId="33729"/>
    <cellStyle name="PB Table Heading 2 3" xfId="33730"/>
    <cellStyle name="PB Table Heading 3" xfId="33731"/>
    <cellStyle name="PB Table Heading 3 2" xfId="33732"/>
    <cellStyle name="PB Table Heading 4" xfId="33733"/>
    <cellStyle name="PB Table Heading_Cadrage conso" xfId="33734"/>
    <cellStyle name="PB Table Highlight1" xfId="33735"/>
    <cellStyle name="PB Table Highlight2" xfId="33736"/>
    <cellStyle name="PB Table Highlight2 2" xfId="33737"/>
    <cellStyle name="PB Table Highlight2 2 2" xfId="33738"/>
    <cellStyle name="PB Table Highlight2 2 3" xfId="37000"/>
    <cellStyle name="PB Table Highlight2 2_Cadrage conso" xfId="33739"/>
    <cellStyle name="PB Table Highlight2 3" xfId="33740"/>
    <cellStyle name="PB Table Highlight2 4" xfId="36999"/>
    <cellStyle name="PB Table Highlight2_Annexe 6 IAS" xfId="33741"/>
    <cellStyle name="PB Table Highlight3" xfId="33742"/>
    <cellStyle name="PB Table Highlight3 2" xfId="33743"/>
    <cellStyle name="PB Table Highlight3 2 2" xfId="33744"/>
    <cellStyle name="PB Table Highlight3 2 3" xfId="37002"/>
    <cellStyle name="PB Table Highlight3 2_Cadrage conso" xfId="33745"/>
    <cellStyle name="PB Table Highlight3 3" xfId="33746"/>
    <cellStyle name="PB Table Highlight3 4" xfId="37001"/>
    <cellStyle name="PB Table Highlight3_Annexe 6 IAS" xfId="33747"/>
    <cellStyle name="PB Table Standard Row" xfId="33748"/>
    <cellStyle name="PB Table Standard Row 2" xfId="33749"/>
    <cellStyle name="PB Table Standard Row_Cadrage conso" xfId="33750"/>
    <cellStyle name="PB Table Subtotal Row" xfId="33751"/>
    <cellStyle name="PB Table Subtotal Row 2" xfId="33752"/>
    <cellStyle name="PB Table Subtotal Row 3" xfId="37003"/>
    <cellStyle name="PB Table Subtotal Row_Cadrage conso" xfId="33753"/>
    <cellStyle name="PB Table Total Row" xfId="33754"/>
    <cellStyle name="PB Table Total Row 2" xfId="33755"/>
    <cellStyle name="PB Table Total Row 2 2" xfId="33756"/>
    <cellStyle name="PB Table Total Row 2 2 2" xfId="33757"/>
    <cellStyle name="PB Table Total Row 2 3" xfId="33758"/>
    <cellStyle name="PB Table Total Row 3" xfId="33759"/>
    <cellStyle name="PB Table Total Row 3 2" xfId="33760"/>
    <cellStyle name="PB Table Total Row 4" xfId="33761"/>
    <cellStyle name="PB Table Total Row_Cadrage conso" xfId="33762"/>
    <cellStyle name="pb_table_format_columnheading" xfId="33763"/>
    <cellStyle name="Percen - Style1" xfId="20611"/>
    <cellStyle name="Percent" xfId="20951" builtinId="5"/>
    <cellStyle name="Percent (0.00)" xfId="33765"/>
    <cellStyle name="Percent [0]" xfId="20612"/>
    <cellStyle name="Percent [0] 10" xfId="33767"/>
    <cellStyle name="Percent [0] 11" xfId="33768"/>
    <cellStyle name="Percent [0] 12" xfId="33769"/>
    <cellStyle name="Percent [0] 13" xfId="33770"/>
    <cellStyle name="Percent [0] 14" xfId="33771"/>
    <cellStyle name="Percent [0] 15" xfId="33772"/>
    <cellStyle name="Percent [0] 16" xfId="33773"/>
    <cellStyle name="Percent [0] 17" xfId="33774"/>
    <cellStyle name="Percent [0] 18" xfId="33766"/>
    <cellStyle name="Percent [0] 2" xfId="33775"/>
    <cellStyle name="Percent [0] 2 2" xfId="33776"/>
    <cellStyle name="Percent [0] 2 2 2" xfId="33777"/>
    <cellStyle name="Percent [0] 2 3" xfId="33778"/>
    <cellStyle name="Percent [0] 3" xfId="33779"/>
    <cellStyle name="Percent [0] 3 2" xfId="33780"/>
    <cellStyle name="Percent [0] 4" xfId="33781"/>
    <cellStyle name="Percent [0] 5" xfId="33782"/>
    <cellStyle name="Percent [0] 6" xfId="33783"/>
    <cellStyle name="Percent [0] 7" xfId="33784"/>
    <cellStyle name="Percent [0] 8" xfId="33785"/>
    <cellStyle name="Percent [0] 9" xfId="33786"/>
    <cellStyle name="Percent [0]_Annexe 6 IAS" xfId="33787"/>
    <cellStyle name="Percent [00]" xfId="20613"/>
    <cellStyle name="Percent [00] 10" xfId="33789"/>
    <cellStyle name="Percent [00] 11" xfId="33790"/>
    <cellStyle name="Percent [00] 12" xfId="33791"/>
    <cellStyle name="Percent [00] 13" xfId="33792"/>
    <cellStyle name="Percent [00] 14" xfId="33793"/>
    <cellStyle name="Percent [00] 15" xfId="33794"/>
    <cellStyle name="Percent [00] 16" xfId="33795"/>
    <cellStyle name="Percent [00] 17" xfId="33796"/>
    <cellStyle name="Percent [00] 18" xfId="33788"/>
    <cellStyle name="Percent [00] 2" xfId="33797"/>
    <cellStyle name="Percent [00] 3" xfId="33798"/>
    <cellStyle name="Percent [00] 4" xfId="33799"/>
    <cellStyle name="Percent [00] 5" xfId="33800"/>
    <cellStyle name="Percent [00] 6" xfId="33801"/>
    <cellStyle name="Percent [00] 7" xfId="33802"/>
    <cellStyle name="Percent [00] 8" xfId="33803"/>
    <cellStyle name="Percent [00] 9" xfId="33804"/>
    <cellStyle name="Percent [00]_Annexe 6 IAS" xfId="33805"/>
    <cellStyle name="Percent [1]" xfId="33806"/>
    <cellStyle name="Percent [1] 2" xfId="33807"/>
    <cellStyle name="Percent [1] 2 2" xfId="33808"/>
    <cellStyle name="Percent [1] 2 2 2" xfId="33809"/>
    <cellStyle name="Percent [1] 2 3" xfId="33810"/>
    <cellStyle name="Percent [1] 3" xfId="33811"/>
    <cellStyle name="Percent [1] 3 2" xfId="33812"/>
    <cellStyle name="Percent [1] 4" xfId="33813"/>
    <cellStyle name="Percent [1]_Cadrage conso" xfId="33814"/>
    <cellStyle name="Percent [2]" xfId="33815"/>
    <cellStyle name="Percent [2] 2" xfId="33816"/>
    <cellStyle name="Percent [2] 2 2" xfId="33817"/>
    <cellStyle name="Percent [2] 2 2 2" xfId="33818"/>
    <cellStyle name="Percent [2] 2 3" xfId="33819"/>
    <cellStyle name="Percent [2] 3" xfId="33820"/>
    <cellStyle name="Percent [2] 3 2" xfId="33821"/>
    <cellStyle name="Percent [2] 4" xfId="33822"/>
    <cellStyle name="Percent [2] 5" xfId="33823"/>
    <cellStyle name="Percent [2]_Annexe 6 IAS" xfId="33824"/>
    <cellStyle name="Percent [3]" xfId="33825"/>
    <cellStyle name="Percent [3] 2" xfId="33826"/>
    <cellStyle name="Percent [3] 2 2" xfId="33827"/>
    <cellStyle name="Percent [3] 2 2 2" xfId="33828"/>
    <cellStyle name="Percent [3] 2 3" xfId="33829"/>
    <cellStyle name="Percent [3] 3" xfId="33830"/>
    <cellStyle name="Percent [3] 3 2" xfId="33831"/>
    <cellStyle name="Percent [3] 4" xfId="33832"/>
    <cellStyle name="Percent [3]_Cadrage conso" xfId="33833"/>
    <cellStyle name="Percent 10" xfId="20614"/>
    <cellStyle name="Percent 10 2" xfId="20615"/>
    <cellStyle name="Percent 10 2 2" xfId="20616"/>
    <cellStyle name="Percent 10 2 2 2" xfId="33836"/>
    <cellStyle name="Percent 10 2 3" xfId="33835"/>
    <cellStyle name="Percent 10 2_Annexe 6 IAS" xfId="33837"/>
    <cellStyle name="Percent 10 3" xfId="20617"/>
    <cellStyle name="Percent 10 3 2" xfId="33838"/>
    <cellStyle name="Percent 10 4" xfId="20618"/>
    <cellStyle name="Percent 10 5" xfId="33834"/>
    <cellStyle name="Percent 10_Annexe 6 IAS" xfId="33839"/>
    <cellStyle name="Percent 11" xfId="20619"/>
    <cellStyle name="Percent 11 2" xfId="20620"/>
    <cellStyle name="Percent 11 2 2" xfId="33842"/>
    <cellStyle name="Percent 11 2 3" xfId="33841"/>
    <cellStyle name="Percent 11 2_Annexe 6 IAS" xfId="33843"/>
    <cellStyle name="Percent 11 3" xfId="33844"/>
    <cellStyle name="Percent 11 3 2" xfId="33845"/>
    <cellStyle name="Percent 11 3_Annexe 6 IAS" xfId="33846"/>
    <cellStyle name="Percent 11 4" xfId="33847"/>
    <cellStyle name="Percent 11 5" xfId="33840"/>
    <cellStyle name="Percent 11_Annexe 6 IAS" xfId="33848"/>
    <cellStyle name="Percent 12" xfId="20621"/>
    <cellStyle name="Percent 12 2" xfId="20622"/>
    <cellStyle name="Percent 12 2 2" xfId="33851"/>
    <cellStyle name="Percent 12 2 3" xfId="33850"/>
    <cellStyle name="Percent 12 2_Annexe 6 IAS" xfId="33852"/>
    <cellStyle name="Percent 12 3" xfId="33853"/>
    <cellStyle name="Percent 12 3 2" xfId="33854"/>
    <cellStyle name="Percent 12 3_Annexe 6 IAS" xfId="33855"/>
    <cellStyle name="Percent 12 4" xfId="33856"/>
    <cellStyle name="Percent 12 5" xfId="33849"/>
    <cellStyle name="Percent 12_Annexe 6 IAS" xfId="33857"/>
    <cellStyle name="Percent 13" xfId="20623"/>
    <cellStyle name="Percent 13 2" xfId="20624"/>
    <cellStyle name="Percent 13 2 2" xfId="33860"/>
    <cellStyle name="Percent 13 2 3" xfId="33861"/>
    <cellStyle name="Percent 13 2 3 2" xfId="33862"/>
    <cellStyle name="Percent 13 2 3 3" xfId="33863"/>
    <cellStyle name="Percent 13 2 3_Annexe 6 IAS" xfId="33864"/>
    <cellStyle name="Percent 13 2 4" xfId="33859"/>
    <cellStyle name="Percent 13 2_Annexe 6 IAS" xfId="33865"/>
    <cellStyle name="Percent 13 3" xfId="33866"/>
    <cellStyle name="Percent 13 3 2" xfId="33867"/>
    <cellStyle name="Percent 13 3 2 2" xfId="33868"/>
    <cellStyle name="Percent 13 3 2 3" xfId="33869"/>
    <cellStyle name="Percent 13 3 2_Annexe 6 IAS" xfId="33870"/>
    <cellStyle name="Percent 13 3_Annexe 6 IAS" xfId="33871"/>
    <cellStyle name="Percent 13 4" xfId="33872"/>
    <cellStyle name="Percent 13 4 2" xfId="33873"/>
    <cellStyle name="Percent 13 4_Annexe 6 IAS" xfId="33874"/>
    <cellStyle name="Percent 13 5" xfId="33858"/>
    <cellStyle name="Percent 13_Annexe 6 IAS" xfId="33875"/>
    <cellStyle name="Percent 14" xfId="20625"/>
    <cellStyle name="Percent 14 2" xfId="33877"/>
    <cellStyle name="Percent 14 2 2" xfId="33878"/>
    <cellStyle name="Percent 14 2 2 2" xfId="33879"/>
    <cellStyle name="Percent 14 2 2 3" xfId="33880"/>
    <cellStyle name="Percent 14 2 2_Annexe 6 IAS" xfId="33881"/>
    <cellStyle name="Percent 14 2_Annexe 6 IAS" xfId="33882"/>
    <cellStyle name="Percent 14 3" xfId="33883"/>
    <cellStyle name="Percent 14 3 2" xfId="33884"/>
    <cellStyle name="Percent 14 3 2 2" xfId="33885"/>
    <cellStyle name="Percent 14 3 2 3" xfId="33886"/>
    <cellStyle name="Percent 14 3 2_Annexe 6 IAS" xfId="33887"/>
    <cellStyle name="Percent 14 3_Annexe 6 IAS" xfId="33888"/>
    <cellStyle name="Percent 14 4" xfId="33889"/>
    <cellStyle name="Percent 14 4 2" xfId="33890"/>
    <cellStyle name="Percent 14 4_Annexe 6 IAS" xfId="33891"/>
    <cellStyle name="Percent 14 5" xfId="33892"/>
    <cellStyle name="Percent 14 6" xfId="33876"/>
    <cellStyle name="Percent 14_Annexe 6 IAS" xfId="33893"/>
    <cellStyle name="Percent 15" xfId="20626"/>
    <cellStyle name="Percent 15 2" xfId="20627"/>
    <cellStyle name="Percent 15 2 2" xfId="33896"/>
    <cellStyle name="Percent 15 2 2 2" xfId="33897"/>
    <cellStyle name="Percent 15 2 2 3" xfId="33898"/>
    <cellStyle name="Percent 15 2 2_Annexe 6 IAS" xfId="33899"/>
    <cellStyle name="Percent 15 2 3" xfId="33895"/>
    <cellStyle name="Percent 15 2_Annexe 6 IAS" xfId="33900"/>
    <cellStyle name="Percent 15 3" xfId="33901"/>
    <cellStyle name="Percent 15 3 2" xfId="33902"/>
    <cellStyle name="Percent 15 3 2 2" xfId="33903"/>
    <cellStyle name="Percent 15 3 2 3" xfId="33904"/>
    <cellStyle name="Percent 15 3 2_Annexe 6 IAS" xfId="33905"/>
    <cellStyle name="Percent 15 3_Annexe 6 IAS" xfId="33906"/>
    <cellStyle name="Percent 15 4" xfId="33907"/>
    <cellStyle name="Percent 15 4 2" xfId="33908"/>
    <cellStyle name="Percent 15 4_Annexe 6 IAS" xfId="33909"/>
    <cellStyle name="Percent 15 5" xfId="33910"/>
    <cellStyle name="Percent 15 6" xfId="33894"/>
    <cellStyle name="Percent 15_Annexe 6 IAS" xfId="33911"/>
    <cellStyle name="Percent 16" xfId="20628"/>
    <cellStyle name="Percent 16 2" xfId="33913"/>
    <cellStyle name="Percent 16 2 2" xfId="33914"/>
    <cellStyle name="Percent 16 2 2 2" xfId="33915"/>
    <cellStyle name="Percent 16 2 2 3" xfId="33916"/>
    <cellStyle name="Percent 16 2 2_Annexe 6 IAS" xfId="33917"/>
    <cellStyle name="Percent 16 2_Annexe 6 IAS" xfId="33918"/>
    <cellStyle name="Percent 16 3" xfId="33919"/>
    <cellStyle name="Percent 16 3 2" xfId="33920"/>
    <cellStyle name="Percent 16 3 2 2" xfId="33921"/>
    <cellStyle name="Percent 16 3 2 3" xfId="33922"/>
    <cellStyle name="Percent 16 3 2_Annexe 6 IAS" xfId="33923"/>
    <cellStyle name="Percent 16 3_Annexe 6 IAS" xfId="33924"/>
    <cellStyle name="Percent 16 4" xfId="33925"/>
    <cellStyle name="Percent 16 5" xfId="33912"/>
    <cellStyle name="Percent 16_Annexe 6 IAS" xfId="33926"/>
    <cellStyle name="Percent 17" xfId="20629"/>
    <cellStyle name="Percent 17 2" xfId="33928"/>
    <cellStyle name="Percent 17 3" xfId="33929"/>
    <cellStyle name="Percent 17 4" xfId="33930"/>
    <cellStyle name="Percent 17 5" xfId="33927"/>
    <cellStyle name="Percent 17_Annexe 6 IAS" xfId="33931"/>
    <cellStyle name="Percent 18" xfId="20630"/>
    <cellStyle name="Percent 18 2" xfId="33933"/>
    <cellStyle name="Percent 18 3" xfId="33934"/>
    <cellStyle name="Percent 18 4" xfId="33932"/>
    <cellStyle name="Percent 18_Annexe 6 IAS" xfId="33935"/>
    <cellStyle name="Percent 19" xfId="20631"/>
    <cellStyle name="Percent 19 2" xfId="33937"/>
    <cellStyle name="Percent 19 3" xfId="33938"/>
    <cellStyle name="Percent 19 4" xfId="33936"/>
    <cellStyle name="Percent 19_Annexe 6 IAS" xfId="33939"/>
    <cellStyle name="Percent 2" xfId="6"/>
    <cellStyle name="Percent 2 2" xfId="20632"/>
    <cellStyle name="Percent 2 2 2" xfId="20633"/>
    <cellStyle name="Percent 2 2 3" xfId="20634"/>
    <cellStyle name="Percent 2 2 4" xfId="20635"/>
    <cellStyle name="Percent 2 2 4 2" xfId="20636"/>
    <cellStyle name="Percent 2 2 4 2 2" xfId="20637"/>
    <cellStyle name="Percent 2 2 4 2 2 2" xfId="20638"/>
    <cellStyle name="Percent 2 2 4 2 2 3" xfId="20639"/>
    <cellStyle name="Percent 2 2 4 2 2 4" xfId="20640"/>
    <cellStyle name="Percent 2 2 4 2 3" xfId="20641"/>
    <cellStyle name="Percent 2 2 4 2 4" xfId="20642"/>
    <cellStyle name="Percent 2 2 4 2 5" xfId="20643"/>
    <cellStyle name="Percent 2 2 4 3" xfId="20644"/>
    <cellStyle name="Percent 2 2 4 3 2" xfId="20645"/>
    <cellStyle name="Percent 2 2 4 3 3" xfId="20646"/>
    <cellStyle name="Percent 2 2 4 3 4" xfId="20647"/>
    <cellStyle name="Percent 2 2 4 4" xfId="20648"/>
    <cellStyle name="Percent 2 2 4 5" xfId="20649"/>
    <cellStyle name="Percent 2 2 4 6" xfId="20650"/>
    <cellStyle name="Percent 2 2 5" xfId="20651"/>
    <cellStyle name="Percent 2 3" xfId="20652"/>
    <cellStyle name="Percent 2 3 2" xfId="33940"/>
    <cellStyle name="Percent 2 4" xfId="20653"/>
    <cellStyle name="Percent 2 5" xfId="20654"/>
    <cellStyle name="Percent 2 6" xfId="20655"/>
    <cellStyle name="Percent 2 7" xfId="20656"/>
    <cellStyle name="Percent 2 8" xfId="20657"/>
    <cellStyle name="Percent 2 8 2" xfId="20658"/>
    <cellStyle name="Percent 2 9" xfId="20659"/>
    <cellStyle name="Percent 2 9 2" xfId="20660"/>
    <cellStyle name="Percent 2 9 2 2" xfId="20661"/>
    <cellStyle name="Percent 2 9 2 2 2" xfId="20662"/>
    <cellStyle name="Percent 2 9 2 2 3" xfId="20663"/>
    <cellStyle name="Percent 2 9 2 2 4" xfId="20664"/>
    <cellStyle name="Percent 2 9 2 3" xfId="20665"/>
    <cellStyle name="Percent 2 9 2 4" xfId="20666"/>
    <cellStyle name="Percent 2 9 2 5" xfId="20667"/>
    <cellStyle name="Percent 2 9 3" xfId="20668"/>
    <cellStyle name="Percent 2 9 3 2" xfId="20669"/>
    <cellStyle name="Percent 2 9 3 3" xfId="20670"/>
    <cellStyle name="Percent 2 9 3 4" xfId="20671"/>
    <cellStyle name="Percent 2 9 4" xfId="20672"/>
    <cellStyle name="Percent 2 9 5" xfId="20673"/>
    <cellStyle name="Percent 2 9 6" xfId="20674"/>
    <cellStyle name="Percent 2_Annexe 6 IAS" xfId="33941"/>
    <cellStyle name="Percent 20" xfId="20675"/>
    <cellStyle name="Percent 20 2" xfId="33943"/>
    <cellStyle name="Percent 20 3" xfId="33944"/>
    <cellStyle name="Percent 20 4" xfId="33942"/>
    <cellStyle name="Percent 20_Annexe 6 IAS" xfId="33945"/>
    <cellStyle name="Percent 21" xfId="20676"/>
    <cellStyle name="Percent 21 2" xfId="20677"/>
    <cellStyle name="Percent 21 2 2" xfId="33947"/>
    <cellStyle name="Percent 21 3" xfId="20678"/>
    <cellStyle name="Percent 21 3 2" xfId="33948"/>
    <cellStyle name="Percent 21 4" xfId="20679"/>
    <cellStyle name="Percent 21 5" xfId="33946"/>
    <cellStyle name="Percent 21_Annexe 6 IAS" xfId="33949"/>
    <cellStyle name="Percent 22" xfId="33950"/>
    <cellStyle name="Percent 22 2" xfId="33951"/>
    <cellStyle name="Percent 22 3" xfId="33952"/>
    <cellStyle name="Percent 22_Annexe 6 IAS" xfId="33953"/>
    <cellStyle name="Percent 23" xfId="33954"/>
    <cellStyle name="Percent 23 2" xfId="33955"/>
    <cellStyle name="Percent 23 3" xfId="33956"/>
    <cellStyle name="Percent 23_Annexe 6 IAS" xfId="33957"/>
    <cellStyle name="Percent 24" xfId="33958"/>
    <cellStyle name="Percent 24 2" xfId="33959"/>
    <cellStyle name="Percent 24 3" xfId="33960"/>
    <cellStyle name="Percent 24 4" xfId="33961"/>
    <cellStyle name="Percent 24_Annexe 6 IAS" xfId="33962"/>
    <cellStyle name="Percent 25" xfId="33963"/>
    <cellStyle name="Percent 25 2" xfId="33964"/>
    <cellStyle name="Percent 25 3" xfId="33965"/>
    <cellStyle name="Percent 25 4" xfId="33966"/>
    <cellStyle name="Percent 25_Annexe 6 IAS" xfId="33967"/>
    <cellStyle name="Percent 26" xfId="33968"/>
    <cellStyle name="Percent 27" xfId="33969"/>
    <cellStyle name="Percent 28" xfId="33970"/>
    <cellStyle name="Percent 28 2" xfId="33971"/>
    <cellStyle name="Percent 28 2 2" xfId="33972"/>
    <cellStyle name="Percent 28 2 3" xfId="33973"/>
    <cellStyle name="Percent 28 2_Annexe 6 IAS" xfId="33974"/>
    <cellStyle name="Percent 28_Annexe 6 IAS" xfId="33975"/>
    <cellStyle name="Percent 29" xfId="33976"/>
    <cellStyle name="Percent 29 2" xfId="33977"/>
    <cellStyle name="Percent 29 2 2" xfId="33978"/>
    <cellStyle name="Percent 29 2 3" xfId="33979"/>
    <cellStyle name="Percent 29 2_Annexe 6 IAS" xfId="33980"/>
    <cellStyle name="Percent 29_Annexe 6 IAS" xfId="33981"/>
    <cellStyle name="Percent 3" xfId="14"/>
    <cellStyle name="Percent 3 2" xfId="20680"/>
    <cellStyle name="Percent 3 2 2" xfId="20681"/>
    <cellStyle name="Percent 3 2 2 2" xfId="20682"/>
    <cellStyle name="Percent 3 2 2 3" xfId="20683"/>
    <cellStyle name="Percent 3 2 2 4" xfId="33982"/>
    <cellStyle name="Percent 3 2 3" xfId="20684"/>
    <cellStyle name="Percent 3 2 4" xfId="20685"/>
    <cellStyle name="Percent 3 2_Annexe 6 IAS" xfId="33983"/>
    <cellStyle name="Percent 3 3" xfId="20686"/>
    <cellStyle name="Percent 3 3 2" xfId="20687"/>
    <cellStyle name="Percent 3 3 3" xfId="33984"/>
    <cellStyle name="Percent 3 4" xfId="20688"/>
    <cellStyle name="Percent 3 4 2" xfId="20689"/>
    <cellStyle name="Percent 3 4 3" xfId="20690"/>
    <cellStyle name="Percent 3_Annexe 6 IAS" xfId="33985"/>
    <cellStyle name="Percent 30" xfId="33986"/>
    <cellStyle name="Percent 31" xfId="33987"/>
    <cellStyle name="Percent 32" xfId="33988"/>
    <cellStyle name="Percent 33" xfId="33989"/>
    <cellStyle name="Percent 33 2" xfId="33990"/>
    <cellStyle name="Percent 33 3" xfId="33991"/>
    <cellStyle name="Percent 33_Annexe 6 IAS" xfId="33992"/>
    <cellStyle name="Percent 34" xfId="33993"/>
    <cellStyle name="Percent 34 2" xfId="33994"/>
    <cellStyle name="Percent 34 3" xfId="33995"/>
    <cellStyle name="Percent 34_Annexe 6 IAS" xfId="33996"/>
    <cellStyle name="Percent 35" xfId="33997"/>
    <cellStyle name="Percent 36" xfId="33998"/>
    <cellStyle name="Percent 37" xfId="33999"/>
    <cellStyle name="Percent 38" xfId="34000"/>
    <cellStyle name="Percent 39" xfId="34001"/>
    <cellStyle name="Percent 4" xfId="20691"/>
    <cellStyle name="Percent 4 2" xfId="20692"/>
    <cellStyle name="Percent 4 2 2" xfId="20693"/>
    <cellStyle name="Percent 4 2 2 2" xfId="20694"/>
    <cellStyle name="Percent 4 2 2 3" xfId="34004"/>
    <cellStyle name="Percent 4 2 3" xfId="34003"/>
    <cellStyle name="Percent 4 2_Annexe 6 IAS" xfId="34005"/>
    <cellStyle name="Percent 4 3" xfId="20695"/>
    <cellStyle name="Percent 4 3 2" xfId="20696"/>
    <cellStyle name="Percent 4 3 3" xfId="34006"/>
    <cellStyle name="Percent 4 4" xfId="20697"/>
    <cellStyle name="Percent 4 5" xfId="34002"/>
    <cellStyle name="Percent 4_Annexe 6 IAS" xfId="34007"/>
    <cellStyle name="Percent 40" xfId="33764"/>
    <cellStyle name="Percent 41" xfId="37004"/>
    <cellStyle name="Percent 5" xfId="20698"/>
    <cellStyle name="Percent 5 2" xfId="20699"/>
    <cellStyle name="Percent 5 2 2" xfId="20700"/>
    <cellStyle name="Percent 5 2 2 2" xfId="20701"/>
    <cellStyle name="Percent 5 2 2 3" xfId="34008"/>
    <cellStyle name="Percent 5 2 3" xfId="20702"/>
    <cellStyle name="Percent 5 2 4" xfId="20703"/>
    <cellStyle name="Percent 5 2 4 2" xfId="20704"/>
    <cellStyle name="Percent 5 2 4 2 2" xfId="20705"/>
    <cellStyle name="Percent 5 2 4 2 3" xfId="20706"/>
    <cellStyle name="Percent 5 2 4 2 4" xfId="20707"/>
    <cellStyle name="Percent 5 2 4 3" xfId="20708"/>
    <cellStyle name="Percent 5 2 4 4" xfId="20709"/>
    <cellStyle name="Percent 5 2 4 5" xfId="20710"/>
    <cellStyle name="Percent 5 2 5" xfId="20711"/>
    <cellStyle name="Percent 5 2 5 2" xfId="20712"/>
    <cellStyle name="Percent 5 2 5 3" xfId="20713"/>
    <cellStyle name="Percent 5 2 5 4" xfId="20714"/>
    <cellStyle name="Percent 5 2 6" xfId="20715"/>
    <cellStyle name="Percent 5 2 7" xfId="20716"/>
    <cellStyle name="Percent 5 2 8" xfId="20717"/>
    <cellStyle name="Percent 5 2_Annexe 6 IAS" xfId="34009"/>
    <cellStyle name="Percent 5 3" xfId="20718"/>
    <cellStyle name="Percent 5 3 2" xfId="20719"/>
    <cellStyle name="Percent 5 3 3" xfId="34010"/>
    <cellStyle name="Percent 5 4" xfId="20720"/>
    <cellStyle name="Percent 5 4 2" xfId="20721"/>
    <cellStyle name="Percent 5 4 2 2" xfId="20722"/>
    <cellStyle name="Percent 5 4 2 3" xfId="20723"/>
    <cellStyle name="Percent 5 4 2 4" xfId="20724"/>
    <cellStyle name="Percent 5 4 3" xfId="20725"/>
    <cellStyle name="Percent 5 4 4" xfId="20726"/>
    <cellStyle name="Percent 5 4 5" xfId="20727"/>
    <cellStyle name="Percent 5 5" xfId="20728"/>
    <cellStyle name="Percent 5 5 2" xfId="20729"/>
    <cellStyle name="Percent 5 5 3" xfId="20730"/>
    <cellStyle name="Percent 5 5 4" xfId="20731"/>
    <cellStyle name="Percent 5 6" xfId="20732"/>
    <cellStyle name="Percent 5 7" xfId="20733"/>
    <cellStyle name="Percent 5 8" xfId="20734"/>
    <cellStyle name="Percent 5_Annexe 6 IAS" xfId="34011"/>
    <cellStyle name="Percent 6" xfId="20735"/>
    <cellStyle name="Percent 6 2" xfId="20736"/>
    <cellStyle name="Percent 6 2 2" xfId="20737"/>
    <cellStyle name="Percent 6 2 2 2" xfId="34014"/>
    <cellStyle name="Percent 6 2 3" xfId="34013"/>
    <cellStyle name="Percent 6 2_Annexe 6 IAS" xfId="34015"/>
    <cellStyle name="Percent 6 3" xfId="20738"/>
    <cellStyle name="Percent 6 3 2" xfId="20739"/>
    <cellStyle name="Percent 6 3 3" xfId="34016"/>
    <cellStyle name="Percent 6 4" xfId="34012"/>
    <cellStyle name="Percent 6_Annexe 6 IAS" xfId="34017"/>
    <cellStyle name="Percent 7" xfId="20740"/>
    <cellStyle name="Percent 7 2" xfId="20741"/>
    <cellStyle name="Percent 7 2 2" xfId="20742"/>
    <cellStyle name="Percent 7 2 2 2" xfId="34020"/>
    <cellStyle name="Percent 7 2 3" xfId="34019"/>
    <cellStyle name="Percent 7 2_Annexe 6 IAS" xfId="34021"/>
    <cellStyle name="Percent 7 3" xfId="20743"/>
    <cellStyle name="Percent 7 3 2" xfId="34022"/>
    <cellStyle name="Percent 7 4" xfId="34018"/>
    <cellStyle name="Percent 7_Annexe 6 IAS" xfId="34023"/>
    <cellStyle name="Percent 8" xfId="20744"/>
    <cellStyle name="Percent 8 10" xfId="20745"/>
    <cellStyle name="Percent 8 11" xfId="20746"/>
    <cellStyle name="Percent 8 12" xfId="20747"/>
    <cellStyle name="Percent 8 13" xfId="34024"/>
    <cellStyle name="Percent 8 2" xfId="20748"/>
    <cellStyle name="Percent 8 2 2" xfId="34026"/>
    <cellStyle name="Percent 8 2 3" xfId="34025"/>
    <cellStyle name="Percent 8 2_Annexe 6 IAS" xfId="34027"/>
    <cellStyle name="Percent 8 3" xfId="20749"/>
    <cellStyle name="Percent 8 3 2" xfId="34028"/>
    <cellStyle name="Percent 8 4" xfId="20750"/>
    <cellStyle name="Percent 8 5" xfId="20751"/>
    <cellStyle name="Percent 8 6" xfId="20752"/>
    <cellStyle name="Percent 8 7" xfId="20753"/>
    <cellStyle name="Percent 8 8" xfId="20754"/>
    <cellStyle name="Percent 8 9" xfId="20755"/>
    <cellStyle name="Percent 8_Annexe 6 IAS" xfId="34029"/>
    <cellStyle name="Percent 9" xfId="20756"/>
    <cellStyle name="Percent 9 10" xfId="20757"/>
    <cellStyle name="Percent 9 11" xfId="20758"/>
    <cellStyle name="Percent 9 12" xfId="34030"/>
    <cellStyle name="Percent 9 2" xfId="20759"/>
    <cellStyle name="Percent 9 2 2" xfId="34032"/>
    <cellStyle name="Percent 9 2 3" xfId="34031"/>
    <cellStyle name="Percent 9 2_Annexe 6 IAS" xfId="34033"/>
    <cellStyle name="Percent 9 3" xfId="20760"/>
    <cellStyle name="Percent 9 3 2" xfId="34034"/>
    <cellStyle name="Percent 9 4" xfId="20761"/>
    <cellStyle name="Percent 9 5" xfId="20762"/>
    <cellStyle name="Percent 9 6" xfId="20763"/>
    <cellStyle name="Percent 9 7" xfId="20764"/>
    <cellStyle name="Percent 9 8" xfId="20765"/>
    <cellStyle name="Percent 9 9" xfId="20766"/>
    <cellStyle name="Percent 9_Annexe 6 IAS" xfId="34035"/>
    <cellStyle name="Percent Assump" xfId="34036"/>
    <cellStyle name="Percent Assump 2" xfId="34037"/>
    <cellStyle name="Percent Hard" xfId="34038"/>
    <cellStyle name="Percent-00%" xfId="34039"/>
    <cellStyle name="Percent-00% 2" xfId="34040"/>
    <cellStyle name="Percent-00% 3" xfId="34041"/>
    <cellStyle name="Percent-00%_Annexe 6 IAS" xfId="34042"/>
    <cellStyle name="percent2" xfId="34043"/>
    <cellStyle name="percentage" xfId="34044"/>
    <cellStyle name="percentage 2" xfId="34045"/>
    <cellStyle name="Percentuale 2" xfId="34046"/>
    <cellStyle name="Percentuale 3" xfId="34047"/>
    <cellStyle name="Porcentagem_Cenário Básico" xfId="34048"/>
    <cellStyle name="Pourcentage 2" xfId="34049"/>
    <cellStyle name="Pourcentage 2 2" xfId="34050"/>
    <cellStyle name="Pourcentage 2 2 2" xfId="34051"/>
    <cellStyle name="Pourcentage 2 2 2 2" xfId="34052"/>
    <cellStyle name="Pourcentage 2 2 3" xfId="34053"/>
    <cellStyle name="Pourcentage 2 2_Annexe 6 IAS" xfId="34054"/>
    <cellStyle name="Pourcentage 2 3" xfId="34055"/>
    <cellStyle name="Pourcentage 2 3 2" xfId="34056"/>
    <cellStyle name="Pourcentage 2 4" xfId="34057"/>
    <cellStyle name="Pourcentage 2 5" xfId="34058"/>
    <cellStyle name="Pourcentage 2_Annexe 6 IAS" xfId="34059"/>
    <cellStyle name="Pourcentage 3" xfId="34060"/>
    <cellStyle name="Pourcentage 3 2" xfId="34061"/>
    <cellStyle name="Pourcentage 3_Annexe 6 IAS" xfId="34062"/>
    <cellStyle name="Pourcentage 4" xfId="34063"/>
    <cellStyle name="Pourcentage 4 2" xfId="34064"/>
    <cellStyle name="Pourcentage 4 3" xfId="34065"/>
    <cellStyle name="Pourcentage 4_Annexe 6 IAS" xfId="34066"/>
    <cellStyle name="Pourcentage 5" xfId="34067"/>
    <cellStyle name="Pourcentage 5 2" xfId="34068"/>
    <cellStyle name="Pourcentage 5 3" xfId="34069"/>
    <cellStyle name="Pourcentage 5_Annexe 6 IAS" xfId="34070"/>
    <cellStyle name="Pourcentage 6" xfId="34071"/>
    <cellStyle name="Pourcentage 7" xfId="34072"/>
    <cellStyle name="Pourcentage 8" xfId="34073"/>
    <cellStyle name="PrePop Currency (0)" xfId="20767"/>
    <cellStyle name="PrePop Currency (0) 10" xfId="34075"/>
    <cellStyle name="PrePop Currency (0) 11" xfId="34076"/>
    <cellStyle name="PrePop Currency (0) 12" xfId="34077"/>
    <cellStyle name="PrePop Currency (0) 13" xfId="34078"/>
    <cellStyle name="PrePop Currency (0) 14" xfId="34079"/>
    <cellStyle name="PrePop Currency (0) 15" xfId="34080"/>
    <cellStyle name="PrePop Currency (0) 16" xfId="34081"/>
    <cellStyle name="PrePop Currency (0) 17" xfId="34082"/>
    <cellStyle name="PrePop Currency (0) 18" xfId="34074"/>
    <cellStyle name="PrePop Currency (0) 2" xfId="34083"/>
    <cellStyle name="PrePop Currency (0) 3" xfId="34084"/>
    <cellStyle name="PrePop Currency (0) 4" xfId="34085"/>
    <cellStyle name="PrePop Currency (0) 5" xfId="34086"/>
    <cellStyle name="PrePop Currency (0) 6" xfId="34087"/>
    <cellStyle name="PrePop Currency (0) 7" xfId="34088"/>
    <cellStyle name="PrePop Currency (0) 8" xfId="34089"/>
    <cellStyle name="PrePop Currency (0) 9" xfId="34090"/>
    <cellStyle name="PrePop Currency (0)_Annexe 6 IAS" xfId="34091"/>
    <cellStyle name="PrePop Currency (2)" xfId="20768"/>
    <cellStyle name="PrePop Currency (2) 10" xfId="34093"/>
    <cellStyle name="PrePop Currency (2) 11" xfId="34094"/>
    <cellStyle name="PrePop Currency (2) 12" xfId="34095"/>
    <cellStyle name="PrePop Currency (2) 13" xfId="34096"/>
    <cellStyle name="PrePop Currency (2) 14" xfId="34097"/>
    <cellStyle name="PrePop Currency (2) 15" xfId="34098"/>
    <cellStyle name="PrePop Currency (2) 16" xfId="34099"/>
    <cellStyle name="PrePop Currency (2) 17" xfId="34100"/>
    <cellStyle name="PrePop Currency (2) 18" xfId="34092"/>
    <cellStyle name="PrePop Currency (2) 2" xfId="34101"/>
    <cellStyle name="PrePop Currency (2) 3" xfId="34102"/>
    <cellStyle name="PrePop Currency (2) 4" xfId="34103"/>
    <cellStyle name="PrePop Currency (2) 5" xfId="34104"/>
    <cellStyle name="PrePop Currency (2) 6" xfId="34105"/>
    <cellStyle name="PrePop Currency (2) 7" xfId="34106"/>
    <cellStyle name="PrePop Currency (2) 8" xfId="34107"/>
    <cellStyle name="PrePop Currency (2) 9" xfId="34108"/>
    <cellStyle name="PrePop Currency (2)_Annexe 6 IAS" xfId="34109"/>
    <cellStyle name="PrePop Units (0)" xfId="20769"/>
    <cellStyle name="PrePop Units (0) 10" xfId="34111"/>
    <cellStyle name="PrePop Units (0) 11" xfId="34112"/>
    <cellStyle name="PrePop Units (0) 12" xfId="34113"/>
    <cellStyle name="PrePop Units (0) 13" xfId="34114"/>
    <cellStyle name="PrePop Units (0) 14" xfId="34115"/>
    <cellStyle name="PrePop Units (0) 15" xfId="34116"/>
    <cellStyle name="PrePop Units (0) 16" xfId="34117"/>
    <cellStyle name="PrePop Units (0) 17" xfId="34118"/>
    <cellStyle name="PrePop Units (0) 18" xfId="34110"/>
    <cellStyle name="PrePop Units (0) 2" xfId="34119"/>
    <cellStyle name="PrePop Units (0) 3" xfId="34120"/>
    <cellStyle name="PrePop Units (0) 4" xfId="34121"/>
    <cellStyle name="PrePop Units (0) 5" xfId="34122"/>
    <cellStyle name="PrePop Units (0) 6" xfId="34123"/>
    <cellStyle name="PrePop Units (0) 7" xfId="34124"/>
    <cellStyle name="PrePop Units (0) 8" xfId="34125"/>
    <cellStyle name="PrePop Units (0) 9" xfId="34126"/>
    <cellStyle name="PrePop Units (0)_Annexe 6 IAS" xfId="34127"/>
    <cellStyle name="PrePop Units (1)" xfId="20770"/>
    <cellStyle name="PrePop Units (1) 10" xfId="34129"/>
    <cellStyle name="PrePop Units (1) 11" xfId="34130"/>
    <cellStyle name="PrePop Units (1) 12" xfId="34131"/>
    <cellStyle name="PrePop Units (1) 13" xfId="34132"/>
    <cellStyle name="PrePop Units (1) 14" xfId="34133"/>
    <cellStyle name="PrePop Units (1) 15" xfId="34134"/>
    <cellStyle name="PrePop Units (1) 16" xfId="34135"/>
    <cellStyle name="PrePop Units (1) 17" xfId="34136"/>
    <cellStyle name="PrePop Units (1) 18" xfId="34128"/>
    <cellStyle name="PrePop Units (1) 2" xfId="34137"/>
    <cellStyle name="PrePop Units (1) 3" xfId="34138"/>
    <cellStyle name="PrePop Units (1) 4" xfId="34139"/>
    <cellStyle name="PrePop Units (1) 5" xfId="34140"/>
    <cellStyle name="PrePop Units (1) 6" xfId="34141"/>
    <cellStyle name="PrePop Units (1) 7" xfId="34142"/>
    <cellStyle name="PrePop Units (1) 8" xfId="34143"/>
    <cellStyle name="PrePop Units (1) 9" xfId="34144"/>
    <cellStyle name="PrePop Units (1)_Annexe 6 IAS" xfId="34145"/>
    <cellStyle name="PrePop Units (2)" xfId="20771"/>
    <cellStyle name="PrePop Units (2) 10" xfId="34147"/>
    <cellStyle name="PrePop Units (2) 11" xfId="34148"/>
    <cellStyle name="PrePop Units (2) 12" xfId="34149"/>
    <cellStyle name="PrePop Units (2) 13" xfId="34150"/>
    <cellStyle name="PrePop Units (2) 14" xfId="34151"/>
    <cellStyle name="PrePop Units (2) 15" xfId="34152"/>
    <cellStyle name="PrePop Units (2) 16" xfId="34153"/>
    <cellStyle name="PrePop Units (2) 17" xfId="34154"/>
    <cellStyle name="PrePop Units (2) 18" xfId="34146"/>
    <cellStyle name="PrePop Units (2) 2" xfId="34155"/>
    <cellStyle name="PrePop Units (2) 3" xfId="34156"/>
    <cellStyle name="PrePop Units (2) 4" xfId="34157"/>
    <cellStyle name="PrePop Units (2) 5" xfId="34158"/>
    <cellStyle name="PrePop Units (2) 6" xfId="34159"/>
    <cellStyle name="PrePop Units (2) 7" xfId="34160"/>
    <cellStyle name="PrePop Units (2) 8" xfId="34161"/>
    <cellStyle name="PrePop Units (2) 9" xfId="34162"/>
    <cellStyle name="PrePop Units (2)_Annexe 6 IAS" xfId="34163"/>
    <cellStyle name="Price" xfId="20772"/>
    <cellStyle name="Price 2" xfId="20773"/>
    <cellStyle name="Price 2 2" xfId="34165"/>
    <cellStyle name="Price 3" xfId="20774"/>
    <cellStyle name="Price 4" xfId="34164"/>
    <cellStyle name="Price_~0950885" xfId="34166"/>
    <cellStyle name="PricingProducts" xfId="34167"/>
    <cellStyle name="PricingProducts 10" xfId="34168"/>
    <cellStyle name="PricingProducts 11" xfId="34169"/>
    <cellStyle name="PricingProducts 12" xfId="34170"/>
    <cellStyle name="PricingProducts 13" xfId="34171"/>
    <cellStyle name="PricingProducts 14" xfId="34172"/>
    <cellStyle name="PricingProducts 15" xfId="34173"/>
    <cellStyle name="PricingProducts 16" xfId="34174"/>
    <cellStyle name="PricingProducts 17" xfId="34175"/>
    <cellStyle name="PricingProducts 18" xfId="37005"/>
    <cellStyle name="PricingProducts 2" xfId="34176"/>
    <cellStyle name="PricingProducts 2 2" xfId="34177"/>
    <cellStyle name="PricingProducts 2_Annexe 6 IAS" xfId="34178"/>
    <cellStyle name="PricingProducts 3" xfId="34179"/>
    <cellStyle name="PricingProducts 3 2" xfId="34180"/>
    <cellStyle name="PricingProducts 3_Annexe 6 IAS" xfId="34181"/>
    <cellStyle name="PricingProducts 4" xfId="34182"/>
    <cellStyle name="PricingProducts 4 2" xfId="34183"/>
    <cellStyle name="PricingProducts 4_Annexe 6 IAS" xfId="34184"/>
    <cellStyle name="PricingProducts 5" xfId="34185"/>
    <cellStyle name="PricingProducts 5 2" xfId="34186"/>
    <cellStyle name="PricingProducts 5_Annexe 6 IAS" xfId="34187"/>
    <cellStyle name="PricingProducts 6" xfId="34188"/>
    <cellStyle name="PricingProducts 7" xfId="34189"/>
    <cellStyle name="PricingProducts 8" xfId="34190"/>
    <cellStyle name="PricingProducts 9" xfId="34191"/>
    <cellStyle name="PricingProducts_Annexe 6 IAS" xfId="34192"/>
    <cellStyle name="Product Header" xfId="34193"/>
    <cellStyle name="PSChar" xfId="34194"/>
    <cellStyle name="PSChar 2" xfId="34195"/>
    <cellStyle name="PSChar_Annexe 6 IAS" xfId="34196"/>
    <cellStyle name="PSDec" xfId="34197"/>
    <cellStyle name="PSHeading" xfId="34198"/>
    <cellStyle name="PSHeading 2" xfId="37006"/>
    <cellStyle name="PSInt" xfId="34199"/>
    <cellStyle name="Punto" xfId="34200"/>
    <cellStyle name="rand" xfId="34201"/>
    <cellStyle name="rand 10" xfId="34202"/>
    <cellStyle name="rand 11" xfId="34203"/>
    <cellStyle name="rand 12" xfId="34204"/>
    <cellStyle name="rand 13" xfId="34205"/>
    <cellStyle name="rand 14" xfId="34206"/>
    <cellStyle name="rand 15" xfId="34207"/>
    <cellStyle name="rand 16" xfId="34208"/>
    <cellStyle name="rand 17" xfId="34209"/>
    <cellStyle name="rand 2" xfId="34210"/>
    <cellStyle name="rand 3" xfId="34211"/>
    <cellStyle name="rand 4" xfId="34212"/>
    <cellStyle name="rand 5" xfId="34213"/>
    <cellStyle name="rand 6" xfId="34214"/>
    <cellStyle name="rand 7" xfId="34215"/>
    <cellStyle name="rand 8" xfId="34216"/>
    <cellStyle name="rand 9" xfId="34217"/>
    <cellStyle name="rand_Annexe 6 IAS" xfId="34218"/>
    <cellStyle name="Ratio" xfId="34219"/>
    <cellStyle name="Ratio 10" xfId="34220"/>
    <cellStyle name="Ratio 11" xfId="34221"/>
    <cellStyle name="Ratio 12" xfId="34222"/>
    <cellStyle name="Ratio 13" xfId="34223"/>
    <cellStyle name="Ratio 14" xfId="34224"/>
    <cellStyle name="Ratio 15" xfId="34225"/>
    <cellStyle name="Ratio 16" xfId="34226"/>
    <cellStyle name="Ratio 17" xfId="34227"/>
    <cellStyle name="Ratio 2" xfId="34228"/>
    <cellStyle name="Ratio 3" xfId="34229"/>
    <cellStyle name="Ratio 4" xfId="34230"/>
    <cellStyle name="Ratio 5" xfId="34231"/>
    <cellStyle name="Ratio 6" xfId="34232"/>
    <cellStyle name="Ratio 7" xfId="34233"/>
    <cellStyle name="Ratio 8" xfId="34234"/>
    <cellStyle name="Ratio 9" xfId="34235"/>
    <cellStyle name="Ratio_Annexe 6 IAS" xfId="34236"/>
    <cellStyle name="realtime" xfId="34237"/>
    <cellStyle name="realtime 10" xfId="34238"/>
    <cellStyle name="realtime 11" xfId="34239"/>
    <cellStyle name="realtime 12" xfId="34240"/>
    <cellStyle name="realtime 13" xfId="34241"/>
    <cellStyle name="realtime 14" xfId="34242"/>
    <cellStyle name="realtime 15" xfId="34243"/>
    <cellStyle name="realtime 16" xfId="34244"/>
    <cellStyle name="realtime 17" xfId="34245"/>
    <cellStyle name="realtime 18" xfId="37007"/>
    <cellStyle name="realtime 2" xfId="34246"/>
    <cellStyle name="realtime 2 2" xfId="34247"/>
    <cellStyle name="realtime 2_Annexe 6 IAS" xfId="34248"/>
    <cellStyle name="realtime 3" xfId="34249"/>
    <cellStyle name="realtime 3 2" xfId="34250"/>
    <cellStyle name="realtime 3_Annexe 6 IAS" xfId="34251"/>
    <cellStyle name="realtime 4" xfId="34252"/>
    <cellStyle name="realtime 4 2" xfId="34253"/>
    <cellStyle name="realtime 4_Annexe 6 IAS" xfId="34254"/>
    <cellStyle name="realtime 5" xfId="34255"/>
    <cellStyle name="realtime 5 2" xfId="34256"/>
    <cellStyle name="realtime 5_Annexe 6 IAS" xfId="34257"/>
    <cellStyle name="realtime 6" xfId="34258"/>
    <cellStyle name="realtime 7" xfId="34259"/>
    <cellStyle name="realtime 8" xfId="34260"/>
    <cellStyle name="realtime 9" xfId="34261"/>
    <cellStyle name="realtime_Annexe 6 IAS" xfId="34262"/>
    <cellStyle name="Reference" xfId="34263"/>
    <cellStyle name="Reference 2" xfId="34264"/>
    <cellStyle name="Reference_Annexe 6 IAS" xfId="34265"/>
    <cellStyle name="Remarque" xfId="34266"/>
    <cellStyle name="reset" xfId="34267"/>
    <cellStyle name="results" xfId="34268"/>
    <cellStyle name="results 2" xfId="34269"/>
    <cellStyle name="results_Annexe 6 IAS" xfId="34270"/>
    <cellStyle name="reviseExposure" xfId="34271"/>
    <cellStyle name="reviseExposure 2" xfId="34272"/>
    <cellStyle name="reviseExposure 2 2" xfId="37008"/>
    <cellStyle name="reviseExposure 3" xfId="34273"/>
    <cellStyle name="reviseExposure 3 2" xfId="37009"/>
    <cellStyle name="reviseExposure 4" xfId="34274"/>
    <cellStyle name="reviseExposure 4 2" xfId="37010"/>
    <cellStyle name="reviseExposure 5" xfId="34275"/>
    <cellStyle name="reviseExposure 5 2" xfId="37011"/>
    <cellStyle name="reviseExposure 6" xfId="34276"/>
    <cellStyle name="reviseExposure 6 2" xfId="37012"/>
    <cellStyle name="RevList" xfId="34277"/>
    <cellStyle name="ri" xfId="34278"/>
    <cellStyle name="Right" xfId="34279"/>
    <cellStyle name="Right 2" xfId="34280"/>
    <cellStyle name="Right 2 2" xfId="34281"/>
    <cellStyle name="Right 2 2 2" xfId="34282"/>
    <cellStyle name="Right 2 3" xfId="34283"/>
    <cellStyle name="Right 3" xfId="34284"/>
    <cellStyle name="Right 3 2" xfId="34285"/>
    <cellStyle name="Right 4" xfId="34286"/>
    <cellStyle name="Right_Cadrage conso" xfId="34287"/>
    <cellStyle name="RightNumber" xfId="34288"/>
    <cellStyle name="RightNumber 2" xfId="34289"/>
    <cellStyle name="RightNumber 2 2" xfId="34290"/>
    <cellStyle name="RightNumber 2 2 2" xfId="34291"/>
    <cellStyle name="RightNumber 2 3" xfId="34292"/>
    <cellStyle name="RightNumber 3" xfId="34293"/>
    <cellStyle name="RightNumber 3 2" xfId="34294"/>
    <cellStyle name="RightNumber 4" xfId="34295"/>
    <cellStyle name="RightNumber_Cadrage conso" xfId="34296"/>
    <cellStyle name="rodape" xfId="34297"/>
    <cellStyle name="rouge" xfId="34298"/>
    <cellStyle name="RoundingPrecision_Avg_BS " xfId="34299"/>
    <cellStyle name="Row_Number" xfId="34300"/>
    <cellStyle name="Run.Me" xfId="34301"/>
    <cellStyle name="Run.Me 10" xfId="34302"/>
    <cellStyle name="Run.Me 11" xfId="34303"/>
    <cellStyle name="Run.Me 12" xfId="34304"/>
    <cellStyle name="Run.Me 13" xfId="34305"/>
    <cellStyle name="Run.Me 14" xfId="34306"/>
    <cellStyle name="Run.Me 15" xfId="34307"/>
    <cellStyle name="Run.Me 16" xfId="34308"/>
    <cellStyle name="Run.Me 17" xfId="34309"/>
    <cellStyle name="Run.Me 18" xfId="34310"/>
    <cellStyle name="Run.Me 19" xfId="34311"/>
    <cellStyle name="Run.Me 2" xfId="34312"/>
    <cellStyle name="Run.Me 2 2" xfId="34313"/>
    <cellStyle name="Run.Me 2_Annexe 6 IAS" xfId="34314"/>
    <cellStyle name="Run.Me 20" xfId="34315"/>
    <cellStyle name="Run.Me 21" xfId="34316"/>
    <cellStyle name="Run.Me 22" xfId="34317"/>
    <cellStyle name="Run.Me 23" xfId="37013"/>
    <cellStyle name="Run.Me 3" xfId="34318"/>
    <cellStyle name="Run.Me 3 2" xfId="34319"/>
    <cellStyle name="Run.Me 3_Annexe 6 IAS" xfId="34320"/>
    <cellStyle name="Run.Me 4" xfId="34321"/>
    <cellStyle name="Run.Me 4 2" xfId="34322"/>
    <cellStyle name="Run.Me 4_Annexe 6 IAS" xfId="34323"/>
    <cellStyle name="Run.Me 5" xfId="34324"/>
    <cellStyle name="Run.Me 5 2" xfId="34325"/>
    <cellStyle name="Run.Me 5_Annexe 6 IAS" xfId="34326"/>
    <cellStyle name="Run.Me 6" xfId="34327"/>
    <cellStyle name="Run.Me 6 2" xfId="34328"/>
    <cellStyle name="Run.Me 6_Annexe 6 IAS" xfId="34329"/>
    <cellStyle name="Run.Me 7" xfId="34330"/>
    <cellStyle name="Run.Me 7 2" xfId="34331"/>
    <cellStyle name="Run.Me 7_Annexe 6 IAS" xfId="34332"/>
    <cellStyle name="Run.Me 8" xfId="34333"/>
    <cellStyle name="Run.Me 9" xfId="34334"/>
    <cellStyle name="Run.Me_Annexe 6 IAS" xfId="34335"/>
    <cellStyle name="RunRep_Header" xfId="20775"/>
    <cellStyle name="S%" xfId="34336"/>
    <cellStyle name="Saisie" xfId="34337"/>
    <cellStyle name="Salomon Logo" xfId="34338"/>
    <cellStyle name="Salomon Logo 2" xfId="34339"/>
    <cellStyle name="Salomon Logo 2 2" xfId="34340"/>
    <cellStyle name="Salomon Logo 2 2 2" xfId="34341"/>
    <cellStyle name="Salomon Logo 2 3" xfId="34342"/>
    <cellStyle name="Salomon Logo 3" xfId="34343"/>
    <cellStyle name="Salomon Logo 3 2" xfId="34344"/>
    <cellStyle name="Salomon Logo 4" xfId="34345"/>
    <cellStyle name="Salomon Logo 5" xfId="37014"/>
    <cellStyle name="Salomon Logo_Cadrage conso" xfId="34346"/>
    <cellStyle name="SAPBEXaggData" xfId="34347"/>
    <cellStyle name="SAPBEXaggData 2" xfId="34348"/>
    <cellStyle name="SAPBEXaggData 3" xfId="34349"/>
    <cellStyle name="SAPBEXaggData 4" xfId="34350"/>
    <cellStyle name="SAPBEXaggData 5" xfId="34351"/>
    <cellStyle name="SAPBEXaggDataEmph" xfId="34352"/>
    <cellStyle name="SAPBEXaggDataEmph 2" xfId="34353"/>
    <cellStyle name="SAPBEXaggDataEmph 3" xfId="34354"/>
    <cellStyle name="SAPBEXaggDataEmph 4" xfId="34355"/>
    <cellStyle name="SAPBEXaggDataEmph 5" xfId="34356"/>
    <cellStyle name="SAPBEXaggItem" xfId="34357"/>
    <cellStyle name="SAPBEXaggItem 2" xfId="34358"/>
    <cellStyle name="SAPBEXaggItem 3" xfId="34359"/>
    <cellStyle name="SAPBEXaggItem 4" xfId="34360"/>
    <cellStyle name="SAPBEXaggItem 5" xfId="34361"/>
    <cellStyle name="SAPBEXaggItemX" xfId="34362"/>
    <cellStyle name="SAPBEXaggItemX 2" xfId="34363"/>
    <cellStyle name="SAPBEXaggItemX 3" xfId="34364"/>
    <cellStyle name="SAPBEXaggItemX 4" xfId="34365"/>
    <cellStyle name="SAPBEXaggItemX 5" xfId="34366"/>
    <cellStyle name="SAPBEXchaText" xfId="34367"/>
    <cellStyle name="SAPBEXchaText 2" xfId="34368"/>
    <cellStyle name="SAPBEXchaText 3" xfId="34369"/>
    <cellStyle name="SAPBEXchaText 4" xfId="34370"/>
    <cellStyle name="SAPBEXchaText 5" xfId="34371"/>
    <cellStyle name="SAPBEXexcBad7" xfId="34372"/>
    <cellStyle name="SAPBEXexcBad7 2" xfId="34373"/>
    <cellStyle name="SAPBEXexcBad7 3" xfId="34374"/>
    <cellStyle name="SAPBEXexcBad7 4" xfId="34375"/>
    <cellStyle name="SAPBEXexcBad7 5" xfId="34376"/>
    <cellStyle name="SAPBEXexcBad8" xfId="34377"/>
    <cellStyle name="SAPBEXexcBad8 2" xfId="34378"/>
    <cellStyle name="SAPBEXexcBad8 3" xfId="34379"/>
    <cellStyle name="SAPBEXexcBad8 4" xfId="34380"/>
    <cellStyle name="SAPBEXexcBad8 5" xfId="34381"/>
    <cellStyle name="SAPBEXexcBad9" xfId="34382"/>
    <cellStyle name="SAPBEXexcBad9 2" xfId="34383"/>
    <cellStyle name="SAPBEXexcBad9 3" xfId="34384"/>
    <cellStyle name="SAPBEXexcBad9 4" xfId="34385"/>
    <cellStyle name="SAPBEXexcBad9 5" xfId="34386"/>
    <cellStyle name="SAPBEXexcCritical4" xfId="34387"/>
    <cellStyle name="SAPBEXexcCritical4 2" xfId="34388"/>
    <cellStyle name="SAPBEXexcCritical4 3" xfId="34389"/>
    <cellStyle name="SAPBEXexcCritical4 4" xfId="34390"/>
    <cellStyle name="SAPBEXexcCritical4 5" xfId="34391"/>
    <cellStyle name="SAPBEXexcCritical5" xfId="34392"/>
    <cellStyle name="SAPBEXexcCritical5 2" xfId="34393"/>
    <cellStyle name="SAPBEXexcCritical5 3" xfId="34394"/>
    <cellStyle name="SAPBEXexcCritical5 4" xfId="34395"/>
    <cellStyle name="SAPBEXexcCritical5 5" xfId="34396"/>
    <cellStyle name="SAPBEXexcCritical6" xfId="34397"/>
    <cellStyle name="SAPBEXexcCritical6 2" xfId="34398"/>
    <cellStyle name="SAPBEXexcCritical6 3" xfId="34399"/>
    <cellStyle name="SAPBEXexcCritical6 4" xfId="34400"/>
    <cellStyle name="SAPBEXexcCritical6 5" xfId="34401"/>
    <cellStyle name="SAPBEXexcGood1" xfId="34402"/>
    <cellStyle name="SAPBEXexcGood1 2" xfId="34403"/>
    <cellStyle name="SAPBEXexcGood1 3" xfId="34404"/>
    <cellStyle name="SAPBEXexcGood1 4" xfId="34405"/>
    <cellStyle name="SAPBEXexcGood1 5" xfId="34406"/>
    <cellStyle name="SAPBEXexcGood2" xfId="34407"/>
    <cellStyle name="SAPBEXexcGood2 2" xfId="34408"/>
    <cellStyle name="SAPBEXexcGood2 3" xfId="34409"/>
    <cellStyle name="SAPBEXexcGood2 4" xfId="34410"/>
    <cellStyle name="SAPBEXexcGood2 5" xfId="34411"/>
    <cellStyle name="SAPBEXexcGood3" xfId="34412"/>
    <cellStyle name="SAPBEXexcGood3 2" xfId="34413"/>
    <cellStyle name="SAPBEXexcGood3 3" xfId="34414"/>
    <cellStyle name="SAPBEXexcGood3 4" xfId="34415"/>
    <cellStyle name="SAPBEXexcGood3 5" xfId="34416"/>
    <cellStyle name="SAPBEXfilterDrill" xfId="34417"/>
    <cellStyle name="SAPBEXfilterDrill 2" xfId="34418"/>
    <cellStyle name="SAPBEXfilterDrill 3" xfId="34419"/>
    <cellStyle name="SAPBEXfilterDrill 4" xfId="34420"/>
    <cellStyle name="SAPBEXfilterDrill 5" xfId="34421"/>
    <cellStyle name="SAPBEXfilterItem" xfId="34422"/>
    <cellStyle name="SAPBEXfilterItem 2" xfId="34423"/>
    <cellStyle name="SAPBEXfilterItem 2 2" xfId="37016"/>
    <cellStyle name="SAPBEXfilterItem 3" xfId="34424"/>
    <cellStyle name="SAPBEXfilterItem 3 2" xfId="37017"/>
    <cellStyle name="SAPBEXfilterItem 4" xfId="34425"/>
    <cellStyle name="SAPBEXfilterItem 4 2" xfId="37018"/>
    <cellStyle name="SAPBEXfilterItem 5" xfId="34426"/>
    <cellStyle name="SAPBEXfilterItem 5 2" xfId="37019"/>
    <cellStyle name="SAPBEXfilterItem 6" xfId="37015"/>
    <cellStyle name="SAPBEXfilterText" xfId="34427"/>
    <cellStyle name="SAPBEXformats" xfId="34428"/>
    <cellStyle name="SAPBEXformats 2" xfId="34429"/>
    <cellStyle name="SAPBEXformats 3" xfId="34430"/>
    <cellStyle name="SAPBEXformats 4" xfId="34431"/>
    <cellStyle name="SAPBEXformats 5" xfId="34432"/>
    <cellStyle name="SAPBEXheaderItem" xfId="34433"/>
    <cellStyle name="SAPBEXheaderItem 2" xfId="34434"/>
    <cellStyle name="SAPBEXheaderItem 3" xfId="34435"/>
    <cellStyle name="SAPBEXheaderItem 4" xfId="34436"/>
    <cellStyle name="SAPBEXheaderItem 5" xfId="34437"/>
    <cellStyle name="SAPBEXheaderText" xfId="34438"/>
    <cellStyle name="SAPBEXheaderText 2" xfId="34439"/>
    <cellStyle name="SAPBEXheaderText 3" xfId="34440"/>
    <cellStyle name="SAPBEXheaderText 4" xfId="34441"/>
    <cellStyle name="SAPBEXheaderText 5" xfId="34442"/>
    <cellStyle name="SAPBEXHLevel0" xfId="34443"/>
    <cellStyle name="SAPBEXHLevel0 2" xfId="34444"/>
    <cellStyle name="SAPBEXHLevel0 3" xfId="34445"/>
    <cellStyle name="SAPBEXHLevel0 4" xfId="34446"/>
    <cellStyle name="SAPBEXHLevel0 5" xfId="34447"/>
    <cellStyle name="SAPBEXHLevel0X" xfId="34448"/>
    <cellStyle name="SAPBEXHLevel0X 2" xfId="34449"/>
    <cellStyle name="SAPBEXHLevel0X 3" xfId="34450"/>
    <cellStyle name="SAPBEXHLevel0X 4" xfId="34451"/>
    <cellStyle name="SAPBEXHLevel0X 5" xfId="34452"/>
    <cellStyle name="SAPBEXHLevel1" xfId="34453"/>
    <cellStyle name="SAPBEXHLevel1 2" xfId="34454"/>
    <cellStyle name="SAPBEXHLevel1 2 2" xfId="34455"/>
    <cellStyle name="SAPBEXHLevel1 3" xfId="34456"/>
    <cellStyle name="SAPBEXHLevel1 3 2" xfId="34457"/>
    <cellStyle name="SAPBEXHLevel1 4" xfId="34458"/>
    <cellStyle name="SAPBEXHLevel1 5" xfId="34459"/>
    <cellStyle name="SAPBEXHLevel1_Cadrage conso" xfId="34460"/>
    <cellStyle name="SAPBEXHLevel1X" xfId="34461"/>
    <cellStyle name="SAPBEXHLevel1X 2" xfId="34462"/>
    <cellStyle name="SAPBEXHLevel1X 3" xfId="34463"/>
    <cellStyle name="SAPBEXHLevel1X 4" xfId="34464"/>
    <cellStyle name="SAPBEXHLevel1X 5" xfId="34465"/>
    <cellStyle name="SAPBEXHLevel2" xfId="34466"/>
    <cellStyle name="SAPBEXHLevel2 2" xfId="34467"/>
    <cellStyle name="SAPBEXHLevel2 3" xfId="34468"/>
    <cellStyle name="SAPBEXHLevel2 4" xfId="34469"/>
    <cellStyle name="SAPBEXHLevel2 5" xfId="34470"/>
    <cellStyle name="SAPBEXHLevel2X" xfId="34471"/>
    <cellStyle name="SAPBEXHLevel2X 2" xfId="34472"/>
    <cellStyle name="SAPBEXHLevel2X 3" xfId="34473"/>
    <cellStyle name="SAPBEXHLevel2X 4" xfId="34474"/>
    <cellStyle name="SAPBEXHLevel2X 5" xfId="34475"/>
    <cellStyle name="SAPBEXHLevel3" xfId="34476"/>
    <cellStyle name="SAPBEXHLevel3 2" xfId="34477"/>
    <cellStyle name="SAPBEXHLevel3 3" xfId="34478"/>
    <cellStyle name="SAPBEXHLevel3 4" xfId="34479"/>
    <cellStyle name="SAPBEXHLevel3 5" xfId="34480"/>
    <cellStyle name="SAPBEXHLevel3X" xfId="34481"/>
    <cellStyle name="SAPBEXHLevel3X 2" xfId="34482"/>
    <cellStyle name="SAPBEXHLevel3X 3" xfId="34483"/>
    <cellStyle name="SAPBEXHLevel3X 4" xfId="34484"/>
    <cellStyle name="SAPBEXHLevel3X 5" xfId="34485"/>
    <cellStyle name="SAPBEXresData" xfId="34486"/>
    <cellStyle name="SAPBEXresData 2" xfId="34487"/>
    <cellStyle name="SAPBEXresData 3" xfId="34488"/>
    <cellStyle name="SAPBEXresData 4" xfId="34489"/>
    <cellStyle name="SAPBEXresData 5" xfId="34490"/>
    <cellStyle name="SAPBEXresDataEmph" xfId="34491"/>
    <cellStyle name="SAPBEXresDataEmph 2" xfId="34492"/>
    <cellStyle name="SAPBEXresDataEmph 3" xfId="34493"/>
    <cellStyle name="SAPBEXresDataEmph 4" xfId="34494"/>
    <cellStyle name="SAPBEXresDataEmph 5" xfId="34495"/>
    <cellStyle name="SAPBEXresItem" xfId="34496"/>
    <cellStyle name="SAPBEXresItem 2" xfId="34497"/>
    <cellStyle name="SAPBEXresItem 3" xfId="34498"/>
    <cellStyle name="SAPBEXresItem 4" xfId="34499"/>
    <cellStyle name="SAPBEXresItem 5" xfId="34500"/>
    <cellStyle name="SAPBEXresItemX" xfId="34501"/>
    <cellStyle name="SAPBEXresItemX 2" xfId="34502"/>
    <cellStyle name="SAPBEXresItemX 3" xfId="34503"/>
    <cellStyle name="SAPBEXresItemX 4" xfId="34504"/>
    <cellStyle name="SAPBEXresItemX 5" xfId="34505"/>
    <cellStyle name="SAPBEXstdData" xfId="34506"/>
    <cellStyle name="SAPBEXstdData 2" xfId="34507"/>
    <cellStyle name="SAPBEXstdData 2 2" xfId="34508"/>
    <cellStyle name="SAPBEXstdData 2 2 2" xfId="34509"/>
    <cellStyle name="SAPBEXstdData 2 3" xfId="34510"/>
    <cellStyle name="SAPBEXstdData 2 3 2" xfId="34511"/>
    <cellStyle name="SAPBEXstdData 2 4" xfId="34512"/>
    <cellStyle name="SAPBEXstdData 2 5" xfId="34513"/>
    <cellStyle name="SAPBEXstdData 2 6" xfId="34514"/>
    <cellStyle name="SAPBEXstdData 2_Cadrage conso" xfId="34515"/>
    <cellStyle name="SAPBEXstdData 3" xfId="34516"/>
    <cellStyle name="SAPBEXstdData 3 2" xfId="34517"/>
    <cellStyle name="SAPBEXstdData 4" xfId="34518"/>
    <cellStyle name="SAPBEXstdData 4 2" xfId="34519"/>
    <cellStyle name="SAPBEXstdData_Annexe 6 IAS" xfId="34520"/>
    <cellStyle name="SAPBEXstdDataEmph" xfId="34521"/>
    <cellStyle name="SAPBEXstdDataEmph 2" xfId="34522"/>
    <cellStyle name="SAPBEXstdDataEmph 3" xfId="34523"/>
    <cellStyle name="SAPBEXstdDataEmph 4" xfId="34524"/>
    <cellStyle name="SAPBEXstdDataEmph 5" xfId="34525"/>
    <cellStyle name="SAPBEXstdItem" xfId="34526"/>
    <cellStyle name="SAPBEXstdItem 2" xfId="34527"/>
    <cellStyle name="SAPBEXstdItem 3" xfId="34528"/>
    <cellStyle name="SAPBEXstdItem 4" xfId="34529"/>
    <cellStyle name="SAPBEXstdItem 5" xfId="34530"/>
    <cellStyle name="SAPBEXstdItemX" xfId="34531"/>
    <cellStyle name="SAPBEXstdItemX 2" xfId="34532"/>
    <cellStyle name="SAPBEXstdItemX 3" xfId="34533"/>
    <cellStyle name="SAPBEXstdItemX 4" xfId="34534"/>
    <cellStyle name="SAPBEXstdItemX 5" xfId="34535"/>
    <cellStyle name="SAPBEXtitle" xfId="34536"/>
    <cellStyle name="SAPBEXundefined" xfId="34537"/>
    <cellStyle name="SAPBEXundefined 2" xfId="34538"/>
    <cellStyle name="SAPBEXundefined 3" xfId="34539"/>
    <cellStyle name="SAPBEXundefined 4" xfId="34540"/>
    <cellStyle name="SAPBEXundefined 5" xfId="34541"/>
    <cellStyle name="Satisfaisant 10" xfId="34542"/>
    <cellStyle name="Satisfaisant 11" xfId="34543"/>
    <cellStyle name="Satisfaisant 12" xfId="34544"/>
    <cellStyle name="Satisfaisant 2" xfId="34545"/>
    <cellStyle name="Satisfaisant 3" xfId="34546"/>
    <cellStyle name="Satisfaisant 4" xfId="34547"/>
    <cellStyle name="Satisfaisant 4 2" xfId="34548"/>
    <cellStyle name="Satisfaisant 4 3" xfId="34549"/>
    <cellStyle name="Satisfaisant 4_Annexe 6 IAS" xfId="34550"/>
    <cellStyle name="Satisfaisant 5" xfId="34551"/>
    <cellStyle name="Satisfaisant 6" xfId="34552"/>
    <cellStyle name="Satisfaisant 7" xfId="34553"/>
    <cellStyle name="Satisfaisant 8" xfId="34554"/>
    <cellStyle name="Satisfaisant 8 2" xfId="34555"/>
    <cellStyle name="Satisfaisant 8_Annexe 6 IAS" xfId="34556"/>
    <cellStyle name="Satisfaisant 9" xfId="34557"/>
    <cellStyle name="SBigTitle" xfId="34558"/>
    <cellStyle name="SComment" xfId="34559"/>
    <cellStyle name="scost_%" xfId="34560"/>
    <cellStyle name="scostamenti" xfId="34561"/>
    <cellStyle name="ScotchRule" xfId="34562"/>
    <cellStyle name="Section" xfId="34563"/>
    <cellStyle name="Section 2" xfId="34564"/>
    <cellStyle name="Section_Cadrage conso" xfId="34565"/>
    <cellStyle name="SEM-BPS-data" xfId="34566"/>
    <cellStyle name="SEM-BPS-head" xfId="34567"/>
    <cellStyle name="SEM-BPS-headdata" xfId="34568"/>
    <cellStyle name="SEM-BPS-headkey" xfId="34569"/>
    <cellStyle name="SEM-BPS-input-on" xfId="34570"/>
    <cellStyle name="SEM-BPS-key" xfId="34571"/>
    <cellStyle name="SEM-BPS-sub1" xfId="34572"/>
    <cellStyle name="SEM-BPS-sub2" xfId="34573"/>
    <cellStyle name="SEM-BPS-total" xfId="34574"/>
    <cellStyle name="Sep. milhar [0]" xfId="34575"/>
    <cellStyle name="Separador de milhares [0]_B4-9902ia" xfId="34576"/>
    <cellStyle name="Separador de milhares_Annex_3" xfId="34577"/>
    <cellStyle name="SFig" xfId="34578"/>
    <cellStyle name="SFig 2" xfId="34579"/>
    <cellStyle name="SFig_Cadrage conso" xfId="34580"/>
    <cellStyle name="Sg%" xfId="34581"/>
    <cellStyle name="SGL U - Style1" xfId="34582"/>
    <cellStyle name="SHADE" xfId="34583"/>
    <cellStyle name="Shaded" xfId="34584"/>
    <cellStyle name="Sheet Title" xfId="20776"/>
    <cellStyle name="Short $" xfId="34585"/>
    <cellStyle name="ShOut" xfId="34586"/>
    <cellStyle name="showCheck" xfId="34587"/>
    <cellStyle name="showCheck 10" xfId="34588"/>
    <cellStyle name="showCheck 11" xfId="37020"/>
    <cellStyle name="showCheck 2" xfId="34589"/>
    <cellStyle name="showCheck 2 2" xfId="34590"/>
    <cellStyle name="showCheck 2 3" xfId="34591"/>
    <cellStyle name="showCheck 2 3 2" xfId="37022"/>
    <cellStyle name="showCheck 2 4" xfId="34592"/>
    <cellStyle name="showCheck 2 4 2" xfId="37023"/>
    <cellStyle name="showCheck 2 5" xfId="34593"/>
    <cellStyle name="showCheck 2 5 2" xfId="37024"/>
    <cellStyle name="showCheck 2 6" xfId="34594"/>
    <cellStyle name="showCheck 2 6 2" xfId="37025"/>
    <cellStyle name="showCheck 2 7" xfId="37021"/>
    <cellStyle name="showCheck 2_Annexe 6 IAS" xfId="34595"/>
    <cellStyle name="showCheck 3" xfId="34596"/>
    <cellStyle name="showCheck 3 2" xfId="34597"/>
    <cellStyle name="showCheck 3 3" xfId="34598"/>
    <cellStyle name="showCheck 3 3 2" xfId="37026"/>
    <cellStyle name="showCheck 3 4" xfId="34599"/>
    <cellStyle name="showCheck 3 4 2" xfId="37027"/>
    <cellStyle name="showCheck 3 5" xfId="34600"/>
    <cellStyle name="showCheck 3 5 2" xfId="37028"/>
    <cellStyle name="showCheck 3 6" xfId="34601"/>
    <cellStyle name="showCheck 3 6 2" xfId="37029"/>
    <cellStyle name="showCheck 3_Annexe 6 IAS" xfId="34602"/>
    <cellStyle name="showCheck 4" xfId="34603"/>
    <cellStyle name="showCheck 5" xfId="34604"/>
    <cellStyle name="showCheck 6" xfId="34605"/>
    <cellStyle name="showCheck 7" xfId="34606"/>
    <cellStyle name="showCheck 8" xfId="34607"/>
    <cellStyle name="showCheck 9" xfId="34608"/>
    <cellStyle name="showCheck_Annexe 6 IAS" xfId="34609"/>
    <cellStyle name="showExposure" xfId="20777"/>
    <cellStyle name="showExposure 10" xfId="34611"/>
    <cellStyle name="showExposure 11" xfId="34610"/>
    <cellStyle name="showExposure 12" xfId="37030"/>
    <cellStyle name="showExposure 2" xfId="34612"/>
    <cellStyle name="showExposure 2 2" xfId="34613"/>
    <cellStyle name="showExposure 2 2 2" xfId="34614"/>
    <cellStyle name="showExposure 2 2 3" xfId="34615"/>
    <cellStyle name="showExposure 2 2 3 2" xfId="37032"/>
    <cellStyle name="showExposure 2 2 4" xfId="34616"/>
    <cellStyle name="showExposure 2 2 4 2" xfId="37033"/>
    <cellStyle name="showExposure 2 2 5" xfId="34617"/>
    <cellStyle name="showExposure 2 2 5 2" xfId="37034"/>
    <cellStyle name="showExposure 2 2 6" xfId="34618"/>
    <cellStyle name="showExposure 2 2 6 2" xfId="37035"/>
    <cellStyle name="showExposure 2 3" xfId="34619"/>
    <cellStyle name="showExposure 2 3 2" xfId="37036"/>
    <cellStyle name="showExposure 2 4" xfId="34620"/>
    <cellStyle name="showExposure 2 4 2" xfId="37037"/>
    <cellStyle name="showExposure 2 5" xfId="34621"/>
    <cellStyle name="showExposure 2 5 2" xfId="37038"/>
    <cellStyle name="showExposure 2 6" xfId="34622"/>
    <cellStyle name="showExposure 2 6 2" xfId="37039"/>
    <cellStyle name="showExposure 2 7" xfId="34623"/>
    <cellStyle name="showExposure 2 7 2" xfId="37040"/>
    <cellStyle name="showExposure 2 8" xfId="37031"/>
    <cellStyle name="showExposure 2_Annexe 6 IAS" xfId="34624"/>
    <cellStyle name="showExposure 3" xfId="34625"/>
    <cellStyle name="showExposure 3 2" xfId="34626"/>
    <cellStyle name="showExposure 3 3" xfId="34627"/>
    <cellStyle name="showExposure 3 3 2" xfId="37041"/>
    <cellStyle name="showExposure 3 4" xfId="34628"/>
    <cellStyle name="showExposure 3 4 2" xfId="37042"/>
    <cellStyle name="showExposure 3 5" xfId="34629"/>
    <cellStyle name="showExposure 3 5 2" xfId="37043"/>
    <cellStyle name="showExposure 3 6" xfId="34630"/>
    <cellStyle name="showExposure 3 6 2" xfId="37044"/>
    <cellStyle name="showExposure 3_Annexe 6 IAS" xfId="34631"/>
    <cellStyle name="showExposure 4" xfId="34632"/>
    <cellStyle name="showExposure 5" xfId="34633"/>
    <cellStyle name="showExposure 6" xfId="34634"/>
    <cellStyle name="showExposure 7" xfId="34635"/>
    <cellStyle name="showExposure 8" xfId="34636"/>
    <cellStyle name="showExposure 9" xfId="34637"/>
    <cellStyle name="showExposure_Annexe 6 IAS" xfId="34638"/>
    <cellStyle name="showParameterE" xfId="20778"/>
    <cellStyle name="showParameterE 10" xfId="34640"/>
    <cellStyle name="showParameterE 11" xfId="34639"/>
    <cellStyle name="showParameterE 12" xfId="37045"/>
    <cellStyle name="showParameterE 2" xfId="34641"/>
    <cellStyle name="showParameterE 2 2" xfId="34642"/>
    <cellStyle name="showParameterE 2 3" xfId="34643"/>
    <cellStyle name="showParameterE 2 3 2" xfId="37047"/>
    <cellStyle name="showParameterE 2 4" xfId="34644"/>
    <cellStyle name="showParameterE 2 4 2" xfId="37048"/>
    <cellStyle name="showParameterE 2 5" xfId="34645"/>
    <cellStyle name="showParameterE 2 5 2" xfId="37049"/>
    <cellStyle name="showParameterE 2 6" xfId="34646"/>
    <cellStyle name="showParameterE 2 6 2" xfId="37050"/>
    <cellStyle name="showParameterE 2 7" xfId="37046"/>
    <cellStyle name="showParameterE 2_Annexe 6 IAS" xfId="34647"/>
    <cellStyle name="showParameterE 3" xfId="34648"/>
    <cellStyle name="showParameterE 3 2" xfId="34649"/>
    <cellStyle name="showParameterE 3 3" xfId="34650"/>
    <cellStyle name="showParameterE 3 3 2" xfId="37051"/>
    <cellStyle name="showParameterE 3 4" xfId="34651"/>
    <cellStyle name="showParameterE 3 4 2" xfId="37052"/>
    <cellStyle name="showParameterE 3 5" xfId="34652"/>
    <cellStyle name="showParameterE 3 5 2" xfId="37053"/>
    <cellStyle name="showParameterE 3 6" xfId="34653"/>
    <cellStyle name="showParameterE 3 6 2" xfId="37054"/>
    <cellStyle name="showParameterE 3_Annexe 6 IAS" xfId="34654"/>
    <cellStyle name="showParameterE 4" xfId="34655"/>
    <cellStyle name="showParameterE 5" xfId="34656"/>
    <cellStyle name="showParameterE 6" xfId="34657"/>
    <cellStyle name="showParameterE 7" xfId="34658"/>
    <cellStyle name="showParameterE 8" xfId="34659"/>
    <cellStyle name="showParameterE 9" xfId="34660"/>
    <cellStyle name="showParameterE_Annexe 6 IAS" xfId="34661"/>
    <cellStyle name="showParameterS" xfId="34662"/>
    <cellStyle name="showParameterS 10" xfId="34663"/>
    <cellStyle name="showParameterS 11" xfId="37055"/>
    <cellStyle name="showParameterS 2" xfId="34664"/>
    <cellStyle name="showParameterS 2 2" xfId="34665"/>
    <cellStyle name="showParameterS 2 3" xfId="34666"/>
    <cellStyle name="showParameterS 2 3 2" xfId="37057"/>
    <cellStyle name="showParameterS 2 4" xfId="34667"/>
    <cellStyle name="showParameterS 2 4 2" xfId="37058"/>
    <cellStyle name="showParameterS 2 5" xfId="34668"/>
    <cellStyle name="showParameterS 2 5 2" xfId="37059"/>
    <cellStyle name="showParameterS 2 6" xfId="34669"/>
    <cellStyle name="showParameterS 2 6 2" xfId="37060"/>
    <cellStyle name="showParameterS 2 7" xfId="37056"/>
    <cellStyle name="showParameterS 2_Annexe 6 IAS" xfId="34670"/>
    <cellStyle name="showParameterS 3" xfId="34671"/>
    <cellStyle name="showParameterS 3 2" xfId="34672"/>
    <cellStyle name="showParameterS 3 3" xfId="34673"/>
    <cellStyle name="showParameterS 3 3 2" xfId="37061"/>
    <cellStyle name="showParameterS 3 4" xfId="34674"/>
    <cellStyle name="showParameterS 3 4 2" xfId="37062"/>
    <cellStyle name="showParameterS 3 5" xfId="34675"/>
    <cellStyle name="showParameterS 3 5 2" xfId="37063"/>
    <cellStyle name="showParameterS 3 6" xfId="34676"/>
    <cellStyle name="showParameterS 3 6 2" xfId="37064"/>
    <cellStyle name="showParameterS 3_Annexe 6 IAS" xfId="34677"/>
    <cellStyle name="showParameterS 4" xfId="34678"/>
    <cellStyle name="showParameterS 5" xfId="34679"/>
    <cellStyle name="showParameterS 6" xfId="34680"/>
    <cellStyle name="showParameterS 7" xfId="34681"/>
    <cellStyle name="showParameterS 8" xfId="34682"/>
    <cellStyle name="showParameterS 9" xfId="34683"/>
    <cellStyle name="showParameterS_Annexe 6 IAS" xfId="34684"/>
    <cellStyle name="showPD" xfId="34685"/>
    <cellStyle name="showPD 10" xfId="34686"/>
    <cellStyle name="showPD 11" xfId="37065"/>
    <cellStyle name="showPD 2" xfId="34687"/>
    <cellStyle name="showPD 2 2" xfId="34688"/>
    <cellStyle name="showPD 2 3" xfId="34689"/>
    <cellStyle name="showPD 2 3 2" xfId="37067"/>
    <cellStyle name="showPD 2 4" xfId="34690"/>
    <cellStyle name="showPD 2 4 2" xfId="37068"/>
    <cellStyle name="showPD 2 5" xfId="34691"/>
    <cellStyle name="showPD 2 5 2" xfId="37069"/>
    <cellStyle name="showPD 2 6" xfId="34692"/>
    <cellStyle name="showPD 2 6 2" xfId="37070"/>
    <cellStyle name="showPD 2 7" xfId="37066"/>
    <cellStyle name="showPD 2_Annexe 6 IAS" xfId="34693"/>
    <cellStyle name="showPD 3" xfId="34694"/>
    <cellStyle name="showPD 3 2" xfId="34695"/>
    <cellStyle name="showPD 3 3" xfId="34696"/>
    <cellStyle name="showPD 3 3 2" xfId="37071"/>
    <cellStyle name="showPD 3 4" xfId="34697"/>
    <cellStyle name="showPD 3 4 2" xfId="37072"/>
    <cellStyle name="showPD 3 5" xfId="34698"/>
    <cellStyle name="showPD 3 5 2" xfId="37073"/>
    <cellStyle name="showPD 3 6" xfId="34699"/>
    <cellStyle name="showPD 3 6 2" xfId="37074"/>
    <cellStyle name="showPD 3_Annexe 6 IAS" xfId="34700"/>
    <cellStyle name="showPD 4" xfId="34701"/>
    <cellStyle name="showPD 5" xfId="34702"/>
    <cellStyle name="showPD 6" xfId="34703"/>
    <cellStyle name="showPD 7" xfId="34704"/>
    <cellStyle name="showPD 8" xfId="34705"/>
    <cellStyle name="showPD 9" xfId="34706"/>
    <cellStyle name="showPD_Annexe 6 IAS" xfId="34707"/>
    <cellStyle name="showPercentage" xfId="34708"/>
    <cellStyle name="showPercentage 10" xfId="34709"/>
    <cellStyle name="showPercentage 11" xfId="37075"/>
    <cellStyle name="showPercentage 2" xfId="34710"/>
    <cellStyle name="showPercentage 2 2" xfId="34711"/>
    <cellStyle name="showPercentage 2 3" xfId="34712"/>
    <cellStyle name="showPercentage 2 3 2" xfId="37077"/>
    <cellStyle name="showPercentage 2 4" xfId="34713"/>
    <cellStyle name="showPercentage 2 4 2" xfId="37078"/>
    <cellStyle name="showPercentage 2 5" xfId="34714"/>
    <cellStyle name="showPercentage 2 5 2" xfId="37079"/>
    <cellStyle name="showPercentage 2 6" xfId="34715"/>
    <cellStyle name="showPercentage 2 6 2" xfId="37080"/>
    <cellStyle name="showPercentage 2 7" xfId="37076"/>
    <cellStyle name="showPercentage 2_Annexe 6 IAS" xfId="34716"/>
    <cellStyle name="showPercentage 3" xfId="34717"/>
    <cellStyle name="showPercentage 3 2" xfId="34718"/>
    <cellStyle name="showPercentage 3 3" xfId="34719"/>
    <cellStyle name="showPercentage 3 3 2" xfId="37081"/>
    <cellStyle name="showPercentage 3 4" xfId="34720"/>
    <cellStyle name="showPercentage 3 4 2" xfId="37082"/>
    <cellStyle name="showPercentage 3 5" xfId="34721"/>
    <cellStyle name="showPercentage 3 5 2" xfId="37083"/>
    <cellStyle name="showPercentage 3 6" xfId="34722"/>
    <cellStyle name="showPercentage 3 6 2" xfId="37084"/>
    <cellStyle name="showPercentage 3_Annexe 6 IAS" xfId="34723"/>
    <cellStyle name="showPercentage 4" xfId="34724"/>
    <cellStyle name="showPercentage 5" xfId="34725"/>
    <cellStyle name="showPercentage 6" xfId="34726"/>
    <cellStyle name="showPercentage 7" xfId="34727"/>
    <cellStyle name="showPercentage 8" xfId="34728"/>
    <cellStyle name="showPercentage 9" xfId="34729"/>
    <cellStyle name="showPercentage_Annexe 6 IAS" xfId="34730"/>
    <cellStyle name="showSelection" xfId="34731"/>
    <cellStyle name="showSelection 10" xfId="34732"/>
    <cellStyle name="showSelection 11" xfId="37085"/>
    <cellStyle name="showSelection 2" xfId="34733"/>
    <cellStyle name="showSelection 2 2" xfId="34734"/>
    <cellStyle name="showSelection 2 3" xfId="34735"/>
    <cellStyle name="showSelection 2 3 2" xfId="37087"/>
    <cellStyle name="showSelection 2 4" xfId="34736"/>
    <cellStyle name="showSelection 2 4 2" xfId="37088"/>
    <cellStyle name="showSelection 2 5" xfId="34737"/>
    <cellStyle name="showSelection 2 5 2" xfId="37089"/>
    <cellStyle name="showSelection 2 6" xfId="34738"/>
    <cellStyle name="showSelection 2 6 2" xfId="37090"/>
    <cellStyle name="showSelection 2 7" xfId="37086"/>
    <cellStyle name="showSelection 2_Annexe 6 IAS" xfId="34739"/>
    <cellStyle name="showSelection 3" xfId="34740"/>
    <cellStyle name="showSelection 3 2" xfId="34741"/>
    <cellStyle name="showSelection 3 3" xfId="34742"/>
    <cellStyle name="showSelection 3 3 2" xfId="37091"/>
    <cellStyle name="showSelection 3 4" xfId="34743"/>
    <cellStyle name="showSelection 3 4 2" xfId="37092"/>
    <cellStyle name="showSelection 3 5" xfId="34744"/>
    <cellStyle name="showSelection 3 5 2" xfId="37093"/>
    <cellStyle name="showSelection 3 6" xfId="34745"/>
    <cellStyle name="showSelection 3 6 2" xfId="37094"/>
    <cellStyle name="showSelection 3_Annexe 6 IAS" xfId="34746"/>
    <cellStyle name="showSelection 4" xfId="34747"/>
    <cellStyle name="showSelection 5" xfId="34748"/>
    <cellStyle name="showSelection 6" xfId="34749"/>
    <cellStyle name="showSelection 7" xfId="34750"/>
    <cellStyle name="showSelection 8" xfId="34751"/>
    <cellStyle name="showSelection 9" xfId="34752"/>
    <cellStyle name="showSelection_Annexe 6 IAS" xfId="34753"/>
    <cellStyle name="SI%" xfId="34754"/>
    <cellStyle name="SI% 2" xfId="34755"/>
    <cellStyle name="SI%_~0950885" xfId="34756"/>
    <cellStyle name="SImportant" xfId="34757"/>
    <cellStyle name="Single Accounting" xfId="34758"/>
    <cellStyle name="Single Accounting 2" xfId="34759"/>
    <cellStyle name="Single Accounting 2 2" xfId="34760"/>
    <cellStyle name="Single Accounting 2 2 2" xfId="34761"/>
    <cellStyle name="Single Accounting 2 3" xfId="34762"/>
    <cellStyle name="Single Accounting 3" xfId="34763"/>
    <cellStyle name="Single Accounting 3 2" xfId="34764"/>
    <cellStyle name="Single Accounting 4" xfId="34765"/>
    <cellStyle name="Single Accounting_Cadrage conso" xfId="34766"/>
    <cellStyle name="SInput" xfId="34767"/>
    <cellStyle name="SInput1" xfId="34768"/>
    <cellStyle name="SInterMed" xfId="34769"/>
    <cellStyle name="SMainTitle" xfId="34770"/>
    <cellStyle name="SMainTitle 2" xfId="34771"/>
    <cellStyle name="SMainTitle 3" xfId="34772"/>
    <cellStyle name="SMainTitle 4" xfId="34773"/>
    <cellStyle name="SMainTitle 5" xfId="34774"/>
    <cellStyle name="Small font" xfId="34775"/>
    <cellStyle name="Small font 2" xfId="34776"/>
    <cellStyle name="Small font 2 2" xfId="34777"/>
    <cellStyle name="Small font 2_Annexe 6 IAS" xfId="34778"/>
    <cellStyle name="Small font 3" xfId="34779"/>
    <cellStyle name="Small font 4" xfId="34780"/>
    <cellStyle name="Small font 5" xfId="34781"/>
    <cellStyle name="Small font_~0950885" xfId="34782"/>
    <cellStyle name="SN" xfId="34783"/>
    <cellStyle name="SN 2" xfId="34784"/>
    <cellStyle name="SN 3" xfId="34785"/>
    <cellStyle name="SN_Annexe 6 IAS" xfId="34786"/>
    <cellStyle name="Sname" xfId="34787"/>
    <cellStyle name="Sname 2" xfId="34788"/>
    <cellStyle name="Sname 3" xfId="34789"/>
    <cellStyle name="Sname_~0950885" xfId="34790"/>
    <cellStyle name="Sortie 10" xfId="34791"/>
    <cellStyle name="Sortie 11" xfId="34792"/>
    <cellStyle name="Sortie 12" xfId="34793"/>
    <cellStyle name="Sortie 2" xfId="34794"/>
    <cellStyle name="Sortie 2 2" xfId="34795"/>
    <cellStyle name="Sortie 2 3" xfId="34796"/>
    <cellStyle name="Sortie 2 4" xfId="34797"/>
    <cellStyle name="Sortie 2 5" xfId="34798"/>
    <cellStyle name="Sortie 2 6" xfId="34799"/>
    <cellStyle name="Sortie 3" xfId="34800"/>
    <cellStyle name="Sortie 3 2" xfId="34801"/>
    <cellStyle name="Sortie 4" xfId="34802"/>
    <cellStyle name="Sortie 4 2" xfId="34803"/>
    <cellStyle name="Sortie 4 3" xfId="34804"/>
    <cellStyle name="Sortie 4_Annexe 6 IAS" xfId="34805"/>
    <cellStyle name="Sortie 5" xfId="34806"/>
    <cellStyle name="Sortie 6" xfId="34807"/>
    <cellStyle name="Sortie 7" xfId="34808"/>
    <cellStyle name="Sortie 8" xfId="34809"/>
    <cellStyle name="Sortie 8 2" xfId="34810"/>
    <cellStyle name="Sortie 8_Annexe 6 IAS" xfId="34811"/>
    <cellStyle name="Sortie 9" xfId="34812"/>
    <cellStyle name="Sous-Titre" xfId="34813"/>
    <cellStyle name="SOutput" xfId="34814"/>
    <cellStyle name="SPerc" xfId="34815"/>
    <cellStyle name="SPerc 2" xfId="34816"/>
    <cellStyle name="SPerc_~0950885" xfId="34817"/>
    <cellStyle name="Standaard_Acc raco magn snac 2-5-2005" xfId="34818"/>
    <cellStyle name="Standard 3" xfId="34819"/>
    <cellStyle name="Standard 3 2" xfId="34820"/>
    <cellStyle name="Standard 3 3" xfId="34821"/>
    <cellStyle name="Standard_Aktuell - Vertragsverlängerungen etc" xfId="34822"/>
    <cellStyle name="StandardDate" xfId="34823"/>
    <cellStyle name="standardnumber" xfId="34824"/>
    <cellStyle name="standardnumber 2" xfId="34825"/>
    <cellStyle name="standardnumber 2 2" xfId="37096"/>
    <cellStyle name="standardnumber 3" xfId="34826"/>
    <cellStyle name="standardnumber 3 2" xfId="37097"/>
    <cellStyle name="standardnumber 4" xfId="34827"/>
    <cellStyle name="standardnumber 4 2" xfId="37098"/>
    <cellStyle name="standardnumber 5" xfId="34828"/>
    <cellStyle name="standardnumber 5 2" xfId="37099"/>
    <cellStyle name="standardnumber 6" xfId="37095"/>
    <cellStyle name="StandingData" xfId="34829"/>
    <cellStyle name="std" xfId="34830"/>
    <cellStyle name="std 10" xfId="34831"/>
    <cellStyle name="std 11" xfId="34832"/>
    <cellStyle name="std 12" xfId="34833"/>
    <cellStyle name="std 13" xfId="34834"/>
    <cellStyle name="std 14" xfId="34835"/>
    <cellStyle name="std 15" xfId="34836"/>
    <cellStyle name="std 16" xfId="34837"/>
    <cellStyle name="std 17" xfId="34838"/>
    <cellStyle name="std 2" xfId="34839"/>
    <cellStyle name="std 2 2" xfId="34840"/>
    <cellStyle name="std 2_Annexe 6 IAS" xfId="34841"/>
    <cellStyle name="std 3" xfId="34842"/>
    <cellStyle name="std 4" xfId="34843"/>
    <cellStyle name="std 5" xfId="34844"/>
    <cellStyle name="std 6" xfId="34845"/>
    <cellStyle name="std 7" xfId="34846"/>
    <cellStyle name="std 8" xfId="34847"/>
    <cellStyle name="std 9" xfId="34848"/>
    <cellStyle name="std_~0950885" xfId="34849"/>
    <cellStyle name="Sterling [0]" xfId="34850"/>
    <cellStyle name="Stile 1" xfId="34851"/>
    <cellStyle name="Stitle" xfId="34852"/>
    <cellStyle name="Ston" xfId="34853"/>
    <cellStyle name="Ston 2" xfId="34854"/>
    <cellStyle name="Ston 3" xfId="34855"/>
    <cellStyle name="Ston_~0950885" xfId="34856"/>
    <cellStyle name="strip" xfId="34857"/>
    <cellStyle name="strip 10" xfId="34858"/>
    <cellStyle name="strip 11" xfId="34859"/>
    <cellStyle name="strip 12" xfId="34860"/>
    <cellStyle name="strip 13" xfId="34861"/>
    <cellStyle name="strip 14" xfId="34862"/>
    <cellStyle name="strip 15" xfId="34863"/>
    <cellStyle name="strip 16" xfId="34864"/>
    <cellStyle name="strip 17" xfId="34865"/>
    <cellStyle name="strip 18" xfId="37100"/>
    <cellStyle name="strip 2" xfId="34866"/>
    <cellStyle name="strip 2 2" xfId="34867"/>
    <cellStyle name="strip 2_Annexe 6 IAS" xfId="34868"/>
    <cellStyle name="strip 3" xfId="34869"/>
    <cellStyle name="strip 3 2" xfId="34870"/>
    <cellStyle name="strip 3_Annexe 6 IAS" xfId="34871"/>
    <cellStyle name="strip 4" xfId="34872"/>
    <cellStyle name="strip 4 2" xfId="34873"/>
    <cellStyle name="strip 4_Annexe 6 IAS" xfId="34874"/>
    <cellStyle name="strip 5" xfId="34875"/>
    <cellStyle name="strip 5 2" xfId="34876"/>
    <cellStyle name="strip 5_Annexe 6 IAS" xfId="34877"/>
    <cellStyle name="strip 6" xfId="34878"/>
    <cellStyle name="strip 7" xfId="34879"/>
    <cellStyle name="strip 8" xfId="34880"/>
    <cellStyle name="strip 9" xfId="34881"/>
    <cellStyle name="strip_Annexe 6 IAS" xfId="34882"/>
    <cellStyle name="STYL1 - Style1" xfId="34883"/>
    <cellStyle name="STYL1 - Style1 2" xfId="34884"/>
    <cellStyle name="STYL1 - Style1 3" xfId="34885"/>
    <cellStyle name="Style 1" xfId="20779"/>
    <cellStyle name="Style 1 2" xfId="20780"/>
    <cellStyle name="Style 1 2 2" xfId="20781"/>
    <cellStyle name="Style 1 2 2 2" xfId="34889"/>
    <cellStyle name="Style 1 2 2 2 2" xfId="34890"/>
    <cellStyle name="Style 1 2 2 3" xfId="34891"/>
    <cellStyle name="Style 1 2 2 4" xfId="34888"/>
    <cellStyle name="Style 1 2 3" xfId="34892"/>
    <cellStyle name="Style 1 2 3 2" xfId="34893"/>
    <cellStyle name="Style 1 2 3 2 2" xfId="34894"/>
    <cellStyle name="Style 1 2 3 3" xfId="34895"/>
    <cellStyle name="Style 1 2 4" xfId="34896"/>
    <cellStyle name="Style 1 2 4 2" xfId="34897"/>
    <cellStyle name="Style 1 2 5" xfId="34898"/>
    <cellStyle name="Style 1 2 6" xfId="34887"/>
    <cellStyle name="Style 1 2_Cadrage conso" xfId="34899"/>
    <cellStyle name="Style 1 3" xfId="20782"/>
    <cellStyle name="Style 1 3 2" xfId="34901"/>
    <cellStyle name="Style 1 3 2 2" xfId="34902"/>
    <cellStyle name="Style 1 3 3" xfId="34903"/>
    <cellStyle name="Style 1 3 4" xfId="34900"/>
    <cellStyle name="Style 1 4" xfId="20783"/>
    <cellStyle name="Style 1 4 2" xfId="34905"/>
    <cellStyle name="Style 1 4 2 2" xfId="34906"/>
    <cellStyle name="Style 1 4 3" xfId="34907"/>
    <cellStyle name="Style 1 4 4" xfId="34904"/>
    <cellStyle name="Style 1 5" xfId="34908"/>
    <cellStyle name="Style 1 5 2" xfId="34909"/>
    <cellStyle name="Style 1 5 3" xfId="34910"/>
    <cellStyle name="Style 1 6" xfId="34911"/>
    <cellStyle name="Style 1 7" xfId="34912"/>
    <cellStyle name="Style 1 8" xfId="34886"/>
    <cellStyle name="Style 1_Annexe 6 IAS" xfId="34913"/>
    <cellStyle name="Style 10" xfId="34914"/>
    <cellStyle name="Style 11" xfId="34915"/>
    <cellStyle name="Style 12" xfId="34916"/>
    <cellStyle name="Style 13" xfId="34917"/>
    <cellStyle name="Style 14" xfId="34918"/>
    <cellStyle name="Style 15" xfId="34919"/>
    <cellStyle name="Style 16" xfId="34920"/>
    <cellStyle name="Style 17" xfId="34921"/>
    <cellStyle name="Style 18" xfId="34922"/>
    <cellStyle name="Style 19" xfId="34923"/>
    <cellStyle name="Style 2" xfId="20784"/>
    <cellStyle name="Style 2 2" xfId="34924"/>
    <cellStyle name="Style 20" xfId="34925"/>
    <cellStyle name="Style 21" xfId="34926"/>
    <cellStyle name="Style 22" xfId="34927"/>
    <cellStyle name="Style 23" xfId="34928"/>
    <cellStyle name="Style 23 2" xfId="34929"/>
    <cellStyle name="Style 24" xfId="34930"/>
    <cellStyle name="Style 25" xfId="34931"/>
    <cellStyle name="Style 26" xfId="34932"/>
    <cellStyle name="Style 26 2" xfId="34933"/>
    <cellStyle name="Style 26 3" xfId="34934"/>
    <cellStyle name="Style 27" xfId="34935"/>
    <cellStyle name="Style 28" xfId="34936"/>
    <cellStyle name="Style 29" xfId="34937"/>
    <cellStyle name="Style 3" xfId="20785"/>
    <cellStyle name="Style 3 2" xfId="34938"/>
    <cellStyle name="Style 30" xfId="34939"/>
    <cellStyle name="Style 31" xfId="34940"/>
    <cellStyle name="Style 32" xfId="34941"/>
    <cellStyle name="Style 33" xfId="34942"/>
    <cellStyle name="Style 34" xfId="34943"/>
    <cellStyle name="Style 35" xfId="34944"/>
    <cellStyle name="Style 36" xfId="34945"/>
    <cellStyle name="Style 37" xfId="34946"/>
    <cellStyle name="Style 38" xfId="34947"/>
    <cellStyle name="Style 39" xfId="34948"/>
    <cellStyle name="Style 4" xfId="20786"/>
    <cellStyle name="Style 4 2" xfId="34949"/>
    <cellStyle name="Style 40" xfId="34950"/>
    <cellStyle name="Style 41" xfId="34951"/>
    <cellStyle name="Style 42" xfId="34952"/>
    <cellStyle name="Style 43" xfId="34953"/>
    <cellStyle name="Style 44" xfId="34954"/>
    <cellStyle name="Style 45" xfId="34955"/>
    <cellStyle name="Style 46" xfId="34956"/>
    <cellStyle name="Style 47" xfId="34957"/>
    <cellStyle name="Style 48" xfId="34958"/>
    <cellStyle name="Style 49" xfId="34959"/>
    <cellStyle name="Style 5" xfId="20787"/>
    <cellStyle name="Style 5 2" xfId="34960"/>
    <cellStyle name="Style 50" xfId="34961"/>
    <cellStyle name="Style 51" xfId="34962"/>
    <cellStyle name="Style 52" xfId="34963"/>
    <cellStyle name="Style 53" xfId="34964"/>
    <cellStyle name="Style 54" xfId="34965"/>
    <cellStyle name="Style 55" xfId="34966"/>
    <cellStyle name="Style 56" xfId="34967"/>
    <cellStyle name="Style 57" xfId="34968"/>
    <cellStyle name="Style 58" xfId="34969"/>
    <cellStyle name="Style 59" xfId="34970"/>
    <cellStyle name="Style 6" xfId="20788"/>
    <cellStyle name="Style 6 2" xfId="34971"/>
    <cellStyle name="Style 60" xfId="34972"/>
    <cellStyle name="Style 61" xfId="34973"/>
    <cellStyle name="Style 62" xfId="34974"/>
    <cellStyle name="Style 63" xfId="34975"/>
    <cellStyle name="Style 64" xfId="34976"/>
    <cellStyle name="Style 7" xfId="20789"/>
    <cellStyle name="Style 7 2" xfId="34977"/>
    <cellStyle name="Style 8" xfId="20790"/>
    <cellStyle name="Style 8 2" xfId="34978"/>
    <cellStyle name="Style 9" xfId="34979"/>
    <cellStyle name="style1" xfId="34980"/>
    <cellStyle name="style1 2" xfId="34981"/>
    <cellStyle name="style1_~0950885" xfId="34982"/>
    <cellStyle name="style2" xfId="34983"/>
    <cellStyle name="style2 2" xfId="34984"/>
    <cellStyle name="style2_~0950885" xfId="34985"/>
    <cellStyle name="Subhead1" xfId="34986"/>
    <cellStyle name="Subhead2" xfId="34987"/>
    <cellStyle name="Subhead3" xfId="34988"/>
    <cellStyle name="Subhead4" xfId="34989"/>
    <cellStyle name="Subtitle" xfId="34990"/>
    <cellStyle name="Subtotal" xfId="34991"/>
    <cellStyle name="Summary" xfId="34992"/>
    <cellStyle name="Summe" xfId="34993"/>
    <cellStyle name="Summe 10" xfId="34994"/>
    <cellStyle name="Summe 11" xfId="37101"/>
    <cellStyle name="Summe 2" xfId="34995"/>
    <cellStyle name="Summe 2 2" xfId="34996"/>
    <cellStyle name="Summe 2 3" xfId="34997"/>
    <cellStyle name="Summe 2 3 2" xfId="37103"/>
    <cellStyle name="Summe 2 4" xfId="34998"/>
    <cellStyle name="Summe 2 4 2" xfId="37104"/>
    <cellStyle name="Summe 2 5" xfId="34999"/>
    <cellStyle name="Summe 2 5 2" xfId="37105"/>
    <cellStyle name="Summe 2 6" xfId="35000"/>
    <cellStyle name="Summe 2 6 2" xfId="37106"/>
    <cellStyle name="Summe 2 7" xfId="37102"/>
    <cellStyle name="Summe 2_Annexe 6 IAS" xfId="35001"/>
    <cellStyle name="Summe 3" xfId="35002"/>
    <cellStyle name="Summe 3 2" xfId="35003"/>
    <cellStyle name="Summe 3 3" xfId="35004"/>
    <cellStyle name="Summe 3 3 2" xfId="37107"/>
    <cellStyle name="Summe 3 4" xfId="35005"/>
    <cellStyle name="Summe 3 4 2" xfId="37108"/>
    <cellStyle name="Summe 3 5" xfId="35006"/>
    <cellStyle name="Summe 3 5 2" xfId="37109"/>
    <cellStyle name="Summe 3 6" xfId="35007"/>
    <cellStyle name="Summe 3 6 2" xfId="37110"/>
    <cellStyle name="Summe 3_Annexe 6 IAS" xfId="35008"/>
    <cellStyle name="Summe 4" xfId="35009"/>
    <cellStyle name="Summe 5" xfId="35010"/>
    <cellStyle name="Summe 6" xfId="35011"/>
    <cellStyle name="Summe 7" xfId="35012"/>
    <cellStyle name="Summe 8" xfId="35013"/>
    <cellStyle name="Summe 9" xfId="35014"/>
    <cellStyle name="Summe_Annexe 6 IAS" xfId="35015"/>
    <cellStyle name="sup2Date" xfId="35016"/>
    <cellStyle name="sup2Date 10" xfId="35017"/>
    <cellStyle name="sup2Date 2" xfId="35018"/>
    <cellStyle name="sup2Date 2 2" xfId="35019"/>
    <cellStyle name="sup2Date 2_Annexe 6 IAS" xfId="35020"/>
    <cellStyle name="sup2Date 3" xfId="35021"/>
    <cellStyle name="sup2Date 3 2" xfId="35022"/>
    <cellStyle name="sup2Date 3_Annexe 6 IAS" xfId="35023"/>
    <cellStyle name="sup2Date 4" xfId="35024"/>
    <cellStyle name="sup2Date 5" xfId="35025"/>
    <cellStyle name="sup2Date 6" xfId="35026"/>
    <cellStyle name="sup2Date 7" xfId="35027"/>
    <cellStyle name="sup2Date 8" xfId="35028"/>
    <cellStyle name="sup2Date 9" xfId="35029"/>
    <cellStyle name="sup2Date_Annexe 6 IAS" xfId="35030"/>
    <cellStyle name="sup2Int" xfId="35031"/>
    <cellStyle name="sup2Int 10" xfId="35032"/>
    <cellStyle name="sup2Int 11" xfId="37111"/>
    <cellStyle name="sup2Int 2" xfId="35033"/>
    <cellStyle name="sup2Int 2 2" xfId="35034"/>
    <cellStyle name="sup2Int 2 3" xfId="35035"/>
    <cellStyle name="sup2Int 2 3 2" xfId="37113"/>
    <cellStyle name="sup2Int 2 4" xfId="35036"/>
    <cellStyle name="sup2Int 2 4 2" xfId="37114"/>
    <cellStyle name="sup2Int 2 5" xfId="35037"/>
    <cellStyle name="sup2Int 2 5 2" xfId="37115"/>
    <cellStyle name="sup2Int 2 6" xfId="35038"/>
    <cellStyle name="sup2Int 2 6 2" xfId="37116"/>
    <cellStyle name="sup2Int 2 7" xfId="37112"/>
    <cellStyle name="sup2Int 2_Annexe 6 IAS" xfId="35039"/>
    <cellStyle name="sup2Int 3" xfId="35040"/>
    <cellStyle name="sup2Int 3 2" xfId="35041"/>
    <cellStyle name="sup2Int 3 3" xfId="35042"/>
    <cellStyle name="sup2Int 3 3 2" xfId="37117"/>
    <cellStyle name="sup2Int 3 4" xfId="35043"/>
    <cellStyle name="sup2Int 3 4 2" xfId="37118"/>
    <cellStyle name="sup2Int 3 5" xfId="35044"/>
    <cellStyle name="sup2Int 3 5 2" xfId="37119"/>
    <cellStyle name="sup2Int 3 6" xfId="35045"/>
    <cellStyle name="sup2Int 3 6 2" xfId="37120"/>
    <cellStyle name="sup2Int 3_Annexe 6 IAS" xfId="35046"/>
    <cellStyle name="sup2Int 4" xfId="35047"/>
    <cellStyle name="sup2Int 5" xfId="35048"/>
    <cellStyle name="sup2Int 6" xfId="35049"/>
    <cellStyle name="sup2Int 7" xfId="35050"/>
    <cellStyle name="sup2Int 8" xfId="35051"/>
    <cellStyle name="sup2Int 9" xfId="35052"/>
    <cellStyle name="sup2Int_Annexe 6 IAS" xfId="35053"/>
    <cellStyle name="sup2ParameterE" xfId="35054"/>
    <cellStyle name="sup2ParameterE 10" xfId="35055"/>
    <cellStyle name="sup2ParameterE 11" xfId="37121"/>
    <cellStyle name="sup2ParameterE 2" xfId="35056"/>
    <cellStyle name="sup2ParameterE 2 2" xfId="35057"/>
    <cellStyle name="sup2ParameterE 2 3" xfId="35058"/>
    <cellStyle name="sup2ParameterE 2 3 2" xfId="37123"/>
    <cellStyle name="sup2ParameterE 2 4" xfId="35059"/>
    <cellStyle name="sup2ParameterE 2 4 2" xfId="37124"/>
    <cellStyle name="sup2ParameterE 2 5" xfId="35060"/>
    <cellStyle name="sup2ParameterE 2 5 2" xfId="37125"/>
    <cellStyle name="sup2ParameterE 2 6" xfId="35061"/>
    <cellStyle name="sup2ParameterE 2 6 2" xfId="37126"/>
    <cellStyle name="sup2ParameterE 2 7" xfId="37122"/>
    <cellStyle name="sup2ParameterE 2_Annexe 6 IAS" xfId="35062"/>
    <cellStyle name="sup2ParameterE 3" xfId="35063"/>
    <cellStyle name="sup2ParameterE 3 2" xfId="35064"/>
    <cellStyle name="sup2ParameterE 3 3" xfId="35065"/>
    <cellStyle name="sup2ParameterE 3 3 2" xfId="37127"/>
    <cellStyle name="sup2ParameterE 3 4" xfId="35066"/>
    <cellStyle name="sup2ParameterE 3 4 2" xfId="37128"/>
    <cellStyle name="sup2ParameterE 3 5" xfId="35067"/>
    <cellStyle name="sup2ParameterE 3 5 2" xfId="37129"/>
    <cellStyle name="sup2ParameterE 3 6" xfId="35068"/>
    <cellStyle name="sup2ParameterE 3 6 2" xfId="37130"/>
    <cellStyle name="sup2ParameterE 3_Annexe 6 IAS" xfId="35069"/>
    <cellStyle name="sup2ParameterE 4" xfId="35070"/>
    <cellStyle name="sup2ParameterE 5" xfId="35071"/>
    <cellStyle name="sup2ParameterE 6" xfId="35072"/>
    <cellStyle name="sup2ParameterE 7" xfId="35073"/>
    <cellStyle name="sup2ParameterE 8" xfId="35074"/>
    <cellStyle name="sup2ParameterE 9" xfId="35075"/>
    <cellStyle name="sup2ParameterE_Annexe 6 IAS" xfId="35076"/>
    <cellStyle name="sup2Percentage" xfId="35077"/>
    <cellStyle name="sup2Percentage 10" xfId="35078"/>
    <cellStyle name="sup2Percentage 11" xfId="37131"/>
    <cellStyle name="sup2Percentage 2" xfId="35079"/>
    <cellStyle name="sup2Percentage 2 2" xfId="35080"/>
    <cellStyle name="sup2Percentage 2 3" xfId="35081"/>
    <cellStyle name="sup2Percentage 2 3 2" xfId="37133"/>
    <cellStyle name="sup2Percentage 2 4" xfId="35082"/>
    <cellStyle name="sup2Percentage 2 4 2" xfId="37134"/>
    <cellStyle name="sup2Percentage 2 5" xfId="35083"/>
    <cellStyle name="sup2Percentage 2 5 2" xfId="37135"/>
    <cellStyle name="sup2Percentage 2 6" xfId="35084"/>
    <cellStyle name="sup2Percentage 2 6 2" xfId="37136"/>
    <cellStyle name="sup2Percentage 2 7" xfId="37132"/>
    <cellStyle name="sup2Percentage 2_Annexe 6 IAS" xfId="35085"/>
    <cellStyle name="sup2Percentage 3" xfId="35086"/>
    <cellStyle name="sup2Percentage 3 2" xfId="35087"/>
    <cellStyle name="sup2Percentage 3 3" xfId="35088"/>
    <cellStyle name="sup2Percentage 3 3 2" xfId="37137"/>
    <cellStyle name="sup2Percentage 3 4" xfId="35089"/>
    <cellStyle name="sup2Percentage 3 4 2" xfId="37138"/>
    <cellStyle name="sup2Percentage 3 5" xfId="35090"/>
    <cellStyle name="sup2Percentage 3 5 2" xfId="37139"/>
    <cellStyle name="sup2Percentage 3 6" xfId="35091"/>
    <cellStyle name="sup2Percentage 3 6 2" xfId="37140"/>
    <cellStyle name="sup2Percentage 3_Annexe 6 IAS" xfId="35092"/>
    <cellStyle name="sup2Percentage 4" xfId="35093"/>
    <cellStyle name="sup2Percentage 5" xfId="35094"/>
    <cellStyle name="sup2Percentage 6" xfId="35095"/>
    <cellStyle name="sup2Percentage 7" xfId="35096"/>
    <cellStyle name="sup2Percentage 8" xfId="35097"/>
    <cellStyle name="sup2Percentage 9" xfId="35098"/>
    <cellStyle name="sup2Percentage_Annexe 6 IAS" xfId="35099"/>
    <cellStyle name="sup2PercentageL" xfId="35100"/>
    <cellStyle name="sup2PercentageL 10" xfId="35101"/>
    <cellStyle name="sup2PercentageL 11" xfId="37141"/>
    <cellStyle name="sup2PercentageL 2" xfId="35102"/>
    <cellStyle name="sup2PercentageL 2 2" xfId="35103"/>
    <cellStyle name="sup2PercentageL 2 3" xfId="35104"/>
    <cellStyle name="sup2PercentageL 2 3 2" xfId="37143"/>
    <cellStyle name="sup2PercentageL 2 4" xfId="35105"/>
    <cellStyle name="sup2PercentageL 2 4 2" xfId="37144"/>
    <cellStyle name="sup2PercentageL 2 5" xfId="35106"/>
    <cellStyle name="sup2PercentageL 2 5 2" xfId="37145"/>
    <cellStyle name="sup2PercentageL 2 6" xfId="35107"/>
    <cellStyle name="sup2PercentageL 2 6 2" xfId="37146"/>
    <cellStyle name="sup2PercentageL 2 7" xfId="37142"/>
    <cellStyle name="sup2PercentageL 2_Annexe 6 IAS" xfId="35108"/>
    <cellStyle name="sup2PercentageL 3" xfId="35109"/>
    <cellStyle name="sup2PercentageL 3 2" xfId="35110"/>
    <cellStyle name="sup2PercentageL 3 3" xfId="35111"/>
    <cellStyle name="sup2PercentageL 3 3 2" xfId="37147"/>
    <cellStyle name="sup2PercentageL 3 4" xfId="35112"/>
    <cellStyle name="sup2PercentageL 3 4 2" xfId="37148"/>
    <cellStyle name="sup2PercentageL 3 5" xfId="35113"/>
    <cellStyle name="sup2PercentageL 3 5 2" xfId="37149"/>
    <cellStyle name="sup2PercentageL 3 6" xfId="35114"/>
    <cellStyle name="sup2PercentageL 3 6 2" xfId="37150"/>
    <cellStyle name="sup2PercentageL 3_Annexe 6 IAS" xfId="35115"/>
    <cellStyle name="sup2PercentageL 4" xfId="35116"/>
    <cellStyle name="sup2PercentageL 5" xfId="35117"/>
    <cellStyle name="sup2PercentageL 6" xfId="35118"/>
    <cellStyle name="sup2PercentageL 7" xfId="35119"/>
    <cellStyle name="sup2PercentageL 8" xfId="35120"/>
    <cellStyle name="sup2PercentageL 9" xfId="35121"/>
    <cellStyle name="sup2PercentageL_Annexe 6 IAS" xfId="35122"/>
    <cellStyle name="sup2PercentageM" xfId="35123"/>
    <cellStyle name="sup2PercentageM 10" xfId="35124"/>
    <cellStyle name="sup2PercentageM 11" xfId="37151"/>
    <cellStyle name="sup2PercentageM 2" xfId="35125"/>
    <cellStyle name="sup2PercentageM 2 2" xfId="35126"/>
    <cellStyle name="sup2PercentageM 2 3" xfId="35127"/>
    <cellStyle name="sup2PercentageM 2 3 2" xfId="37153"/>
    <cellStyle name="sup2PercentageM 2 4" xfId="35128"/>
    <cellStyle name="sup2PercentageM 2 4 2" xfId="37154"/>
    <cellStyle name="sup2PercentageM 2 5" xfId="35129"/>
    <cellStyle name="sup2PercentageM 2 5 2" xfId="37155"/>
    <cellStyle name="sup2PercentageM 2 6" xfId="35130"/>
    <cellStyle name="sup2PercentageM 2 6 2" xfId="37156"/>
    <cellStyle name="sup2PercentageM 2 7" xfId="37152"/>
    <cellStyle name="sup2PercentageM 2_Annexe 6 IAS" xfId="35131"/>
    <cellStyle name="sup2PercentageM 3" xfId="35132"/>
    <cellStyle name="sup2PercentageM 3 2" xfId="35133"/>
    <cellStyle name="sup2PercentageM 3 3" xfId="35134"/>
    <cellStyle name="sup2PercentageM 3 3 2" xfId="37157"/>
    <cellStyle name="sup2PercentageM 3 4" xfId="35135"/>
    <cellStyle name="sup2PercentageM 3 4 2" xfId="37158"/>
    <cellStyle name="sup2PercentageM 3 5" xfId="35136"/>
    <cellStyle name="sup2PercentageM 3 5 2" xfId="37159"/>
    <cellStyle name="sup2PercentageM 3 6" xfId="35137"/>
    <cellStyle name="sup2PercentageM 3 6 2" xfId="37160"/>
    <cellStyle name="sup2PercentageM 3_Annexe 6 IAS" xfId="35138"/>
    <cellStyle name="sup2PercentageM 4" xfId="35139"/>
    <cellStyle name="sup2PercentageM 5" xfId="35140"/>
    <cellStyle name="sup2PercentageM 6" xfId="35141"/>
    <cellStyle name="sup2PercentageM 7" xfId="35142"/>
    <cellStyle name="sup2PercentageM 8" xfId="35143"/>
    <cellStyle name="sup2PercentageM 9" xfId="35144"/>
    <cellStyle name="sup2PercentageM_Annexe 6 IAS" xfId="35145"/>
    <cellStyle name="sup2Selection" xfId="35146"/>
    <cellStyle name="sup2Selection 10" xfId="35147"/>
    <cellStyle name="sup2Selection 11" xfId="37161"/>
    <cellStyle name="sup2Selection 2" xfId="35148"/>
    <cellStyle name="sup2Selection 2 2" xfId="35149"/>
    <cellStyle name="sup2Selection 2 3" xfId="35150"/>
    <cellStyle name="sup2Selection 2 3 2" xfId="37163"/>
    <cellStyle name="sup2Selection 2 4" xfId="35151"/>
    <cellStyle name="sup2Selection 2 4 2" xfId="37164"/>
    <cellStyle name="sup2Selection 2 5" xfId="35152"/>
    <cellStyle name="sup2Selection 2 5 2" xfId="37165"/>
    <cellStyle name="sup2Selection 2 6" xfId="35153"/>
    <cellStyle name="sup2Selection 2 6 2" xfId="37166"/>
    <cellStyle name="sup2Selection 2 7" xfId="37162"/>
    <cellStyle name="sup2Selection 2_Annexe 6 IAS" xfId="35154"/>
    <cellStyle name="sup2Selection 3" xfId="35155"/>
    <cellStyle name="sup2Selection 3 2" xfId="35156"/>
    <cellStyle name="sup2Selection 3 3" xfId="35157"/>
    <cellStyle name="sup2Selection 3 3 2" xfId="37167"/>
    <cellStyle name="sup2Selection 3 4" xfId="35158"/>
    <cellStyle name="sup2Selection 3 4 2" xfId="37168"/>
    <cellStyle name="sup2Selection 3 5" xfId="35159"/>
    <cellStyle name="sup2Selection 3 5 2" xfId="37169"/>
    <cellStyle name="sup2Selection 3 6" xfId="35160"/>
    <cellStyle name="sup2Selection 3 6 2" xfId="37170"/>
    <cellStyle name="sup2Selection 3_Annexe 6 IAS" xfId="35161"/>
    <cellStyle name="sup2Selection 4" xfId="35162"/>
    <cellStyle name="sup2Selection 5" xfId="35163"/>
    <cellStyle name="sup2Selection 6" xfId="35164"/>
    <cellStyle name="sup2Selection 7" xfId="35165"/>
    <cellStyle name="sup2Selection 8" xfId="35166"/>
    <cellStyle name="sup2Selection 9" xfId="35167"/>
    <cellStyle name="sup2Selection_Annexe 6 IAS" xfId="35168"/>
    <cellStyle name="sup2Text" xfId="35169"/>
    <cellStyle name="sup2Text 10" xfId="35170"/>
    <cellStyle name="sup2Text 10 2" xfId="35171"/>
    <cellStyle name="sup2Text 10_Annexe 6 IAS" xfId="35172"/>
    <cellStyle name="sup2Text 11" xfId="35173"/>
    <cellStyle name="sup2Text 12" xfId="35174"/>
    <cellStyle name="sup2Text 13" xfId="37171"/>
    <cellStyle name="sup2Text 2" xfId="35175"/>
    <cellStyle name="sup2Text 2 2" xfId="35176"/>
    <cellStyle name="sup2Text 2 2 2" xfId="35177"/>
    <cellStyle name="sup2Text 2 2 3" xfId="35178"/>
    <cellStyle name="sup2Text 2 2_Annexe 6 IAS" xfId="35179"/>
    <cellStyle name="sup2Text 2 3" xfId="35180"/>
    <cellStyle name="sup2Text 2 4" xfId="35181"/>
    <cellStyle name="sup2Text 2 5" xfId="35182"/>
    <cellStyle name="sup2Text 2 6" xfId="35183"/>
    <cellStyle name="sup2Text 2 7" xfId="37172"/>
    <cellStyle name="sup2Text 2_Annexe 6 IAS" xfId="35184"/>
    <cellStyle name="sup2Text 3" xfId="35185"/>
    <cellStyle name="sup2Text 3 2" xfId="35186"/>
    <cellStyle name="sup2Text 3 2 2" xfId="35187"/>
    <cellStyle name="sup2Text 3 2 3" xfId="35188"/>
    <cellStyle name="sup2Text 3 2_Annexe 6 IAS" xfId="35189"/>
    <cellStyle name="sup2Text 3 3" xfId="35190"/>
    <cellStyle name="sup2Text 3 4" xfId="35191"/>
    <cellStyle name="sup2Text 3 5" xfId="35192"/>
    <cellStyle name="sup2Text 3 6" xfId="35193"/>
    <cellStyle name="sup2Text 3_Annexe 6 IAS" xfId="35194"/>
    <cellStyle name="sup2Text 4" xfId="35195"/>
    <cellStyle name="sup2Text 4 2" xfId="35196"/>
    <cellStyle name="sup2Text 4 2 2" xfId="35197"/>
    <cellStyle name="sup2Text 4 2_Annexe 6 IAS" xfId="35198"/>
    <cellStyle name="sup2Text 4 3" xfId="35199"/>
    <cellStyle name="sup2Text 4 4" xfId="35200"/>
    <cellStyle name="sup2Text 4 5" xfId="35201"/>
    <cellStyle name="sup2Text 4_Annexe 6 IAS" xfId="35202"/>
    <cellStyle name="sup2Text 5" xfId="35203"/>
    <cellStyle name="sup2Text 5 2" xfId="35204"/>
    <cellStyle name="sup2Text 5 2 2" xfId="35205"/>
    <cellStyle name="sup2Text 5 2_Annexe 6 IAS" xfId="35206"/>
    <cellStyle name="sup2Text 5 3" xfId="35207"/>
    <cellStyle name="sup2Text 5 4" xfId="35208"/>
    <cellStyle name="sup2Text 5 5" xfId="35209"/>
    <cellStyle name="sup2Text 5_Annexe 6 IAS" xfId="35210"/>
    <cellStyle name="sup2Text 6" xfId="35211"/>
    <cellStyle name="sup2Text 6 2" xfId="35212"/>
    <cellStyle name="sup2Text 6 2 2" xfId="35213"/>
    <cellStyle name="sup2Text 6 2_Annexe 6 IAS" xfId="35214"/>
    <cellStyle name="sup2Text 6 3" xfId="35215"/>
    <cellStyle name="sup2Text 6 4" xfId="35216"/>
    <cellStyle name="sup2Text 6_Annexe 6 IAS" xfId="35217"/>
    <cellStyle name="sup2Text 7" xfId="35218"/>
    <cellStyle name="sup2Text 7 2" xfId="35219"/>
    <cellStyle name="sup2Text 7 3" xfId="35220"/>
    <cellStyle name="sup2Text 7 4" xfId="35221"/>
    <cellStyle name="sup2Text 7_Annexe 6 IAS" xfId="35222"/>
    <cellStyle name="sup2Text 8" xfId="35223"/>
    <cellStyle name="sup2Text 8 2" xfId="35224"/>
    <cellStyle name="sup2Text 8 3" xfId="35225"/>
    <cellStyle name="sup2Text 8 4" xfId="35226"/>
    <cellStyle name="sup2Text 8_Annexe 6 IAS" xfId="35227"/>
    <cellStyle name="sup2Text 9" xfId="35228"/>
    <cellStyle name="sup2Text 9 2" xfId="35229"/>
    <cellStyle name="sup2Text 9 3" xfId="35230"/>
    <cellStyle name="sup2Text 9 4" xfId="35231"/>
    <cellStyle name="sup2Text 9_Annexe 6 IAS" xfId="35232"/>
    <cellStyle name="sup2Text_Annexe 6 IAS" xfId="35233"/>
    <cellStyle name="sup3ParameterE" xfId="35234"/>
    <cellStyle name="sup3ParameterE 10" xfId="35235"/>
    <cellStyle name="sup3ParameterE 11" xfId="37173"/>
    <cellStyle name="sup3ParameterE 2" xfId="35236"/>
    <cellStyle name="sup3ParameterE 2 2" xfId="35237"/>
    <cellStyle name="sup3ParameterE 2 3" xfId="35238"/>
    <cellStyle name="sup3ParameterE 2 3 2" xfId="37175"/>
    <cellStyle name="sup3ParameterE 2 4" xfId="35239"/>
    <cellStyle name="sup3ParameterE 2 4 2" xfId="37176"/>
    <cellStyle name="sup3ParameterE 2 5" xfId="35240"/>
    <cellStyle name="sup3ParameterE 2 5 2" xfId="37177"/>
    <cellStyle name="sup3ParameterE 2 6" xfId="35241"/>
    <cellStyle name="sup3ParameterE 2 6 2" xfId="37178"/>
    <cellStyle name="sup3ParameterE 2 7" xfId="37174"/>
    <cellStyle name="sup3ParameterE 2_Annexe 6 IAS" xfId="35242"/>
    <cellStyle name="sup3ParameterE 3" xfId="35243"/>
    <cellStyle name="sup3ParameterE 3 2" xfId="35244"/>
    <cellStyle name="sup3ParameterE 3 3" xfId="35245"/>
    <cellStyle name="sup3ParameterE 3 3 2" xfId="37179"/>
    <cellStyle name="sup3ParameterE 3 4" xfId="35246"/>
    <cellStyle name="sup3ParameterE 3 4 2" xfId="37180"/>
    <cellStyle name="sup3ParameterE 3 5" xfId="35247"/>
    <cellStyle name="sup3ParameterE 3 5 2" xfId="37181"/>
    <cellStyle name="sup3ParameterE 3 6" xfId="35248"/>
    <cellStyle name="sup3ParameterE 3 6 2" xfId="37182"/>
    <cellStyle name="sup3ParameterE 3_Annexe 6 IAS" xfId="35249"/>
    <cellStyle name="sup3ParameterE 4" xfId="35250"/>
    <cellStyle name="sup3ParameterE 5" xfId="35251"/>
    <cellStyle name="sup3ParameterE 6" xfId="35252"/>
    <cellStyle name="sup3ParameterE 7" xfId="35253"/>
    <cellStyle name="sup3ParameterE 8" xfId="35254"/>
    <cellStyle name="sup3ParameterE 9" xfId="35255"/>
    <cellStyle name="sup3ParameterE_Annexe 6 IAS" xfId="35256"/>
    <cellStyle name="sup3Percentage" xfId="35257"/>
    <cellStyle name="sup3Percentage 10" xfId="35258"/>
    <cellStyle name="sup3Percentage 11" xfId="37183"/>
    <cellStyle name="sup3Percentage 2" xfId="35259"/>
    <cellStyle name="sup3Percentage 2 2" xfId="35260"/>
    <cellStyle name="sup3Percentage 2 3" xfId="35261"/>
    <cellStyle name="sup3Percentage 2 3 2" xfId="37185"/>
    <cellStyle name="sup3Percentage 2 4" xfId="35262"/>
    <cellStyle name="sup3Percentage 2 4 2" xfId="37186"/>
    <cellStyle name="sup3Percentage 2 5" xfId="35263"/>
    <cellStyle name="sup3Percentage 2 5 2" xfId="37187"/>
    <cellStyle name="sup3Percentage 2 6" xfId="35264"/>
    <cellStyle name="sup3Percentage 2 6 2" xfId="37188"/>
    <cellStyle name="sup3Percentage 2 7" xfId="37184"/>
    <cellStyle name="sup3Percentage 2_Annexe 6 IAS" xfId="35265"/>
    <cellStyle name="sup3Percentage 3" xfId="35266"/>
    <cellStyle name="sup3Percentage 3 2" xfId="35267"/>
    <cellStyle name="sup3Percentage 3 3" xfId="35268"/>
    <cellStyle name="sup3Percentage 3 3 2" xfId="37189"/>
    <cellStyle name="sup3Percentage 3 4" xfId="35269"/>
    <cellStyle name="sup3Percentage 3 4 2" xfId="37190"/>
    <cellStyle name="sup3Percentage 3 5" xfId="35270"/>
    <cellStyle name="sup3Percentage 3 5 2" xfId="37191"/>
    <cellStyle name="sup3Percentage 3 6" xfId="35271"/>
    <cellStyle name="sup3Percentage 3 6 2" xfId="37192"/>
    <cellStyle name="sup3Percentage 3_Annexe 6 IAS" xfId="35272"/>
    <cellStyle name="sup3Percentage 4" xfId="35273"/>
    <cellStyle name="sup3Percentage 5" xfId="35274"/>
    <cellStyle name="sup3Percentage 6" xfId="35275"/>
    <cellStyle name="sup3Percentage 7" xfId="35276"/>
    <cellStyle name="sup3Percentage 8" xfId="35277"/>
    <cellStyle name="sup3Percentage 9" xfId="35278"/>
    <cellStyle name="sup3Percentage_Annexe 6 IAS" xfId="35279"/>
    <cellStyle name="supDate" xfId="35280"/>
    <cellStyle name="supDate 2" xfId="35281"/>
    <cellStyle name="supDate 2 2" xfId="37193"/>
    <cellStyle name="supDate 3" xfId="35282"/>
    <cellStyle name="supDate 3 2" xfId="37194"/>
    <cellStyle name="supDate 4" xfId="35283"/>
    <cellStyle name="supDate 4 2" xfId="37195"/>
    <cellStyle name="supDate 5" xfId="35284"/>
    <cellStyle name="supDate 5 2" xfId="37196"/>
    <cellStyle name="supDate 6" xfId="35285"/>
    <cellStyle name="supDate 6 2" xfId="37197"/>
    <cellStyle name="supFloat" xfId="35286"/>
    <cellStyle name="supFloat 10" xfId="35287"/>
    <cellStyle name="supFloat 11" xfId="37198"/>
    <cellStyle name="supFloat 2" xfId="35288"/>
    <cellStyle name="supFloat 2 2" xfId="35289"/>
    <cellStyle name="supFloat 2 3" xfId="35290"/>
    <cellStyle name="supFloat 2 3 2" xfId="37200"/>
    <cellStyle name="supFloat 2 4" xfId="35291"/>
    <cellStyle name="supFloat 2 4 2" xfId="37201"/>
    <cellStyle name="supFloat 2 5" xfId="35292"/>
    <cellStyle name="supFloat 2 5 2" xfId="37202"/>
    <cellStyle name="supFloat 2 6" xfId="35293"/>
    <cellStyle name="supFloat 2 6 2" xfId="37203"/>
    <cellStyle name="supFloat 2 7" xfId="37199"/>
    <cellStyle name="supFloat 2_Annexe 6 IAS" xfId="35294"/>
    <cellStyle name="supFloat 3" xfId="35295"/>
    <cellStyle name="supFloat 3 2" xfId="35296"/>
    <cellStyle name="supFloat 3 3" xfId="35297"/>
    <cellStyle name="supFloat 3 3 2" xfId="37204"/>
    <cellStyle name="supFloat 3 4" xfId="35298"/>
    <cellStyle name="supFloat 3 4 2" xfId="37205"/>
    <cellStyle name="supFloat 3 5" xfId="35299"/>
    <cellStyle name="supFloat 3 5 2" xfId="37206"/>
    <cellStyle name="supFloat 3 6" xfId="35300"/>
    <cellStyle name="supFloat 3 6 2" xfId="37207"/>
    <cellStyle name="supFloat 3_Annexe 6 IAS" xfId="35301"/>
    <cellStyle name="supFloat 4" xfId="35302"/>
    <cellStyle name="supFloat 5" xfId="35303"/>
    <cellStyle name="supFloat 6" xfId="35304"/>
    <cellStyle name="supFloat 7" xfId="35305"/>
    <cellStyle name="supFloat 8" xfId="35306"/>
    <cellStyle name="supFloat 9" xfId="35307"/>
    <cellStyle name="supFloat_Annexe 6 IAS" xfId="35308"/>
    <cellStyle name="supInt" xfId="35309"/>
    <cellStyle name="supInt 10" xfId="35310"/>
    <cellStyle name="supInt 11" xfId="37208"/>
    <cellStyle name="supInt 2" xfId="35311"/>
    <cellStyle name="supInt 2 2" xfId="35312"/>
    <cellStyle name="supInt 2 3" xfId="35313"/>
    <cellStyle name="supInt 2 3 2" xfId="37210"/>
    <cellStyle name="supInt 2 4" xfId="35314"/>
    <cellStyle name="supInt 2 4 2" xfId="37211"/>
    <cellStyle name="supInt 2 5" xfId="35315"/>
    <cellStyle name="supInt 2 5 2" xfId="37212"/>
    <cellStyle name="supInt 2 6" xfId="35316"/>
    <cellStyle name="supInt 2 6 2" xfId="37213"/>
    <cellStyle name="supInt 2 7" xfId="37209"/>
    <cellStyle name="supInt 2_Annexe 6 IAS" xfId="35317"/>
    <cellStyle name="supInt 3" xfId="35318"/>
    <cellStyle name="supInt 3 2" xfId="35319"/>
    <cellStyle name="supInt 3 3" xfId="35320"/>
    <cellStyle name="supInt 3 3 2" xfId="37214"/>
    <cellStyle name="supInt 3 4" xfId="35321"/>
    <cellStyle name="supInt 3 4 2" xfId="37215"/>
    <cellStyle name="supInt 3 5" xfId="35322"/>
    <cellStyle name="supInt 3 5 2" xfId="37216"/>
    <cellStyle name="supInt 3 6" xfId="35323"/>
    <cellStyle name="supInt 3 6 2" xfId="37217"/>
    <cellStyle name="supInt 3_Annexe 6 IAS" xfId="35324"/>
    <cellStyle name="supInt 4" xfId="35325"/>
    <cellStyle name="supInt 5" xfId="35326"/>
    <cellStyle name="supInt 6" xfId="35327"/>
    <cellStyle name="supInt 7" xfId="35328"/>
    <cellStyle name="supInt 8" xfId="35329"/>
    <cellStyle name="supInt 9" xfId="35330"/>
    <cellStyle name="supInt_Annexe 6 IAS" xfId="35331"/>
    <cellStyle name="supParameterE" xfId="35332"/>
    <cellStyle name="supParameterE 10" xfId="35333"/>
    <cellStyle name="supParameterE 11" xfId="37218"/>
    <cellStyle name="supParameterE 2" xfId="35334"/>
    <cellStyle name="supParameterE 2 2" xfId="35335"/>
    <cellStyle name="supParameterE 2 3" xfId="35336"/>
    <cellStyle name="supParameterE 2 3 2" xfId="37220"/>
    <cellStyle name="supParameterE 2 4" xfId="35337"/>
    <cellStyle name="supParameterE 2 4 2" xfId="37221"/>
    <cellStyle name="supParameterE 2 5" xfId="35338"/>
    <cellStyle name="supParameterE 2 5 2" xfId="37222"/>
    <cellStyle name="supParameterE 2 6" xfId="35339"/>
    <cellStyle name="supParameterE 2 6 2" xfId="37223"/>
    <cellStyle name="supParameterE 2 7" xfId="37219"/>
    <cellStyle name="supParameterE 2_Annexe 6 IAS" xfId="35340"/>
    <cellStyle name="supParameterE 3" xfId="35341"/>
    <cellStyle name="supParameterE 3 2" xfId="35342"/>
    <cellStyle name="supParameterE 3 3" xfId="35343"/>
    <cellStyle name="supParameterE 3 3 2" xfId="37224"/>
    <cellStyle name="supParameterE 3 4" xfId="35344"/>
    <cellStyle name="supParameterE 3 4 2" xfId="37225"/>
    <cellStyle name="supParameterE 3 5" xfId="35345"/>
    <cellStyle name="supParameterE 3 5 2" xfId="37226"/>
    <cellStyle name="supParameterE 3 6" xfId="35346"/>
    <cellStyle name="supParameterE 3 6 2" xfId="37227"/>
    <cellStyle name="supParameterE 3_Annexe 6 IAS" xfId="35347"/>
    <cellStyle name="supParameterE 4" xfId="35348"/>
    <cellStyle name="supParameterE 5" xfId="35349"/>
    <cellStyle name="supParameterE 6" xfId="35350"/>
    <cellStyle name="supParameterE 7" xfId="35351"/>
    <cellStyle name="supParameterE 8" xfId="35352"/>
    <cellStyle name="supParameterE 9" xfId="35353"/>
    <cellStyle name="supParameterE_Annexe 6 IAS" xfId="35354"/>
    <cellStyle name="supParameterS" xfId="35355"/>
    <cellStyle name="supParameterS 10" xfId="35356"/>
    <cellStyle name="supParameterS 11" xfId="37228"/>
    <cellStyle name="supParameterS 2" xfId="35357"/>
    <cellStyle name="supParameterS 2 2" xfId="35358"/>
    <cellStyle name="supParameterS 2 3" xfId="35359"/>
    <cellStyle name="supParameterS 2 3 2" xfId="37230"/>
    <cellStyle name="supParameterS 2 4" xfId="35360"/>
    <cellStyle name="supParameterS 2 4 2" xfId="37231"/>
    <cellStyle name="supParameterS 2 5" xfId="35361"/>
    <cellStyle name="supParameterS 2 5 2" xfId="37232"/>
    <cellStyle name="supParameterS 2 6" xfId="35362"/>
    <cellStyle name="supParameterS 2 6 2" xfId="37233"/>
    <cellStyle name="supParameterS 2 7" xfId="37229"/>
    <cellStyle name="supParameterS 2_Annexe 6 IAS" xfId="35363"/>
    <cellStyle name="supParameterS 3" xfId="35364"/>
    <cellStyle name="supParameterS 3 2" xfId="35365"/>
    <cellStyle name="supParameterS 3 3" xfId="35366"/>
    <cellStyle name="supParameterS 3 3 2" xfId="37234"/>
    <cellStyle name="supParameterS 3 4" xfId="35367"/>
    <cellStyle name="supParameterS 3 4 2" xfId="37235"/>
    <cellStyle name="supParameterS 3 5" xfId="35368"/>
    <cellStyle name="supParameterS 3 5 2" xfId="37236"/>
    <cellStyle name="supParameterS 3 6" xfId="35369"/>
    <cellStyle name="supParameterS 3 6 2" xfId="37237"/>
    <cellStyle name="supParameterS 3_Annexe 6 IAS" xfId="35370"/>
    <cellStyle name="supParameterS 4" xfId="35371"/>
    <cellStyle name="supParameterS 5" xfId="35372"/>
    <cellStyle name="supParameterS 6" xfId="35373"/>
    <cellStyle name="supParameterS 7" xfId="35374"/>
    <cellStyle name="supParameterS 8" xfId="35375"/>
    <cellStyle name="supParameterS 9" xfId="35376"/>
    <cellStyle name="supParameterS_Annexe 6 IAS" xfId="35377"/>
    <cellStyle name="supPD" xfId="35378"/>
    <cellStyle name="supPD 10" xfId="35379"/>
    <cellStyle name="supPD 11" xfId="37238"/>
    <cellStyle name="supPD 2" xfId="35380"/>
    <cellStyle name="supPD 2 2" xfId="35381"/>
    <cellStyle name="supPD 2 3" xfId="35382"/>
    <cellStyle name="supPD 2 3 2" xfId="37240"/>
    <cellStyle name="supPD 2 4" xfId="35383"/>
    <cellStyle name="supPD 2 4 2" xfId="37241"/>
    <cellStyle name="supPD 2 5" xfId="35384"/>
    <cellStyle name="supPD 2 5 2" xfId="37242"/>
    <cellStyle name="supPD 2 6" xfId="35385"/>
    <cellStyle name="supPD 2 6 2" xfId="37243"/>
    <cellStyle name="supPD 2 7" xfId="37239"/>
    <cellStyle name="supPD 2_Annexe 6 IAS" xfId="35386"/>
    <cellStyle name="supPD 3" xfId="35387"/>
    <cellStyle name="supPD 3 2" xfId="35388"/>
    <cellStyle name="supPD 3 3" xfId="35389"/>
    <cellStyle name="supPD 3 3 2" xfId="37244"/>
    <cellStyle name="supPD 3 4" xfId="35390"/>
    <cellStyle name="supPD 3 4 2" xfId="37245"/>
    <cellStyle name="supPD 3 5" xfId="35391"/>
    <cellStyle name="supPD 3 5 2" xfId="37246"/>
    <cellStyle name="supPD 3 6" xfId="35392"/>
    <cellStyle name="supPD 3 6 2" xfId="37247"/>
    <cellStyle name="supPD 3_Annexe 6 IAS" xfId="35393"/>
    <cellStyle name="supPD 4" xfId="35394"/>
    <cellStyle name="supPD 5" xfId="35395"/>
    <cellStyle name="supPD 6" xfId="35396"/>
    <cellStyle name="supPD 7" xfId="35397"/>
    <cellStyle name="supPD 8" xfId="35398"/>
    <cellStyle name="supPD 9" xfId="35399"/>
    <cellStyle name="supPD_Annexe 6 IAS" xfId="35400"/>
    <cellStyle name="supPercentage" xfId="35401"/>
    <cellStyle name="supPercentage 10" xfId="35402"/>
    <cellStyle name="supPercentage 11" xfId="37248"/>
    <cellStyle name="supPercentage 2" xfId="35403"/>
    <cellStyle name="supPercentage 2 2" xfId="35404"/>
    <cellStyle name="supPercentage 2 3" xfId="35405"/>
    <cellStyle name="supPercentage 2 3 2" xfId="37250"/>
    <cellStyle name="supPercentage 2 4" xfId="35406"/>
    <cellStyle name="supPercentage 2 4 2" xfId="37251"/>
    <cellStyle name="supPercentage 2 5" xfId="35407"/>
    <cellStyle name="supPercentage 2 5 2" xfId="37252"/>
    <cellStyle name="supPercentage 2 6" xfId="35408"/>
    <cellStyle name="supPercentage 2 6 2" xfId="37253"/>
    <cellStyle name="supPercentage 2 7" xfId="37249"/>
    <cellStyle name="supPercentage 2_Annexe 6 IAS" xfId="35409"/>
    <cellStyle name="supPercentage 3" xfId="35410"/>
    <cellStyle name="supPercentage 3 2" xfId="35411"/>
    <cellStyle name="supPercentage 3 3" xfId="35412"/>
    <cellStyle name="supPercentage 3 3 2" xfId="37254"/>
    <cellStyle name="supPercentage 3 4" xfId="35413"/>
    <cellStyle name="supPercentage 3 4 2" xfId="37255"/>
    <cellStyle name="supPercentage 3 5" xfId="35414"/>
    <cellStyle name="supPercentage 3 5 2" xfId="37256"/>
    <cellStyle name="supPercentage 3 6" xfId="35415"/>
    <cellStyle name="supPercentage 3 6 2" xfId="37257"/>
    <cellStyle name="supPercentage 3_Annexe 6 IAS" xfId="35416"/>
    <cellStyle name="supPercentage 4" xfId="35417"/>
    <cellStyle name="supPercentage 5" xfId="35418"/>
    <cellStyle name="supPercentage 6" xfId="35419"/>
    <cellStyle name="supPercentage 7" xfId="35420"/>
    <cellStyle name="supPercentage 8" xfId="35421"/>
    <cellStyle name="supPercentage 9" xfId="35422"/>
    <cellStyle name="supPercentage_Annexe 6 IAS" xfId="35423"/>
    <cellStyle name="supPercentageL" xfId="35424"/>
    <cellStyle name="supPercentageL 10" xfId="35425"/>
    <cellStyle name="supPercentageL 11" xfId="37258"/>
    <cellStyle name="supPercentageL 2" xfId="35426"/>
    <cellStyle name="supPercentageL 2 2" xfId="35427"/>
    <cellStyle name="supPercentageL 2 3" xfId="35428"/>
    <cellStyle name="supPercentageL 2 3 2" xfId="37260"/>
    <cellStyle name="supPercentageL 2 4" xfId="35429"/>
    <cellStyle name="supPercentageL 2 4 2" xfId="37261"/>
    <cellStyle name="supPercentageL 2 5" xfId="35430"/>
    <cellStyle name="supPercentageL 2 5 2" xfId="37262"/>
    <cellStyle name="supPercentageL 2 6" xfId="35431"/>
    <cellStyle name="supPercentageL 2 6 2" xfId="37263"/>
    <cellStyle name="supPercentageL 2 7" xfId="37259"/>
    <cellStyle name="supPercentageL 2_Annexe 6 IAS" xfId="35432"/>
    <cellStyle name="supPercentageL 3" xfId="35433"/>
    <cellStyle name="supPercentageL 3 2" xfId="35434"/>
    <cellStyle name="supPercentageL 3 3" xfId="35435"/>
    <cellStyle name="supPercentageL 3 3 2" xfId="37264"/>
    <cellStyle name="supPercentageL 3 4" xfId="35436"/>
    <cellStyle name="supPercentageL 3 4 2" xfId="37265"/>
    <cellStyle name="supPercentageL 3 5" xfId="35437"/>
    <cellStyle name="supPercentageL 3 5 2" xfId="37266"/>
    <cellStyle name="supPercentageL 3 6" xfId="35438"/>
    <cellStyle name="supPercentageL 3 6 2" xfId="37267"/>
    <cellStyle name="supPercentageL 3_Annexe 6 IAS" xfId="35439"/>
    <cellStyle name="supPercentageL 4" xfId="35440"/>
    <cellStyle name="supPercentageL 5" xfId="35441"/>
    <cellStyle name="supPercentageL 6" xfId="35442"/>
    <cellStyle name="supPercentageL 7" xfId="35443"/>
    <cellStyle name="supPercentageL 8" xfId="35444"/>
    <cellStyle name="supPercentageL 9" xfId="35445"/>
    <cellStyle name="supPercentageL_Annexe 6 IAS" xfId="35446"/>
    <cellStyle name="supPercentageM" xfId="35447"/>
    <cellStyle name="supPercentageM 10" xfId="35448"/>
    <cellStyle name="supPercentageM 11" xfId="35449"/>
    <cellStyle name="supPercentageM 12" xfId="35450"/>
    <cellStyle name="supPercentageM 13" xfId="35451"/>
    <cellStyle name="supPercentageM 14" xfId="35452"/>
    <cellStyle name="supPercentageM 15" xfId="35453"/>
    <cellStyle name="supPercentageM 16" xfId="35454"/>
    <cellStyle name="supPercentageM 17" xfId="35455"/>
    <cellStyle name="supPercentageM 18" xfId="37268"/>
    <cellStyle name="supPercentageM 2" xfId="35456"/>
    <cellStyle name="supPercentageM 2 2" xfId="35457"/>
    <cellStyle name="supPercentageM 2 3" xfId="35458"/>
    <cellStyle name="supPercentageM 2 3 2" xfId="37270"/>
    <cellStyle name="supPercentageM 2 4" xfId="35459"/>
    <cellStyle name="supPercentageM 2 4 2" xfId="37271"/>
    <cellStyle name="supPercentageM 2 5" xfId="35460"/>
    <cellStyle name="supPercentageM 2 5 2" xfId="37272"/>
    <cellStyle name="supPercentageM 2 6" xfId="35461"/>
    <cellStyle name="supPercentageM 2 6 2" xfId="37273"/>
    <cellStyle name="supPercentageM 2 7" xfId="37269"/>
    <cellStyle name="supPercentageM 2_Annexe 6 IAS" xfId="35462"/>
    <cellStyle name="supPercentageM 3" xfId="35463"/>
    <cellStyle name="supPercentageM 3 2" xfId="35464"/>
    <cellStyle name="supPercentageM 3 3" xfId="35465"/>
    <cellStyle name="supPercentageM 3 3 2" xfId="37274"/>
    <cellStyle name="supPercentageM 3 4" xfId="35466"/>
    <cellStyle name="supPercentageM 3 4 2" xfId="37275"/>
    <cellStyle name="supPercentageM 3 5" xfId="35467"/>
    <cellStyle name="supPercentageM 3 5 2" xfId="37276"/>
    <cellStyle name="supPercentageM 3 6" xfId="35468"/>
    <cellStyle name="supPercentageM 3 6 2" xfId="37277"/>
    <cellStyle name="supPercentageM 3_Annexe 6 IAS" xfId="35469"/>
    <cellStyle name="supPercentageM 4" xfId="35470"/>
    <cellStyle name="supPercentageM 4 2" xfId="35471"/>
    <cellStyle name="supPercentageM 4_Annexe 6 IAS" xfId="35472"/>
    <cellStyle name="supPercentageM 5" xfId="35473"/>
    <cellStyle name="supPercentageM 5 2" xfId="35474"/>
    <cellStyle name="supPercentageM 5_Annexe 6 IAS" xfId="35475"/>
    <cellStyle name="supPercentageM 6" xfId="35476"/>
    <cellStyle name="supPercentageM 7" xfId="35477"/>
    <cellStyle name="supPercentageM 8" xfId="35478"/>
    <cellStyle name="supPercentageM 9" xfId="35479"/>
    <cellStyle name="supPercentageM_Annexe 6 IAS" xfId="35480"/>
    <cellStyle name="supSelection" xfId="35481"/>
    <cellStyle name="supSelection 10" xfId="35482"/>
    <cellStyle name="supSelection 11" xfId="37278"/>
    <cellStyle name="supSelection 2" xfId="35483"/>
    <cellStyle name="supSelection 2 2" xfId="35484"/>
    <cellStyle name="supSelection 2 3" xfId="35485"/>
    <cellStyle name="supSelection 2 3 2" xfId="37280"/>
    <cellStyle name="supSelection 2 4" xfId="35486"/>
    <cellStyle name="supSelection 2 4 2" xfId="37281"/>
    <cellStyle name="supSelection 2 5" xfId="35487"/>
    <cellStyle name="supSelection 2 5 2" xfId="37282"/>
    <cellStyle name="supSelection 2 6" xfId="35488"/>
    <cellStyle name="supSelection 2 6 2" xfId="37283"/>
    <cellStyle name="supSelection 2 7" xfId="37279"/>
    <cellStyle name="supSelection 2_Annexe 6 IAS" xfId="35489"/>
    <cellStyle name="supSelection 3" xfId="35490"/>
    <cellStyle name="supSelection 3 2" xfId="35491"/>
    <cellStyle name="supSelection 3 3" xfId="35492"/>
    <cellStyle name="supSelection 3 3 2" xfId="37284"/>
    <cellStyle name="supSelection 3 4" xfId="35493"/>
    <cellStyle name="supSelection 3 4 2" xfId="37285"/>
    <cellStyle name="supSelection 3 5" xfId="35494"/>
    <cellStyle name="supSelection 3 5 2" xfId="37286"/>
    <cellStyle name="supSelection 3 6" xfId="35495"/>
    <cellStyle name="supSelection 3 6 2" xfId="37287"/>
    <cellStyle name="supSelection 3_Annexe 6 IAS" xfId="35496"/>
    <cellStyle name="supSelection 4" xfId="35497"/>
    <cellStyle name="supSelection 5" xfId="35498"/>
    <cellStyle name="supSelection 6" xfId="35499"/>
    <cellStyle name="supSelection 7" xfId="35500"/>
    <cellStyle name="supSelection 8" xfId="35501"/>
    <cellStyle name="supSelection 9" xfId="35502"/>
    <cellStyle name="supSelection_Annexe 6 IAS" xfId="35503"/>
    <cellStyle name="supText" xfId="35504"/>
    <cellStyle name="supText 10" xfId="35505"/>
    <cellStyle name="supText 10 2" xfId="35506"/>
    <cellStyle name="supText 10_Annexe 6 IAS" xfId="35507"/>
    <cellStyle name="supText 11" xfId="35508"/>
    <cellStyle name="supText 12" xfId="35509"/>
    <cellStyle name="supText 13" xfId="37288"/>
    <cellStyle name="supText 2" xfId="35510"/>
    <cellStyle name="supText 2 2" xfId="35511"/>
    <cellStyle name="supText 2 2 2" xfId="35512"/>
    <cellStyle name="supText 2 2 3" xfId="35513"/>
    <cellStyle name="supText 2 2_Annexe 6 IAS" xfId="35514"/>
    <cellStyle name="supText 2 3" xfId="35515"/>
    <cellStyle name="supText 2 4" xfId="35516"/>
    <cellStyle name="supText 2 5" xfId="35517"/>
    <cellStyle name="supText 2 6" xfId="35518"/>
    <cellStyle name="supText 2 7" xfId="37289"/>
    <cellStyle name="supText 2_Annexe 6 IAS" xfId="35519"/>
    <cellStyle name="supText 3" xfId="35520"/>
    <cellStyle name="supText 3 2" xfId="35521"/>
    <cellStyle name="supText 3 2 2" xfId="35522"/>
    <cellStyle name="supText 3 2 3" xfId="35523"/>
    <cellStyle name="supText 3 2_Annexe 6 IAS" xfId="35524"/>
    <cellStyle name="supText 3 3" xfId="35525"/>
    <cellStyle name="supText 3 4" xfId="35526"/>
    <cellStyle name="supText 3 5" xfId="35527"/>
    <cellStyle name="supText 3 6" xfId="35528"/>
    <cellStyle name="supText 3_Annexe 6 IAS" xfId="35529"/>
    <cellStyle name="supText 4" xfId="35530"/>
    <cellStyle name="supText 4 2" xfId="35531"/>
    <cellStyle name="supText 4 2 2" xfId="35532"/>
    <cellStyle name="supText 4 2_Annexe 6 IAS" xfId="35533"/>
    <cellStyle name="supText 4 3" xfId="35534"/>
    <cellStyle name="supText 4 4" xfId="35535"/>
    <cellStyle name="supText 4 5" xfId="35536"/>
    <cellStyle name="supText 4_Annexe 6 IAS" xfId="35537"/>
    <cellStyle name="supText 5" xfId="35538"/>
    <cellStyle name="supText 5 2" xfId="35539"/>
    <cellStyle name="supText 5 2 2" xfId="35540"/>
    <cellStyle name="supText 5 2_Annexe 6 IAS" xfId="35541"/>
    <cellStyle name="supText 5 3" xfId="35542"/>
    <cellStyle name="supText 5 4" xfId="35543"/>
    <cellStyle name="supText 5 5" xfId="35544"/>
    <cellStyle name="supText 5_Annexe 6 IAS" xfId="35545"/>
    <cellStyle name="supText 6" xfId="35546"/>
    <cellStyle name="supText 6 2" xfId="35547"/>
    <cellStyle name="supText 6 2 2" xfId="35548"/>
    <cellStyle name="supText 6 2_Annexe 6 IAS" xfId="35549"/>
    <cellStyle name="supText 6 3" xfId="35550"/>
    <cellStyle name="supText 6 4" xfId="35551"/>
    <cellStyle name="supText 6_Annexe 6 IAS" xfId="35552"/>
    <cellStyle name="supText 7" xfId="35553"/>
    <cellStyle name="supText 7 2" xfId="35554"/>
    <cellStyle name="supText 7 3" xfId="35555"/>
    <cellStyle name="supText 7 4" xfId="35556"/>
    <cellStyle name="supText 7_Annexe 6 IAS" xfId="35557"/>
    <cellStyle name="supText 8" xfId="35558"/>
    <cellStyle name="supText 8 2" xfId="35559"/>
    <cellStyle name="supText 8 3" xfId="35560"/>
    <cellStyle name="supText 8 4" xfId="35561"/>
    <cellStyle name="supText 8_Annexe 6 IAS" xfId="35562"/>
    <cellStyle name="supText 9" xfId="35563"/>
    <cellStyle name="supText 9 2" xfId="35564"/>
    <cellStyle name="supText 9 3" xfId="35565"/>
    <cellStyle name="supText 9 4" xfId="35566"/>
    <cellStyle name="supText 9_Annexe 6 IAS" xfId="35567"/>
    <cellStyle name="supText_Annexe 6 IAS" xfId="35568"/>
    <cellStyle name="swpBody01" xfId="35569"/>
    <cellStyle name="swpBodyFirstCol" xfId="35570"/>
    <cellStyle name="swpCaption" xfId="35571"/>
    <cellStyle name="swpCaption 2" xfId="35572"/>
    <cellStyle name="swpCaption 2 2" xfId="35573"/>
    <cellStyle name="swpCaption 2_Cadrage conso" xfId="35574"/>
    <cellStyle name="swpCaption 3" xfId="35575"/>
    <cellStyle name="swpCaption_Annexe 6 IAS" xfId="35576"/>
    <cellStyle name="swpClear" xfId="35577"/>
    <cellStyle name="swpHBBookTitle" xfId="35578"/>
    <cellStyle name="swpHBChapterTitle" xfId="35579"/>
    <cellStyle name="swpHead01" xfId="35580"/>
    <cellStyle name="swpHead01 2" xfId="35581"/>
    <cellStyle name="swpHead01 2 2" xfId="35582"/>
    <cellStyle name="swpHead01 3" xfId="35583"/>
    <cellStyle name="swpHead01 3 2" xfId="35584"/>
    <cellStyle name="swpHead01 4" xfId="35585"/>
    <cellStyle name="swpHead01 4 2" xfId="37291"/>
    <cellStyle name="swpHead01 5" xfId="35586"/>
    <cellStyle name="swpHead01 5 2" xfId="37292"/>
    <cellStyle name="swpHead01 6" xfId="37290"/>
    <cellStyle name="swpHead01_Cadrage conso" xfId="35587"/>
    <cellStyle name="swpHead01R" xfId="35588"/>
    <cellStyle name="swpHead01R 2" xfId="35589"/>
    <cellStyle name="swpHead01R 2 2" xfId="37294"/>
    <cellStyle name="swpHead01R 3" xfId="35590"/>
    <cellStyle name="swpHead01R 3 2" xfId="37295"/>
    <cellStyle name="swpHead01R 4" xfId="35591"/>
    <cellStyle name="swpHead01R 4 2" xfId="37296"/>
    <cellStyle name="swpHead01R 5" xfId="35592"/>
    <cellStyle name="swpHead01R 5 2" xfId="37297"/>
    <cellStyle name="swpHead01R 6" xfId="37293"/>
    <cellStyle name="swpHead02" xfId="35593"/>
    <cellStyle name="swpHead02R" xfId="35594"/>
    <cellStyle name="swpHead03" xfId="35595"/>
    <cellStyle name="swpHead03R" xfId="35596"/>
    <cellStyle name="swpHeadBraL" xfId="35597"/>
    <cellStyle name="swpHeadBraM" xfId="35598"/>
    <cellStyle name="swpHeadBraR" xfId="35599"/>
    <cellStyle name="swpTag" xfId="35600"/>
    <cellStyle name="swpTotals" xfId="35601"/>
    <cellStyle name="swpTotals 2" xfId="35602"/>
    <cellStyle name="swpTotals 2 2" xfId="37299"/>
    <cellStyle name="swpTotals 3" xfId="35603"/>
    <cellStyle name="swpTotals 3 2" xfId="37300"/>
    <cellStyle name="swpTotals 4" xfId="35604"/>
    <cellStyle name="swpTotals 4 2" xfId="37301"/>
    <cellStyle name="swpTotals 5" xfId="35605"/>
    <cellStyle name="swpTotals 5 2" xfId="37302"/>
    <cellStyle name="swpTotals 6" xfId="37298"/>
    <cellStyle name="swpTotalsNo" xfId="35606"/>
    <cellStyle name="swpTotalsNo 2" xfId="35607"/>
    <cellStyle name="swpTotalsNo 2 2" xfId="37304"/>
    <cellStyle name="swpTotalsNo 3" xfId="35608"/>
    <cellStyle name="swpTotalsNo 3 2" xfId="37305"/>
    <cellStyle name="swpTotalsNo 4" xfId="35609"/>
    <cellStyle name="swpTotalsNo 4 2" xfId="37306"/>
    <cellStyle name="swpTotalsNo 5" xfId="35610"/>
    <cellStyle name="swpTotalsNo 5 2" xfId="37307"/>
    <cellStyle name="swpTotalsNo 6" xfId="37303"/>
    <cellStyle name="swpTotalsTotal" xfId="35611"/>
    <cellStyle name="swpTotalsTotal 2" xfId="35612"/>
    <cellStyle name="Sx" xfId="35613"/>
    <cellStyle name="Sx 2" xfId="35614"/>
    <cellStyle name="Sx_Cadrage conso" xfId="35615"/>
    <cellStyle name="Tab Title 1" xfId="35616"/>
    <cellStyle name="Tabella Immobiliare" xfId="35617"/>
    <cellStyle name="Tabella Immobiliare 2" xfId="35618"/>
    <cellStyle name="Tabella Immobiliare 2 2" xfId="35619"/>
    <cellStyle name="Tabella Immobiliare 2 2 2" xfId="35620"/>
    <cellStyle name="Tabella Immobiliare 2 2 3" xfId="35621"/>
    <cellStyle name="Tabella Immobiliare 2 2 3 2" xfId="37309"/>
    <cellStyle name="Tabella Immobiliare 2 2 4" xfId="35622"/>
    <cellStyle name="Tabella Immobiliare 2 2 4 2" xfId="37310"/>
    <cellStyle name="Tabella Immobiliare 2 2 5" xfId="35623"/>
    <cellStyle name="Tabella Immobiliare 2 2 5 2" xfId="37311"/>
    <cellStyle name="Tabella Immobiliare 2 2 6" xfId="35624"/>
    <cellStyle name="Tabella Immobiliare 2 2 6 2" xfId="37312"/>
    <cellStyle name="Tabella Immobiliare 2 3" xfId="35625"/>
    <cellStyle name="Tabella Immobiliare 2 4" xfId="35626"/>
    <cellStyle name="Tabella Immobiliare 2 4 2" xfId="37313"/>
    <cellStyle name="Tabella Immobiliare 2 5" xfId="35627"/>
    <cellStyle name="Tabella Immobiliare 2 5 2" xfId="37314"/>
    <cellStyle name="Tabella Immobiliare 2 6" xfId="35628"/>
    <cellStyle name="Tabella Immobiliare 2 6 2" xfId="37315"/>
    <cellStyle name="Tabella Immobiliare 2 7" xfId="35629"/>
    <cellStyle name="Tabella Immobiliare 2 7 2" xfId="37316"/>
    <cellStyle name="Tabella Immobiliare 3" xfId="35630"/>
    <cellStyle name="Tabella Immobiliare 3 2" xfId="35631"/>
    <cellStyle name="Tabella Immobiliare 3 3" xfId="35632"/>
    <cellStyle name="Tabella Immobiliare 3 3 2" xfId="37317"/>
    <cellStyle name="Tabella Immobiliare 3 4" xfId="35633"/>
    <cellStyle name="Tabella Immobiliare 3 4 2" xfId="37318"/>
    <cellStyle name="Tabella Immobiliare 3 5" xfId="35634"/>
    <cellStyle name="Tabella Immobiliare 3 5 2" xfId="37319"/>
    <cellStyle name="Tabella Immobiliare 3 6" xfId="35635"/>
    <cellStyle name="Tabella Immobiliare 3 6 2" xfId="37320"/>
    <cellStyle name="Tabella Immobiliare 4" xfId="35636"/>
    <cellStyle name="Tabella Immobiliare 5" xfId="35637"/>
    <cellStyle name="Tabella Immobiliare 5 2" xfId="37321"/>
    <cellStyle name="Tabella Immobiliare 6" xfId="35638"/>
    <cellStyle name="Tabella Immobiliare 6 2" xfId="37322"/>
    <cellStyle name="Tabella Immobiliare 7" xfId="35639"/>
    <cellStyle name="Tabella Immobiliare 7 2" xfId="37323"/>
    <cellStyle name="Tabella Immobiliare 8" xfId="35640"/>
    <cellStyle name="Tabella Immobiliare 8 2" xfId="37324"/>
    <cellStyle name="Tabella Immobiliare 9" xfId="37308"/>
    <cellStyle name="Tabella Immobiliare_Cadrage conso" xfId="35641"/>
    <cellStyle name="Table Col Head" xfId="35642"/>
    <cellStyle name="Table Head" xfId="35643"/>
    <cellStyle name="Table Head Aligned" xfId="35644"/>
    <cellStyle name="Table Head Aligned 10" xfId="35645"/>
    <cellStyle name="Table Head Aligned 11" xfId="35646"/>
    <cellStyle name="Table Head Aligned 12" xfId="35647"/>
    <cellStyle name="Table Head Aligned 13" xfId="35648"/>
    <cellStyle name="Table Head Aligned 2" xfId="35649"/>
    <cellStyle name="Table Head Aligned 2 2" xfId="35650"/>
    <cellStyle name="Table Head Aligned 2_Annexe 6 IAS" xfId="35651"/>
    <cellStyle name="Table Head Aligned 3" xfId="35652"/>
    <cellStyle name="Table Head Aligned 3 2" xfId="35653"/>
    <cellStyle name="Table Head Aligned 3_Annexe 6 IAS" xfId="35654"/>
    <cellStyle name="Table Head Aligned 4" xfId="35655"/>
    <cellStyle name="Table Head Aligned 4 2" xfId="35656"/>
    <cellStyle name="Table Head Aligned 4_Annexe 6 IAS" xfId="35657"/>
    <cellStyle name="Table Head Aligned 5" xfId="35658"/>
    <cellStyle name="Table Head Aligned 5 2" xfId="35659"/>
    <cellStyle name="Table Head Aligned 5_Annexe 6 IAS" xfId="35660"/>
    <cellStyle name="Table Head Aligned 6" xfId="35661"/>
    <cellStyle name="Table Head Aligned 7" xfId="35662"/>
    <cellStyle name="Table Head Aligned 8" xfId="35663"/>
    <cellStyle name="Table Head Aligned 9" xfId="35664"/>
    <cellStyle name="Table Head Aligned_Annexe 6 IAS" xfId="35665"/>
    <cellStyle name="Table Head Blue" xfId="35666"/>
    <cellStyle name="Table Head Blue 10" xfId="35667"/>
    <cellStyle name="Table Head Blue 11" xfId="35668"/>
    <cellStyle name="Table Head Blue 12" xfId="35669"/>
    <cellStyle name="Table Head Blue 13" xfId="35670"/>
    <cellStyle name="Table Head Blue 14" xfId="35671"/>
    <cellStyle name="Table Head Blue 15" xfId="35672"/>
    <cellStyle name="Table Head Blue 16" xfId="35673"/>
    <cellStyle name="Table Head Blue 17" xfId="35674"/>
    <cellStyle name="Table Head Blue 2" xfId="35675"/>
    <cellStyle name="Table Head Blue 3" xfId="35676"/>
    <cellStyle name="Table Head Blue 4" xfId="35677"/>
    <cellStyle name="Table Head Blue 5" xfId="35678"/>
    <cellStyle name="Table Head Blue 6" xfId="35679"/>
    <cellStyle name="Table Head Blue 7" xfId="35680"/>
    <cellStyle name="Table Head Blue 8" xfId="35681"/>
    <cellStyle name="Table Head Blue 9" xfId="35682"/>
    <cellStyle name="Table Head Blue_~0950885" xfId="35683"/>
    <cellStyle name="Table Head Green" xfId="35684"/>
    <cellStyle name="Table Head Green 10" xfId="35685"/>
    <cellStyle name="Table Head Green 11" xfId="35686"/>
    <cellStyle name="Table Head Green 12" xfId="35687"/>
    <cellStyle name="Table Head Green 13" xfId="35688"/>
    <cellStyle name="Table Head Green 14" xfId="35689"/>
    <cellStyle name="Table Head Green 15" xfId="35690"/>
    <cellStyle name="Table Head Green 16" xfId="35691"/>
    <cellStyle name="Table Head Green 17" xfId="35692"/>
    <cellStyle name="Table Head Green 18" xfId="35693"/>
    <cellStyle name="Table Head Green 2" xfId="35694"/>
    <cellStyle name="Table Head Green 2 2" xfId="35695"/>
    <cellStyle name="Table Head Green 2_Annexe 6 IAS" xfId="35696"/>
    <cellStyle name="Table Head Green 3" xfId="35697"/>
    <cellStyle name="Table Head Green 3 2" xfId="35698"/>
    <cellStyle name="Table Head Green 3_Annexe 6 IAS" xfId="35699"/>
    <cellStyle name="Table Head Green 4" xfId="35700"/>
    <cellStyle name="Table Head Green 4 2" xfId="35701"/>
    <cellStyle name="Table Head Green 4_Annexe 6 IAS" xfId="35702"/>
    <cellStyle name="Table Head Green 5" xfId="35703"/>
    <cellStyle name="Table Head Green 5 2" xfId="35704"/>
    <cellStyle name="Table Head Green 5_Annexe 6 IAS" xfId="35705"/>
    <cellStyle name="Table Head Green 6" xfId="35706"/>
    <cellStyle name="Table Head Green 7" xfId="35707"/>
    <cellStyle name="Table Head Green 8" xfId="35708"/>
    <cellStyle name="Table Head Green 9" xfId="35709"/>
    <cellStyle name="Table Head Green_~0950885" xfId="35710"/>
    <cellStyle name="Table Head_Annexe 6 IAS" xfId="35711"/>
    <cellStyle name="Table Heading" xfId="35712"/>
    <cellStyle name="Table Sub Head" xfId="35713"/>
    <cellStyle name="Table Text" xfId="35714"/>
    <cellStyle name="Table Text 2" xfId="35715"/>
    <cellStyle name="Table Text 2 2" xfId="35716"/>
    <cellStyle name="Table Text 2 2 2" xfId="35717"/>
    <cellStyle name="Table Text 2 3" xfId="35718"/>
    <cellStyle name="Table Text 3" xfId="35719"/>
    <cellStyle name="Table Text 3 2" xfId="35720"/>
    <cellStyle name="Table Text 4" xfId="35721"/>
    <cellStyle name="Table Text_Cadrage conso" xfId="35722"/>
    <cellStyle name="Table Title" xfId="35723"/>
    <cellStyle name="Table Title 10" xfId="35724"/>
    <cellStyle name="Table Title 11" xfId="35725"/>
    <cellStyle name="Table Title 12" xfId="35726"/>
    <cellStyle name="Table Title 13" xfId="35727"/>
    <cellStyle name="Table Title 14" xfId="35728"/>
    <cellStyle name="Table Title 15" xfId="35729"/>
    <cellStyle name="Table Title 16" xfId="35730"/>
    <cellStyle name="Table Title 17" xfId="35731"/>
    <cellStyle name="Table Title 2" xfId="35732"/>
    <cellStyle name="Table Title 3" xfId="35733"/>
    <cellStyle name="Table Title 4" xfId="35734"/>
    <cellStyle name="Table Title 5" xfId="35735"/>
    <cellStyle name="Table Title 6" xfId="35736"/>
    <cellStyle name="Table Title 7" xfId="35737"/>
    <cellStyle name="Table Title 8" xfId="35738"/>
    <cellStyle name="Table Title 9" xfId="35739"/>
    <cellStyle name="Table Title_~0950885" xfId="35740"/>
    <cellStyle name="Table Units" xfId="35741"/>
    <cellStyle name="Table Units 10" xfId="35742"/>
    <cellStyle name="Table Units 11" xfId="35743"/>
    <cellStyle name="Table Units 12" xfId="35744"/>
    <cellStyle name="Table Units 13" xfId="35745"/>
    <cellStyle name="Table Units 14" xfId="35746"/>
    <cellStyle name="Table Units 15" xfId="35747"/>
    <cellStyle name="Table Units 16" xfId="35748"/>
    <cellStyle name="Table Units 17" xfId="35749"/>
    <cellStyle name="Table Units 18" xfId="37325"/>
    <cellStyle name="Table Units 2" xfId="35750"/>
    <cellStyle name="Table Units 2 2" xfId="35751"/>
    <cellStyle name="Table Units 2_Annexe 6 IAS" xfId="35752"/>
    <cellStyle name="Table Units 3" xfId="35753"/>
    <cellStyle name="Table Units 3 2" xfId="35754"/>
    <cellStyle name="Table Units 3_Annexe 6 IAS" xfId="35755"/>
    <cellStyle name="Table Units 4" xfId="35756"/>
    <cellStyle name="Table Units 4 2" xfId="35757"/>
    <cellStyle name="Table Units 4_Annexe 6 IAS" xfId="35758"/>
    <cellStyle name="Table Units 5" xfId="35759"/>
    <cellStyle name="Table Units 5 2" xfId="35760"/>
    <cellStyle name="Table Units 5_Annexe 6 IAS" xfId="35761"/>
    <cellStyle name="Table Units 6" xfId="35762"/>
    <cellStyle name="Table Units 7" xfId="35763"/>
    <cellStyle name="Table Units 8" xfId="35764"/>
    <cellStyle name="Table Units 9" xfId="35765"/>
    <cellStyle name="Table Units_Annexe 6 IAS" xfId="35766"/>
    <cellStyle name="Table_Header" xfId="35767"/>
    <cellStyle name="Tag" xfId="35768"/>
    <cellStyle name="Tag 2" xfId="35769"/>
    <cellStyle name="Tag_Annexe 6 IAS" xfId="35770"/>
    <cellStyle name="TEST" xfId="35771"/>
    <cellStyle name="Testo avviso" xfId="35772"/>
    <cellStyle name="Testo descrittivo" xfId="35773"/>
    <cellStyle name="-Têtes de colonnes" xfId="35774"/>
    <cellStyle name="-Têtes de colonnes 2" xfId="37326"/>
    <cellStyle name="Text" xfId="35775"/>
    <cellStyle name="Text [Bullet]" xfId="35776"/>
    <cellStyle name="Text [Bullet] 2" xfId="35777"/>
    <cellStyle name="Text [Bullet] 2 2" xfId="35778"/>
    <cellStyle name="Text [Bullet] 2 2 2" xfId="35779"/>
    <cellStyle name="Text [Bullet] 2 3" xfId="35780"/>
    <cellStyle name="Text [Bullet] 3" xfId="35781"/>
    <cellStyle name="Text [Bullet] 3 2" xfId="35782"/>
    <cellStyle name="Text [Bullet] 4" xfId="35783"/>
    <cellStyle name="Text [Bullet]_Cadrage conso" xfId="35784"/>
    <cellStyle name="Text [Dash]" xfId="35785"/>
    <cellStyle name="Text [Dash] 2" xfId="35786"/>
    <cellStyle name="Text [Dash] 2 2" xfId="35787"/>
    <cellStyle name="Text [Dash] 2 2 2" xfId="35788"/>
    <cellStyle name="Text [Dash] 2 3" xfId="35789"/>
    <cellStyle name="Text [Dash] 3" xfId="35790"/>
    <cellStyle name="Text [Dash] 3 2" xfId="35791"/>
    <cellStyle name="Text [Dash] 4" xfId="35792"/>
    <cellStyle name="Text [Dash]_Cadrage conso" xfId="35793"/>
    <cellStyle name="Text [Em-Dash]" xfId="35794"/>
    <cellStyle name="Text [Em-Dash] 2" xfId="35795"/>
    <cellStyle name="Text [Em-Dash] 2 2" xfId="35796"/>
    <cellStyle name="Text [Em-Dash] 2 2 2" xfId="35797"/>
    <cellStyle name="Text [Em-Dash] 2 3" xfId="35798"/>
    <cellStyle name="Text [Em-Dash] 3" xfId="35799"/>
    <cellStyle name="Text [Em-Dash] 3 2" xfId="35800"/>
    <cellStyle name="Text [Em-Dash] 4" xfId="35801"/>
    <cellStyle name="Text [Em-Dash]_Cadrage conso" xfId="35802"/>
    <cellStyle name="Text 1" xfId="35803"/>
    <cellStyle name="Text 1 2" xfId="35804"/>
    <cellStyle name="Text 1 2 2" xfId="35805"/>
    <cellStyle name="Text 1 2 2 2" xfId="35806"/>
    <cellStyle name="Text 1 2 3" xfId="35807"/>
    <cellStyle name="Text 1 3" xfId="35808"/>
    <cellStyle name="Text 1 3 2" xfId="35809"/>
    <cellStyle name="Text 1 4" xfId="35810"/>
    <cellStyle name="Text 1_Cadrage conso" xfId="35811"/>
    <cellStyle name="Text Head 1" xfId="35812"/>
    <cellStyle name="Text Head 1 2" xfId="35813"/>
    <cellStyle name="Text Head 1 2 2" xfId="35814"/>
    <cellStyle name="Text Head 1 2 2 2" xfId="35815"/>
    <cellStyle name="Text Head 1 2 3" xfId="35816"/>
    <cellStyle name="Text Head 1 3" xfId="35817"/>
    <cellStyle name="Text Head 1 3 2" xfId="35818"/>
    <cellStyle name="Text Head 1 4" xfId="35819"/>
    <cellStyle name="Text Head 1_Cadrage conso" xfId="35820"/>
    <cellStyle name="Text Indent A" xfId="20791"/>
    <cellStyle name="Text Indent A 2" xfId="35821"/>
    <cellStyle name="Text Indent A 2 2" xfId="35822"/>
    <cellStyle name="Text Indent A 2_Annexe 6 IAS" xfId="35823"/>
    <cellStyle name="Text Indent A 3" xfId="35824"/>
    <cellStyle name="Text Indent A 4" xfId="35825"/>
    <cellStyle name="Text Indent A 5" xfId="35826"/>
    <cellStyle name="Text Indent A_Annexe 6 IAS" xfId="35827"/>
    <cellStyle name="Text Indent B" xfId="20792"/>
    <cellStyle name="Text Indent B 10" xfId="35829"/>
    <cellStyle name="Text Indent B 11" xfId="35830"/>
    <cellStyle name="Text Indent B 12" xfId="35831"/>
    <cellStyle name="Text Indent B 13" xfId="35832"/>
    <cellStyle name="Text Indent B 14" xfId="35833"/>
    <cellStyle name="Text Indent B 15" xfId="35834"/>
    <cellStyle name="Text Indent B 16" xfId="35835"/>
    <cellStyle name="Text Indent B 17" xfId="35836"/>
    <cellStyle name="Text Indent B 18" xfId="35828"/>
    <cellStyle name="Text Indent B 2" xfId="35837"/>
    <cellStyle name="Text Indent B 2 2" xfId="35838"/>
    <cellStyle name="Text Indent B 2 2 2" xfId="35839"/>
    <cellStyle name="Text Indent B 2 3" xfId="35840"/>
    <cellStyle name="Text Indent B 3" xfId="35841"/>
    <cellStyle name="Text Indent B 3 2" xfId="35842"/>
    <cellStyle name="Text Indent B 4" xfId="35843"/>
    <cellStyle name="Text Indent B 5" xfId="35844"/>
    <cellStyle name="Text Indent B 6" xfId="35845"/>
    <cellStyle name="Text Indent B 7" xfId="35846"/>
    <cellStyle name="Text Indent B 8" xfId="35847"/>
    <cellStyle name="Text Indent B 9" xfId="35848"/>
    <cellStyle name="Text Indent B_Annexe 6 IAS" xfId="35849"/>
    <cellStyle name="Text Indent C" xfId="20793"/>
    <cellStyle name="Text Indent C 2" xfId="35851"/>
    <cellStyle name="Text Indent C 2 2" xfId="35852"/>
    <cellStyle name="Text Indent C 2 2 2" xfId="35853"/>
    <cellStyle name="Text Indent C 2 3" xfId="35854"/>
    <cellStyle name="Text Indent C 2 4" xfId="35855"/>
    <cellStyle name="Text Indent C 2_Cadrage conso" xfId="35856"/>
    <cellStyle name="Text Indent C 3" xfId="35857"/>
    <cellStyle name="Text Indent C 3 2" xfId="35858"/>
    <cellStyle name="Text Indent C 4" xfId="35859"/>
    <cellStyle name="Text Indent C 5" xfId="35860"/>
    <cellStyle name="Text Indent C 6" xfId="35850"/>
    <cellStyle name="Text Indent C_Annexe 6 IAS" xfId="35861"/>
    <cellStyle name="Text Wrap" xfId="35862"/>
    <cellStyle name="Text Wrap 2" xfId="35863"/>
    <cellStyle name="Texte explicatif 2" xfId="35864"/>
    <cellStyle name="Texte explicatif 3" xfId="35865"/>
    <cellStyle name="Texte explicatif 4" xfId="35866"/>
    <cellStyle name="Texte explicatif 5" xfId="35867"/>
    <cellStyle name="TextStyle" xfId="35868"/>
    <cellStyle name="Tickmark" xfId="20794"/>
    <cellStyle name="tidle" xfId="35869"/>
    <cellStyle name="tidle 10" xfId="35870"/>
    <cellStyle name="tidle 11" xfId="35871"/>
    <cellStyle name="tidle 12" xfId="35872"/>
    <cellStyle name="tidle 13" xfId="35873"/>
    <cellStyle name="tidle 14" xfId="35874"/>
    <cellStyle name="tidle 15" xfId="35875"/>
    <cellStyle name="tidle 16" xfId="35876"/>
    <cellStyle name="tidle 17" xfId="35877"/>
    <cellStyle name="tidle 18" xfId="37327"/>
    <cellStyle name="tidle 2" xfId="35878"/>
    <cellStyle name="tidle 2 2" xfId="35879"/>
    <cellStyle name="tidle 2_Annexe 6 IAS" xfId="35880"/>
    <cellStyle name="tidle 3" xfId="35881"/>
    <cellStyle name="tidle 3 2" xfId="35882"/>
    <cellStyle name="tidle 3_Annexe 6 IAS" xfId="35883"/>
    <cellStyle name="tidle 4" xfId="35884"/>
    <cellStyle name="tidle 4 2" xfId="35885"/>
    <cellStyle name="tidle 4_Annexe 6 IAS" xfId="35886"/>
    <cellStyle name="tidle 5" xfId="35887"/>
    <cellStyle name="tidle 5 2" xfId="35888"/>
    <cellStyle name="tidle 5_Annexe 6 IAS" xfId="35889"/>
    <cellStyle name="tidle 6" xfId="35890"/>
    <cellStyle name="tidle 7" xfId="35891"/>
    <cellStyle name="tidle 8" xfId="35892"/>
    <cellStyle name="tidle 9" xfId="35893"/>
    <cellStyle name="tidle_Annexe 6 IAS" xfId="35894"/>
    <cellStyle name="TIMES" xfId="35895"/>
    <cellStyle name="Times [1]" xfId="35896"/>
    <cellStyle name="Times [1] 2" xfId="35897"/>
    <cellStyle name="Times [1] 2 2" xfId="35898"/>
    <cellStyle name="Times [1] 2 2 2" xfId="35899"/>
    <cellStyle name="Times [1] 2 3" xfId="35900"/>
    <cellStyle name="Times [1] 3" xfId="35901"/>
    <cellStyle name="Times [1] 3 2" xfId="35902"/>
    <cellStyle name="Times [1] 4" xfId="35903"/>
    <cellStyle name="Times [1]_Cadrage conso" xfId="35904"/>
    <cellStyle name="Times [2]" xfId="35905"/>
    <cellStyle name="Times [2] 2" xfId="35906"/>
    <cellStyle name="Times [2] 2 2" xfId="35907"/>
    <cellStyle name="Times [2] 2 2 2" xfId="35908"/>
    <cellStyle name="Times [2] 2 3" xfId="35909"/>
    <cellStyle name="Times [2] 3" xfId="35910"/>
    <cellStyle name="Times [2] 3 2" xfId="35911"/>
    <cellStyle name="Times [2] 4" xfId="35912"/>
    <cellStyle name="Times [2]_Cadrage conso" xfId="35913"/>
    <cellStyle name="Times 10" xfId="35914"/>
    <cellStyle name="Times 12" xfId="35915"/>
    <cellStyle name="Times 12 2" xfId="35916"/>
    <cellStyle name="Times 12 2 2" xfId="35917"/>
    <cellStyle name="Times 12 2 2 2" xfId="35918"/>
    <cellStyle name="Times 12 2 3" xfId="35919"/>
    <cellStyle name="Times 12 3" xfId="35920"/>
    <cellStyle name="Times 12 3 2" xfId="35921"/>
    <cellStyle name="Times 12 4" xfId="35922"/>
    <cellStyle name="Times 12_Cadrage conso" xfId="35923"/>
    <cellStyle name="TIMES_17-Juste valeur en annexe" xfId="35924"/>
    <cellStyle name="Titel" xfId="35925"/>
    <cellStyle name="Title 10" xfId="35926"/>
    <cellStyle name="Title 11" xfId="35927"/>
    <cellStyle name="Title 12" xfId="35928"/>
    <cellStyle name="Title 13" xfId="35929"/>
    <cellStyle name="Title 2" xfId="20795"/>
    <cellStyle name="Title 2 2" xfId="20796"/>
    <cellStyle name="Title 2 2 2" xfId="20797"/>
    <cellStyle name="Title 2 3" xfId="20798"/>
    <cellStyle name="Title 2 4" xfId="20799"/>
    <cellStyle name="Title 2 5" xfId="35930"/>
    <cellStyle name="Title 3" xfId="20800"/>
    <cellStyle name="Title 3 2" xfId="20801"/>
    <cellStyle name="Title 3 3" xfId="20802"/>
    <cellStyle name="Title 3 4" xfId="35931"/>
    <cellStyle name="Title 4" xfId="20803"/>
    <cellStyle name="Title 4 2" xfId="20804"/>
    <cellStyle name="Title 4 3" xfId="20805"/>
    <cellStyle name="Title 4 4" xfId="35932"/>
    <cellStyle name="Title 5" xfId="20806"/>
    <cellStyle name="Title 5 2" xfId="20807"/>
    <cellStyle name="Title 5 3" xfId="20808"/>
    <cellStyle name="Title 5 4" xfId="35933"/>
    <cellStyle name="Title 6" xfId="20809"/>
    <cellStyle name="Title 6 2" xfId="20810"/>
    <cellStyle name="Title 6 3" xfId="20811"/>
    <cellStyle name="Title 6 4" xfId="35934"/>
    <cellStyle name="Title 7" xfId="20812"/>
    <cellStyle name="Title 8" xfId="35935"/>
    <cellStyle name="Title 9" xfId="35936"/>
    <cellStyle name="Titles_Avg_BS " xfId="35937"/>
    <cellStyle name="Titolo" xfId="35938"/>
    <cellStyle name="Titolo 1" xfId="35939"/>
    <cellStyle name="Titolo 2" xfId="35940"/>
    <cellStyle name="Titolo 3" xfId="35941"/>
    <cellStyle name="Titolo 4" xfId="35942"/>
    <cellStyle name="Titolo_Annexe 6 IAS" xfId="35943"/>
    <cellStyle name="Titolo1" xfId="35944"/>
    <cellStyle name="Titolo2" xfId="35945"/>
    <cellStyle name="Titre 1" xfId="35946"/>
    <cellStyle name="Titre 2" xfId="35947"/>
    <cellStyle name="Titre 2 2" xfId="35948"/>
    <cellStyle name="Titre 2_Annexe 6 IAS" xfId="35949"/>
    <cellStyle name="Titre 3" xfId="35950"/>
    <cellStyle name="Titre 3 2" xfId="35951"/>
    <cellStyle name="Titre 3 3" xfId="35952"/>
    <cellStyle name="Titre 3_Annexe 6 IAS" xfId="35953"/>
    <cellStyle name="Titre 4" xfId="35954"/>
    <cellStyle name="Titre 5" xfId="35955"/>
    <cellStyle name="Titre " xfId="35956"/>
    <cellStyle name="Titre 1 2" xfId="35957"/>
    <cellStyle name="Titre 1 3" xfId="35958"/>
    <cellStyle name="Titre 1 4" xfId="35959"/>
    <cellStyle name="Titre 1 5" xfId="35960"/>
    <cellStyle name="Titre 2 2" xfId="35961"/>
    <cellStyle name="Titre 2 3" xfId="35962"/>
    <cellStyle name="Titre 2 4" xfId="35963"/>
    <cellStyle name="Titre 2 5" xfId="35964"/>
    <cellStyle name="Titre 3 2" xfId="35965"/>
    <cellStyle name="Titre 3 3" xfId="35966"/>
    <cellStyle name="Titre 3 4" xfId="35967"/>
    <cellStyle name="Titre 3 5" xfId="35968"/>
    <cellStyle name="Titre 4 2" xfId="35969"/>
    <cellStyle name="Titre 4 3" xfId="35970"/>
    <cellStyle name="Titre 4 4" xfId="35971"/>
    <cellStyle name="Titre 4 5" xfId="35972"/>
    <cellStyle name="TitreRub" xfId="35973"/>
    <cellStyle name="TitreTab" xfId="35974"/>
    <cellStyle name="Titulo" xfId="35975"/>
    <cellStyle name="Título 1" xfId="35976"/>
    <cellStyle name="Titulo 2" xfId="35977"/>
    <cellStyle name="Título 2" xfId="35978"/>
    <cellStyle name="Titulo 2 2" xfId="37329"/>
    <cellStyle name="Titulo 3" xfId="35979"/>
    <cellStyle name="Título 3" xfId="35980"/>
    <cellStyle name="Titulo 3 2" xfId="37330"/>
    <cellStyle name="Titulo 4" xfId="35981"/>
    <cellStyle name="Titulo 4 2" xfId="37331"/>
    <cellStyle name="Titulo 5" xfId="35982"/>
    <cellStyle name="Titulo 5 2" xfId="37332"/>
    <cellStyle name="Titulo 6" xfId="37328"/>
    <cellStyle name="Tons" xfId="35983"/>
    <cellStyle name="TOP" xfId="35984"/>
    <cellStyle name="TOP 2" xfId="35985"/>
    <cellStyle name="TOP 2 2" xfId="35986"/>
    <cellStyle name="TOP 2 2 2" xfId="35987"/>
    <cellStyle name="TOP 2 2 2 2" xfId="35988"/>
    <cellStyle name="TOP 2 2 3" xfId="35989"/>
    <cellStyle name="TOP 2 2 4" xfId="35990"/>
    <cellStyle name="TOP 2 2 4 2" xfId="37334"/>
    <cellStyle name="TOP 2 2 5" xfId="35991"/>
    <cellStyle name="TOP 2 2 5 2" xfId="37335"/>
    <cellStyle name="TOP 2 2 6" xfId="35992"/>
    <cellStyle name="TOP 2 2 6 2" xfId="37336"/>
    <cellStyle name="TOP 2 3" xfId="35993"/>
    <cellStyle name="TOP 2 3 2" xfId="35994"/>
    <cellStyle name="TOP 2 4" xfId="35995"/>
    <cellStyle name="TOP 2 5" xfId="35996"/>
    <cellStyle name="TOP 2 5 2" xfId="37337"/>
    <cellStyle name="TOP 2 6" xfId="35997"/>
    <cellStyle name="TOP 2 6 2" xfId="37338"/>
    <cellStyle name="TOP 2 7" xfId="35998"/>
    <cellStyle name="TOP 2 7 2" xfId="37339"/>
    <cellStyle name="TOP 3" xfId="35999"/>
    <cellStyle name="TOP 3 2" xfId="36000"/>
    <cellStyle name="TOP 3 2 2" xfId="36001"/>
    <cellStyle name="TOP 3 3" xfId="36002"/>
    <cellStyle name="TOP 3 4" xfId="36003"/>
    <cellStyle name="TOP 3 4 2" xfId="37340"/>
    <cellStyle name="TOP 3 5" xfId="36004"/>
    <cellStyle name="TOP 3 5 2" xfId="37341"/>
    <cellStyle name="TOP 3 6" xfId="36005"/>
    <cellStyle name="TOP 3 6 2" xfId="37342"/>
    <cellStyle name="TOP 4" xfId="36006"/>
    <cellStyle name="TOP 4 2" xfId="36007"/>
    <cellStyle name="TOP 5" xfId="36008"/>
    <cellStyle name="TOP 5 2" xfId="36009"/>
    <cellStyle name="TOP 6" xfId="36010"/>
    <cellStyle name="TOP 6 2" xfId="37343"/>
    <cellStyle name="TOP 7" xfId="36011"/>
    <cellStyle name="TOP 7 2" xfId="37344"/>
    <cellStyle name="TOP 8" xfId="36012"/>
    <cellStyle name="TOP 8 2" xfId="37345"/>
    <cellStyle name="TOP 9" xfId="37333"/>
    <cellStyle name="TOP_Cadrage conso" xfId="36013"/>
    <cellStyle name="Totaal" xfId="36014"/>
    <cellStyle name="Total 10" xfId="36015"/>
    <cellStyle name="Total 11" xfId="36016"/>
    <cellStyle name="Total 12" xfId="36017"/>
    <cellStyle name="Total 13" xfId="36018"/>
    <cellStyle name="Total 14" xfId="36019"/>
    <cellStyle name="Total 2" xfId="20813"/>
    <cellStyle name="Total 2 10" xfId="20814"/>
    <cellStyle name="Total 2 10 2" xfId="20815"/>
    <cellStyle name="Total 2 10 3" xfId="20816"/>
    <cellStyle name="Total 2 10 4" xfId="20817"/>
    <cellStyle name="Total 2 10 5" xfId="20818"/>
    <cellStyle name="Total 2 11" xfId="20819"/>
    <cellStyle name="Total 2 11 2" xfId="20820"/>
    <cellStyle name="Total 2 11 3" xfId="20821"/>
    <cellStyle name="Total 2 11 4" xfId="20822"/>
    <cellStyle name="Total 2 11 5" xfId="20823"/>
    <cellStyle name="Total 2 12" xfId="20824"/>
    <cellStyle name="Total 2 12 2" xfId="20825"/>
    <cellStyle name="Total 2 12 3" xfId="20826"/>
    <cellStyle name="Total 2 12 4" xfId="20827"/>
    <cellStyle name="Total 2 12 5" xfId="20828"/>
    <cellStyle name="Total 2 13" xfId="20829"/>
    <cellStyle name="Total 2 13 2" xfId="20830"/>
    <cellStyle name="Total 2 13 3" xfId="20831"/>
    <cellStyle name="Total 2 13 4" xfId="20832"/>
    <cellStyle name="Total 2 14" xfId="20833"/>
    <cellStyle name="Total 2 15" xfId="20834"/>
    <cellStyle name="Total 2 16" xfId="20835"/>
    <cellStyle name="Total 2 17" xfId="36020"/>
    <cellStyle name="Total 2 2" xfId="20836"/>
    <cellStyle name="Total 2 2 10" xfId="36021"/>
    <cellStyle name="Total 2 2 2" xfId="20837"/>
    <cellStyle name="Total 2 2 2 2" xfId="20838"/>
    <cellStyle name="Total 2 2 2 3" xfId="20839"/>
    <cellStyle name="Total 2 2 2 4" xfId="20840"/>
    <cellStyle name="Total 2 2 2 5" xfId="36022"/>
    <cellStyle name="Total 2 2 3" xfId="20841"/>
    <cellStyle name="Total 2 2 3 2" xfId="20842"/>
    <cellStyle name="Total 2 2 3 3" xfId="20843"/>
    <cellStyle name="Total 2 2 3 4" xfId="20844"/>
    <cellStyle name="Total 2 2 4" xfId="20845"/>
    <cellStyle name="Total 2 2 4 2" xfId="20846"/>
    <cellStyle name="Total 2 2 4 3" xfId="20847"/>
    <cellStyle name="Total 2 2 4 4" xfId="20848"/>
    <cellStyle name="Total 2 2 5" xfId="20849"/>
    <cellStyle name="Total 2 2 5 2" xfId="20850"/>
    <cellStyle name="Total 2 2 5 3" xfId="20851"/>
    <cellStyle name="Total 2 2 5 4" xfId="20852"/>
    <cellStyle name="Total 2 2 6" xfId="20853"/>
    <cellStyle name="Total 2 2 7" xfId="20854"/>
    <cellStyle name="Total 2 2 8" xfId="20855"/>
    <cellStyle name="Total 2 2 9" xfId="20856"/>
    <cellStyle name="Total 2 3" xfId="20857"/>
    <cellStyle name="Total 2 3 2" xfId="20858"/>
    <cellStyle name="Total 2 3 2 2" xfId="36024"/>
    <cellStyle name="Total 2 3 3" xfId="20859"/>
    <cellStyle name="Total 2 3 4" xfId="20860"/>
    <cellStyle name="Total 2 3 5" xfId="20861"/>
    <cellStyle name="Total 2 3 6" xfId="36023"/>
    <cellStyle name="Total 2 4" xfId="20862"/>
    <cellStyle name="Total 2 4 2" xfId="20863"/>
    <cellStyle name="Total 2 4 3" xfId="20864"/>
    <cellStyle name="Total 2 4 4" xfId="20865"/>
    <cellStyle name="Total 2 4 5" xfId="20866"/>
    <cellStyle name="Total 2 4 6" xfId="36025"/>
    <cellStyle name="Total 2 5" xfId="20867"/>
    <cellStyle name="Total 2 5 2" xfId="20868"/>
    <cellStyle name="Total 2 5 3" xfId="20869"/>
    <cellStyle name="Total 2 5 4" xfId="20870"/>
    <cellStyle name="Total 2 5 5" xfId="20871"/>
    <cellStyle name="Total 2 5 6" xfId="36026"/>
    <cellStyle name="Total 2 6" xfId="20872"/>
    <cellStyle name="Total 2 6 2" xfId="20873"/>
    <cellStyle name="Total 2 6 3" xfId="20874"/>
    <cellStyle name="Total 2 6 4" xfId="20875"/>
    <cellStyle name="Total 2 6 5" xfId="20876"/>
    <cellStyle name="Total 2 7" xfId="20877"/>
    <cellStyle name="Total 2 7 2" xfId="20878"/>
    <cellStyle name="Total 2 7 3" xfId="20879"/>
    <cellStyle name="Total 2 7 4" xfId="20880"/>
    <cellStyle name="Total 2 7 5" xfId="20881"/>
    <cellStyle name="Total 2 8" xfId="20882"/>
    <cellStyle name="Total 2 8 2" xfId="20883"/>
    <cellStyle name="Total 2 8 3" xfId="20884"/>
    <cellStyle name="Total 2 8 4" xfId="20885"/>
    <cellStyle name="Total 2 8 5" xfId="20886"/>
    <cellStyle name="Total 2 9" xfId="20887"/>
    <cellStyle name="Total 2 9 2" xfId="20888"/>
    <cellStyle name="Total 2 9 3" xfId="20889"/>
    <cellStyle name="Total 2 9 4" xfId="20890"/>
    <cellStyle name="Total 2 9 5" xfId="20891"/>
    <cellStyle name="Total 2_Annexe 6 IAS" xfId="36027"/>
    <cellStyle name="Total 3" xfId="20892"/>
    <cellStyle name="Total 3 2" xfId="20893"/>
    <cellStyle name="Total 3 2 2" xfId="36030"/>
    <cellStyle name="Total 3 2 3" xfId="36029"/>
    <cellStyle name="Total 3 3" xfId="20894"/>
    <cellStyle name="Total 3 3 2" xfId="36032"/>
    <cellStyle name="Total 3 3 3" xfId="36031"/>
    <cellStyle name="Total 3 4" xfId="36033"/>
    <cellStyle name="Total 3 5" xfId="36034"/>
    <cellStyle name="Total 3 6" xfId="36028"/>
    <cellStyle name="Total 3_Cadrage conso" xfId="36035"/>
    <cellStyle name="Total 4" xfId="20895"/>
    <cellStyle name="Total 4 2" xfId="20896"/>
    <cellStyle name="Total 4 2 2" xfId="36038"/>
    <cellStyle name="Total 4 2 3" xfId="36037"/>
    <cellStyle name="Total 4 3" xfId="20897"/>
    <cellStyle name="Total 4 3 2" xfId="36040"/>
    <cellStyle name="Total 4 3 3" xfId="36039"/>
    <cellStyle name="Total 4 4" xfId="36041"/>
    <cellStyle name="Total 4 5" xfId="36042"/>
    <cellStyle name="Total 4 6" xfId="36036"/>
    <cellStyle name="Total 4_Cadrage conso" xfId="36043"/>
    <cellStyle name="Total 5" xfId="20898"/>
    <cellStyle name="Total 5 2" xfId="20899"/>
    <cellStyle name="Total 5 2 2" xfId="36045"/>
    <cellStyle name="Total 5 3" xfId="20900"/>
    <cellStyle name="Total 5 4" xfId="36044"/>
    <cellStyle name="Total 5_Cadrage conso" xfId="36046"/>
    <cellStyle name="Total 6" xfId="20901"/>
    <cellStyle name="Total 6 2" xfId="20902"/>
    <cellStyle name="Total 6 2 2" xfId="36048"/>
    <cellStyle name="Total 6 3" xfId="20903"/>
    <cellStyle name="Total 6 4" xfId="36047"/>
    <cellStyle name="Total 6_Cadrage conso" xfId="36049"/>
    <cellStyle name="Total 7" xfId="20904"/>
    <cellStyle name="Total 7 2" xfId="36050"/>
    <cellStyle name="Total 8" xfId="36051"/>
    <cellStyle name="Total 9" xfId="36052"/>
    <cellStyle name="Total2 - Style2" xfId="20905"/>
    <cellStyle name="Totale" xfId="36053"/>
    <cellStyle name="Totale 2" xfId="36054"/>
    <cellStyle name="Totale 3" xfId="36055"/>
    <cellStyle name="Totale 4" xfId="36056"/>
    <cellStyle name="Totale 5" xfId="36057"/>
    <cellStyle name="TotalNumbers_Avg_BS " xfId="36058"/>
    <cellStyle name="Totals" xfId="36059"/>
    <cellStyle name="Totals 10" xfId="36060"/>
    <cellStyle name="Totals 11" xfId="36061"/>
    <cellStyle name="Totals 12" xfId="36062"/>
    <cellStyle name="Totals 13" xfId="36063"/>
    <cellStyle name="Totals 14" xfId="36064"/>
    <cellStyle name="Totals 15" xfId="36065"/>
    <cellStyle name="Totals 16" xfId="36066"/>
    <cellStyle name="Totals 17" xfId="36067"/>
    <cellStyle name="Totals 18" xfId="37346"/>
    <cellStyle name="Totals 2" xfId="36068"/>
    <cellStyle name="Totals 2 2" xfId="36069"/>
    <cellStyle name="Totals 2 3" xfId="36070"/>
    <cellStyle name="Totals 2 3 2" xfId="37347"/>
    <cellStyle name="Totals 2 4" xfId="36071"/>
    <cellStyle name="Totals 2 4 2" xfId="37348"/>
    <cellStyle name="Totals 2 5" xfId="36072"/>
    <cellStyle name="Totals 2 5 2" xfId="37349"/>
    <cellStyle name="Totals 2 6" xfId="36073"/>
    <cellStyle name="Totals 2 6 2" xfId="37350"/>
    <cellStyle name="Totals 2_Annexe 6 IAS" xfId="36074"/>
    <cellStyle name="Totals 3" xfId="36075"/>
    <cellStyle name="Totals 3 2" xfId="36076"/>
    <cellStyle name="Totals 3_Annexe 6 IAS" xfId="36077"/>
    <cellStyle name="Totals 4" xfId="36078"/>
    <cellStyle name="Totals 4 2" xfId="36079"/>
    <cellStyle name="Totals 4_Annexe 6 IAS" xfId="36080"/>
    <cellStyle name="Totals 5" xfId="36081"/>
    <cellStyle name="Totals 5 2" xfId="36082"/>
    <cellStyle name="Totals 5_Annexe 6 IAS" xfId="36083"/>
    <cellStyle name="Totals 6" xfId="36084"/>
    <cellStyle name="Totals 7" xfId="36085"/>
    <cellStyle name="Totals 8" xfId="36086"/>
    <cellStyle name="Totals 9" xfId="36087"/>
    <cellStyle name="Totals_Annexe 6 IAS" xfId="36088"/>
    <cellStyle name="Toto" xfId="36089"/>
    <cellStyle name="Toto 2" xfId="36090"/>
    <cellStyle name="Toto_Annexe 6 IAS" xfId="36091"/>
    <cellStyle name="Trade_Title" xfId="36092"/>
    <cellStyle name="-Trait bleu Bas" xfId="36093"/>
    <cellStyle name="Treasuries" xfId="36094"/>
    <cellStyle name="Treasuries 10" xfId="36095"/>
    <cellStyle name="Treasuries 11" xfId="36096"/>
    <cellStyle name="Treasuries 12" xfId="36097"/>
    <cellStyle name="Treasuries 13" xfId="36098"/>
    <cellStyle name="Treasuries 14" xfId="36099"/>
    <cellStyle name="Treasuries 15" xfId="36100"/>
    <cellStyle name="Treasuries 16" xfId="36101"/>
    <cellStyle name="Treasuries 17" xfId="36102"/>
    <cellStyle name="Treasuries 18" xfId="37351"/>
    <cellStyle name="Treasuries 2" xfId="36103"/>
    <cellStyle name="Treasuries 2 2" xfId="36104"/>
    <cellStyle name="Treasuries 2_Annexe 6 IAS" xfId="36105"/>
    <cellStyle name="Treasuries 3" xfId="36106"/>
    <cellStyle name="Treasuries 3 2" xfId="36107"/>
    <cellStyle name="Treasuries 3_Annexe 6 IAS" xfId="36108"/>
    <cellStyle name="Treasuries 4" xfId="36109"/>
    <cellStyle name="Treasuries 4 2" xfId="36110"/>
    <cellStyle name="Treasuries 4_Annexe 6 IAS" xfId="36111"/>
    <cellStyle name="Treasuries 5" xfId="36112"/>
    <cellStyle name="Treasuries 5 2" xfId="36113"/>
    <cellStyle name="Treasuries 5_Annexe 6 IAS" xfId="36114"/>
    <cellStyle name="Treasuries 6" xfId="36115"/>
    <cellStyle name="Treasuries 7" xfId="36116"/>
    <cellStyle name="Treasuries 8" xfId="36117"/>
    <cellStyle name="Treasuries 9" xfId="36118"/>
    <cellStyle name="Treasuries_Annexe 6 IAS" xfId="36119"/>
    <cellStyle name="TypeIn" xfId="36120"/>
    <cellStyle name="UBOLD" xfId="36121"/>
    <cellStyle name="Ugly" xfId="36122"/>
    <cellStyle name="Ugly 2" xfId="36123"/>
    <cellStyle name="Ugly 3" xfId="36124"/>
    <cellStyle name="Ugly 3 2" xfId="37353"/>
    <cellStyle name="Ugly 4" xfId="36125"/>
    <cellStyle name="Ugly 4 2" xfId="37354"/>
    <cellStyle name="Ugly 5" xfId="36126"/>
    <cellStyle name="Ugly 5 2" xfId="37355"/>
    <cellStyle name="Ugly 6" xfId="36127"/>
    <cellStyle name="Ugly 6 2" xfId="37356"/>
    <cellStyle name="Ugly 7" xfId="37352"/>
    <cellStyle name="Ugly_Annexe 6 IAS" xfId="36128"/>
    <cellStyle name="Uitvoer" xfId="36129"/>
    <cellStyle name="Underline - small" xfId="36130"/>
    <cellStyle name="Underline - small 2" xfId="36131"/>
    <cellStyle name="Underline - small_~0950885" xfId="36132"/>
    <cellStyle name="Underline -normal" xfId="36133"/>
    <cellStyle name="Underline -normal 10" xfId="36134"/>
    <cellStyle name="Underline -normal 11" xfId="36135"/>
    <cellStyle name="Underline -normal 12" xfId="36136"/>
    <cellStyle name="Underline -normal 13" xfId="36137"/>
    <cellStyle name="Underline -normal 14" xfId="36138"/>
    <cellStyle name="Underline -normal 15" xfId="36139"/>
    <cellStyle name="Underline -normal 16" xfId="36140"/>
    <cellStyle name="Underline -normal 17" xfId="36141"/>
    <cellStyle name="Underline -normal 2" xfId="36142"/>
    <cellStyle name="Underline -normal 2 2" xfId="36143"/>
    <cellStyle name="Underline -normal 2_Annexe 6 IAS" xfId="36144"/>
    <cellStyle name="Underline -normal 3" xfId="36145"/>
    <cellStyle name="Underline -normal 4" xfId="36146"/>
    <cellStyle name="Underline -normal 5" xfId="36147"/>
    <cellStyle name="Underline -normal 6" xfId="36148"/>
    <cellStyle name="Underline -normal 7" xfId="36149"/>
    <cellStyle name="Underline -normal 8" xfId="36150"/>
    <cellStyle name="Underline -normal 9" xfId="36151"/>
    <cellStyle name="Underline -normal_~0950885" xfId="36152"/>
    <cellStyle name="Underline_Single" xfId="36153"/>
    <cellStyle name="underlineHeading_Avg_BS " xfId="36154"/>
    <cellStyle name="Unit" xfId="20906"/>
    <cellStyle name="Unit 2" xfId="20907"/>
    <cellStyle name="Unit 3" xfId="20908"/>
    <cellStyle name="Unit 4" xfId="20909"/>
    <cellStyle name="Unlocked" xfId="36155"/>
    <cellStyle name="unpro" xfId="36156"/>
    <cellStyle name="UNPROBLD" xfId="36157"/>
    <cellStyle name="unprobold" xfId="36158"/>
    <cellStyle name="unprotected" xfId="36159"/>
    <cellStyle name="Upper Line" xfId="36160"/>
    <cellStyle name="Upper Line 10" xfId="36161"/>
    <cellStyle name="Upper Line 11" xfId="36162"/>
    <cellStyle name="Upper Line 12" xfId="36163"/>
    <cellStyle name="Upper Line 13" xfId="36164"/>
    <cellStyle name="Upper Line 14" xfId="36165"/>
    <cellStyle name="Upper Line 15" xfId="36166"/>
    <cellStyle name="Upper Line 16" xfId="36167"/>
    <cellStyle name="Upper Line 17" xfId="36168"/>
    <cellStyle name="Upper Line 18" xfId="37357"/>
    <cellStyle name="Upper Line 2" xfId="36169"/>
    <cellStyle name="Upper Line 2 2" xfId="36170"/>
    <cellStyle name="Upper Line 2 2 2" xfId="36171"/>
    <cellStyle name="Upper Line 2 3" xfId="36172"/>
    <cellStyle name="Upper Line 2 4" xfId="36173"/>
    <cellStyle name="Upper Line 2 4 2" xfId="37359"/>
    <cellStyle name="Upper Line 2 5" xfId="36174"/>
    <cellStyle name="Upper Line 2 5 2" xfId="37360"/>
    <cellStyle name="Upper Line 2 6" xfId="36175"/>
    <cellStyle name="Upper Line 2 6 2" xfId="37361"/>
    <cellStyle name="Upper Line 2 7" xfId="37358"/>
    <cellStyle name="Upper Line 2_Annexe 6 IAS" xfId="36176"/>
    <cellStyle name="Upper Line 3" xfId="36177"/>
    <cellStyle name="Upper Line 3 2" xfId="36178"/>
    <cellStyle name="Upper Line 3 2 2" xfId="36179"/>
    <cellStyle name="Upper Line 3_Annexe 6 IAS" xfId="36180"/>
    <cellStyle name="Upper Line 4" xfId="36181"/>
    <cellStyle name="Upper Line 4 2" xfId="36182"/>
    <cellStyle name="Upper Line 4_Annexe 6 IAS" xfId="36183"/>
    <cellStyle name="Upper Line 5" xfId="36184"/>
    <cellStyle name="Upper Line 5 2" xfId="36185"/>
    <cellStyle name="Upper Line 5_Annexe 6 IAS" xfId="36186"/>
    <cellStyle name="Upper Line 6" xfId="36187"/>
    <cellStyle name="Upper Line 7" xfId="36188"/>
    <cellStyle name="Upper Line 8" xfId="36189"/>
    <cellStyle name="Upper Line 9" xfId="36190"/>
    <cellStyle name="Upper Line_Annexe 6 IAS" xfId="36191"/>
    <cellStyle name="us" xfId="36192"/>
    <cellStyle name="used" xfId="36193"/>
    <cellStyle name="used 10" xfId="36194"/>
    <cellStyle name="used 11" xfId="36195"/>
    <cellStyle name="used 12" xfId="36196"/>
    <cellStyle name="used 13" xfId="36197"/>
    <cellStyle name="used 14" xfId="36198"/>
    <cellStyle name="used 15" xfId="36199"/>
    <cellStyle name="used 16" xfId="36200"/>
    <cellStyle name="used 17" xfId="36201"/>
    <cellStyle name="used 18" xfId="36202"/>
    <cellStyle name="used 19" xfId="36203"/>
    <cellStyle name="used 2" xfId="36204"/>
    <cellStyle name="used 2 2" xfId="36205"/>
    <cellStyle name="used 2_Annexe 6 IAS" xfId="36206"/>
    <cellStyle name="used 20" xfId="36207"/>
    <cellStyle name="used 21" xfId="36208"/>
    <cellStyle name="used 22" xfId="36209"/>
    <cellStyle name="used 23" xfId="37362"/>
    <cellStyle name="used 3" xfId="36210"/>
    <cellStyle name="used 3 2" xfId="36211"/>
    <cellStyle name="used 3_Annexe 6 IAS" xfId="36212"/>
    <cellStyle name="used 4" xfId="36213"/>
    <cellStyle name="used 4 2" xfId="36214"/>
    <cellStyle name="used 4_Annexe 6 IAS" xfId="36215"/>
    <cellStyle name="used 5" xfId="36216"/>
    <cellStyle name="used 5 2" xfId="36217"/>
    <cellStyle name="used 5_Annexe 6 IAS" xfId="36218"/>
    <cellStyle name="used 6" xfId="36219"/>
    <cellStyle name="used 6 2" xfId="36220"/>
    <cellStyle name="used 6_Annexe 6 IAS" xfId="36221"/>
    <cellStyle name="used 7" xfId="36222"/>
    <cellStyle name="used 7 2" xfId="36223"/>
    <cellStyle name="used 7_Annexe 6 IAS" xfId="36224"/>
    <cellStyle name="used 8" xfId="36225"/>
    <cellStyle name="used 9" xfId="36226"/>
    <cellStyle name="used_Annexe 6 IAS" xfId="36227"/>
    <cellStyle name="UserInput" xfId="36228"/>
    <cellStyle name="V" xfId="36229"/>
    <cellStyle name="V 2" xfId="37363"/>
    <cellStyle name="Valore non valido" xfId="36230"/>
    <cellStyle name="Valore non valido 10" xfId="36231"/>
    <cellStyle name="Valore non valido 11" xfId="36232"/>
    <cellStyle name="Valore non valido 12" xfId="36233"/>
    <cellStyle name="Valore non valido 13" xfId="36234"/>
    <cellStyle name="Valore non valido 14" xfId="36235"/>
    <cellStyle name="Valore non valido 15" xfId="36236"/>
    <cellStyle name="Valore non valido 16" xfId="36237"/>
    <cellStyle name="Valore non valido 17" xfId="36238"/>
    <cellStyle name="Valore non valido 2" xfId="36239"/>
    <cellStyle name="Valore non valido 3" xfId="36240"/>
    <cellStyle name="Valore non valido 4" xfId="36241"/>
    <cellStyle name="Valore non valido 5" xfId="36242"/>
    <cellStyle name="Valore non valido 6" xfId="36243"/>
    <cellStyle name="Valore non valido 7" xfId="36244"/>
    <cellStyle name="Valore non valido 8" xfId="36245"/>
    <cellStyle name="Valore non valido 9" xfId="36246"/>
    <cellStyle name="Valore non valido_Annexe 6 IAS" xfId="36247"/>
    <cellStyle name="Valore valido" xfId="36248"/>
    <cellStyle name="Valore valido 10" xfId="36249"/>
    <cellStyle name="Valore valido 11" xfId="36250"/>
    <cellStyle name="Valore valido 12" xfId="36251"/>
    <cellStyle name="Valore valido 13" xfId="36252"/>
    <cellStyle name="Valore valido 14" xfId="36253"/>
    <cellStyle name="Valore valido 15" xfId="36254"/>
    <cellStyle name="Valore valido 16" xfId="36255"/>
    <cellStyle name="Valore valido 17" xfId="36256"/>
    <cellStyle name="Valore valido 2" xfId="36257"/>
    <cellStyle name="Valore valido 3" xfId="36258"/>
    <cellStyle name="Valore valido 4" xfId="36259"/>
    <cellStyle name="Valore valido 5" xfId="36260"/>
    <cellStyle name="Valore valido 6" xfId="36261"/>
    <cellStyle name="Valore valido 7" xfId="36262"/>
    <cellStyle name="Valore valido 8" xfId="36263"/>
    <cellStyle name="Valore valido 9" xfId="36264"/>
    <cellStyle name="Valore valido_Annexe 6 IAS" xfId="36265"/>
    <cellStyle name="Valuta (0)_ budget 2003 x regione prot" xfId="36266"/>
    <cellStyle name="Valuta [0]" xfId="36267"/>
    <cellStyle name="Valuta [0] 2" xfId="36268"/>
    <cellStyle name="Valuta [0] 3" xfId="36269"/>
    <cellStyle name="Valuta [0]_Annexe 6 IAS" xfId="36270"/>
    <cellStyle name="Valuta_Blad1" xfId="36271"/>
    <cellStyle name="Valutario" xfId="36272"/>
    <cellStyle name="Vérification 10" xfId="36273"/>
    <cellStyle name="Vérification 11" xfId="36274"/>
    <cellStyle name="Vérification 12" xfId="36275"/>
    <cellStyle name="Vérification 2" xfId="36276"/>
    <cellStyle name="Vérification 3" xfId="36277"/>
    <cellStyle name="Vérification 4" xfId="36278"/>
    <cellStyle name="Vérification 4 2" xfId="36279"/>
    <cellStyle name="Vérification 4 3" xfId="36280"/>
    <cellStyle name="Vérification 4_Annexe 6 IAS" xfId="36281"/>
    <cellStyle name="Vérification 5" xfId="36282"/>
    <cellStyle name="Vérification 6" xfId="36283"/>
    <cellStyle name="Vérification 7" xfId="36284"/>
    <cellStyle name="Vérification 8" xfId="36285"/>
    <cellStyle name="Vérification 8 2" xfId="36286"/>
    <cellStyle name="Vérification 8_Annexe 6 IAS" xfId="36287"/>
    <cellStyle name="Vérification 9" xfId="36288"/>
    <cellStyle name="Vérification de cellule" xfId="36289"/>
    <cellStyle name="Verklarende tekst" xfId="36290"/>
    <cellStyle name="Vertical" xfId="20910"/>
    <cellStyle name="Vertical 2" xfId="20911"/>
    <cellStyle name="Vertical 3" xfId="20912"/>
    <cellStyle name="VerticalText" xfId="36291"/>
    <cellStyle name="Virgul?_SITMF 12.2003" xfId="36292"/>
    <cellStyle name="Virgulă_SITMF 12.2003" xfId="36293"/>
    <cellStyle name="Waarschuwingstekst" xfId="36294"/>
    <cellStyle name="Währung [0]" xfId="20913"/>
    <cellStyle name="Währung_1998" xfId="36295"/>
    <cellStyle name="Walutowy [0]_Bilan 09_2000" xfId="36296"/>
    <cellStyle name="Walutowy_Bilan 09_2000" xfId="36297"/>
    <cellStyle name="Warning" xfId="36298"/>
    <cellStyle name="Warning Text 10" xfId="36300"/>
    <cellStyle name="Warning Text 11" xfId="36301"/>
    <cellStyle name="Warning Text 12" xfId="36302"/>
    <cellStyle name="Warning Text 13" xfId="36303"/>
    <cellStyle name="Warning Text 14" xfId="36299"/>
    <cellStyle name="Warning Text 2" xfId="20914"/>
    <cellStyle name="Warning Text 2 10" xfId="20915"/>
    <cellStyle name="Warning Text 2 11" xfId="20916"/>
    <cellStyle name="Warning Text 2 12" xfId="20917"/>
    <cellStyle name="Warning Text 2 2" xfId="20918"/>
    <cellStyle name="Warning Text 2 2 2" xfId="20919"/>
    <cellStyle name="Warning Text 2 2 3" xfId="36304"/>
    <cellStyle name="Warning Text 2 3" xfId="20920"/>
    <cellStyle name="Warning Text 2 4" xfId="20921"/>
    <cellStyle name="Warning Text 2 5" xfId="20922"/>
    <cellStyle name="Warning Text 2 6" xfId="20923"/>
    <cellStyle name="Warning Text 2 7" xfId="20924"/>
    <cellStyle name="Warning Text 2 8" xfId="20925"/>
    <cellStyle name="Warning Text 2 9" xfId="20926"/>
    <cellStyle name="Warning Text 2_Cadrage conso" xfId="36305"/>
    <cellStyle name="Warning Text 3" xfId="20927"/>
    <cellStyle name="Warning Text 3 2" xfId="20928"/>
    <cellStyle name="Warning Text 3 2 2" xfId="36307"/>
    <cellStyle name="Warning Text 3 3" xfId="20929"/>
    <cellStyle name="Warning Text 3 4" xfId="36306"/>
    <cellStyle name="Warning Text 3_Cadrage conso" xfId="36308"/>
    <cellStyle name="Warning Text 4" xfId="20930"/>
    <cellStyle name="Warning Text 4 2" xfId="20931"/>
    <cellStyle name="Warning Text 4 3" xfId="20932"/>
    <cellStyle name="Warning Text 4 4" xfId="36309"/>
    <cellStyle name="Warning Text 5" xfId="20933"/>
    <cellStyle name="Warning Text 5 2" xfId="20934"/>
    <cellStyle name="Warning Text 5 3" xfId="20935"/>
    <cellStyle name="Warning Text 5 4" xfId="36310"/>
    <cellStyle name="Warning Text 6" xfId="20936"/>
    <cellStyle name="Warning Text 6 2" xfId="20937"/>
    <cellStyle name="Warning Text 6 3" xfId="20938"/>
    <cellStyle name="Warning Text 6 4" xfId="36311"/>
    <cellStyle name="Warning Text 7" xfId="20939"/>
    <cellStyle name="Warning Text 7 2" xfId="36312"/>
    <cellStyle name="Warning Text 8" xfId="36313"/>
    <cellStyle name="Warning Text 9" xfId="36314"/>
    <cellStyle name="WASP_PLStyle" xfId="36315"/>
    <cellStyle name="Week" xfId="36316"/>
    <cellStyle name="Week 2" xfId="36317"/>
    <cellStyle name="Week_Cadrage conso" xfId="36318"/>
    <cellStyle name="Wording - blue" xfId="36319"/>
    <cellStyle name="Wording - blue 2" xfId="36320"/>
    <cellStyle name="Wording - blue_Annexe 6 IAS" xfId="36321"/>
    <cellStyle name="Wording - green" xfId="36322"/>
    <cellStyle name="Wording - green 2" xfId="36323"/>
    <cellStyle name="Wording - green_Annexe 6 IAS" xfId="36324"/>
    <cellStyle name="Wording - magenta" xfId="36325"/>
    <cellStyle name="Wording - titles" xfId="36326"/>
    <cellStyle name="Wording - titles 2" xfId="36327"/>
    <cellStyle name="Wording - titles_Annexe 6 IAS" xfId="36328"/>
    <cellStyle name="WorkSheetIllustrationTitle" xfId="36329"/>
    <cellStyle name="Wrapped" xfId="36330"/>
    <cellStyle name="WSIllParameterFunction" xfId="36331"/>
    <cellStyle name="WSIllParameterLiteral" xfId="36332"/>
    <cellStyle name="WSIllParameterLiteralDate" xfId="36333"/>
    <cellStyle name="x" xfId="36334"/>
    <cellStyle name="x 2" xfId="36335"/>
    <cellStyle name="x 3" xfId="36336"/>
    <cellStyle name="x_Annexe 6 IAS" xfId="36337"/>
    <cellStyle name="x_Cadrage conso" xfId="36338"/>
    <cellStyle name="x_CONFIGURATION" xfId="36339"/>
    <cellStyle name="x_CONFIGURATION_Annexe 6 IAS" xfId="36340"/>
    <cellStyle name="x_CONTROLES" xfId="36341"/>
    <cellStyle name="x_CONTROLES_Annexe 6 IAS" xfId="36342"/>
    <cellStyle name="x_Degas HFTO" xfId="36343"/>
    <cellStyle name="x_Degas HFTO_Annexe 6 IAS" xfId="36344"/>
    <cellStyle name="x_Feuil1" xfId="36345"/>
    <cellStyle name="x_Feuil1_Annexe 6 IAS" xfId="36346"/>
    <cellStyle name="x_shadow publication 2010.12" xfId="36347"/>
    <cellStyle name="x_shadow publication 2010.12_Annexe 6 IAS" xfId="36348"/>
    <cellStyle name="x_shadow publication 2010.12_CONFIGURATION" xfId="36349"/>
    <cellStyle name="x_shadow publication 2010.12_CONFIGURATION_Annexe 6 IAS" xfId="36350"/>
    <cellStyle name="x_shadow publication 2010.12_CONTROLES" xfId="36351"/>
    <cellStyle name="x_shadow publication 2010.12_CONTROLES_Annexe 6 IAS" xfId="36352"/>
    <cellStyle name="x_shadow publication 2010.12_Feuil1" xfId="36353"/>
    <cellStyle name="x_shadow publication 2010.12_Feuil1_Annexe 6 IAS" xfId="36354"/>
    <cellStyle name="x_shadow publication 2010.12_Sheet2" xfId="36355"/>
    <cellStyle name="x_shadow publication 2010.12_Sheet2_Annexe 6 IAS" xfId="36356"/>
    <cellStyle name="x_Sheet2" xfId="36357"/>
    <cellStyle name="x_Sheet2_Annexe 6 IAS" xfId="36358"/>
    <cellStyle name="x_Synthese cumul 300910" xfId="36359"/>
    <cellStyle name="x_Synthese cumul 300910_Annexe 6 IAS" xfId="36360"/>
    <cellStyle name="x_Synthese cumul 300910_CONFIGURATION" xfId="36361"/>
    <cellStyle name="x_Synthese cumul 300910_CONFIGURATION_Annexe 6 IAS" xfId="36362"/>
    <cellStyle name="x_Synthese cumul 300910_CONTROLES" xfId="36363"/>
    <cellStyle name="x_Synthese cumul 300910_CONTROLES_Annexe 6 IAS" xfId="36364"/>
    <cellStyle name="x_Synthese cumul 300910_Feuil1" xfId="36365"/>
    <cellStyle name="x_Synthese cumul 300910_Feuil1_Annexe 6 IAS" xfId="36366"/>
    <cellStyle name="x_Synthese cumul 300910_Sheet2" xfId="36367"/>
    <cellStyle name="x_Synthese cumul 300910_Sheet2_Annexe 6 IAS" xfId="36368"/>
    <cellStyle name="xy" xfId="36369"/>
    <cellStyle name="Y2K Compliant Date Fmt" xfId="36370"/>
    <cellStyle name="Y2K Compliant Date Fmt 2" xfId="36371"/>
    <cellStyle name="Y2K Compliant Date Fmt_Annexe 6 IAS" xfId="36372"/>
    <cellStyle name="year" xfId="36373"/>
    <cellStyle name="year 10" xfId="36374"/>
    <cellStyle name="year 11" xfId="36375"/>
    <cellStyle name="year 12" xfId="36376"/>
    <cellStyle name="year 13" xfId="36377"/>
    <cellStyle name="year 14" xfId="36378"/>
    <cellStyle name="year 15" xfId="36379"/>
    <cellStyle name="year 16" xfId="36380"/>
    <cellStyle name="year 17" xfId="36381"/>
    <cellStyle name="year 18" xfId="36382"/>
    <cellStyle name="Year 2" xfId="36383"/>
    <cellStyle name="Year 2 2" xfId="36384"/>
    <cellStyle name="Year 2 2 2" xfId="36385"/>
    <cellStyle name="Year 2 3" xfId="36386"/>
    <cellStyle name="year 2_Annexe 6 IAS" xfId="36387"/>
    <cellStyle name="Year 3" xfId="36388"/>
    <cellStyle name="Year 3 2" xfId="36389"/>
    <cellStyle name="year 3_Annexe 6 IAS" xfId="36390"/>
    <cellStyle name="Year 4" xfId="36391"/>
    <cellStyle name="year 4 2" xfId="36392"/>
    <cellStyle name="year 4_Annexe 6 IAS" xfId="36393"/>
    <cellStyle name="Year 5" xfId="36394"/>
    <cellStyle name="year 5 2" xfId="36395"/>
    <cellStyle name="year 5_Annexe 6 IAS" xfId="36396"/>
    <cellStyle name="year 6" xfId="36397"/>
    <cellStyle name="year 7" xfId="36398"/>
    <cellStyle name="year 8" xfId="36399"/>
    <cellStyle name="year 9" xfId="36400"/>
    <cellStyle name="year_Annexe 6 IAS" xfId="36401"/>
    <cellStyle name="Years" xfId="20940"/>
    <cellStyle name="Years 2" xfId="36402"/>
    <cellStyle name="Yen" xfId="36403"/>
    <cellStyle name="Yen 2" xfId="36404"/>
    <cellStyle name="Yen 2 2" xfId="36405"/>
    <cellStyle name="Yen 2 2 2" xfId="36406"/>
    <cellStyle name="Yen 2 3" xfId="36407"/>
    <cellStyle name="Yen 3" xfId="36408"/>
    <cellStyle name="Yen 3 2" xfId="36409"/>
    <cellStyle name="Yen 4" xfId="36410"/>
    <cellStyle name="Yen_Cadrage conso" xfId="36411"/>
    <cellStyle name="YTD" xfId="36412"/>
    <cellStyle name="Βασικό_11-99" xfId="36413"/>
    <cellStyle name="Δεσμός_cosmote us gaap 31.3.2000" xfId="36414"/>
    <cellStyle name="Διαχωριστικό χιλιάδων/υποδιαστολή [0]_11-99" xfId="36415"/>
    <cellStyle name="Διαχωριστικό χιλιάδων/υποδιαστολή_11-99" xfId="36416"/>
    <cellStyle name="Νομισματικό [0]_11-99" xfId="36417"/>
    <cellStyle name="Νομισματικό_11-99" xfId="36418"/>
    <cellStyle name="Денежный [0]_Capex" xfId="20941"/>
    <cellStyle name="Денежный_Capex" xfId="20942"/>
    <cellStyle name="Обычный_7.1" xfId="20943"/>
    <cellStyle name="ТЕКСТ" xfId="20944"/>
    <cellStyle name="Тысячи [0]_Chart1 (Sales &amp; Costs)" xfId="20945"/>
    <cellStyle name="Тысячи_Chart1 (Sales &amp; Costs)" xfId="20946"/>
    <cellStyle name="Финансовый [0]_Capex" xfId="20947"/>
    <cellStyle name="Финансовый_Capex" xfId="20948"/>
    <cellStyle name="쉼표 [0]_CY200506-BSPL" xfId="36419"/>
    <cellStyle name="콤마 [0]_2BSPL200001" xfId="36420"/>
    <cellStyle name="콤마_2BSPL200001" xfId="36421"/>
    <cellStyle name="표준_accounting code-saving" xfId="36422"/>
    <cellStyle name="一般_Balance" xfId="36423"/>
    <cellStyle name="千分位[0]_Balance" xfId="36424"/>
    <cellStyle name="千分位_Balance" xfId="36425"/>
    <cellStyle name="桁区切り [0.00]_2002.11.01_N_NISHIMURA_BNPP Spread PRD " xfId="36426"/>
    <cellStyle name="桁区切り_2002.11.01_N_NISHIMURA_BNPP Spread PRD " xfId="36427"/>
    <cellStyle name="標準_2003-12_Sent_Thesee_Conduit" xfId="36428"/>
    <cellStyle name="貨幣 [0]_Balance" xfId="36429"/>
    <cellStyle name="貨幣_Balance" xfId="36430"/>
    <cellStyle name="通貨 [0.00]_2003-12_Sent_Thesee_Conduit" xfId="36431"/>
    <cellStyle name="通貨_2003-12_Sent_Thesee_Conduit" xfId="36432"/>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CDCDC"/>
      <color rgb="FFD1D1D1"/>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4.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erver.lb.ge\Reports\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ileserver.lb.ge\Reports\Financial%20Department\NBG%20Reporting\IFRS\quarterly\Pillar%20III\2024\Q4\PILLAR_IFRS_RATIOS%2031.1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 val="დამხმარე გვარდი"/>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key ratios new"/>
      <sheetName val="1. key ratios"/>
      <sheetName val="ratio_calc"/>
      <sheetName val="ratios trend"/>
    </sheetNames>
    <sheetDataSet>
      <sheetData sheetId="0"/>
      <sheetData sheetId="1">
        <row r="25">
          <cell r="C25">
            <v>0.12717541588370704</v>
          </cell>
          <cell r="D25">
            <v>0.12466684122191135</v>
          </cell>
          <cell r="E25">
            <v>0.12316698443036685</v>
          </cell>
          <cell r="F25">
            <v>0.13333473308672039</v>
          </cell>
        </row>
      </sheetData>
      <sheetData sheetId="2"/>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7"/>
  <sheetViews>
    <sheetView tabSelected="1" zoomScale="80" zoomScaleNormal="80" workbookViewId="0">
      <selection activeCell="J22" sqref="J21:J22"/>
    </sheetView>
  </sheetViews>
  <sheetFormatPr defaultColWidth="9.33203125" defaultRowHeight="13.8"/>
  <cols>
    <col min="1" max="1" width="10.33203125" style="4" customWidth="1"/>
    <col min="2" max="2" width="138.33203125" style="5" bestFit="1" customWidth="1"/>
    <col min="3" max="3" width="30.5546875" style="5" customWidth="1"/>
    <col min="4" max="6" width="9.33203125" style="5"/>
    <col min="7" max="7" width="9.77734375" style="5" customWidth="1"/>
    <col min="8" max="16384" width="9.33203125" style="5"/>
  </cols>
  <sheetData>
    <row r="1" spans="1:3">
      <c r="A1" s="104"/>
      <c r="B1" s="111" t="s">
        <v>222</v>
      </c>
      <c r="C1" s="104"/>
    </row>
    <row r="2" spans="1:3" ht="14.4">
      <c r="A2" s="112">
        <v>1</v>
      </c>
      <c r="B2" s="214" t="s">
        <v>223</v>
      </c>
      <c r="C2" s="505" t="s">
        <v>752</v>
      </c>
    </row>
    <row r="3" spans="1:3" ht="14.4">
      <c r="A3" s="112">
        <v>2</v>
      </c>
      <c r="B3" s="215" t="s">
        <v>219</v>
      </c>
      <c r="C3" s="506" t="s">
        <v>753</v>
      </c>
    </row>
    <row r="4" spans="1:3" ht="14.4">
      <c r="A4" s="112">
        <v>3</v>
      </c>
      <c r="B4" s="216" t="s">
        <v>224</v>
      </c>
      <c r="C4" s="506" t="s">
        <v>754</v>
      </c>
    </row>
    <row r="5" spans="1:3" ht="14.4">
      <c r="A5" s="113">
        <v>4</v>
      </c>
      <c r="B5" s="217" t="s">
        <v>220</v>
      </c>
      <c r="C5" s="507" t="s">
        <v>755</v>
      </c>
    </row>
    <row r="6" spans="1:3" s="114" customFormat="1" ht="45.75" customHeight="1">
      <c r="A6" s="717" t="s">
        <v>296</v>
      </c>
      <c r="B6" s="718"/>
      <c r="C6" s="718"/>
    </row>
    <row r="7" spans="1:3">
      <c r="A7" s="115" t="s">
        <v>29</v>
      </c>
      <c r="B7" s="111" t="s">
        <v>221</v>
      </c>
    </row>
    <row r="8" spans="1:3">
      <c r="A8" s="104">
        <v>1</v>
      </c>
      <c r="B8" s="143" t="s">
        <v>20</v>
      </c>
    </row>
    <row r="9" spans="1:3">
      <c r="A9" s="104">
        <v>2</v>
      </c>
      <c r="B9" s="144" t="s">
        <v>21</v>
      </c>
    </row>
    <row r="10" spans="1:3">
      <c r="A10" s="104">
        <v>3</v>
      </c>
      <c r="B10" s="144" t="s">
        <v>22</v>
      </c>
    </row>
    <row r="11" spans="1:3">
      <c r="A11" s="104">
        <v>4</v>
      </c>
      <c r="B11" s="144" t="s">
        <v>23</v>
      </c>
      <c r="C11" s="43"/>
    </row>
    <row r="12" spans="1:3">
      <c r="A12" s="104">
        <v>5</v>
      </c>
      <c r="B12" s="144" t="s">
        <v>24</v>
      </c>
    </row>
    <row r="13" spans="1:3">
      <c r="A13" s="104">
        <v>6</v>
      </c>
      <c r="B13" s="145" t="s">
        <v>231</v>
      </c>
    </row>
    <row r="14" spans="1:3">
      <c r="A14" s="104">
        <v>7</v>
      </c>
      <c r="B14" s="144" t="s">
        <v>225</v>
      </c>
    </row>
    <row r="15" spans="1:3">
      <c r="A15" s="104">
        <v>8</v>
      </c>
      <c r="B15" s="144" t="s">
        <v>226</v>
      </c>
    </row>
    <row r="16" spans="1:3">
      <c r="A16" s="104">
        <v>9</v>
      </c>
      <c r="B16" s="144" t="s">
        <v>25</v>
      </c>
    </row>
    <row r="17" spans="1:2">
      <c r="A17" s="716" t="s">
        <v>295</v>
      </c>
      <c r="B17" s="144" t="s">
        <v>282</v>
      </c>
    </row>
    <row r="18" spans="1:2">
      <c r="A18" s="716" t="s">
        <v>748</v>
      </c>
      <c r="B18" s="144" t="s">
        <v>750</v>
      </c>
    </row>
    <row r="19" spans="1:2">
      <c r="A19" s="716" t="s">
        <v>749</v>
      </c>
      <c r="B19" s="144" t="s">
        <v>751</v>
      </c>
    </row>
    <row r="20" spans="1:2">
      <c r="A20" s="104">
        <v>10</v>
      </c>
      <c r="B20" s="144" t="s">
        <v>26</v>
      </c>
    </row>
    <row r="21" spans="1:2">
      <c r="A21" s="104">
        <v>11</v>
      </c>
      <c r="B21" s="145" t="s">
        <v>227</v>
      </c>
    </row>
    <row r="22" spans="1:2">
      <c r="A22" s="104">
        <v>12</v>
      </c>
      <c r="B22" s="145" t="s">
        <v>27</v>
      </c>
    </row>
    <row r="23" spans="1:2">
      <c r="A23" s="265">
        <v>13</v>
      </c>
      <c r="B23" s="266" t="s">
        <v>228</v>
      </c>
    </row>
    <row r="24" spans="1:2">
      <c r="A24" s="265">
        <v>14</v>
      </c>
      <c r="B24" s="267" t="s">
        <v>253</v>
      </c>
    </row>
    <row r="25" spans="1:2">
      <c r="A25" s="268">
        <v>15</v>
      </c>
      <c r="B25" s="269" t="s">
        <v>28</v>
      </c>
    </row>
    <row r="26" spans="1:2">
      <c r="A26" s="268">
        <v>15.1</v>
      </c>
      <c r="B26" s="270" t="s">
        <v>309</v>
      </c>
    </row>
    <row r="27" spans="1:2">
      <c r="A27" s="268">
        <v>16</v>
      </c>
      <c r="B27" s="270" t="s">
        <v>373</v>
      </c>
    </row>
    <row r="28" spans="1:2">
      <c r="A28" s="268">
        <v>17</v>
      </c>
      <c r="B28" s="270" t="s">
        <v>414</v>
      </c>
    </row>
    <row r="29" spans="1:2">
      <c r="A29" s="268">
        <v>18</v>
      </c>
      <c r="B29" s="270" t="s">
        <v>702</v>
      </c>
    </row>
    <row r="30" spans="1:2">
      <c r="A30" s="268">
        <v>19</v>
      </c>
      <c r="B30" s="270" t="s">
        <v>703</v>
      </c>
    </row>
    <row r="31" spans="1:2">
      <c r="A31" s="268">
        <v>20</v>
      </c>
      <c r="B31" s="324" t="s">
        <v>704</v>
      </c>
    </row>
    <row r="32" spans="1:2">
      <c r="A32" s="268">
        <v>21</v>
      </c>
      <c r="B32" s="270" t="s">
        <v>530</v>
      </c>
    </row>
    <row r="33" spans="1:2">
      <c r="A33" s="268">
        <v>22</v>
      </c>
      <c r="B33" s="270" t="s">
        <v>705</v>
      </c>
    </row>
    <row r="34" spans="1:2">
      <c r="A34" s="268">
        <v>23</v>
      </c>
      <c r="B34" s="270" t="s">
        <v>706</v>
      </c>
    </row>
    <row r="35" spans="1:2">
      <c r="A35" s="268">
        <v>24</v>
      </c>
      <c r="B35" s="270" t="s">
        <v>707</v>
      </c>
    </row>
    <row r="36" spans="1:2">
      <c r="A36" s="268">
        <v>25</v>
      </c>
      <c r="B36" s="270" t="s">
        <v>415</v>
      </c>
    </row>
    <row r="37" spans="1:2">
      <c r="A37" s="268">
        <v>26</v>
      </c>
      <c r="B37" s="270" t="s">
        <v>552</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20" location="'10. CC2'!A1" display="Reconciliation of regulatory capital to balance sheet "/>
    <hyperlink ref="B21" location="'11. CRWA '!A1" display="Credit risk weighted risk exposures"/>
    <hyperlink ref="B22" location="'12. CRM'!A1" display="Credit risk mitigation"/>
    <hyperlink ref="B23" location="'13. CRME '!A1" display="Standardized approach: Credit risk, effect of credit risk mitigation"/>
    <hyperlink ref="B25" location="'15. CCR '!A1" display="Counterparty credit risk"/>
    <hyperlink ref="B24" location="'14. LCR'!A1" display="Liquidity Coverage Ratio"/>
    <hyperlink ref="B17" location="'9.1. Capital Requirements'!A1" display="Capital Adequacy Requirements"/>
    <hyperlink ref="B26" location="'15.1 LR'!A1" display="Leverage Ratio"/>
    <hyperlink ref="B27" location="'16. NSFR'!A1" display="Net Stable Funding Ratio"/>
    <hyperlink ref="B28" location="' 17. Residual Maturity'!A1" display="Exposures distributed by residual maturity and Risk Classes"/>
    <hyperlink ref="B29" location="'18. Assets by Exposure classes'!A1" display="Gross carrying value, book value, reserves, write-offs and reserve charges by risk classes"/>
    <hyperlink ref="B30" location="'19. Assets by Risk Sectors'!A1" display="Gross carrying value, book value, reserves, write-offs and reserve charges by Sectors of income source"/>
    <hyperlink ref="B32" location="'21. NPL'!A1" display="Changes in the stock of non-performing loans"/>
    <hyperlink ref="B33" location="'22. Quality'!A1" display="Distribution of loans, Debt securities  and Off-balance-sheet items according to  Risk classification and Past due days"/>
    <hyperlink ref="B34" location="'23. LTV'!A1" display="Loans Distributed according to LTV ratio, Loan reserves, Value of collateral for loans and loans secured by guarantees according to Risk classification and past due days"/>
    <hyperlink ref="B35" location="'24. Risk Sector'!A1" display="Loans and reserves on loans distributed according to Sectors of income source and risk classification"/>
    <hyperlink ref="B36" location="'25. Collateral'!A1" display="Loans, corporate debt securities and Off-balance-sheet items distributed by type of collateral"/>
    <hyperlink ref="B31" location="'20. Reserves'!A1" display="Change in reserve for loans and Corporate debt securities"/>
    <hyperlink ref="B37" location="'26. Retail Products'!A1" display="General information on retail products"/>
    <hyperlink ref="B19" location="'9.3. MREL2'!A1" display="MREL Components Breakdown by Maturity and Governing Law"/>
    <hyperlink ref="B18" location="'9.2. MREL1'!A1" display="Summary Information on Minimum Requirement for Own Funds and Eligible Liabilities (MREL)"/>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7"/>
  <sheetViews>
    <sheetView zoomScale="80" zoomScaleNormal="80" workbookViewId="0">
      <pane xSplit="1" ySplit="5" topLeftCell="B6" activePane="bottomRight" state="frozen"/>
      <selection activeCell="C22" sqref="C22"/>
      <selection pane="topRight" activeCell="C22" sqref="C22"/>
      <selection pane="bottomLeft" activeCell="C22" sqref="C22"/>
      <selection pane="bottomRight" activeCell="J4" sqref="J4"/>
    </sheetView>
  </sheetViews>
  <sheetFormatPr defaultColWidth="9.33203125" defaultRowHeight="13.8"/>
  <cols>
    <col min="1" max="1" width="9.5546875" style="3" bestFit="1" customWidth="1"/>
    <col min="2" max="2" width="89.44140625" style="3" customWidth="1"/>
    <col min="3" max="3" width="15.33203125" style="3" customWidth="1"/>
    <col min="4" max="7" width="12.6640625" style="4" customWidth="1"/>
    <col min="8" max="8" width="9.33203125" style="5" customWidth="1"/>
    <col min="9" max="12" width="9.33203125" style="5"/>
    <col min="13" max="13" width="6.6640625" style="5" customWidth="1"/>
    <col min="14" max="16384" width="9.33203125" style="5"/>
  </cols>
  <sheetData>
    <row r="1" spans="1:8">
      <c r="A1" s="2" t="s">
        <v>30</v>
      </c>
      <c r="B1" s="3" t="str">
        <f>'Info '!C2</f>
        <v>JSC "Liberty Bank"</v>
      </c>
    </row>
    <row r="2" spans="1:8">
      <c r="A2" s="2" t="s">
        <v>31</v>
      </c>
      <c r="B2" s="508">
        <v>45657</v>
      </c>
      <c r="C2" s="6"/>
      <c r="D2" s="7"/>
      <c r="E2" s="7"/>
      <c r="F2" s="7"/>
      <c r="G2" s="7"/>
      <c r="H2" s="8"/>
    </row>
    <row r="3" spans="1:8" ht="14.4" thickBot="1">
      <c r="A3" s="2"/>
      <c r="B3" s="6"/>
      <c r="C3" s="6"/>
      <c r="D3" s="7"/>
      <c r="E3" s="7"/>
      <c r="F3" s="7"/>
      <c r="G3" s="7"/>
      <c r="H3" s="8"/>
    </row>
    <row r="4" spans="1:8" ht="15" customHeight="1" thickBot="1">
      <c r="A4" s="9" t="s">
        <v>93</v>
      </c>
      <c r="B4" s="10" t="s">
        <v>92</v>
      </c>
      <c r="C4" s="10"/>
      <c r="D4" s="719" t="s">
        <v>700</v>
      </c>
      <c r="E4" s="720"/>
      <c r="F4" s="720"/>
      <c r="G4" s="721"/>
      <c r="H4" s="8"/>
    </row>
    <row r="5" spans="1:8">
      <c r="A5" s="555" t="s">
        <v>6</v>
      </c>
      <c r="B5" s="556"/>
      <c r="C5" s="557" t="str">
        <f>INT((MONTH($B$2))/3)&amp;"Q"&amp;"-"&amp;YEAR($B$2)</f>
        <v>4Q-2024</v>
      </c>
      <c r="D5" s="557" t="str">
        <f>IF(INT(MONTH($B$2))=3, "4"&amp;"Q"&amp;"-"&amp;YEAR($B$2)-1, IF(INT(MONTH($B$2))=6, "1"&amp;"Q"&amp;"-"&amp;YEAR($B$2), IF(INT(MONTH($B$2))=9, "2"&amp;"Q"&amp;"-"&amp;YEAR($B$2),IF(INT(MONTH($B$2))=12, "3"&amp;"Q"&amp;"-"&amp;YEAR($B$2), 0))))</f>
        <v>3Q-2024</v>
      </c>
      <c r="E5" s="557" t="str">
        <f>IF(INT(MONTH($B$2))=3, "3"&amp;"Q"&amp;"-"&amp;YEAR($B$2)-1, IF(INT(MONTH($B$2))=6, "4"&amp;"Q"&amp;"-"&amp;YEAR($B$2)-1, IF(INT(MONTH($B$2))=9, "1"&amp;"Q"&amp;"-"&amp;YEAR($B$2),IF(INT(MONTH($B$2))=12, "2"&amp;"Q"&amp;"-"&amp;YEAR($B$2), 0))))</f>
        <v>2Q-2024</v>
      </c>
      <c r="F5" s="557" t="str">
        <f>IF(INT(MONTH($B$2))=3, "2"&amp;"Q"&amp;"-"&amp;YEAR($B$2)-1, IF(INT(MONTH($B$2))=6, "3"&amp;"Q"&amp;"-"&amp;YEAR($B$2)-1, IF(INT(MONTH($B$2))=9, "4"&amp;"Q"&amp;"-"&amp;YEAR($B$2)-1,IF(INT(MONTH($B$2))=12, "1"&amp;"Q"&amp;"-"&amp;YEAR($B$2), 0))))</f>
        <v>1Q-2024</v>
      </c>
      <c r="G5" s="558" t="str">
        <f>IF(INT(MONTH($B$2))=3, "1"&amp;"Q"&amp;"-"&amp;YEAR($B$2)-1, IF(INT(MONTH($B$2))=6, "2"&amp;"Q"&amp;"-"&amp;YEAR($B$2)-1, IF(INT(MONTH($B$2))=9, "3"&amp;"Q"&amp;"-"&amp;YEAR($B$2)-1,IF(INT(MONTH($B$2))=12, "4"&amp;"Q"&amp;"-"&amp;YEAR($B$2)-1, 0))))</f>
        <v>4Q-2023</v>
      </c>
    </row>
    <row r="6" spans="1:8">
      <c r="A6" s="559"/>
      <c r="B6" s="560" t="s">
        <v>91</v>
      </c>
      <c r="C6" s="175"/>
      <c r="D6" s="175"/>
      <c r="E6" s="175"/>
      <c r="F6" s="175"/>
      <c r="G6" s="482"/>
    </row>
    <row r="7" spans="1:8">
      <c r="A7" s="561"/>
      <c r="B7" s="562" t="s">
        <v>89</v>
      </c>
      <c r="C7" s="175"/>
      <c r="D7" s="175"/>
      <c r="E7" s="175"/>
      <c r="F7" s="175"/>
      <c r="G7" s="482"/>
    </row>
    <row r="8" spans="1:8">
      <c r="A8" s="563">
        <v>1</v>
      </c>
      <c r="B8" s="564" t="s">
        <v>363</v>
      </c>
      <c r="C8" s="532">
        <v>494557061.01626861</v>
      </c>
      <c r="D8" s="533">
        <v>476725155.01626861</v>
      </c>
      <c r="E8" s="533">
        <v>451910666.01626861</v>
      </c>
      <c r="F8" s="533">
        <v>423025190.01626861</v>
      </c>
      <c r="G8" s="534">
        <v>401458490.06085187</v>
      </c>
    </row>
    <row r="9" spans="1:8">
      <c r="A9" s="563">
        <v>2</v>
      </c>
      <c r="B9" s="564" t="s">
        <v>364</v>
      </c>
      <c r="C9" s="532">
        <v>499122445.01626861</v>
      </c>
      <c r="D9" s="533">
        <v>481290539.01626861</v>
      </c>
      <c r="E9" s="533">
        <v>456476050.01626861</v>
      </c>
      <c r="F9" s="533">
        <v>427590574.01626861</v>
      </c>
      <c r="G9" s="534">
        <v>406023874.06085187</v>
      </c>
    </row>
    <row r="10" spans="1:8">
      <c r="A10" s="563">
        <v>3</v>
      </c>
      <c r="B10" s="564" t="s">
        <v>142</v>
      </c>
      <c r="C10" s="532">
        <v>597044234.29626858</v>
      </c>
      <c r="D10" s="533">
        <v>576381135.99626863</v>
      </c>
      <c r="E10" s="533">
        <v>534461681.4802686</v>
      </c>
      <c r="F10" s="533">
        <v>496581166.50426865</v>
      </c>
      <c r="G10" s="534">
        <v>467158556.34485185</v>
      </c>
    </row>
    <row r="11" spans="1:8">
      <c r="A11" s="563">
        <v>4</v>
      </c>
      <c r="B11" s="564" t="s">
        <v>366</v>
      </c>
      <c r="C11" s="532">
        <v>389236302.9916597</v>
      </c>
      <c r="D11" s="533">
        <v>375461803.76365733</v>
      </c>
      <c r="E11" s="533">
        <v>353660623.14210975</v>
      </c>
      <c r="F11" s="533">
        <v>322994017.12029386</v>
      </c>
      <c r="G11" s="534">
        <v>272806085.24079722</v>
      </c>
    </row>
    <row r="12" spans="1:8">
      <c r="A12" s="563">
        <v>5</v>
      </c>
      <c r="B12" s="564" t="s">
        <v>367</v>
      </c>
      <c r="C12" s="532">
        <v>470223053.12787247</v>
      </c>
      <c r="D12" s="533">
        <v>450599467.36418808</v>
      </c>
      <c r="E12" s="533">
        <v>424208609.17093927</v>
      </c>
      <c r="F12" s="533">
        <v>391066293.67703539</v>
      </c>
      <c r="G12" s="534">
        <v>347905867.56583655</v>
      </c>
    </row>
    <row r="13" spans="1:8">
      <c r="A13" s="563">
        <v>6</v>
      </c>
      <c r="B13" s="564" t="s">
        <v>365</v>
      </c>
      <c r="C13" s="532">
        <v>577724799.6767478</v>
      </c>
      <c r="D13" s="533">
        <v>550336100.57666826</v>
      </c>
      <c r="E13" s="533">
        <v>517860781.4674024</v>
      </c>
      <c r="F13" s="533">
        <v>481434555.56059599</v>
      </c>
      <c r="G13" s="534">
        <v>447522228.37872732</v>
      </c>
    </row>
    <row r="14" spans="1:8">
      <c r="A14" s="561"/>
      <c r="B14" s="560" t="s">
        <v>369</v>
      </c>
      <c r="C14" s="175"/>
      <c r="D14" s="175"/>
      <c r="E14" s="175"/>
      <c r="F14" s="175"/>
      <c r="G14" s="482"/>
    </row>
    <row r="15" spans="1:8" ht="15" customHeight="1">
      <c r="A15" s="563">
        <v>7</v>
      </c>
      <c r="B15" s="564" t="s">
        <v>368</v>
      </c>
      <c r="C15" s="535">
        <v>3572886204.6625586</v>
      </c>
      <c r="D15" s="533">
        <v>3310888204.7714052</v>
      </c>
      <c r="E15" s="533">
        <v>3138324582.412457</v>
      </c>
      <c r="F15" s="533">
        <v>3038012373.8225713</v>
      </c>
      <c r="G15" s="534">
        <v>3043259463.7883325</v>
      </c>
    </row>
    <row r="16" spans="1:8">
      <c r="A16" s="561"/>
      <c r="B16" s="560" t="s">
        <v>370</v>
      </c>
      <c r="C16" s="175"/>
      <c r="D16" s="175"/>
      <c r="E16" s="175"/>
      <c r="F16" s="175"/>
      <c r="G16" s="482"/>
    </row>
    <row r="17" spans="1:8" s="11" customFormat="1">
      <c r="A17" s="563"/>
      <c r="B17" s="562" t="s">
        <v>354</v>
      </c>
      <c r="C17" s="175"/>
      <c r="D17" s="175"/>
      <c r="E17" s="175"/>
      <c r="F17" s="175"/>
      <c r="G17" s="482"/>
    </row>
    <row r="18" spans="1:8">
      <c r="A18" s="565">
        <v>8</v>
      </c>
      <c r="B18" s="564" t="s">
        <v>363</v>
      </c>
      <c r="C18" s="536">
        <v>0.13841948292976128</v>
      </c>
      <c r="D18" s="537">
        <v>0.14398708912286676</v>
      </c>
      <c r="E18" s="537">
        <v>0.14399742733713064</v>
      </c>
      <c r="F18" s="537">
        <v>0.13924406419846086</v>
      </c>
      <c r="G18" s="538">
        <v>0.13191727318613358</v>
      </c>
    </row>
    <row r="19" spans="1:8" ht="15" customHeight="1">
      <c r="A19" s="565">
        <v>9</v>
      </c>
      <c r="B19" s="564" t="s">
        <v>364</v>
      </c>
      <c r="C19" s="536">
        <v>0.13969726893762302</v>
      </c>
      <c r="D19" s="537">
        <v>0.14536598919971644</v>
      </c>
      <c r="E19" s="537">
        <v>0.14545214748481228</v>
      </c>
      <c r="F19" s="537">
        <v>0.14074681778805723</v>
      </c>
      <c r="G19" s="538">
        <v>0.13341743577638374</v>
      </c>
    </row>
    <row r="20" spans="1:8">
      <c r="A20" s="565">
        <v>10</v>
      </c>
      <c r="B20" s="564" t="s">
        <v>142</v>
      </c>
      <c r="C20" s="536">
        <v>0.16710418415149508</v>
      </c>
      <c r="D20" s="537">
        <v>0.17408655936060635</v>
      </c>
      <c r="E20" s="537">
        <v>0.170301594830393</v>
      </c>
      <c r="F20" s="537">
        <v>0.16345593941062414</v>
      </c>
      <c r="G20" s="538">
        <v>0.15350598984528258</v>
      </c>
    </row>
    <row r="21" spans="1:8">
      <c r="A21" s="565">
        <v>11</v>
      </c>
      <c r="B21" s="564" t="s">
        <v>366</v>
      </c>
      <c r="C21" s="536">
        <v>0.10894170166508876</v>
      </c>
      <c r="D21" s="537">
        <v>0.11340213880449657</v>
      </c>
      <c r="E21" s="537">
        <v>0.11269090046455546</v>
      </c>
      <c r="F21" s="537">
        <v>0.10631754495255313</v>
      </c>
      <c r="G21" s="538">
        <v>8.9642729608470764E-2</v>
      </c>
    </row>
    <row r="22" spans="1:8">
      <c r="A22" s="565">
        <v>12</v>
      </c>
      <c r="B22" s="564" t="s">
        <v>367</v>
      </c>
      <c r="C22" s="536">
        <v>0.13160874043909906</v>
      </c>
      <c r="D22" s="537">
        <v>0.13609624955467167</v>
      </c>
      <c r="E22" s="537">
        <v>0.13517040638443029</v>
      </c>
      <c r="F22" s="537">
        <v>0.12872439133122332</v>
      </c>
      <c r="G22" s="538">
        <v>0.11432014644349575</v>
      </c>
    </row>
    <row r="23" spans="1:8">
      <c r="A23" s="565">
        <v>13</v>
      </c>
      <c r="B23" s="564" t="s">
        <v>365</v>
      </c>
      <c r="C23" s="536">
        <v>0.16169694935227052</v>
      </c>
      <c r="D23" s="537">
        <v>0.16622007948911258</v>
      </c>
      <c r="E23" s="537">
        <v>0.1650118615421603</v>
      </c>
      <c r="F23" s="537">
        <v>0.15847024182947358</v>
      </c>
      <c r="G23" s="538">
        <v>0.147053589647476</v>
      </c>
    </row>
    <row r="24" spans="1:8" ht="14.4">
      <c r="A24" s="566"/>
      <c r="B24" s="560" t="s">
        <v>737</v>
      </c>
      <c r="C24" s="688"/>
      <c r="D24" s="688"/>
      <c r="E24" s="688"/>
      <c r="F24" s="688"/>
      <c r="G24" s="689"/>
    </row>
    <row r="25" spans="1:8" ht="21" customHeight="1">
      <c r="A25" s="565">
        <v>14</v>
      </c>
      <c r="B25" s="564" t="s">
        <v>738</v>
      </c>
      <c r="C25" s="536">
        <f>'[4]1. key ratios'!C25</f>
        <v>0.12717541588370704</v>
      </c>
      <c r="D25" s="687">
        <f>'[4]1. key ratios'!D25</f>
        <v>0.12466684122191135</v>
      </c>
      <c r="E25" s="687">
        <f>'[4]1. key ratios'!E25</f>
        <v>0.12316698443036685</v>
      </c>
      <c r="F25" s="687">
        <f>'[4]1. key ratios'!F25</f>
        <v>0.13333473308672039</v>
      </c>
      <c r="G25" s="685"/>
      <c r="H25" s="481"/>
    </row>
    <row r="26" spans="1:8" ht="14.4">
      <c r="A26" s="561"/>
      <c r="B26" s="560" t="s">
        <v>88</v>
      </c>
      <c r="C26" s="688"/>
      <c r="D26" s="688"/>
      <c r="E26" s="688"/>
      <c r="F26" s="688"/>
      <c r="G26" s="689"/>
    </row>
    <row r="27" spans="1:8" ht="15" customHeight="1">
      <c r="A27" s="567">
        <v>15</v>
      </c>
      <c r="B27" s="564" t="s">
        <v>87</v>
      </c>
      <c r="C27" s="690">
        <v>0.13352588531777046</v>
      </c>
      <c r="D27" s="691">
        <v>0.13489690373614893</v>
      </c>
      <c r="E27" s="691">
        <v>0.13594000874485046</v>
      </c>
      <c r="F27" s="691">
        <v>0.13854471117090625</v>
      </c>
      <c r="G27" s="692">
        <v>0.13685003134033016</v>
      </c>
    </row>
    <row r="28" spans="1:8">
      <c r="A28" s="567">
        <v>16</v>
      </c>
      <c r="B28" s="564" t="s">
        <v>86</v>
      </c>
      <c r="C28" s="690">
        <v>6.1812917122402701E-2</v>
      </c>
      <c r="D28" s="691">
        <v>6.2149335130943298E-2</v>
      </c>
      <c r="E28" s="691">
        <v>6.3447197673077563E-2</v>
      </c>
      <c r="F28" s="691">
        <v>6.5343927073051533E-2</v>
      </c>
      <c r="G28" s="692">
        <v>6.1529888868738697E-2</v>
      </c>
    </row>
    <row r="29" spans="1:8">
      <c r="A29" s="567">
        <v>17</v>
      </c>
      <c r="B29" s="564" t="s">
        <v>85</v>
      </c>
      <c r="C29" s="690">
        <v>3.3661146627301693E-2</v>
      </c>
      <c r="D29" s="691">
        <v>3.564391852912939E-2</v>
      </c>
      <c r="E29" s="691">
        <v>3.5716841818431891E-2</v>
      </c>
      <c r="F29" s="691">
        <v>3.506063366197857E-2</v>
      </c>
      <c r="G29" s="692">
        <v>3.5474552311493469E-2</v>
      </c>
    </row>
    <row r="30" spans="1:8">
      <c r="A30" s="567">
        <v>18</v>
      </c>
      <c r="B30" s="564" t="s">
        <v>84</v>
      </c>
      <c r="C30" s="690">
        <v>7.1712968195367752E-2</v>
      </c>
      <c r="D30" s="691">
        <v>7.2747568605205634E-2</v>
      </c>
      <c r="E30" s="691">
        <v>7.2492811071772897E-2</v>
      </c>
      <c r="F30" s="691">
        <v>7.3200784097854715E-2</v>
      </c>
      <c r="G30" s="692">
        <v>7.5320142471591453E-2</v>
      </c>
    </row>
    <row r="31" spans="1:8">
      <c r="A31" s="567">
        <v>19</v>
      </c>
      <c r="B31" s="564" t="s">
        <v>166</v>
      </c>
      <c r="C31" s="690">
        <v>2.2849459205870466E-2</v>
      </c>
      <c r="D31" s="691">
        <v>2.5326708964072134E-2</v>
      </c>
      <c r="E31" s="691">
        <v>2.6145284601019822E-2</v>
      </c>
      <c r="F31" s="691">
        <v>2.3647750903511153E-2</v>
      </c>
      <c r="G31" s="692">
        <v>2.1241062712144661E-2</v>
      </c>
    </row>
    <row r="32" spans="1:8">
      <c r="A32" s="567">
        <v>20</v>
      </c>
      <c r="B32" s="564" t="s">
        <v>167</v>
      </c>
      <c r="C32" s="690">
        <v>0.18910827785737916</v>
      </c>
      <c r="D32" s="691">
        <v>0.20934942503485948</v>
      </c>
      <c r="E32" s="691">
        <v>0.21668863259107363</v>
      </c>
      <c r="F32" s="691">
        <v>0.19487816522234003</v>
      </c>
      <c r="G32" s="692">
        <v>0.17501137916154838</v>
      </c>
    </row>
    <row r="33" spans="1:7" ht="14.4">
      <c r="A33" s="561"/>
      <c r="B33" s="560" t="s">
        <v>229</v>
      </c>
      <c r="C33" s="693"/>
      <c r="D33" s="688"/>
      <c r="E33" s="688"/>
      <c r="F33" s="688"/>
      <c r="G33" s="689"/>
    </row>
    <row r="34" spans="1:7">
      <c r="A34" s="567">
        <v>21</v>
      </c>
      <c r="B34" s="564" t="s">
        <v>83</v>
      </c>
      <c r="C34" s="690">
        <v>3.6295698069211492E-2</v>
      </c>
      <c r="D34" s="694">
        <v>3.8632935098288648E-2</v>
      </c>
      <c r="E34" s="694">
        <v>4.1037638405429996E-2</v>
      </c>
      <c r="F34" s="694">
        <v>4.2040388837999307E-2</v>
      </c>
      <c r="G34" s="695">
        <v>4.0958611893445088E-2</v>
      </c>
    </row>
    <row r="35" spans="1:7" ht="15" customHeight="1">
      <c r="A35" s="567">
        <v>22</v>
      </c>
      <c r="B35" s="564" t="s">
        <v>711</v>
      </c>
      <c r="C35" s="690">
        <v>3.8723350761791203E-2</v>
      </c>
      <c r="D35" s="694">
        <v>4.0676002268681406E-2</v>
      </c>
      <c r="E35" s="694">
        <v>4.2331589398323363E-2</v>
      </c>
      <c r="F35" s="694">
        <v>4.5674563271294301E-2</v>
      </c>
      <c r="G35" s="695">
        <v>4.5020535355475663E-2</v>
      </c>
    </row>
    <row r="36" spans="1:7">
      <c r="A36" s="567">
        <v>23</v>
      </c>
      <c r="B36" s="564" t="s">
        <v>82</v>
      </c>
      <c r="C36" s="690">
        <v>0.23318541703763818</v>
      </c>
      <c r="D36" s="694">
        <v>0.22539542436453869</v>
      </c>
      <c r="E36" s="694">
        <v>0.20180543664543094</v>
      </c>
      <c r="F36" s="694">
        <v>0.18774491609496036</v>
      </c>
      <c r="G36" s="695">
        <v>0.19415852450177817</v>
      </c>
    </row>
    <row r="37" spans="1:7" ht="15" customHeight="1">
      <c r="A37" s="567">
        <v>24</v>
      </c>
      <c r="B37" s="564" t="s">
        <v>81</v>
      </c>
      <c r="C37" s="690">
        <v>0.25006070075037845</v>
      </c>
      <c r="D37" s="694">
        <v>0.24267437410402101</v>
      </c>
      <c r="E37" s="694">
        <v>0.23430983007843634</v>
      </c>
      <c r="F37" s="694">
        <v>0.22026657436617672</v>
      </c>
      <c r="G37" s="695">
        <v>0.2205963532981863</v>
      </c>
    </row>
    <row r="38" spans="1:7">
      <c r="A38" s="567">
        <v>25</v>
      </c>
      <c r="B38" s="564" t="s">
        <v>80</v>
      </c>
      <c r="C38" s="690">
        <v>0.18718191691155472</v>
      </c>
      <c r="D38" s="694">
        <v>0.15930679832848371</v>
      </c>
      <c r="E38" s="694">
        <v>0.14461920459661237</v>
      </c>
      <c r="F38" s="694">
        <v>0.14155169029709835</v>
      </c>
      <c r="G38" s="695">
        <v>0.1392665065375791</v>
      </c>
    </row>
    <row r="39" spans="1:7" ht="15" customHeight="1">
      <c r="A39" s="561"/>
      <c r="B39" s="560" t="s">
        <v>230</v>
      </c>
      <c r="C39" s="693"/>
      <c r="D39" s="688"/>
      <c r="E39" s="688"/>
      <c r="F39" s="688"/>
      <c r="G39" s="689"/>
    </row>
    <row r="40" spans="1:7" ht="15" customHeight="1">
      <c r="A40" s="567">
        <v>26</v>
      </c>
      <c r="B40" s="564" t="s">
        <v>79</v>
      </c>
      <c r="C40" s="690">
        <v>0.17963852729656912</v>
      </c>
      <c r="D40" s="696">
        <v>0.1492629749978556</v>
      </c>
      <c r="E40" s="696">
        <v>0.16539999999999999</v>
      </c>
      <c r="F40" s="696">
        <v>0.23266616291061154</v>
      </c>
      <c r="G40" s="692">
        <v>0.21039430202222409</v>
      </c>
    </row>
    <row r="41" spans="1:7" ht="15" customHeight="1">
      <c r="A41" s="567">
        <v>27</v>
      </c>
      <c r="B41" s="564" t="s">
        <v>78</v>
      </c>
      <c r="C41" s="690">
        <v>0.28814971838997666</v>
      </c>
      <c r="D41" s="691">
        <v>0.26329976972625957</v>
      </c>
      <c r="E41" s="691">
        <v>0.26488054908483566</v>
      </c>
      <c r="F41" s="691">
        <v>0.2530284209050998</v>
      </c>
      <c r="G41" s="692">
        <v>0.2593089051975116</v>
      </c>
    </row>
    <row r="42" spans="1:7" ht="15" customHeight="1">
      <c r="A42" s="567">
        <v>28</v>
      </c>
      <c r="B42" s="564" t="s">
        <v>77</v>
      </c>
      <c r="C42" s="690">
        <v>0.27356444959215231</v>
      </c>
      <c r="D42" s="691">
        <v>0.31830837153043406</v>
      </c>
      <c r="E42" s="691">
        <v>0.33134385693358714</v>
      </c>
      <c r="F42" s="691">
        <v>0.3209585932841531</v>
      </c>
      <c r="G42" s="692">
        <v>0.31086042362061611</v>
      </c>
    </row>
    <row r="43" spans="1:7" ht="15" customHeight="1">
      <c r="A43" s="568"/>
      <c r="B43" s="560" t="s">
        <v>271</v>
      </c>
      <c r="C43" s="693"/>
      <c r="D43" s="688"/>
      <c r="E43" s="688"/>
      <c r="F43" s="688"/>
      <c r="G43" s="689"/>
    </row>
    <row r="44" spans="1:7">
      <c r="A44" s="567">
        <v>29</v>
      </c>
      <c r="B44" s="564" t="s">
        <v>254</v>
      </c>
      <c r="C44" s="697">
        <v>922068910.69472909</v>
      </c>
      <c r="D44" s="697">
        <v>936119644.80454123</v>
      </c>
      <c r="E44" s="697">
        <v>947474891.78269398</v>
      </c>
      <c r="F44" s="697">
        <v>927754173.2838285</v>
      </c>
      <c r="G44" s="698">
        <v>850792640.60411692</v>
      </c>
    </row>
    <row r="45" spans="1:7" ht="15" customHeight="1">
      <c r="A45" s="567">
        <v>30</v>
      </c>
      <c r="B45" s="564" t="s">
        <v>266</v>
      </c>
      <c r="C45" s="697">
        <v>753183737.11671567</v>
      </c>
      <c r="D45" s="697">
        <v>691301791.06222975</v>
      </c>
      <c r="E45" s="697">
        <v>688153424.55383015</v>
      </c>
      <c r="F45" s="697">
        <v>684376195.01186359</v>
      </c>
      <c r="G45" s="698">
        <v>706157569.51359642</v>
      </c>
    </row>
    <row r="46" spans="1:7" ht="15" customHeight="1">
      <c r="A46" s="318">
        <v>31</v>
      </c>
      <c r="B46" s="569" t="s">
        <v>255</v>
      </c>
      <c r="C46" s="691">
        <v>1.2242283857913974</v>
      </c>
      <c r="D46" s="691">
        <v>1.3541403434904069</v>
      </c>
      <c r="E46" s="691">
        <v>1.3768367023632804</v>
      </c>
      <c r="F46" s="691">
        <v>1.3556201692078813</v>
      </c>
      <c r="G46" s="692">
        <v>1.2048198268130803</v>
      </c>
    </row>
    <row r="47" spans="1:7" ht="15" customHeight="1">
      <c r="A47" s="318"/>
      <c r="B47" s="560" t="s">
        <v>373</v>
      </c>
      <c r="C47" s="688"/>
      <c r="D47" s="688"/>
      <c r="E47" s="688"/>
      <c r="F47" s="688"/>
      <c r="G47" s="689"/>
    </row>
    <row r="48" spans="1:7" ht="15" customHeight="1">
      <c r="A48" s="318">
        <v>32</v>
      </c>
      <c r="B48" s="569" t="s">
        <v>380</v>
      </c>
      <c r="C48" s="699">
        <v>3021811981.9074044</v>
      </c>
      <c r="D48" s="700">
        <v>3031154923.5591049</v>
      </c>
      <c r="E48" s="700">
        <v>2921537560.5913286</v>
      </c>
      <c r="F48" s="700">
        <v>2840645610.9022017</v>
      </c>
      <c r="G48" s="701">
        <v>2703335241.1488881</v>
      </c>
    </row>
    <row r="49" spans="1:10" ht="15" customHeight="1">
      <c r="A49" s="318">
        <v>33</v>
      </c>
      <c r="B49" s="569" t="s">
        <v>395</v>
      </c>
      <c r="C49" s="699">
        <v>2388056306.4039626</v>
      </c>
      <c r="D49" s="700">
        <v>2278600368.8174944</v>
      </c>
      <c r="E49" s="700">
        <v>2130957564.7186644</v>
      </c>
      <c r="F49" s="700">
        <v>2200285214.0345831</v>
      </c>
      <c r="G49" s="701">
        <v>2163085075.2402401</v>
      </c>
    </row>
    <row r="50" spans="1:10" ht="14.4" thickBot="1">
      <c r="A50" s="570">
        <v>34</v>
      </c>
      <c r="B50" s="571" t="s">
        <v>413</v>
      </c>
      <c r="C50" s="702">
        <v>1.2653855664139588</v>
      </c>
      <c r="D50" s="703">
        <v>1.3302705314368739</v>
      </c>
      <c r="E50" s="703">
        <v>1.3709975313267391</v>
      </c>
      <c r="F50" s="703">
        <v>1.291035177068437</v>
      </c>
      <c r="G50" s="704">
        <v>1.2497590927387106</v>
      </c>
    </row>
    <row r="51" spans="1:10">
      <c r="A51" s="12"/>
    </row>
    <row r="52" spans="1:10" ht="39.6">
      <c r="B52" s="166" t="s">
        <v>708</v>
      </c>
      <c r="H52" s="4"/>
      <c r="I52" s="4"/>
      <c r="J52" s="4"/>
    </row>
    <row r="53" spans="1:10" ht="52.8">
      <c r="B53" s="166" t="s">
        <v>270</v>
      </c>
      <c r="H53" s="4"/>
      <c r="I53" s="4"/>
      <c r="J53" s="4"/>
    </row>
    <row r="54" spans="1:10">
      <c r="H54" s="4"/>
      <c r="I54" s="4"/>
      <c r="J54" s="4"/>
    </row>
    <row r="55" spans="1:10" ht="14.4">
      <c r="B55" s="165"/>
      <c r="H55" s="4"/>
      <c r="I55" s="4"/>
      <c r="J55" s="4"/>
    </row>
    <row r="56" spans="1:10">
      <c r="H56" s="4"/>
      <c r="I56" s="4"/>
      <c r="J56" s="4"/>
    </row>
    <row r="57" spans="1:10">
      <c r="H57" s="4"/>
      <c r="I57" s="4"/>
      <c r="J57" s="4"/>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9"/>
  <sheetViews>
    <sheetView zoomScale="80" zoomScaleNormal="80" workbookViewId="0">
      <selection activeCell="N25" sqref="N25"/>
    </sheetView>
  </sheetViews>
  <sheetFormatPr defaultColWidth="8.6640625" defaultRowHeight="13.8"/>
  <cols>
    <col min="1" max="1" width="8.6640625" style="502"/>
    <col min="2" max="2" width="69.33203125" style="503" customWidth="1"/>
    <col min="3" max="3" width="13.6640625" style="486" customWidth="1"/>
    <col min="4" max="4" width="14.44140625" style="486" customWidth="1"/>
    <col min="5" max="8" width="13.33203125" style="486" customWidth="1"/>
    <col min="9" max="16384" width="8.6640625" style="486"/>
  </cols>
  <sheetData>
    <row r="1" spans="1:8">
      <c r="A1" s="195" t="s">
        <v>30</v>
      </c>
      <c r="B1" s="485" t="str">
        <f>'Info '!C2</f>
        <v>JSC "Liberty Bank"</v>
      </c>
      <c r="C1" s="485"/>
    </row>
    <row r="2" spans="1:8">
      <c r="A2" s="195" t="s">
        <v>31</v>
      </c>
      <c r="B2" s="509">
        <f>'1. key ratios '!B2</f>
        <v>45657</v>
      </c>
      <c r="C2" s="487"/>
      <c r="D2" s="488"/>
      <c r="E2" s="488"/>
      <c r="F2" s="488"/>
      <c r="G2" s="488"/>
      <c r="H2" s="488"/>
    </row>
    <row r="3" spans="1:8" ht="14.4" thickBot="1">
      <c r="A3" s="195"/>
      <c r="B3" s="487"/>
      <c r="C3" s="487"/>
      <c r="D3" s="488"/>
      <c r="E3" s="488"/>
      <c r="F3" s="488"/>
      <c r="G3" s="488"/>
      <c r="H3" s="488"/>
    </row>
    <row r="4" spans="1:8" ht="21" customHeight="1">
      <c r="A4" s="722" t="s">
        <v>6</v>
      </c>
      <c r="B4" s="724" t="s">
        <v>557</v>
      </c>
      <c r="C4" s="726" t="s">
        <v>558</v>
      </c>
      <c r="D4" s="726"/>
      <c r="E4" s="726"/>
      <c r="F4" s="726" t="s">
        <v>559</v>
      </c>
      <c r="G4" s="726"/>
      <c r="H4" s="727"/>
    </row>
    <row r="5" spans="1:8" ht="21" customHeight="1">
      <c r="A5" s="723"/>
      <c r="B5" s="725"/>
      <c r="C5" s="539" t="s">
        <v>32</v>
      </c>
      <c r="D5" s="539" t="s">
        <v>33</v>
      </c>
      <c r="E5" s="539" t="s">
        <v>34</v>
      </c>
      <c r="F5" s="539" t="s">
        <v>32</v>
      </c>
      <c r="G5" s="539" t="s">
        <v>33</v>
      </c>
      <c r="H5" s="540" t="s">
        <v>34</v>
      </c>
    </row>
    <row r="6" spans="1:8" ht="26.7" customHeight="1">
      <c r="A6" s="723"/>
      <c r="B6" s="541" t="s">
        <v>560</v>
      </c>
      <c r="C6" s="728"/>
      <c r="D6" s="729"/>
      <c r="E6" s="729"/>
      <c r="F6" s="729"/>
      <c r="G6" s="729"/>
      <c r="H6" s="730"/>
    </row>
    <row r="7" spans="1:8" ht="22.95" customHeight="1">
      <c r="A7" s="542">
        <v>1</v>
      </c>
      <c r="B7" s="543" t="s">
        <v>561</v>
      </c>
      <c r="C7" s="535">
        <v>257391989.31999999</v>
      </c>
      <c r="D7" s="535">
        <v>293655387.81</v>
      </c>
      <c r="E7" s="535">
        <f>C7+D7</f>
        <v>551047377.13</v>
      </c>
      <c r="F7" s="535">
        <v>267756826.63</v>
      </c>
      <c r="G7" s="535">
        <v>300248182.68000001</v>
      </c>
      <c r="H7" s="841">
        <f>F7+G7</f>
        <v>568005009.30999994</v>
      </c>
    </row>
    <row r="8" spans="1:8">
      <c r="A8" s="542">
        <v>1.1000000000000001</v>
      </c>
      <c r="B8" s="544" t="s">
        <v>562</v>
      </c>
      <c r="C8" s="535">
        <v>250559323.62</v>
      </c>
      <c r="D8" s="535">
        <v>74113297.170000002</v>
      </c>
      <c r="E8" s="535">
        <f t="shared" ref="E8:E36" si="0">C8+D8</f>
        <v>324672620.79000002</v>
      </c>
      <c r="F8" s="535">
        <v>236293880.85999998</v>
      </c>
      <c r="G8" s="535">
        <v>81167277.100000009</v>
      </c>
      <c r="H8" s="841">
        <f t="shared" ref="H8:H36" si="1">F8+G8</f>
        <v>317461157.95999998</v>
      </c>
    </row>
    <row r="9" spans="1:8">
      <c r="A9" s="542">
        <v>1.2</v>
      </c>
      <c r="B9" s="544" t="s">
        <v>563</v>
      </c>
      <c r="C9" s="535">
        <v>6269645.3200000003</v>
      </c>
      <c r="D9" s="535">
        <v>110578665.24000001</v>
      </c>
      <c r="E9" s="535">
        <f t="shared" si="0"/>
        <v>116848310.56</v>
      </c>
      <c r="F9" s="535">
        <v>10890989.18</v>
      </c>
      <c r="G9" s="535">
        <v>78807770.090000004</v>
      </c>
      <c r="H9" s="841">
        <f t="shared" si="1"/>
        <v>89698759.270000011</v>
      </c>
    </row>
    <row r="10" spans="1:8">
      <c r="A10" s="542">
        <v>1.3</v>
      </c>
      <c r="B10" s="544" t="s">
        <v>564</v>
      </c>
      <c r="C10" s="535">
        <v>563020.38</v>
      </c>
      <c r="D10" s="535">
        <v>108963425.39999999</v>
      </c>
      <c r="E10" s="535">
        <f t="shared" si="0"/>
        <v>109526445.77999999</v>
      </c>
      <c r="F10" s="535">
        <v>20571956.59</v>
      </c>
      <c r="G10" s="535">
        <v>140273135.49000001</v>
      </c>
      <c r="H10" s="841">
        <f t="shared" si="1"/>
        <v>160845092.08000001</v>
      </c>
    </row>
    <row r="11" spans="1:8">
      <c r="A11" s="542">
        <v>2</v>
      </c>
      <c r="B11" s="489" t="s">
        <v>565</v>
      </c>
      <c r="C11" s="535">
        <v>330647.54000000004</v>
      </c>
      <c r="D11" s="535">
        <v>0</v>
      </c>
      <c r="E11" s="535">
        <f t="shared" si="0"/>
        <v>330647.54000000004</v>
      </c>
      <c r="F11" s="535"/>
      <c r="G11" s="535"/>
      <c r="H11" s="841">
        <f t="shared" si="1"/>
        <v>0</v>
      </c>
    </row>
    <row r="12" spans="1:8">
      <c r="A12" s="542">
        <v>2.1</v>
      </c>
      <c r="B12" s="545" t="s">
        <v>566</v>
      </c>
      <c r="C12" s="535">
        <v>102263.9</v>
      </c>
      <c r="D12" s="535">
        <v>0</v>
      </c>
      <c r="E12" s="535">
        <f t="shared" si="0"/>
        <v>102263.9</v>
      </c>
      <c r="F12" s="535"/>
      <c r="G12" s="535"/>
      <c r="H12" s="841">
        <f t="shared" si="1"/>
        <v>0</v>
      </c>
    </row>
    <row r="13" spans="1:8" ht="26.7" customHeight="1">
      <c r="A13" s="542">
        <v>3</v>
      </c>
      <c r="B13" s="490" t="s">
        <v>567</v>
      </c>
      <c r="C13" s="535"/>
      <c r="D13" s="535"/>
      <c r="E13" s="535">
        <f t="shared" si="0"/>
        <v>0</v>
      </c>
      <c r="F13" s="535">
        <v>1454.65</v>
      </c>
      <c r="G13" s="535"/>
      <c r="H13" s="841">
        <f t="shared" si="1"/>
        <v>1454.65</v>
      </c>
    </row>
    <row r="14" spans="1:8" ht="26.7" customHeight="1">
      <c r="A14" s="542">
        <v>4</v>
      </c>
      <c r="B14" s="491" t="s">
        <v>568</v>
      </c>
      <c r="C14" s="535"/>
      <c r="D14" s="535"/>
      <c r="E14" s="535">
        <f t="shared" si="0"/>
        <v>0</v>
      </c>
      <c r="F14" s="535"/>
      <c r="G14" s="535"/>
      <c r="H14" s="841">
        <f t="shared" si="1"/>
        <v>0</v>
      </c>
    </row>
    <row r="15" spans="1:8" ht="24.45" customHeight="1">
      <c r="A15" s="542">
        <v>5</v>
      </c>
      <c r="B15" s="492" t="s">
        <v>569</v>
      </c>
      <c r="C15" s="535">
        <v>135042027</v>
      </c>
      <c r="D15" s="535">
        <v>0</v>
      </c>
      <c r="E15" s="535">
        <f t="shared" si="0"/>
        <v>135042027</v>
      </c>
      <c r="F15" s="535">
        <v>118259271.97000001</v>
      </c>
      <c r="G15" s="535">
        <v>0</v>
      </c>
      <c r="H15" s="841">
        <f t="shared" si="1"/>
        <v>118259271.97000001</v>
      </c>
    </row>
    <row r="16" spans="1:8">
      <c r="A16" s="542">
        <v>5.0999999999999996</v>
      </c>
      <c r="B16" s="493" t="s">
        <v>570</v>
      </c>
      <c r="C16" s="535"/>
      <c r="D16" s="535"/>
      <c r="E16" s="535">
        <f t="shared" si="0"/>
        <v>0</v>
      </c>
      <c r="F16" s="535"/>
      <c r="G16" s="535"/>
      <c r="H16" s="841">
        <f t="shared" si="1"/>
        <v>0</v>
      </c>
    </row>
    <row r="17" spans="1:8">
      <c r="A17" s="542">
        <v>5.2</v>
      </c>
      <c r="B17" s="493" t="s">
        <v>571</v>
      </c>
      <c r="C17" s="535">
        <v>135042027</v>
      </c>
      <c r="D17" s="535">
        <v>0</v>
      </c>
      <c r="E17" s="535">
        <f t="shared" si="0"/>
        <v>135042027</v>
      </c>
      <c r="F17" s="535">
        <v>118259271.97000001</v>
      </c>
      <c r="G17" s="535"/>
      <c r="H17" s="841">
        <f t="shared" si="1"/>
        <v>118259271.97000001</v>
      </c>
    </row>
    <row r="18" spans="1:8">
      <c r="A18" s="542">
        <v>5.3</v>
      </c>
      <c r="B18" s="494" t="s">
        <v>572</v>
      </c>
      <c r="C18" s="535"/>
      <c r="D18" s="535"/>
      <c r="E18" s="535">
        <f t="shared" si="0"/>
        <v>0</v>
      </c>
      <c r="F18" s="535"/>
      <c r="G18" s="535"/>
      <c r="H18" s="841">
        <f t="shared" si="1"/>
        <v>0</v>
      </c>
    </row>
    <row r="19" spans="1:8">
      <c r="A19" s="542">
        <v>6</v>
      </c>
      <c r="B19" s="490" t="s">
        <v>573</v>
      </c>
      <c r="C19" s="535">
        <v>2986879882.9912691</v>
      </c>
      <c r="D19" s="535">
        <v>927947465.29749119</v>
      </c>
      <c r="E19" s="535">
        <f t="shared" si="0"/>
        <v>3914827348.2887602</v>
      </c>
      <c r="F19" s="535">
        <v>2519212219.3778248</v>
      </c>
      <c r="G19" s="535">
        <v>567209014.30155623</v>
      </c>
      <c r="H19" s="841">
        <f t="shared" si="1"/>
        <v>3086421233.6793809</v>
      </c>
    </row>
    <row r="20" spans="1:8">
      <c r="A20" s="542">
        <v>6.1</v>
      </c>
      <c r="B20" s="493" t="s">
        <v>571</v>
      </c>
      <c r="C20" s="535">
        <v>282843123.9941358</v>
      </c>
      <c r="D20" s="535">
        <v>84201154.039999992</v>
      </c>
      <c r="E20" s="535">
        <f t="shared" si="0"/>
        <v>367044278.03413582</v>
      </c>
      <c r="F20" s="535">
        <v>228445202.59390447</v>
      </c>
      <c r="G20" s="535">
        <v>0</v>
      </c>
      <c r="H20" s="841">
        <f t="shared" si="1"/>
        <v>228445202.59390447</v>
      </c>
    </row>
    <row r="21" spans="1:8">
      <c r="A21" s="542">
        <v>6.2</v>
      </c>
      <c r="B21" s="494" t="s">
        <v>572</v>
      </c>
      <c r="C21" s="535">
        <v>2704036758.9971333</v>
      </c>
      <c r="D21" s="535">
        <v>843746311.25749123</v>
      </c>
      <c r="E21" s="535">
        <f t="shared" si="0"/>
        <v>3547783070.2546244</v>
      </c>
      <c r="F21" s="535">
        <v>2290767016.7839203</v>
      </c>
      <c r="G21" s="535">
        <v>567209014.30155623</v>
      </c>
      <c r="H21" s="841">
        <f t="shared" si="1"/>
        <v>2857976031.0854764</v>
      </c>
    </row>
    <row r="22" spans="1:8">
      <c r="A22" s="542">
        <v>7</v>
      </c>
      <c r="B22" s="489" t="s">
        <v>574</v>
      </c>
      <c r="C22" s="535">
        <v>0</v>
      </c>
      <c r="D22" s="535">
        <v>0</v>
      </c>
      <c r="E22" s="535">
        <f t="shared" si="0"/>
        <v>0</v>
      </c>
      <c r="F22" s="535">
        <v>106733.3</v>
      </c>
      <c r="G22" s="535">
        <v>0</v>
      </c>
      <c r="H22" s="841">
        <f t="shared" si="1"/>
        <v>106733.3</v>
      </c>
    </row>
    <row r="23" spans="1:8">
      <c r="A23" s="542">
        <v>8</v>
      </c>
      <c r="B23" s="495" t="s">
        <v>575</v>
      </c>
      <c r="C23" s="535">
        <v>0</v>
      </c>
      <c r="D23" s="535">
        <v>0</v>
      </c>
      <c r="E23" s="535">
        <f t="shared" si="0"/>
        <v>0</v>
      </c>
      <c r="F23" s="535">
        <v>0</v>
      </c>
      <c r="G23" s="535">
        <v>0</v>
      </c>
      <c r="H23" s="841">
        <f t="shared" si="1"/>
        <v>0</v>
      </c>
    </row>
    <row r="24" spans="1:8">
      <c r="A24" s="542">
        <v>9</v>
      </c>
      <c r="B24" s="491" t="s">
        <v>576</v>
      </c>
      <c r="C24" s="535">
        <v>198290376.61000001</v>
      </c>
      <c r="D24" s="535">
        <v>0</v>
      </c>
      <c r="E24" s="535">
        <f t="shared" si="0"/>
        <v>198290376.61000001</v>
      </c>
      <c r="F24" s="535">
        <v>185758810.72</v>
      </c>
      <c r="G24" s="535">
        <v>0</v>
      </c>
      <c r="H24" s="841">
        <f t="shared" si="1"/>
        <v>185758810.72</v>
      </c>
    </row>
    <row r="25" spans="1:8">
      <c r="A25" s="542">
        <v>9.1</v>
      </c>
      <c r="B25" s="493" t="s">
        <v>577</v>
      </c>
      <c r="C25" s="535">
        <v>196245657.57000002</v>
      </c>
      <c r="D25" s="535">
        <v>0</v>
      </c>
      <c r="E25" s="535">
        <f t="shared" si="0"/>
        <v>196245657.57000002</v>
      </c>
      <c r="F25" s="535">
        <v>183714091.68000001</v>
      </c>
      <c r="G25" s="535">
        <v>0</v>
      </c>
      <c r="H25" s="841">
        <f t="shared" si="1"/>
        <v>183714091.68000001</v>
      </c>
    </row>
    <row r="26" spans="1:8">
      <c r="A26" s="542">
        <v>9.1999999999999993</v>
      </c>
      <c r="B26" s="493" t="s">
        <v>578</v>
      </c>
      <c r="C26" s="535">
        <v>2044719.04</v>
      </c>
      <c r="D26" s="535">
        <v>0</v>
      </c>
      <c r="E26" s="535">
        <f t="shared" si="0"/>
        <v>2044719.04</v>
      </c>
      <c r="F26" s="535">
        <v>2044719.04</v>
      </c>
      <c r="G26" s="535">
        <v>0</v>
      </c>
      <c r="H26" s="841">
        <f t="shared" si="1"/>
        <v>2044719.04</v>
      </c>
    </row>
    <row r="27" spans="1:8">
      <c r="A27" s="542">
        <v>10</v>
      </c>
      <c r="B27" s="491" t="s">
        <v>579</v>
      </c>
      <c r="C27" s="535">
        <v>71952385.169999987</v>
      </c>
      <c r="D27" s="535">
        <v>0</v>
      </c>
      <c r="E27" s="535">
        <f t="shared" si="0"/>
        <v>71952385.169999987</v>
      </c>
      <c r="F27" s="535">
        <v>61406329.610000022</v>
      </c>
      <c r="G27" s="535">
        <v>0</v>
      </c>
      <c r="H27" s="841">
        <f t="shared" si="1"/>
        <v>61406329.610000022</v>
      </c>
    </row>
    <row r="28" spans="1:8">
      <c r="A28" s="542">
        <v>10.1</v>
      </c>
      <c r="B28" s="493" t="s">
        <v>580</v>
      </c>
      <c r="C28" s="535"/>
      <c r="D28" s="535"/>
      <c r="E28" s="535">
        <f t="shared" si="0"/>
        <v>0</v>
      </c>
      <c r="F28" s="535"/>
      <c r="G28" s="535"/>
      <c r="H28" s="841">
        <f t="shared" si="1"/>
        <v>0</v>
      </c>
    </row>
    <row r="29" spans="1:8">
      <c r="A29" s="542">
        <v>10.199999999999999</v>
      </c>
      <c r="B29" s="493" t="s">
        <v>581</v>
      </c>
      <c r="C29" s="535">
        <v>71952385.169999987</v>
      </c>
      <c r="D29" s="535">
        <v>0</v>
      </c>
      <c r="E29" s="535">
        <f t="shared" si="0"/>
        <v>71952385.169999987</v>
      </c>
      <c r="F29" s="535">
        <v>61406329.610000022</v>
      </c>
      <c r="G29" s="535">
        <v>0</v>
      </c>
      <c r="H29" s="841">
        <f t="shared" si="1"/>
        <v>61406329.610000022</v>
      </c>
    </row>
    <row r="30" spans="1:8">
      <c r="A30" s="542">
        <v>11</v>
      </c>
      <c r="B30" s="491" t="s">
        <v>582</v>
      </c>
      <c r="C30" s="535">
        <v>0</v>
      </c>
      <c r="D30" s="535">
        <v>0</v>
      </c>
      <c r="E30" s="535">
        <f t="shared" si="0"/>
        <v>0</v>
      </c>
      <c r="F30" s="535">
        <v>2176710.61</v>
      </c>
      <c r="G30" s="535">
        <v>0</v>
      </c>
      <c r="H30" s="841">
        <f t="shared" si="1"/>
        <v>2176710.61</v>
      </c>
    </row>
    <row r="31" spans="1:8">
      <c r="A31" s="542">
        <v>11.1</v>
      </c>
      <c r="B31" s="493" t="s">
        <v>583</v>
      </c>
      <c r="C31" s="535">
        <v>0</v>
      </c>
      <c r="D31" s="535">
        <v>0</v>
      </c>
      <c r="E31" s="535">
        <f t="shared" si="0"/>
        <v>0</v>
      </c>
      <c r="F31" s="535">
        <v>2176710.61</v>
      </c>
      <c r="G31" s="535">
        <v>0</v>
      </c>
      <c r="H31" s="841">
        <f t="shared" si="1"/>
        <v>2176710.61</v>
      </c>
    </row>
    <row r="32" spans="1:8">
      <c r="A32" s="542">
        <v>11.2</v>
      </c>
      <c r="B32" s="493" t="s">
        <v>584</v>
      </c>
      <c r="C32" s="535">
        <v>0</v>
      </c>
      <c r="D32" s="535">
        <v>0</v>
      </c>
      <c r="E32" s="535">
        <f t="shared" si="0"/>
        <v>0</v>
      </c>
      <c r="F32" s="535">
        <v>0</v>
      </c>
      <c r="G32" s="535">
        <v>0</v>
      </c>
      <c r="H32" s="841">
        <f t="shared" si="1"/>
        <v>0</v>
      </c>
    </row>
    <row r="33" spans="1:8">
      <c r="A33" s="542">
        <v>13</v>
      </c>
      <c r="B33" s="491" t="s">
        <v>585</v>
      </c>
      <c r="C33" s="535">
        <v>33581176.149999999</v>
      </c>
      <c r="D33" s="535">
        <v>6617499.4170000004</v>
      </c>
      <c r="E33" s="535">
        <f t="shared" si="0"/>
        <v>40198675.567000002</v>
      </c>
      <c r="F33" s="535">
        <v>39838958.530000001</v>
      </c>
      <c r="G33" s="535">
        <v>36694167.085999995</v>
      </c>
      <c r="H33" s="841">
        <f t="shared" si="1"/>
        <v>76533125.615999997</v>
      </c>
    </row>
    <row r="34" spans="1:8">
      <c r="A34" s="542">
        <v>13.1</v>
      </c>
      <c r="B34" s="546" t="s">
        <v>586</v>
      </c>
      <c r="C34" s="535">
        <v>4482035.76</v>
      </c>
      <c r="D34" s="535">
        <v>0</v>
      </c>
      <c r="E34" s="535">
        <f t="shared" si="0"/>
        <v>4482035.76</v>
      </c>
      <c r="F34" s="535">
        <v>2225181.84</v>
      </c>
      <c r="G34" s="535">
        <v>0</v>
      </c>
      <c r="H34" s="841">
        <f t="shared" si="1"/>
        <v>2225181.84</v>
      </c>
    </row>
    <row r="35" spans="1:8">
      <c r="A35" s="542">
        <v>13.2</v>
      </c>
      <c r="B35" s="546" t="s">
        <v>587</v>
      </c>
      <c r="C35" s="535">
        <v>0</v>
      </c>
      <c r="D35" s="535">
        <v>0</v>
      </c>
      <c r="E35" s="535">
        <f t="shared" si="0"/>
        <v>0</v>
      </c>
      <c r="F35" s="535"/>
      <c r="G35" s="535"/>
      <c r="H35" s="841">
        <f t="shared" si="1"/>
        <v>0</v>
      </c>
    </row>
    <row r="36" spans="1:8">
      <c r="A36" s="542">
        <v>14</v>
      </c>
      <c r="B36" s="547" t="s">
        <v>588</v>
      </c>
      <c r="C36" s="535">
        <f>SUM(C7,C11,C13,C14,C15,C19,C22,C23,C24,C27,C30,C33)</f>
        <v>3683468484.7812696</v>
      </c>
      <c r="D36" s="535">
        <f>SUM(D7,D11,D13,D14,D15,D19,D22,D23,D24,D27,D30,D33)</f>
        <v>1228220352.5244913</v>
      </c>
      <c r="E36" s="535">
        <f t="shared" si="0"/>
        <v>4911688837.3057613</v>
      </c>
      <c r="F36" s="535">
        <f>SUM(F7,F11,F13,F14,F15,F19,F22,F23,F24,F27,F30,F33)</f>
        <v>3194517315.3978252</v>
      </c>
      <c r="G36" s="535">
        <f>SUM(G7,G11,G13,G14,G15,G19,G22,G23,G24,G27,G30,G33)</f>
        <v>904151364.06755614</v>
      </c>
      <c r="H36" s="841">
        <f t="shared" si="1"/>
        <v>4098668679.4653816</v>
      </c>
    </row>
    <row r="37" spans="1:8" ht="22.5" customHeight="1">
      <c r="A37" s="542"/>
      <c r="B37" s="548" t="s">
        <v>589</v>
      </c>
      <c r="C37" s="535"/>
      <c r="D37" s="535"/>
      <c r="E37" s="535"/>
      <c r="F37" s="535"/>
      <c r="G37" s="535"/>
      <c r="H37" s="841"/>
    </row>
    <row r="38" spans="1:8">
      <c r="A38" s="542">
        <v>15</v>
      </c>
      <c r="B38" s="496" t="s">
        <v>590</v>
      </c>
      <c r="C38" s="535">
        <v>449375.96</v>
      </c>
      <c r="D38" s="535">
        <v>0</v>
      </c>
      <c r="E38" s="535">
        <f>C38+D38</f>
        <v>449375.96</v>
      </c>
      <c r="F38" s="535">
        <v>18545011.739999998</v>
      </c>
      <c r="G38" s="535"/>
      <c r="H38" s="841">
        <f>F38+G38</f>
        <v>18545011.739999998</v>
      </c>
    </row>
    <row r="39" spans="1:8">
      <c r="A39" s="542">
        <v>15.1</v>
      </c>
      <c r="B39" s="545" t="s">
        <v>566</v>
      </c>
      <c r="C39" s="535">
        <v>449375.96</v>
      </c>
      <c r="D39" s="535"/>
      <c r="E39" s="535">
        <f t="shared" ref="E39:E53" si="2">C39+D39</f>
        <v>449375.96</v>
      </c>
      <c r="F39" s="535"/>
      <c r="G39" s="535"/>
      <c r="H39" s="841">
        <f t="shared" ref="H39:H53" si="3">F39+G39</f>
        <v>0</v>
      </c>
    </row>
    <row r="40" spans="1:8" ht="24" customHeight="1">
      <c r="A40" s="542">
        <v>16</v>
      </c>
      <c r="B40" s="489" t="s">
        <v>591</v>
      </c>
      <c r="C40" s="535"/>
      <c r="D40" s="535"/>
      <c r="E40" s="535">
        <f t="shared" si="2"/>
        <v>0</v>
      </c>
      <c r="F40" s="535"/>
      <c r="G40" s="535">
        <v>0</v>
      </c>
      <c r="H40" s="841">
        <f t="shared" si="3"/>
        <v>0</v>
      </c>
    </row>
    <row r="41" spans="1:8">
      <c r="A41" s="542">
        <v>17</v>
      </c>
      <c r="B41" s="489" t="s">
        <v>592</v>
      </c>
      <c r="C41" s="535">
        <v>3014767251.7199998</v>
      </c>
      <c r="D41" s="535">
        <v>1099090390.6637576</v>
      </c>
      <c r="E41" s="535">
        <f t="shared" si="2"/>
        <v>4113857642.3837576</v>
      </c>
      <c r="F41" s="535">
        <v>2582896917.3499999</v>
      </c>
      <c r="G41" s="535">
        <v>839268825.30268145</v>
      </c>
      <c r="H41" s="841">
        <f t="shared" si="3"/>
        <v>3422165742.6526814</v>
      </c>
    </row>
    <row r="42" spans="1:8">
      <c r="A42" s="542">
        <v>17.100000000000001</v>
      </c>
      <c r="B42" s="497" t="s">
        <v>593</v>
      </c>
      <c r="C42" s="535">
        <v>2215159989.9400001</v>
      </c>
      <c r="D42" s="535">
        <v>1017363442.4537575</v>
      </c>
      <c r="E42" s="535">
        <f t="shared" si="2"/>
        <v>3232523432.3937578</v>
      </c>
      <c r="F42" s="535">
        <v>2289225099.54</v>
      </c>
      <c r="G42" s="535">
        <v>750448309.04268146</v>
      </c>
      <c r="H42" s="841">
        <f t="shared" si="3"/>
        <v>3039673408.5826817</v>
      </c>
    </row>
    <row r="43" spans="1:8">
      <c r="A43" s="542">
        <v>17.2</v>
      </c>
      <c r="B43" s="544" t="s">
        <v>594</v>
      </c>
      <c r="C43" s="535">
        <v>796961436.03999996</v>
      </c>
      <c r="D43" s="535">
        <v>44452891.160000004</v>
      </c>
      <c r="E43" s="535">
        <f t="shared" si="2"/>
        <v>841414327.19999993</v>
      </c>
      <c r="F43" s="535">
        <v>290229298.63</v>
      </c>
      <c r="G43" s="535">
        <v>62109926.629999995</v>
      </c>
      <c r="H43" s="841">
        <f t="shared" si="3"/>
        <v>352339225.25999999</v>
      </c>
    </row>
    <row r="44" spans="1:8">
      <c r="A44" s="542">
        <v>17.3</v>
      </c>
      <c r="B44" s="497" t="s">
        <v>595</v>
      </c>
      <c r="C44" s="535">
        <v>0</v>
      </c>
      <c r="D44" s="535">
        <v>0</v>
      </c>
      <c r="E44" s="535">
        <f t="shared" si="2"/>
        <v>0</v>
      </c>
      <c r="F44" s="535">
        <v>0</v>
      </c>
      <c r="G44" s="535">
        <v>0</v>
      </c>
      <c r="H44" s="841">
        <f t="shared" si="3"/>
        <v>0</v>
      </c>
    </row>
    <row r="45" spans="1:8">
      <c r="A45" s="542">
        <v>17.399999999999999</v>
      </c>
      <c r="B45" s="497" t="s">
        <v>596</v>
      </c>
      <c r="C45" s="535">
        <v>2645825.7400000002</v>
      </c>
      <c r="D45" s="535">
        <v>37274057.050000004</v>
      </c>
      <c r="E45" s="535">
        <f t="shared" si="2"/>
        <v>39919882.790000007</v>
      </c>
      <c r="F45" s="535">
        <v>3442519.1799999997</v>
      </c>
      <c r="G45" s="535">
        <v>26710589.629999999</v>
      </c>
      <c r="H45" s="841">
        <f t="shared" si="3"/>
        <v>30153108.809999999</v>
      </c>
    </row>
    <row r="46" spans="1:8">
      <c r="A46" s="542">
        <v>18</v>
      </c>
      <c r="B46" s="498" t="s">
        <v>597</v>
      </c>
      <c r="C46" s="535">
        <v>1441210.5802145405</v>
      </c>
      <c r="D46" s="535">
        <v>279971.92741791101</v>
      </c>
      <c r="E46" s="535">
        <f t="shared" si="2"/>
        <v>1721182.5076324516</v>
      </c>
      <c r="F46" s="535">
        <v>876802.61748110002</v>
      </c>
      <c r="G46" s="535">
        <v>141255.41231801911</v>
      </c>
      <c r="H46" s="841">
        <f t="shared" si="3"/>
        <v>1018058.0297991191</v>
      </c>
    </row>
    <row r="47" spans="1:8">
      <c r="A47" s="542">
        <v>19</v>
      </c>
      <c r="B47" s="498" t="s">
        <v>598</v>
      </c>
      <c r="C47" s="535">
        <v>16424495</v>
      </c>
      <c r="D47" s="535">
        <v>0</v>
      </c>
      <c r="E47" s="535">
        <f t="shared" si="2"/>
        <v>16424495</v>
      </c>
      <c r="F47" s="535">
        <v>30215587.130491171</v>
      </c>
      <c r="G47" s="535">
        <v>0</v>
      </c>
      <c r="H47" s="841">
        <f t="shared" si="3"/>
        <v>30215587.130491171</v>
      </c>
    </row>
    <row r="48" spans="1:8">
      <c r="A48" s="542">
        <v>19.100000000000001</v>
      </c>
      <c r="B48" s="499" t="s">
        <v>599</v>
      </c>
      <c r="C48" s="535">
        <v>830986</v>
      </c>
      <c r="D48" s="535">
        <v>0</v>
      </c>
      <c r="E48" s="535">
        <f t="shared" si="2"/>
        <v>830986</v>
      </c>
      <c r="F48" s="535">
        <v>16553267.25</v>
      </c>
      <c r="G48" s="535">
        <v>0</v>
      </c>
      <c r="H48" s="841">
        <f t="shared" si="3"/>
        <v>16553267.25</v>
      </c>
    </row>
    <row r="49" spans="1:8">
      <c r="A49" s="542">
        <v>19.2</v>
      </c>
      <c r="B49" s="500" t="s">
        <v>600</v>
      </c>
      <c r="C49" s="535">
        <v>15593509</v>
      </c>
      <c r="D49" s="535">
        <v>0</v>
      </c>
      <c r="E49" s="535">
        <f t="shared" si="2"/>
        <v>15593509</v>
      </c>
      <c r="F49" s="535">
        <v>13662319.880491171</v>
      </c>
      <c r="G49" s="535">
        <v>0</v>
      </c>
      <c r="H49" s="841">
        <f t="shared" si="3"/>
        <v>13662319.880491171</v>
      </c>
    </row>
    <row r="50" spans="1:8">
      <c r="A50" s="542">
        <v>20</v>
      </c>
      <c r="B50" s="549" t="s">
        <v>601</v>
      </c>
      <c r="C50" s="535">
        <v>10123192.130000001</v>
      </c>
      <c r="D50" s="535">
        <v>119779423.772</v>
      </c>
      <c r="E50" s="535">
        <f t="shared" si="2"/>
        <v>129902615.902</v>
      </c>
      <c r="F50" s="535">
        <v>6487029.5999999996</v>
      </c>
      <c r="G50" s="535">
        <v>87101310.500909999</v>
      </c>
      <c r="H50" s="841">
        <f t="shared" si="3"/>
        <v>93588340.100909993</v>
      </c>
    </row>
    <row r="51" spans="1:8">
      <c r="A51" s="542">
        <v>21</v>
      </c>
      <c r="B51" s="495" t="s">
        <v>602</v>
      </c>
      <c r="C51" s="535">
        <v>26683527.470000003</v>
      </c>
      <c r="D51" s="535">
        <v>23509925.829999998</v>
      </c>
      <c r="E51" s="535">
        <f t="shared" si="2"/>
        <v>50193453.299999997</v>
      </c>
      <c r="F51" s="535">
        <v>30498331.009999998</v>
      </c>
      <c r="G51" s="535">
        <v>8062050.1799999997</v>
      </c>
      <c r="H51" s="841">
        <f t="shared" si="3"/>
        <v>38560381.189999998</v>
      </c>
    </row>
    <row r="52" spans="1:8">
      <c r="A52" s="542">
        <v>21.1</v>
      </c>
      <c r="B52" s="544" t="s">
        <v>603</v>
      </c>
      <c r="C52" s="535">
        <v>91125.43</v>
      </c>
      <c r="D52" s="535">
        <v>0</v>
      </c>
      <c r="E52" s="535">
        <f t="shared" si="2"/>
        <v>91125.43</v>
      </c>
      <c r="F52" s="535">
        <v>93478.6</v>
      </c>
      <c r="G52" s="535">
        <v>0</v>
      </c>
      <c r="H52" s="841">
        <f t="shared" si="3"/>
        <v>93478.6</v>
      </c>
    </row>
    <row r="53" spans="1:8">
      <c r="A53" s="542">
        <v>22</v>
      </c>
      <c r="B53" s="550" t="s">
        <v>604</v>
      </c>
      <c r="C53" s="535">
        <v>3069889052.8602142</v>
      </c>
      <c r="D53" s="535">
        <v>1242659712.1931756</v>
      </c>
      <c r="E53" s="535">
        <f t="shared" si="2"/>
        <v>4312548765.0533895</v>
      </c>
      <c r="F53" s="535">
        <v>2669519679.4479723</v>
      </c>
      <c r="G53" s="535">
        <v>934573441.39590943</v>
      </c>
      <c r="H53" s="841">
        <f t="shared" si="3"/>
        <v>3604093120.8438816</v>
      </c>
    </row>
    <row r="54" spans="1:8" ht="24" customHeight="1">
      <c r="A54" s="542"/>
      <c r="B54" s="548" t="s">
        <v>605</v>
      </c>
      <c r="C54" s="535"/>
      <c r="D54" s="535"/>
      <c r="E54" s="535"/>
      <c r="F54" s="535"/>
      <c r="G54" s="535"/>
      <c r="H54" s="841"/>
    </row>
    <row r="55" spans="1:8">
      <c r="A55" s="542">
        <v>23</v>
      </c>
      <c r="B55" s="549" t="s">
        <v>747</v>
      </c>
      <c r="C55" s="535">
        <v>44490459.259999998</v>
      </c>
      <c r="D55" s="535">
        <v>0</v>
      </c>
      <c r="E55" s="535">
        <f>C55+D55</f>
        <v>44490459.259999998</v>
      </c>
      <c r="F55" s="535">
        <v>44490459.259999998</v>
      </c>
      <c r="G55" s="535"/>
      <c r="H55" s="841">
        <f>F55+G55</f>
        <v>44490459.259999998</v>
      </c>
    </row>
    <row r="56" spans="1:8">
      <c r="A56" s="542">
        <v>24</v>
      </c>
      <c r="B56" s="549" t="s">
        <v>607</v>
      </c>
      <c r="C56" s="535">
        <v>45653.84</v>
      </c>
      <c r="D56" s="535">
        <v>0</v>
      </c>
      <c r="E56" s="535">
        <f t="shared" ref="E56:E69" si="4">C56+D56</f>
        <v>45653.84</v>
      </c>
      <c r="F56" s="535">
        <v>45653.84</v>
      </c>
      <c r="G56" s="535"/>
      <c r="H56" s="841">
        <f t="shared" ref="H56:H69" si="5">F56+G56</f>
        <v>45653.84</v>
      </c>
    </row>
    <row r="57" spans="1:8">
      <c r="A57" s="542">
        <v>25</v>
      </c>
      <c r="B57" s="498" t="s">
        <v>608</v>
      </c>
      <c r="C57" s="535">
        <v>41370267.239999995</v>
      </c>
      <c r="D57" s="535">
        <v>0</v>
      </c>
      <c r="E57" s="535">
        <f t="shared" si="4"/>
        <v>41370267.239999995</v>
      </c>
      <c r="F57" s="535">
        <v>41370267.239999995</v>
      </c>
      <c r="G57" s="535"/>
      <c r="H57" s="841">
        <f t="shared" si="5"/>
        <v>41370267.239999995</v>
      </c>
    </row>
    <row r="58" spans="1:8">
      <c r="A58" s="542">
        <v>26</v>
      </c>
      <c r="B58" s="498" t="s">
        <v>609</v>
      </c>
      <c r="C58" s="535">
        <v>0</v>
      </c>
      <c r="D58" s="535">
        <v>0</v>
      </c>
      <c r="E58" s="535">
        <f t="shared" si="4"/>
        <v>0</v>
      </c>
      <c r="F58" s="535">
        <v>0</v>
      </c>
      <c r="G58" s="535"/>
      <c r="H58" s="841">
        <f t="shared" si="5"/>
        <v>0</v>
      </c>
    </row>
    <row r="59" spans="1:8">
      <c r="A59" s="542">
        <v>27</v>
      </c>
      <c r="B59" s="498" t="s">
        <v>610</v>
      </c>
      <c r="C59" s="535">
        <v>0</v>
      </c>
      <c r="D59" s="535">
        <v>0</v>
      </c>
      <c r="E59" s="535">
        <f t="shared" si="4"/>
        <v>0</v>
      </c>
      <c r="F59" s="535">
        <v>0</v>
      </c>
      <c r="G59" s="535">
        <v>0</v>
      </c>
      <c r="H59" s="841">
        <f t="shared" si="5"/>
        <v>0</v>
      </c>
    </row>
    <row r="60" spans="1:8">
      <c r="A60" s="542">
        <v>27.1</v>
      </c>
      <c r="B60" s="497" t="s">
        <v>611</v>
      </c>
      <c r="C60" s="535">
        <v>0</v>
      </c>
      <c r="D60" s="535">
        <v>0</v>
      </c>
      <c r="E60" s="535">
        <f t="shared" si="4"/>
        <v>0</v>
      </c>
      <c r="F60" s="535">
        <v>0</v>
      </c>
      <c r="G60" s="535"/>
      <c r="H60" s="841">
        <f t="shared" si="5"/>
        <v>0</v>
      </c>
    </row>
    <row r="61" spans="1:8">
      <c r="A61" s="542">
        <v>27.2</v>
      </c>
      <c r="B61" s="497" t="s">
        <v>612</v>
      </c>
      <c r="C61" s="535">
        <v>0</v>
      </c>
      <c r="D61" s="535"/>
      <c r="E61" s="535">
        <f t="shared" si="4"/>
        <v>0</v>
      </c>
      <c r="F61" s="535">
        <v>0</v>
      </c>
      <c r="G61" s="535"/>
      <c r="H61" s="841">
        <f t="shared" si="5"/>
        <v>0</v>
      </c>
    </row>
    <row r="62" spans="1:8">
      <c r="A62" s="542">
        <v>28</v>
      </c>
      <c r="B62" s="551" t="s">
        <v>613</v>
      </c>
      <c r="C62" s="535"/>
      <c r="D62" s="535"/>
      <c r="E62" s="535">
        <f t="shared" si="4"/>
        <v>0</v>
      </c>
      <c r="F62" s="535"/>
      <c r="G62" s="535"/>
      <c r="H62" s="841">
        <f t="shared" si="5"/>
        <v>0</v>
      </c>
    </row>
    <row r="63" spans="1:8">
      <c r="A63" s="542">
        <v>29</v>
      </c>
      <c r="B63" s="498" t="s">
        <v>614</v>
      </c>
      <c r="C63" s="535">
        <v>24921509.52</v>
      </c>
      <c r="D63" s="535">
        <v>0</v>
      </c>
      <c r="E63" s="535">
        <f t="shared" si="4"/>
        <v>24921509.52</v>
      </c>
      <c r="F63" s="535">
        <v>24001620.919999998</v>
      </c>
      <c r="G63" s="535">
        <v>0</v>
      </c>
      <c r="H63" s="841">
        <f t="shared" si="5"/>
        <v>24001620.919999998</v>
      </c>
    </row>
    <row r="64" spans="1:8">
      <c r="A64" s="542">
        <v>29.1</v>
      </c>
      <c r="B64" s="494" t="s">
        <v>615</v>
      </c>
      <c r="C64" s="535">
        <v>21463472.52</v>
      </c>
      <c r="D64" s="535">
        <v>0</v>
      </c>
      <c r="E64" s="535">
        <f t="shared" si="4"/>
        <v>21463472.52</v>
      </c>
      <c r="F64" s="535">
        <v>24001620.919999998</v>
      </c>
      <c r="G64" s="535"/>
      <c r="H64" s="841">
        <f t="shared" si="5"/>
        <v>24001620.919999998</v>
      </c>
    </row>
    <row r="65" spans="1:8" ht="25.2" customHeight="1">
      <c r="A65" s="542">
        <v>29.2</v>
      </c>
      <c r="B65" s="501" t="s">
        <v>616</v>
      </c>
      <c r="C65" s="535"/>
      <c r="D65" s="535"/>
      <c r="E65" s="535">
        <f t="shared" si="4"/>
        <v>0</v>
      </c>
      <c r="F65" s="535"/>
      <c r="G65" s="535"/>
      <c r="H65" s="841">
        <f t="shared" si="5"/>
        <v>0</v>
      </c>
    </row>
    <row r="66" spans="1:8" ht="22.5" customHeight="1">
      <c r="A66" s="542">
        <v>29.3</v>
      </c>
      <c r="B66" s="501" t="s">
        <v>617</v>
      </c>
      <c r="C66" s="535">
        <v>3458037</v>
      </c>
      <c r="D66" s="535"/>
      <c r="E66" s="535">
        <f t="shared" si="4"/>
        <v>3458037</v>
      </c>
      <c r="F66" s="535"/>
      <c r="G66" s="535"/>
      <c r="H66" s="841">
        <f t="shared" si="5"/>
        <v>0</v>
      </c>
    </row>
    <row r="67" spans="1:8">
      <c r="A67" s="542">
        <v>30</v>
      </c>
      <c r="B67" s="491" t="s">
        <v>618</v>
      </c>
      <c r="C67" s="535">
        <v>488312184.01999998</v>
      </c>
      <c r="D67" s="535"/>
      <c r="E67" s="535">
        <f t="shared" si="4"/>
        <v>488312184.01999998</v>
      </c>
      <c r="F67" s="535">
        <v>384667557.29999995</v>
      </c>
      <c r="G67" s="535"/>
      <c r="H67" s="841">
        <f t="shared" si="5"/>
        <v>384667557.29999995</v>
      </c>
    </row>
    <row r="68" spans="1:8">
      <c r="A68" s="542">
        <v>31</v>
      </c>
      <c r="B68" s="552" t="s">
        <v>619</v>
      </c>
      <c r="C68" s="535">
        <v>599140073.88</v>
      </c>
      <c r="D68" s="535">
        <v>0</v>
      </c>
      <c r="E68" s="535">
        <f t="shared" si="4"/>
        <v>599140073.88</v>
      </c>
      <c r="F68" s="535">
        <v>494575558.55999994</v>
      </c>
      <c r="G68" s="535">
        <v>0</v>
      </c>
      <c r="H68" s="841">
        <f t="shared" si="5"/>
        <v>494575558.55999994</v>
      </c>
    </row>
    <row r="69" spans="1:8" ht="14.4" thickBot="1">
      <c r="A69" s="553">
        <v>32</v>
      </c>
      <c r="B69" s="554" t="s">
        <v>620</v>
      </c>
      <c r="C69" s="842">
        <v>3669029126.7402143</v>
      </c>
      <c r="D69" s="842">
        <v>1242659712.1931756</v>
      </c>
      <c r="E69" s="842">
        <f t="shared" si="4"/>
        <v>4911688838.9333897</v>
      </c>
      <c r="F69" s="842">
        <f>SUM(F53,F68)</f>
        <v>3164095238.0079722</v>
      </c>
      <c r="G69" s="842">
        <f>SUM(G53,G68)</f>
        <v>934573441.39590943</v>
      </c>
      <c r="H69" s="843">
        <f t="shared" si="5"/>
        <v>4098668679.4038815</v>
      </c>
    </row>
  </sheetData>
  <mergeCells count="5">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topLeftCell="A28" zoomScale="80" zoomScaleNormal="80" workbookViewId="0">
      <selection activeCell="E26" sqref="E26"/>
    </sheetView>
  </sheetViews>
  <sheetFormatPr defaultRowHeight="14.4"/>
  <cols>
    <col min="2" max="2" width="66.6640625" customWidth="1"/>
    <col min="3" max="8" width="15.6640625" customWidth="1"/>
  </cols>
  <sheetData>
    <row r="1" spans="1:8" s="5" customFormat="1" ht="13.8">
      <c r="A1" s="2" t="s">
        <v>30</v>
      </c>
      <c r="B1" s="3" t="str">
        <f>'Info '!C2</f>
        <v>JSC "Liberty Bank"</v>
      </c>
      <c r="C1" s="3"/>
      <c r="D1" s="4"/>
      <c r="E1" s="4"/>
      <c r="F1" s="4"/>
      <c r="G1" s="4"/>
    </row>
    <row r="2" spans="1:8" s="5" customFormat="1" ht="13.8">
      <c r="A2" s="2" t="s">
        <v>31</v>
      </c>
      <c r="B2" s="508">
        <f>'1. key ratios '!B2</f>
        <v>45657</v>
      </c>
      <c r="C2" s="6"/>
      <c r="D2" s="7"/>
      <c r="E2" s="7"/>
      <c r="F2" s="7"/>
      <c r="G2" s="7"/>
      <c r="H2" s="8"/>
    </row>
    <row r="3" spans="1:8" ht="15" thickBot="1"/>
    <row r="4" spans="1:8">
      <c r="A4" s="731" t="s">
        <v>6</v>
      </c>
      <c r="B4" s="733" t="s">
        <v>621</v>
      </c>
      <c r="C4" s="726" t="s">
        <v>558</v>
      </c>
      <c r="D4" s="726"/>
      <c r="E4" s="726"/>
      <c r="F4" s="726" t="s">
        <v>559</v>
      </c>
      <c r="G4" s="726"/>
      <c r="H4" s="727"/>
    </row>
    <row r="5" spans="1:8" ht="15.45" customHeight="1">
      <c r="A5" s="732"/>
      <c r="B5" s="734"/>
      <c r="C5" s="572" t="s">
        <v>32</v>
      </c>
      <c r="D5" s="572" t="s">
        <v>33</v>
      </c>
      <c r="E5" s="572" t="s">
        <v>34</v>
      </c>
      <c r="F5" s="572" t="s">
        <v>32</v>
      </c>
      <c r="G5" s="572" t="s">
        <v>33</v>
      </c>
      <c r="H5" s="573" t="s">
        <v>34</v>
      </c>
    </row>
    <row r="6" spans="1:8">
      <c r="A6" s="574">
        <v>1</v>
      </c>
      <c r="B6" s="336" t="s">
        <v>622</v>
      </c>
      <c r="C6" s="686">
        <v>537612360.66999996</v>
      </c>
      <c r="D6" s="686">
        <v>70062108.118999988</v>
      </c>
      <c r="E6" s="686">
        <v>607674468.78899992</v>
      </c>
      <c r="F6" s="575">
        <v>474554915.53255975</v>
      </c>
      <c r="G6" s="575">
        <v>48350560.588458844</v>
      </c>
      <c r="H6" s="847">
        <f>F6+G6</f>
        <v>522905476.12101859</v>
      </c>
    </row>
    <row r="7" spans="1:8">
      <c r="A7" s="574">
        <v>1.1000000000000001</v>
      </c>
      <c r="B7" s="337" t="s">
        <v>565</v>
      </c>
      <c r="C7" s="686"/>
      <c r="D7" s="686"/>
      <c r="E7" s="686">
        <v>0</v>
      </c>
      <c r="F7" s="575"/>
      <c r="G7" s="575"/>
      <c r="H7" s="847">
        <f t="shared" ref="H7:H44" si="0">F7+G7</f>
        <v>0</v>
      </c>
    </row>
    <row r="8" spans="1:8">
      <c r="A8" s="574">
        <v>1.2</v>
      </c>
      <c r="B8" s="337" t="s">
        <v>567</v>
      </c>
      <c r="C8" s="686"/>
      <c r="D8" s="686"/>
      <c r="E8" s="686">
        <v>0</v>
      </c>
      <c r="F8" s="575"/>
      <c r="G8" s="575"/>
      <c r="H8" s="847">
        <f t="shared" si="0"/>
        <v>0</v>
      </c>
    </row>
    <row r="9" spans="1:8" ht="21.45" customHeight="1">
      <c r="A9" s="574">
        <v>1.3</v>
      </c>
      <c r="B9" s="337" t="s">
        <v>623</v>
      </c>
      <c r="C9" s="686"/>
      <c r="D9" s="686"/>
      <c r="E9" s="686">
        <v>0</v>
      </c>
      <c r="F9" s="575"/>
      <c r="G9" s="575"/>
      <c r="H9" s="847">
        <f t="shared" si="0"/>
        <v>0</v>
      </c>
    </row>
    <row r="10" spans="1:8">
      <c r="A10" s="574">
        <v>1.4</v>
      </c>
      <c r="B10" s="337" t="s">
        <v>569</v>
      </c>
      <c r="C10" s="686">
        <v>16815011</v>
      </c>
      <c r="D10" s="686">
        <v>0</v>
      </c>
      <c r="E10" s="686">
        <v>16815011</v>
      </c>
      <c r="F10" s="575">
        <v>37450457</v>
      </c>
      <c r="G10" s="575">
        <v>0</v>
      </c>
      <c r="H10" s="847">
        <f t="shared" si="0"/>
        <v>37450457</v>
      </c>
    </row>
    <row r="11" spans="1:8">
      <c r="A11" s="574">
        <v>1.5</v>
      </c>
      <c r="B11" s="337" t="s">
        <v>573</v>
      </c>
      <c r="C11" s="686">
        <v>520797349.66999996</v>
      </c>
      <c r="D11" s="686">
        <v>70062108.118999988</v>
      </c>
      <c r="E11" s="686">
        <v>590859457.78899992</v>
      </c>
      <c r="F11" s="575">
        <v>437104458.53255975</v>
      </c>
      <c r="G11" s="575">
        <v>48350560.588458844</v>
      </c>
      <c r="H11" s="847">
        <f t="shared" si="0"/>
        <v>485455019.12101859</v>
      </c>
    </row>
    <row r="12" spans="1:8">
      <c r="A12" s="574">
        <v>1.6</v>
      </c>
      <c r="B12" s="338" t="s">
        <v>455</v>
      </c>
      <c r="C12" s="686"/>
      <c r="D12" s="686"/>
      <c r="E12" s="686">
        <v>0</v>
      </c>
      <c r="F12" s="575"/>
      <c r="G12" s="575"/>
      <c r="H12" s="847">
        <f t="shared" si="0"/>
        <v>0</v>
      </c>
    </row>
    <row r="13" spans="1:8">
      <c r="A13" s="574">
        <v>2</v>
      </c>
      <c r="B13" s="339" t="s">
        <v>624</v>
      </c>
      <c r="C13" s="686">
        <v>-252058371.80526981</v>
      </c>
      <c r="D13" s="686">
        <v>-29251364.410016328</v>
      </c>
      <c r="E13" s="686">
        <f t="shared" ref="E13:E45" si="1">C13+D13</f>
        <v>-281309736.21528614</v>
      </c>
      <c r="F13" s="686">
        <v>-218499240.97659567</v>
      </c>
      <c r="G13" s="686">
        <v>-16607141.677913038</v>
      </c>
      <c r="H13" s="848">
        <f t="shared" si="0"/>
        <v>-235106382.65450871</v>
      </c>
    </row>
    <row r="14" spans="1:8">
      <c r="A14" s="574">
        <v>2.1</v>
      </c>
      <c r="B14" s="337" t="s">
        <v>625</v>
      </c>
      <c r="C14" s="686"/>
      <c r="D14" s="686"/>
      <c r="E14" s="686">
        <f t="shared" si="1"/>
        <v>0</v>
      </c>
      <c r="F14" s="686"/>
      <c r="G14" s="686"/>
      <c r="H14" s="844">
        <f t="shared" si="0"/>
        <v>0</v>
      </c>
    </row>
    <row r="15" spans="1:8" ht="24.45" customHeight="1">
      <c r="A15" s="574">
        <v>2.2000000000000002</v>
      </c>
      <c r="B15" s="337" t="s">
        <v>626</v>
      </c>
      <c r="C15" s="686"/>
      <c r="D15" s="686"/>
      <c r="E15" s="686">
        <f t="shared" si="1"/>
        <v>0</v>
      </c>
      <c r="F15" s="686"/>
      <c r="G15" s="686"/>
      <c r="H15" s="844">
        <f t="shared" si="0"/>
        <v>0</v>
      </c>
    </row>
    <row r="16" spans="1:8" ht="20.7" customHeight="1">
      <c r="A16" s="574">
        <v>2.2999999999999998</v>
      </c>
      <c r="B16" s="337" t="s">
        <v>627</v>
      </c>
      <c r="C16" s="686">
        <v>-252058371.80526981</v>
      </c>
      <c r="D16" s="686">
        <v>-29251364.410016328</v>
      </c>
      <c r="E16" s="686">
        <f t="shared" si="1"/>
        <v>-281309736.21528614</v>
      </c>
      <c r="F16" s="686">
        <v>-218499240.97659567</v>
      </c>
      <c r="G16" s="686">
        <v>-16607141.677913038</v>
      </c>
      <c r="H16" s="844">
        <f t="shared" si="0"/>
        <v>-235106382.65450871</v>
      </c>
    </row>
    <row r="17" spans="1:8">
      <c r="A17" s="574">
        <v>2.4</v>
      </c>
      <c r="B17" s="337" t="s">
        <v>628</v>
      </c>
      <c r="C17" s="686"/>
      <c r="D17" s="686"/>
      <c r="E17" s="686">
        <f t="shared" si="1"/>
        <v>0</v>
      </c>
      <c r="F17" s="686"/>
      <c r="G17" s="686"/>
      <c r="H17" s="844">
        <f t="shared" si="0"/>
        <v>0</v>
      </c>
    </row>
    <row r="18" spans="1:8">
      <c r="A18" s="574">
        <v>3</v>
      </c>
      <c r="B18" s="339" t="s">
        <v>629</v>
      </c>
      <c r="C18" s="686"/>
      <c r="D18" s="686"/>
      <c r="E18" s="686">
        <f t="shared" si="1"/>
        <v>0</v>
      </c>
      <c r="F18" s="686"/>
      <c r="G18" s="686"/>
      <c r="H18" s="844">
        <f t="shared" si="0"/>
        <v>0</v>
      </c>
    </row>
    <row r="19" spans="1:8">
      <c r="A19" s="574">
        <v>4</v>
      </c>
      <c r="B19" s="339" t="s">
        <v>630</v>
      </c>
      <c r="C19" s="686">
        <v>50056855.359999999</v>
      </c>
      <c r="D19" s="686">
        <v>9362264.8300000001</v>
      </c>
      <c r="E19" s="686">
        <f t="shared" si="1"/>
        <v>59419120.189999998</v>
      </c>
      <c r="F19" s="686">
        <v>41179242.469999984</v>
      </c>
      <c r="G19" s="686">
        <v>10087382.110000012</v>
      </c>
      <c r="H19" s="844">
        <f t="shared" si="0"/>
        <v>51266624.579999998</v>
      </c>
    </row>
    <row r="20" spans="1:8">
      <c r="A20" s="574">
        <v>5</v>
      </c>
      <c r="B20" s="339" t="s">
        <v>631</v>
      </c>
      <c r="C20" s="686">
        <v>-8190308.6299999999</v>
      </c>
      <c r="D20" s="686">
        <v>-21804662.469999999</v>
      </c>
      <c r="E20" s="686">
        <f t="shared" si="1"/>
        <v>-29994971.099999998</v>
      </c>
      <c r="F20" s="686">
        <v>-6310461.5500000007</v>
      </c>
      <c r="G20" s="686">
        <v>-16810078.369999997</v>
      </c>
      <c r="H20" s="844">
        <f t="shared" si="0"/>
        <v>-23120539.919999998</v>
      </c>
    </row>
    <row r="21" spans="1:8" ht="24" customHeight="1">
      <c r="A21" s="574">
        <v>6</v>
      </c>
      <c r="B21" s="339" t="s">
        <v>632</v>
      </c>
      <c r="C21" s="686">
        <v>-107662.37999999998</v>
      </c>
      <c r="D21" s="686">
        <v>0</v>
      </c>
      <c r="E21" s="686">
        <f t="shared" si="1"/>
        <v>-107662.37999999998</v>
      </c>
      <c r="F21" s="686">
        <v>14715.130000000005</v>
      </c>
      <c r="G21" s="686">
        <v>0</v>
      </c>
      <c r="H21" s="844">
        <f t="shared" si="0"/>
        <v>14715.130000000005</v>
      </c>
    </row>
    <row r="22" spans="1:8" ht="18.45" customHeight="1">
      <c r="A22" s="574">
        <v>7</v>
      </c>
      <c r="B22" s="339" t="s">
        <v>633</v>
      </c>
      <c r="C22" s="686">
        <v>17211464.379999999</v>
      </c>
      <c r="D22" s="686">
        <v>-0.26000000000931323</v>
      </c>
      <c r="E22" s="686">
        <f t="shared" si="1"/>
        <v>17211464.119999997</v>
      </c>
      <c r="F22" s="686"/>
      <c r="G22" s="686">
        <v>0</v>
      </c>
      <c r="H22" s="844">
        <f t="shared" si="0"/>
        <v>0</v>
      </c>
    </row>
    <row r="23" spans="1:8" ht="25.5" customHeight="1">
      <c r="A23" s="574">
        <v>8</v>
      </c>
      <c r="B23" s="340" t="s">
        <v>634</v>
      </c>
      <c r="C23" s="686"/>
      <c r="D23" s="686"/>
      <c r="E23" s="686">
        <f t="shared" si="1"/>
        <v>0</v>
      </c>
      <c r="F23" s="686">
        <v>10649006.739999998</v>
      </c>
      <c r="G23" s="686"/>
      <c r="H23" s="844">
        <f t="shared" si="0"/>
        <v>10649006.739999998</v>
      </c>
    </row>
    <row r="24" spans="1:8" ht="34.5" customHeight="1">
      <c r="A24" s="574">
        <v>9</v>
      </c>
      <c r="B24" s="340" t="s">
        <v>635</v>
      </c>
      <c r="C24" s="686"/>
      <c r="D24" s="686"/>
      <c r="E24" s="686">
        <f t="shared" si="1"/>
        <v>0</v>
      </c>
      <c r="F24" s="686"/>
      <c r="G24" s="686"/>
      <c r="H24" s="844">
        <f t="shared" si="0"/>
        <v>0</v>
      </c>
    </row>
    <row r="25" spans="1:8">
      <c r="A25" s="574">
        <v>10</v>
      </c>
      <c r="B25" s="339" t="s">
        <v>636</v>
      </c>
      <c r="C25" s="686">
        <v>5254242.4899999984</v>
      </c>
      <c r="D25" s="686">
        <v>0</v>
      </c>
      <c r="E25" s="686">
        <f t="shared" si="1"/>
        <v>5254242.4899999984</v>
      </c>
      <c r="F25" s="686">
        <v>3048821.6199999992</v>
      </c>
      <c r="G25" s="686"/>
      <c r="H25" s="844">
        <f t="shared" si="0"/>
        <v>3048821.6199999992</v>
      </c>
    </row>
    <row r="26" spans="1:8">
      <c r="A26" s="574">
        <v>11</v>
      </c>
      <c r="B26" s="341" t="s">
        <v>637</v>
      </c>
      <c r="C26" s="686">
        <v>386028.88</v>
      </c>
      <c r="D26" s="686">
        <v>0</v>
      </c>
      <c r="E26" s="686">
        <f t="shared" si="1"/>
        <v>386028.88</v>
      </c>
      <c r="F26" s="686">
        <v>227754.38</v>
      </c>
      <c r="G26" s="686"/>
      <c r="H26" s="844">
        <f t="shared" si="0"/>
        <v>227754.38</v>
      </c>
    </row>
    <row r="27" spans="1:8">
      <c r="A27" s="574">
        <v>12</v>
      </c>
      <c r="B27" s="339" t="s">
        <v>638</v>
      </c>
      <c r="C27" s="686">
        <v>16572899.51</v>
      </c>
      <c r="D27" s="686">
        <v>13995.710000000001</v>
      </c>
      <c r="E27" s="686">
        <f t="shared" si="1"/>
        <v>16586895.220000001</v>
      </c>
      <c r="F27" s="686"/>
      <c r="G27" s="686">
        <v>0</v>
      </c>
      <c r="H27" s="844">
        <f t="shared" si="0"/>
        <v>0</v>
      </c>
    </row>
    <row r="28" spans="1:8">
      <c r="A28" s="574">
        <v>13</v>
      </c>
      <c r="B28" s="342" t="s">
        <v>639</v>
      </c>
      <c r="C28" s="686">
        <v>-23435403</v>
      </c>
      <c r="D28" s="686">
        <v>-696950</v>
      </c>
      <c r="E28" s="686">
        <f t="shared" si="1"/>
        <v>-24132353</v>
      </c>
      <c r="F28" s="686">
        <v>-25347921.940000005</v>
      </c>
      <c r="G28" s="686">
        <v>-1489125.9000000001</v>
      </c>
      <c r="H28" s="844">
        <f t="shared" si="0"/>
        <v>-26837047.840000004</v>
      </c>
    </row>
    <row r="29" spans="1:8">
      <c r="A29" s="574">
        <v>14</v>
      </c>
      <c r="B29" s="343" t="s">
        <v>640</v>
      </c>
      <c r="C29" s="686">
        <v>-175928631.34999999</v>
      </c>
      <c r="D29" s="686">
        <v>-4474118.5999999996</v>
      </c>
      <c r="E29" s="686">
        <f t="shared" si="1"/>
        <v>-180402749.94999999</v>
      </c>
      <c r="F29" s="686">
        <v>-133079611.87</v>
      </c>
      <c r="G29" s="686">
        <v>1489125.9000000001</v>
      </c>
      <c r="H29" s="844">
        <f t="shared" si="0"/>
        <v>-131590485.97</v>
      </c>
    </row>
    <row r="30" spans="1:8">
      <c r="A30" s="574">
        <v>14.1</v>
      </c>
      <c r="B30" s="331" t="s">
        <v>641</v>
      </c>
      <c r="C30" s="686">
        <v>-138530658.84999999</v>
      </c>
      <c r="D30" s="686"/>
      <c r="E30" s="686">
        <f t="shared" si="1"/>
        <v>-138530658.84999999</v>
      </c>
      <c r="F30" s="686">
        <v>-116674028.58</v>
      </c>
      <c r="G30" s="686"/>
      <c r="H30" s="844">
        <f t="shared" si="0"/>
        <v>-116674028.58</v>
      </c>
    </row>
    <row r="31" spans="1:8">
      <c r="A31" s="574">
        <v>14.2</v>
      </c>
      <c r="B31" s="331" t="s">
        <v>642</v>
      </c>
      <c r="C31" s="686">
        <v>-37397972.5</v>
      </c>
      <c r="D31" s="686">
        <v>-4474118.5999999996</v>
      </c>
      <c r="E31" s="686">
        <f t="shared" si="1"/>
        <v>-41872091.100000001</v>
      </c>
      <c r="F31" s="686">
        <v>-16405583.289999999</v>
      </c>
      <c r="G31" s="686">
        <v>1489125.9000000001</v>
      </c>
      <c r="H31" s="844">
        <f t="shared" si="0"/>
        <v>-14916457.389999999</v>
      </c>
    </row>
    <row r="32" spans="1:8">
      <c r="A32" s="574">
        <v>15</v>
      </c>
      <c r="B32" s="339" t="s">
        <v>643</v>
      </c>
      <c r="C32" s="686">
        <v>-37321083.840000004</v>
      </c>
      <c r="D32" s="686"/>
      <c r="E32" s="686">
        <f t="shared" si="1"/>
        <v>-37321083.840000004</v>
      </c>
      <c r="F32" s="686">
        <v>-34954250.139999993</v>
      </c>
      <c r="G32" s="686"/>
      <c r="H32" s="844">
        <f t="shared" si="0"/>
        <v>-34954250.139999993</v>
      </c>
    </row>
    <row r="33" spans="1:8" ht="22.5" customHeight="1">
      <c r="A33" s="574">
        <v>16</v>
      </c>
      <c r="B33" s="329" t="s">
        <v>644</v>
      </c>
      <c r="C33" s="686"/>
      <c r="D33" s="686"/>
      <c r="E33" s="686">
        <f t="shared" si="1"/>
        <v>0</v>
      </c>
      <c r="F33" s="686"/>
      <c r="G33" s="686"/>
      <c r="H33" s="844">
        <f t="shared" si="0"/>
        <v>0</v>
      </c>
    </row>
    <row r="34" spans="1:8">
      <c r="A34" s="574">
        <v>17</v>
      </c>
      <c r="B34" s="339" t="s">
        <v>645</v>
      </c>
      <c r="C34" s="686">
        <v>-122931.34</v>
      </c>
      <c r="D34" s="686">
        <v>-138716.52000000002</v>
      </c>
      <c r="E34" s="686">
        <f t="shared" si="1"/>
        <v>-261647.86000000002</v>
      </c>
      <c r="F34" s="686">
        <v>620865.75899366965</v>
      </c>
      <c r="G34" s="686">
        <v>8247.1817285856887</v>
      </c>
      <c r="H34" s="844">
        <f t="shared" si="0"/>
        <v>629112.94072225539</v>
      </c>
    </row>
    <row r="35" spans="1:8">
      <c r="A35" s="574">
        <v>17.100000000000001</v>
      </c>
      <c r="B35" s="331" t="s">
        <v>646</v>
      </c>
      <c r="C35" s="686">
        <v>-122931.34</v>
      </c>
      <c r="D35" s="686">
        <v>-138716.52000000002</v>
      </c>
      <c r="E35" s="686">
        <f t="shared" si="1"/>
        <v>-261647.86000000002</v>
      </c>
      <c r="F35" s="686">
        <v>620865.75899366965</v>
      </c>
      <c r="G35" s="686">
        <v>8247.1817285856887</v>
      </c>
      <c r="H35" s="844">
        <f t="shared" si="0"/>
        <v>629112.94072225539</v>
      </c>
    </row>
    <row r="36" spans="1:8">
      <c r="A36" s="574">
        <v>17.2</v>
      </c>
      <c r="B36" s="331" t="s">
        <v>647</v>
      </c>
      <c r="C36" s="686"/>
      <c r="D36" s="686"/>
      <c r="E36" s="686">
        <f t="shared" si="1"/>
        <v>0</v>
      </c>
      <c r="F36" s="686"/>
      <c r="G36" s="686"/>
      <c r="H36" s="844">
        <f t="shared" si="0"/>
        <v>0</v>
      </c>
    </row>
    <row r="37" spans="1:8" ht="41.7" customHeight="1">
      <c r="A37" s="574">
        <v>18</v>
      </c>
      <c r="B37" s="344" t="s">
        <v>648</v>
      </c>
      <c r="C37" s="686">
        <v>-28213450.859999999</v>
      </c>
      <c r="D37" s="686">
        <v>-3242344.15</v>
      </c>
      <c r="E37" s="686">
        <f t="shared" si="1"/>
        <v>-31455795.009999998</v>
      </c>
      <c r="F37" s="686">
        <v>-36039088.383003108</v>
      </c>
      <c r="G37" s="686">
        <v>-3716960.126711336</v>
      </c>
      <c r="H37" s="844">
        <f t="shared" si="0"/>
        <v>-39756048.509714447</v>
      </c>
    </row>
    <row r="38" spans="1:8">
      <c r="A38" s="574">
        <v>18.100000000000001</v>
      </c>
      <c r="B38" s="345" t="s">
        <v>649</v>
      </c>
      <c r="C38" s="686">
        <v>-29647</v>
      </c>
      <c r="D38" s="686">
        <v>0</v>
      </c>
      <c r="E38" s="686">
        <f t="shared" si="1"/>
        <v>-29647</v>
      </c>
      <c r="F38" s="686"/>
      <c r="G38" s="686">
        <v>0</v>
      </c>
      <c r="H38" s="844">
        <f t="shared" si="0"/>
        <v>0</v>
      </c>
    </row>
    <row r="39" spans="1:8">
      <c r="A39" s="574">
        <v>18.2</v>
      </c>
      <c r="B39" s="345" t="s">
        <v>650</v>
      </c>
      <c r="C39" s="686">
        <v>-28183803.859999999</v>
      </c>
      <c r="D39" s="686">
        <v>-3242344.15</v>
      </c>
      <c r="E39" s="686">
        <f t="shared" si="1"/>
        <v>-31426148.009999998</v>
      </c>
      <c r="F39" s="686">
        <v>-36039088.383003108</v>
      </c>
      <c r="G39" s="686">
        <v>-3716960.126711336</v>
      </c>
      <c r="H39" s="844">
        <f t="shared" si="0"/>
        <v>-39756048.509714447</v>
      </c>
    </row>
    <row r="40" spans="1:8" ht="24.45" customHeight="1">
      <c r="A40" s="574">
        <v>19</v>
      </c>
      <c r="B40" s="344" t="s">
        <v>651</v>
      </c>
      <c r="C40" s="686"/>
      <c r="D40" s="686"/>
      <c r="E40" s="686">
        <f t="shared" si="1"/>
        <v>0</v>
      </c>
      <c r="F40" s="686"/>
      <c r="G40" s="686"/>
      <c r="H40" s="844">
        <f t="shared" si="0"/>
        <v>0</v>
      </c>
    </row>
    <row r="41" spans="1:8" ht="17.7" customHeight="1">
      <c r="A41" s="574">
        <v>20</v>
      </c>
      <c r="B41" s="344" t="s">
        <v>652</v>
      </c>
      <c r="C41" s="686">
        <v>-1134073.55</v>
      </c>
      <c r="D41" s="686">
        <v>0</v>
      </c>
      <c r="E41" s="686">
        <f t="shared" si="1"/>
        <v>-1134073.55</v>
      </c>
      <c r="F41" s="686"/>
      <c r="G41" s="686"/>
      <c r="H41" s="844">
        <f t="shared" si="0"/>
        <v>0</v>
      </c>
    </row>
    <row r="42" spans="1:8" ht="26.7" customHeight="1">
      <c r="A42" s="574">
        <v>21</v>
      </c>
      <c r="B42" s="344" t="s">
        <v>653</v>
      </c>
      <c r="C42" s="686"/>
      <c r="D42" s="686"/>
      <c r="E42" s="686">
        <f t="shared" si="1"/>
        <v>0</v>
      </c>
      <c r="F42" s="686"/>
      <c r="G42" s="686"/>
      <c r="H42" s="844">
        <f t="shared" si="0"/>
        <v>0</v>
      </c>
    </row>
    <row r="43" spans="1:8">
      <c r="A43" s="574">
        <v>22</v>
      </c>
      <c r="B43" s="576" t="s">
        <v>654</v>
      </c>
      <c r="C43" s="686">
        <v>100581934.53473014</v>
      </c>
      <c r="D43" s="686">
        <v>19830212.248983663</v>
      </c>
      <c r="E43" s="686">
        <f t="shared" si="1"/>
        <v>120412146.7837138</v>
      </c>
      <c r="F43" s="686">
        <v>76064746.771954656</v>
      </c>
      <c r="G43" s="686">
        <v>21312009.705563072</v>
      </c>
      <c r="H43" s="844">
        <f t="shared" si="0"/>
        <v>97376756.477517724</v>
      </c>
    </row>
    <row r="44" spans="1:8">
      <c r="A44" s="574">
        <v>23</v>
      </c>
      <c r="B44" s="576" t="s">
        <v>655</v>
      </c>
      <c r="C44" s="686">
        <v>-16424572</v>
      </c>
      <c r="D44" s="686"/>
      <c r="E44" s="686">
        <f t="shared" si="1"/>
        <v>-16424572</v>
      </c>
      <c r="F44" s="686">
        <v>-16214422.044517608</v>
      </c>
      <c r="G44" s="686"/>
      <c r="H44" s="844">
        <f t="shared" si="0"/>
        <v>-16214422.044517608</v>
      </c>
    </row>
    <row r="45" spans="1:8" ht="15" thickBot="1">
      <c r="A45" s="577">
        <v>24</v>
      </c>
      <c r="B45" s="578" t="s">
        <v>656</v>
      </c>
      <c r="C45" s="845">
        <v>84157362.534730136</v>
      </c>
      <c r="D45" s="845">
        <v>19830212.248983663</v>
      </c>
      <c r="E45" s="845">
        <f t="shared" si="1"/>
        <v>103987574.7837138</v>
      </c>
      <c r="F45" s="845">
        <v>59850324.727437049</v>
      </c>
      <c r="G45" s="845">
        <v>21312009.705563072</v>
      </c>
      <c r="H45" s="846">
        <f>F45+G45</f>
        <v>81162334.433000118</v>
      </c>
    </row>
    <row r="46" spans="1:8">
      <c r="F46" s="579"/>
      <c r="G46" s="579"/>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7"/>
  <sheetViews>
    <sheetView topLeftCell="B16" zoomScale="80" zoomScaleNormal="80" workbookViewId="0">
      <selection activeCell="L34" sqref="L34"/>
    </sheetView>
  </sheetViews>
  <sheetFormatPr defaultColWidth="8.6640625" defaultRowHeight="13.8"/>
  <cols>
    <col min="1" max="1" width="8.6640625" style="502"/>
    <col min="2" max="2" width="81.77734375" style="486" customWidth="1"/>
    <col min="3" max="8" width="15.44140625" style="486" customWidth="1"/>
    <col min="9" max="16384" width="8.6640625" style="486"/>
  </cols>
  <sheetData>
    <row r="1" spans="1:8">
      <c r="A1" s="195" t="s">
        <v>30</v>
      </c>
      <c r="B1" s="485" t="str">
        <f>'Info '!C2</f>
        <v>JSC "Liberty Bank"</v>
      </c>
      <c r="C1" s="485"/>
    </row>
    <row r="2" spans="1:8">
      <c r="A2" s="195" t="s">
        <v>31</v>
      </c>
      <c r="B2" s="509">
        <f>'1. key ratios '!B2</f>
        <v>45657</v>
      </c>
      <c r="C2" s="487"/>
      <c r="D2" s="488"/>
      <c r="E2" s="488"/>
      <c r="F2" s="488"/>
      <c r="G2" s="488"/>
      <c r="H2" s="488"/>
    </row>
    <row r="3" spans="1:8" ht="14.4" thickBot="1">
      <c r="A3" s="486"/>
    </row>
    <row r="4" spans="1:8">
      <c r="A4" s="735" t="s">
        <v>6</v>
      </c>
      <c r="B4" s="736" t="s">
        <v>94</v>
      </c>
      <c r="C4" s="738" t="s">
        <v>558</v>
      </c>
      <c r="D4" s="738"/>
      <c r="E4" s="738"/>
      <c r="F4" s="738" t="s">
        <v>559</v>
      </c>
      <c r="G4" s="738"/>
      <c r="H4" s="739"/>
    </row>
    <row r="5" spans="1:8">
      <c r="A5" s="735"/>
      <c r="B5" s="737"/>
      <c r="C5" s="572" t="s">
        <v>32</v>
      </c>
      <c r="D5" s="572" t="s">
        <v>33</v>
      </c>
      <c r="E5" s="572" t="s">
        <v>34</v>
      </c>
      <c r="F5" s="572" t="s">
        <v>32</v>
      </c>
      <c r="G5" s="572" t="s">
        <v>33</v>
      </c>
      <c r="H5" s="573" t="s">
        <v>34</v>
      </c>
    </row>
    <row r="6" spans="1:8">
      <c r="A6" s="580">
        <v>1</v>
      </c>
      <c r="B6" s="581" t="s">
        <v>657</v>
      </c>
      <c r="C6" s="587">
        <v>0</v>
      </c>
      <c r="D6" s="587">
        <v>0</v>
      </c>
      <c r="E6" s="588">
        <f t="shared" ref="E6:E43" si="0">C6+D6</f>
        <v>0</v>
      </c>
      <c r="F6" s="587">
        <v>0</v>
      </c>
      <c r="G6" s="587">
        <v>0</v>
      </c>
      <c r="H6" s="590">
        <f t="shared" ref="H6:H43" si="1">F6+G6</f>
        <v>0</v>
      </c>
    </row>
    <row r="7" spans="1:8">
      <c r="A7" s="580">
        <v>2</v>
      </c>
      <c r="B7" s="581" t="s">
        <v>196</v>
      </c>
      <c r="C7" s="587">
        <v>0</v>
      </c>
      <c r="D7" s="587">
        <v>0</v>
      </c>
      <c r="E7" s="588">
        <f t="shared" si="0"/>
        <v>0</v>
      </c>
      <c r="F7" s="587">
        <v>0</v>
      </c>
      <c r="G7" s="587">
        <v>0</v>
      </c>
      <c r="H7" s="590">
        <f t="shared" si="1"/>
        <v>0</v>
      </c>
    </row>
    <row r="8" spans="1:8">
      <c r="A8" s="580">
        <v>3</v>
      </c>
      <c r="B8" s="581" t="s">
        <v>206</v>
      </c>
      <c r="C8" s="587">
        <f>C9+C10</f>
        <v>469849979</v>
      </c>
      <c r="D8" s="587">
        <f>D9+D10</f>
        <v>17726131507</v>
      </c>
      <c r="E8" s="588">
        <f t="shared" si="0"/>
        <v>18195981486</v>
      </c>
      <c r="F8" s="587">
        <f>F9+F10</f>
        <v>475806600.31</v>
      </c>
      <c r="G8" s="587">
        <f>G9+G10</f>
        <v>16998788777.128</v>
      </c>
      <c r="H8" s="590">
        <f t="shared" si="1"/>
        <v>17474595377.438</v>
      </c>
    </row>
    <row r="9" spans="1:8">
      <c r="A9" s="580">
        <v>3.1</v>
      </c>
      <c r="B9" s="582" t="s">
        <v>197</v>
      </c>
      <c r="C9" s="587">
        <v>0</v>
      </c>
      <c r="D9" s="587">
        <v>0</v>
      </c>
      <c r="E9" s="588">
        <f t="shared" si="0"/>
        <v>0</v>
      </c>
      <c r="F9" s="587">
        <v>0</v>
      </c>
      <c r="G9" s="587">
        <v>0</v>
      </c>
      <c r="H9" s="590">
        <f t="shared" si="1"/>
        <v>0</v>
      </c>
    </row>
    <row r="10" spans="1:8">
      <c r="A10" s="580">
        <v>3.2</v>
      </c>
      <c r="B10" s="582" t="s">
        <v>193</v>
      </c>
      <c r="C10" s="587">
        <v>469849979</v>
      </c>
      <c r="D10" s="587">
        <v>17726131507</v>
      </c>
      <c r="E10" s="588">
        <f t="shared" si="0"/>
        <v>18195981486</v>
      </c>
      <c r="F10" s="587">
        <v>475806600.31</v>
      </c>
      <c r="G10" s="587">
        <v>16998788777.128</v>
      </c>
      <c r="H10" s="590">
        <f t="shared" si="1"/>
        <v>17474595377.438</v>
      </c>
    </row>
    <row r="11" spans="1:8">
      <c r="A11" s="580">
        <v>4</v>
      </c>
      <c r="B11" s="581" t="s">
        <v>195</v>
      </c>
      <c r="C11" s="587">
        <f>C12+C13</f>
        <v>1366840000</v>
      </c>
      <c r="D11" s="587">
        <f>D12+D13</f>
        <v>0</v>
      </c>
      <c r="E11" s="588">
        <f t="shared" si="0"/>
        <v>1366840000</v>
      </c>
      <c r="F11" s="587">
        <f>F12+F13</f>
        <v>321665000</v>
      </c>
      <c r="G11" s="587">
        <f>G12+G13</f>
        <v>0</v>
      </c>
      <c r="H11" s="590">
        <f t="shared" si="1"/>
        <v>321665000</v>
      </c>
    </row>
    <row r="12" spans="1:8">
      <c r="A12" s="580">
        <v>4.0999999999999996</v>
      </c>
      <c r="B12" s="582" t="s">
        <v>179</v>
      </c>
      <c r="C12" s="587">
        <v>1366840000</v>
      </c>
      <c r="D12" s="587">
        <v>0</v>
      </c>
      <c r="E12" s="588">
        <f t="shared" si="0"/>
        <v>1366840000</v>
      </c>
      <c r="F12" s="587">
        <v>321665000</v>
      </c>
      <c r="G12" s="587">
        <v>0</v>
      </c>
      <c r="H12" s="590">
        <f t="shared" si="1"/>
        <v>321665000</v>
      </c>
    </row>
    <row r="13" spans="1:8">
      <c r="A13" s="580">
        <v>4.2</v>
      </c>
      <c r="B13" s="582" t="s">
        <v>180</v>
      </c>
      <c r="C13" s="587">
        <v>0</v>
      </c>
      <c r="D13" s="587">
        <v>0</v>
      </c>
      <c r="E13" s="588">
        <f t="shared" si="0"/>
        <v>0</v>
      </c>
      <c r="F13" s="587">
        <v>0</v>
      </c>
      <c r="G13" s="587">
        <v>0</v>
      </c>
      <c r="H13" s="590">
        <f t="shared" si="1"/>
        <v>0</v>
      </c>
    </row>
    <row r="14" spans="1:8">
      <c r="A14" s="580">
        <v>5</v>
      </c>
      <c r="B14" s="581" t="s">
        <v>205</v>
      </c>
      <c r="C14" s="587">
        <f>C15+C16+C17+C23+C24+C25+C26</f>
        <v>170074021.45999998</v>
      </c>
      <c r="D14" s="587">
        <f>D15+D16+D17+D23+D24+D25+D26</f>
        <v>5507511150.6800003</v>
      </c>
      <c r="E14" s="588">
        <f t="shared" si="0"/>
        <v>5677585172.1400003</v>
      </c>
      <c r="F14" s="587">
        <f>F15+F16+F17+F23+F24+F25+F26</f>
        <v>206797895.22000003</v>
      </c>
      <c r="G14" s="587">
        <f>G15+G16+G17+G23+G24+G25+G26</f>
        <v>5278375605.9099998</v>
      </c>
      <c r="H14" s="590">
        <f t="shared" si="1"/>
        <v>5485173501.1300001</v>
      </c>
    </row>
    <row r="15" spans="1:8">
      <c r="A15" s="580">
        <v>5.0999999999999996</v>
      </c>
      <c r="B15" s="583" t="s">
        <v>183</v>
      </c>
      <c r="C15" s="587">
        <v>34958336.810000002</v>
      </c>
      <c r="D15" s="587">
        <v>8354188.2800000003</v>
      </c>
      <c r="E15" s="588">
        <f>C15+D15</f>
        <v>43312525.090000004</v>
      </c>
      <c r="F15" s="587">
        <v>34943948.850000001</v>
      </c>
      <c r="G15" s="587">
        <v>8100494.3099999996</v>
      </c>
      <c r="H15" s="590">
        <f t="shared" si="1"/>
        <v>43044443.160000004</v>
      </c>
    </row>
    <row r="16" spans="1:8">
      <c r="A16" s="580">
        <v>5.2</v>
      </c>
      <c r="B16" s="583" t="s">
        <v>182</v>
      </c>
      <c r="C16" s="587">
        <v>45435887.479999997</v>
      </c>
      <c r="D16" s="587">
        <v>114087516</v>
      </c>
      <c r="E16" s="588">
        <f>C16+D16</f>
        <v>159523403.47999999</v>
      </c>
      <c r="F16" s="587">
        <v>82174149.200000003</v>
      </c>
      <c r="G16" s="587">
        <v>106032548</v>
      </c>
      <c r="H16" s="590">
        <f t="shared" si="1"/>
        <v>188206697.19999999</v>
      </c>
    </row>
    <row r="17" spans="1:8">
      <c r="A17" s="580">
        <v>5.3</v>
      </c>
      <c r="B17" s="583" t="s">
        <v>181</v>
      </c>
      <c r="C17" s="587">
        <f>SUM(C18:C22)</f>
        <v>1531900</v>
      </c>
      <c r="D17" s="587">
        <f>SUM(D18:D22)</f>
        <v>3432541861.9999995</v>
      </c>
      <c r="E17" s="588">
        <f>C17+D17</f>
        <v>3434073761.9999995</v>
      </c>
      <c r="F17" s="587">
        <f>SUM(F18:F22)</f>
        <v>1531900</v>
      </c>
      <c r="G17" s="587">
        <f>SUM(G18:G22)</f>
        <v>3288972900</v>
      </c>
      <c r="H17" s="590">
        <f t="shared" si="1"/>
        <v>3290504800</v>
      </c>
    </row>
    <row r="18" spans="1:8">
      <c r="A18" s="580" t="s">
        <v>15</v>
      </c>
      <c r="B18" s="584" t="s">
        <v>36</v>
      </c>
      <c r="C18" s="587">
        <v>0</v>
      </c>
      <c r="D18" s="587">
        <v>315842675.99999952</v>
      </c>
      <c r="E18" s="588">
        <f t="shared" si="0"/>
        <v>315842675.99999952</v>
      </c>
      <c r="F18" s="587">
        <v>0</v>
      </c>
      <c r="G18" s="587">
        <v>27306906.448394895</v>
      </c>
      <c r="H18" s="590">
        <f t="shared" si="1"/>
        <v>27306906.448394895</v>
      </c>
    </row>
    <row r="19" spans="1:8">
      <c r="A19" s="580" t="s">
        <v>16</v>
      </c>
      <c r="B19" s="584" t="s">
        <v>37</v>
      </c>
      <c r="C19" s="587">
        <v>344000</v>
      </c>
      <c r="D19" s="587">
        <v>891254337.82799864</v>
      </c>
      <c r="E19" s="588">
        <f t="shared" si="0"/>
        <v>891598337.82799864</v>
      </c>
      <c r="F19" s="587">
        <v>264000</v>
      </c>
      <c r="G19" s="587">
        <v>1340202719.5368156</v>
      </c>
      <c r="H19" s="590">
        <f t="shared" si="1"/>
        <v>1340466719.5368156</v>
      </c>
    </row>
    <row r="20" spans="1:8">
      <c r="A20" s="580" t="s">
        <v>17</v>
      </c>
      <c r="B20" s="584" t="s">
        <v>38</v>
      </c>
      <c r="C20" s="587">
        <v>0</v>
      </c>
      <c r="D20" s="587">
        <v>269437853.64449996</v>
      </c>
      <c r="E20" s="588">
        <f t="shared" si="0"/>
        <v>269437853.64449996</v>
      </c>
      <c r="F20" s="587">
        <v>0</v>
      </c>
      <c r="G20" s="587">
        <v>280150618.67239988</v>
      </c>
      <c r="H20" s="590">
        <f t="shared" si="1"/>
        <v>280150618.67239988</v>
      </c>
    </row>
    <row r="21" spans="1:8">
      <c r="A21" s="580" t="s">
        <v>18</v>
      </c>
      <c r="B21" s="584" t="s">
        <v>39</v>
      </c>
      <c r="C21" s="587">
        <v>1136900</v>
      </c>
      <c r="D21" s="587">
        <v>1841376605.6894016</v>
      </c>
      <c r="E21" s="588">
        <f t="shared" si="0"/>
        <v>1842513505.6894016</v>
      </c>
      <c r="F21" s="587">
        <v>1216900</v>
      </c>
      <c r="G21" s="587">
        <v>1520173790.6115899</v>
      </c>
      <c r="H21" s="590">
        <f t="shared" si="1"/>
        <v>1521390690.6115899</v>
      </c>
    </row>
    <row r="22" spans="1:8">
      <c r="A22" s="580" t="s">
        <v>19</v>
      </c>
      <c r="B22" s="584" t="s">
        <v>40</v>
      </c>
      <c r="C22" s="587">
        <v>51000</v>
      </c>
      <c r="D22" s="587">
        <v>114630388.83810009</v>
      </c>
      <c r="E22" s="588">
        <f t="shared" si="0"/>
        <v>114681388.83810009</v>
      </c>
      <c r="F22" s="587">
        <v>51000</v>
      </c>
      <c r="G22" s="587">
        <v>121138864.73079988</v>
      </c>
      <c r="H22" s="590">
        <f t="shared" si="1"/>
        <v>121189864.73079988</v>
      </c>
    </row>
    <row r="23" spans="1:8">
      <c r="A23" s="580">
        <v>5.4</v>
      </c>
      <c r="B23" s="583" t="s">
        <v>184</v>
      </c>
      <c r="C23" s="587">
        <v>2760542.17</v>
      </c>
      <c r="D23" s="587">
        <v>449892275.89999998</v>
      </c>
      <c r="E23" s="588">
        <f t="shared" si="0"/>
        <v>452652818.06999999</v>
      </c>
      <c r="F23" s="587">
        <v>2760542.17</v>
      </c>
      <c r="G23" s="587">
        <v>431074635</v>
      </c>
      <c r="H23" s="590">
        <f t="shared" si="1"/>
        <v>433835177.17000002</v>
      </c>
    </row>
    <row r="24" spans="1:8">
      <c r="A24" s="580">
        <v>5.5</v>
      </c>
      <c r="B24" s="583" t="s">
        <v>185</v>
      </c>
      <c r="C24" s="587">
        <v>13625000</v>
      </c>
      <c r="D24" s="587">
        <v>619970177</v>
      </c>
      <c r="E24" s="588">
        <f t="shared" si="0"/>
        <v>633595177</v>
      </c>
      <c r="F24" s="587">
        <v>13625000</v>
      </c>
      <c r="G24" s="587">
        <v>594132462</v>
      </c>
      <c r="H24" s="590">
        <f t="shared" si="1"/>
        <v>607757462</v>
      </c>
    </row>
    <row r="25" spans="1:8">
      <c r="A25" s="580">
        <v>5.6</v>
      </c>
      <c r="B25" s="583" t="s">
        <v>186</v>
      </c>
      <c r="C25" s="587">
        <v>19000010</v>
      </c>
      <c r="D25" s="587">
        <v>515749006</v>
      </c>
      <c r="E25" s="588">
        <f t="shared" si="0"/>
        <v>534749016</v>
      </c>
      <c r="F25" s="587">
        <v>19000010</v>
      </c>
      <c r="G25" s="587">
        <v>497020505</v>
      </c>
      <c r="H25" s="590">
        <f t="shared" si="1"/>
        <v>516020515</v>
      </c>
    </row>
    <row r="26" spans="1:8">
      <c r="A26" s="580">
        <v>5.7</v>
      </c>
      <c r="B26" s="583" t="s">
        <v>40</v>
      </c>
      <c r="C26" s="587">
        <v>52762345</v>
      </c>
      <c r="D26" s="587">
        <v>366916125.5</v>
      </c>
      <c r="E26" s="588">
        <f t="shared" si="0"/>
        <v>419678470.5</v>
      </c>
      <c r="F26" s="587">
        <v>52762345</v>
      </c>
      <c r="G26" s="587">
        <v>353042061.60000002</v>
      </c>
      <c r="H26" s="590">
        <f t="shared" si="1"/>
        <v>405804406.60000002</v>
      </c>
    </row>
    <row r="27" spans="1:8">
      <c r="A27" s="580">
        <v>6</v>
      </c>
      <c r="B27" s="585" t="s">
        <v>658</v>
      </c>
      <c r="C27" s="587">
        <v>166542451.75999999</v>
      </c>
      <c r="D27" s="587">
        <v>160418220.38100001</v>
      </c>
      <c r="E27" s="588">
        <f t="shared" si="0"/>
        <v>326960672.14100003</v>
      </c>
      <c r="F27" s="587">
        <v>59348893.960000001</v>
      </c>
      <c r="G27" s="587">
        <v>116471253.00899999</v>
      </c>
      <c r="H27" s="590">
        <f t="shared" si="1"/>
        <v>175820146.96899998</v>
      </c>
    </row>
    <row r="28" spans="1:8">
      <c r="A28" s="580">
        <v>7</v>
      </c>
      <c r="B28" s="585" t="s">
        <v>659</v>
      </c>
      <c r="C28" s="587">
        <v>48553904.039999999</v>
      </c>
      <c r="D28" s="587">
        <v>37542411.436000004</v>
      </c>
      <c r="E28" s="588">
        <f t="shared" si="0"/>
        <v>86096315.476000011</v>
      </c>
      <c r="F28" s="587">
        <v>35394517.899999999</v>
      </c>
      <c r="G28" s="587">
        <v>18344511.162</v>
      </c>
      <c r="H28" s="590">
        <f t="shared" si="1"/>
        <v>53739029.061999999</v>
      </c>
    </row>
    <row r="29" spans="1:8">
      <c r="A29" s="580">
        <v>8</v>
      </c>
      <c r="B29" s="585" t="s">
        <v>194</v>
      </c>
      <c r="C29" s="587">
        <v>0</v>
      </c>
      <c r="D29" s="587">
        <v>0</v>
      </c>
      <c r="E29" s="588">
        <f t="shared" si="0"/>
        <v>0</v>
      </c>
      <c r="F29" s="587">
        <v>0</v>
      </c>
      <c r="G29" s="587">
        <v>0</v>
      </c>
      <c r="H29" s="590">
        <f t="shared" si="1"/>
        <v>0</v>
      </c>
    </row>
    <row r="30" spans="1:8">
      <c r="A30" s="580">
        <v>9</v>
      </c>
      <c r="B30" s="581" t="s">
        <v>211</v>
      </c>
      <c r="C30" s="587">
        <f>C31+C32+C33+C34+C35+C36+C37</f>
        <v>44402340.980000004</v>
      </c>
      <c r="D30" s="587">
        <f>D31+D32+D33+D34+D35+D36+D37</f>
        <v>113308878.70999999</v>
      </c>
      <c r="E30" s="588">
        <f t="shared" si="0"/>
        <v>157711219.69</v>
      </c>
      <c r="F30" s="587">
        <f>F31+F32+F33+F34+F35+F36+F37</f>
        <v>63205302.000000007</v>
      </c>
      <c r="G30" s="587">
        <f>G31+G32+G33+G34+G35+G36+G37</f>
        <v>52438732.689999998</v>
      </c>
      <c r="H30" s="590">
        <f t="shared" si="1"/>
        <v>115644034.69</v>
      </c>
    </row>
    <row r="31" spans="1:8">
      <c r="A31" s="580">
        <v>9.1</v>
      </c>
      <c r="B31" s="586" t="s">
        <v>201</v>
      </c>
      <c r="C31" s="587">
        <v>17150912.979999997</v>
      </c>
      <c r="D31" s="587">
        <v>61615302.479999997</v>
      </c>
      <c r="E31" s="588">
        <f t="shared" si="0"/>
        <v>78766215.459999993</v>
      </c>
      <c r="F31" s="587">
        <v>0</v>
      </c>
      <c r="G31" s="587">
        <v>48272954.649999999</v>
      </c>
      <c r="H31" s="590">
        <f t="shared" si="1"/>
        <v>48272954.649999999</v>
      </c>
    </row>
    <row r="32" spans="1:8">
      <c r="A32" s="580">
        <v>9.1999999999999993</v>
      </c>
      <c r="B32" s="586" t="s">
        <v>202</v>
      </c>
      <c r="C32" s="587">
        <v>27251428.000000007</v>
      </c>
      <c r="D32" s="587">
        <v>51693576.229999997</v>
      </c>
      <c r="E32" s="588">
        <f t="shared" si="0"/>
        <v>78945004.230000004</v>
      </c>
      <c r="F32" s="587">
        <v>63205302.000000007</v>
      </c>
      <c r="G32" s="587">
        <v>4165778.04</v>
      </c>
      <c r="H32" s="590">
        <f t="shared" si="1"/>
        <v>67371080.040000007</v>
      </c>
    </row>
    <row r="33" spans="1:8">
      <c r="A33" s="580">
        <v>9.3000000000000007</v>
      </c>
      <c r="B33" s="586" t="s">
        <v>198</v>
      </c>
      <c r="C33" s="587">
        <v>0</v>
      </c>
      <c r="D33" s="587">
        <v>0</v>
      </c>
      <c r="E33" s="588">
        <f t="shared" si="0"/>
        <v>0</v>
      </c>
      <c r="F33" s="587">
        <v>0</v>
      </c>
      <c r="G33" s="587">
        <v>0</v>
      </c>
      <c r="H33" s="590">
        <f t="shared" si="1"/>
        <v>0</v>
      </c>
    </row>
    <row r="34" spans="1:8">
      <c r="A34" s="580">
        <v>9.4</v>
      </c>
      <c r="B34" s="586" t="s">
        <v>199</v>
      </c>
      <c r="C34" s="587">
        <v>0</v>
      </c>
      <c r="D34" s="587">
        <v>0</v>
      </c>
      <c r="E34" s="588">
        <f t="shared" si="0"/>
        <v>0</v>
      </c>
      <c r="F34" s="587">
        <v>0</v>
      </c>
      <c r="G34" s="587">
        <v>0</v>
      </c>
      <c r="H34" s="590">
        <f t="shared" si="1"/>
        <v>0</v>
      </c>
    </row>
    <row r="35" spans="1:8">
      <c r="A35" s="580">
        <v>9.5</v>
      </c>
      <c r="B35" s="586" t="s">
        <v>200</v>
      </c>
      <c r="C35" s="587">
        <v>0</v>
      </c>
      <c r="D35" s="587">
        <v>0</v>
      </c>
      <c r="E35" s="588">
        <f t="shared" si="0"/>
        <v>0</v>
      </c>
      <c r="F35" s="587">
        <v>0</v>
      </c>
      <c r="G35" s="587">
        <v>0</v>
      </c>
      <c r="H35" s="590">
        <f t="shared" si="1"/>
        <v>0</v>
      </c>
    </row>
    <row r="36" spans="1:8">
      <c r="A36" s="580">
        <v>9.6</v>
      </c>
      <c r="B36" s="586" t="s">
        <v>203</v>
      </c>
      <c r="C36" s="587">
        <v>0</v>
      </c>
      <c r="D36" s="587">
        <v>0</v>
      </c>
      <c r="E36" s="588">
        <f t="shared" si="0"/>
        <v>0</v>
      </c>
      <c r="F36" s="587">
        <v>0</v>
      </c>
      <c r="G36" s="587">
        <v>0</v>
      </c>
      <c r="H36" s="590">
        <f t="shared" si="1"/>
        <v>0</v>
      </c>
    </row>
    <row r="37" spans="1:8">
      <c r="A37" s="580">
        <v>9.6999999999999993</v>
      </c>
      <c r="B37" s="586" t="s">
        <v>204</v>
      </c>
      <c r="C37" s="587">
        <v>0</v>
      </c>
      <c r="D37" s="587">
        <v>0</v>
      </c>
      <c r="E37" s="588">
        <f t="shared" si="0"/>
        <v>0</v>
      </c>
      <c r="F37" s="587">
        <v>0</v>
      </c>
      <c r="G37" s="587">
        <v>0</v>
      </c>
      <c r="H37" s="590">
        <f t="shared" si="1"/>
        <v>0</v>
      </c>
    </row>
    <row r="38" spans="1:8">
      <c r="A38" s="580">
        <v>10</v>
      </c>
      <c r="B38" s="581" t="s">
        <v>207</v>
      </c>
      <c r="C38" s="587">
        <f>C41+C42</f>
        <v>141676828.91999987</v>
      </c>
      <c r="D38" s="587">
        <f>D41+D42</f>
        <v>2259245.4456440001</v>
      </c>
      <c r="E38" s="588">
        <f t="shared" si="0"/>
        <v>143936074.36564386</v>
      </c>
      <c r="F38" s="587">
        <f>F41+F42</f>
        <v>145335902.75999996</v>
      </c>
      <c r="G38" s="587">
        <f>G41+G42</f>
        <v>2609583.4141037106</v>
      </c>
      <c r="H38" s="590">
        <f t="shared" si="1"/>
        <v>147945486.17410368</v>
      </c>
    </row>
    <row r="39" spans="1:8">
      <c r="A39" s="580">
        <v>10.1</v>
      </c>
      <c r="B39" s="586" t="s">
        <v>208</v>
      </c>
      <c r="C39" s="587">
        <v>9618123.9799999967</v>
      </c>
      <c r="D39" s="587">
        <v>212815.82999999996</v>
      </c>
      <c r="E39" s="588">
        <f t="shared" si="0"/>
        <v>9830939.8099999968</v>
      </c>
      <c r="F39" s="587">
        <v>9706398.679999996</v>
      </c>
      <c r="G39" s="587">
        <v>0</v>
      </c>
      <c r="H39" s="590">
        <f t="shared" si="1"/>
        <v>9706398.679999996</v>
      </c>
    </row>
    <row r="40" spans="1:8">
      <c r="A40" s="580">
        <v>10.199999999999999</v>
      </c>
      <c r="B40" s="586" t="s">
        <v>209</v>
      </c>
      <c r="C40" s="587">
        <v>1922740.7699999996</v>
      </c>
      <c r="D40" s="587">
        <v>155083.70006</v>
      </c>
      <c r="E40" s="588">
        <f t="shared" si="0"/>
        <v>2077824.4700599995</v>
      </c>
      <c r="F40" s="587">
        <v>1136514.94</v>
      </c>
      <c r="G40" s="587">
        <v>0</v>
      </c>
      <c r="H40" s="590">
        <f t="shared" si="1"/>
        <v>1136514.94</v>
      </c>
    </row>
    <row r="41" spans="1:8">
      <c r="A41" s="580">
        <v>10.3</v>
      </c>
      <c r="B41" s="586" t="s">
        <v>212</v>
      </c>
      <c r="C41" s="587">
        <v>129014754.98999986</v>
      </c>
      <c r="D41" s="587">
        <v>2085716.3683040002</v>
      </c>
      <c r="E41" s="588">
        <f t="shared" si="0"/>
        <v>131100471.35830386</v>
      </c>
      <c r="F41" s="587">
        <v>138755096.75999996</v>
      </c>
      <c r="G41" s="587">
        <v>2597859.5588037106</v>
      </c>
      <c r="H41" s="590">
        <f t="shared" si="1"/>
        <v>141352956.31880367</v>
      </c>
    </row>
    <row r="42" spans="1:8" ht="26.4">
      <c r="A42" s="580">
        <v>10.4</v>
      </c>
      <c r="B42" s="586" t="s">
        <v>213</v>
      </c>
      <c r="C42" s="587">
        <v>12662073.93</v>
      </c>
      <c r="D42" s="587">
        <v>173529.07733999999</v>
      </c>
      <c r="E42" s="588">
        <f t="shared" si="0"/>
        <v>12835603.007339999</v>
      </c>
      <c r="F42" s="587">
        <v>6580806</v>
      </c>
      <c r="G42" s="587">
        <v>11723.855299999999</v>
      </c>
      <c r="H42" s="590">
        <f t="shared" si="1"/>
        <v>6592529.8552999999</v>
      </c>
    </row>
    <row r="43" spans="1:8" ht="14.4" thickBot="1">
      <c r="A43" s="580">
        <v>11</v>
      </c>
      <c r="B43" s="589" t="s">
        <v>210</v>
      </c>
      <c r="C43" s="591">
        <v>1952307</v>
      </c>
      <c r="D43" s="591">
        <v>557750</v>
      </c>
      <c r="E43" s="677">
        <f t="shared" si="0"/>
        <v>2510057</v>
      </c>
      <c r="F43" s="591">
        <v>614668</v>
      </c>
      <c r="G43" s="591">
        <v>172815</v>
      </c>
      <c r="H43" s="592">
        <f t="shared" si="1"/>
        <v>787483</v>
      </c>
    </row>
    <row r="44" spans="1:8">
      <c r="C44" s="346"/>
      <c r="D44" s="346"/>
      <c r="E44" s="346"/>
      <c r="F44" s="346"/>
      <c r="G44" s="346"/>
      <c r="H44" s="346"/>
    </row>
    <row r="45" spans="1:8">
      <c r="C45" s="346"/>
      <c r="D45" s="346"/>
      <c r="E45" s="346"/>
      <c r="F45" s="346"/>
      <c r="G45" s="346"/>
      <c r="H45" s="346"/>
    </row>
    <row r="46" spans="1:8">
      <c r="C46" s="346"/>
      <c r="D46" s="346"/>
      <c r="E46" s="346"/>
      <c r="F46" s="346"/>
      <c r="G46" s="346"/>
      <c r="H46" s="346"/>
    </row>
    <row r="47" spans="1:8">
      <c r="C47" s="346"/>
      <c r="D47" s="346"/>
      <c r="E47" s="346"/>
      <c r="F47" s="346"/>
      <c r="G47" s="346"/>
      <c r="H47" s="346"/>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80" zoomScaleNormal="80" workbookViewId="0">
      <pane xSplit="1" ySplit="4" topLeftCell="B5" activePane="bottomRight" state="frozen"/>
      <selection activeCell="C42" sqref="C42"/>
      <selection pane="topRight" activeCell="C42" sqref="C42"/>
      <selection pane="bottomLeft" activeCell="C42" sqref="C42"/>
      <selection pane="bottomRight" activeCell="C33" sqref="C33"/>
    </sheetView>
  </sheetViews>
  <sheetFormatPr defaultColWidth="9.33203125" defaultRowHeight="13.2"/>
  <cols>
    <col min="1" max="1" width="9.5546875" style="4" bestFit="1" customWidth="1"/>
    <col min="2" max="2" width="77" style="4" customWidth="1"/>
    <col min="3" max="4" width="13.6640625" style="4" customWidth="1"/>
    <col min="5" max="7" width="13.6640625" style="13" customWidth="1"/>
    <col min="8" max="11" width="9.6640625" style="13" customWidth="1"/>
    <col min="12" max="16384" width="9.33203125" style="13"/>
  </cols>
  <sheetData>
    <row r="1" spans="1:8">
      <c r="A1" s="2" t="s">
        <v>30</v>
      </c>
      <c r="B1" s="3" t="str">
        <f>'Info '!C2</f>
        <v>JSC "Liberty Bank"</v>
      </c>
      <c r="C1" s="3"/>
    </row>
    <row r="2" spans="1:8">
      <c r="A2" s="2" t="s">
        <v>31</v>
      </c>
      <c r="B2" s="508">
        <f>'1. key ratios '!B2</f>
        <v>45657</v>
      </c>
      <c r="C2" s="6"/>
      <c r="D2" s="7"/>
      <c r="E2" s="16"/>
      <c r="F2" s="16"/>
      <c r="G2" s="16"/>
      <c r="H2" s="16"/>
    </row>
    <row r="3" spans="1:8">
      <c r="A3" s="2"/>
      <c r="B3" s="3"/>
      <c r="C3" s="6"/>
      <c r="D3" s="7"/>
      <c r="E3" s="16"/>
      <c r="F3" s="16"/>
      <c r="G3" s="16"/>
      <c r="H3" s="16"/>
    </row>
    <row r="4" spans="1:8" ht="15" customHeight="1" thickBot="1">
      <c r="A4" s="7" t="s">
        <v>96</v>
      </c>
      <c r="B4" s="85" t="s">
        <v>187</v>
      </c>
      <c r="C4" s="17" t="s">
        <v>35</v>
      </c>
    </row>
    <row r="5" spans="1:8" ht="15" customHeight="1">
      <c r="A5" s="129" t="s">
        <v>6</v>
      </c>
      <c r="B5" s="130"/>
      <c r="C5" s="287" t="str">
        <f>INT((MONTH($B$2))/3)&amp;"Q"&amp;"-"&amp;YEAR($B$2)</f>
        <v>4Q-2024</v>
      </c>
      <c r="D5" s="287" t="str">
        <f>IF(INT(MONTH($B$2))=3, "4"&amp;"Q"&amp;"-"&amp;YEAR($B$2)-1, IF(INT(MONTH($B$2))=6, "1"&amp;"Q"&amp;"-"&amp;YEAR($B$2), IF(INT(MONTH($B$2))=9, "2"&amp;"Q"&amp;"-"&amp;YEAR($B$2),IF(INT(MONTH($B$2))=12, "3"&amp;"Q"&amp;"-"&amp;YEAR($B$2), 0))))</f>
        <v>3Q-2024</v>
      </c>
      <c r="E5" s="287" t="str">
        <f>IF(INT(MONTH($B$2))=3, "3"&amp;"Q"&amp;"-"&amp;YEAR($B$2)-1, IF(INT(MONTH($B$2))=6, "4"&amp;"Q"&amp;"-"&amp;YEAR($B$2)-1, IF(INT(MONTH($B$2))=9, "1"&amp;"Q"&amp;"-"&amp;YEAR($B$2),IF(INT(MONTH($B$2))=12, "2"&amp;"Q"&amp;"-"&amp;YEAR($B$2), 0))))</f>
        <v>2Q-2024</v>
      </c>
      <c r="F5" s="287" t="str">
        <f>IF(INT(MONTH($B$2))=3, "2"&amp;"Q"&amp;"-"&amp;YEAR($B$2)-1, IF(INT(MONTH($B$2))=6, "3"&amp;"Q"&amp;"-"&amp;YEAR($B$2)-1, IF(INT(MONTH($B$2))=9, "4"&amp;"Q"&amp;"-"&amp;YEAR($B$2)-1,IF(INT(MONTH($B$2))=12, "1"&amp;"Q"&amp;"-"&amp;YEAR($B$2), 0))))</f>
        <v>1Q-2024</v>
      </c>
      <c r="G5" s="288" t="str">
        <f>IF(INT(MONTH($B$2))=3, "1"&amp;"Q"&amp;"-"&amp;YEAR($B$2)-1, IF(INT(MONTH($B$2))=6, "2"&amp;"Q"&amp;"-"&amp;YEAR($B$2)-1, IF(INT(MONTH($B$2))=9, "3"&amp;"Q"&amp;"-"&amp;YEAR($B$2)-1,IF(INT(MONTH($B$2))=12, "4"&amp;"Q"&amp;"-"&amp;YEAR($B$2)-1, 0))))</f>
        <v>4Q-2023</v>
      </c>
    </row>
    <row r="6" spans="1:8" ht="15" customHeight="1">
      <c r="A6" s="18">
        <v>1</v>
      </c>
      <c r="B6" s="209" t="s">
        <v>191</v>
      </c>
      <c r="C6" s="277">
        <f>C7+C9+C10</f>
        <v>2919232268.7415619</v>
      </c>
      <c r="D6" s="280">
        <f>D7+D9+D10</f>
        <v>2748282288.0625391</v>
      </c>
      <c r="E6" s="211">
        <f t="shared" ref="E6:G6" si="0">E7+E9+E10</f>
        <v>2577745458.2466707</v>
      </c>
      <c r="F6" s="277">
        <f t="shared" si="0"/>
        <v>2467307470.119647</v>
      </c>
      <c r="G6" s="283">
        <f t="shared" si="0"/>
        <v>2477974863.8496666</v>
      </c>
    </row>
    <row r="7" spans="1:8" ht="15" customHeight="1">
      <c r="A7" s="18">
        <v>1.1000000000000001</v>
      </c>
      <c r="B7" s="209" t="s">
        <v>357</v>
      </c>
      <c r="C7" s="278">
        <v>2862298531.2414284</v>
      </c>
      <c r="D7" s="281">
        <v>2702700911.2528443</v>
      </c>
      <c r="E7" s="278">
        <v>2530678185.7266049</v>
      </c>
      <c r="F7" s="278">
        <v>2418936632.6047473</v>
      </c>
      <c r="G7" s="284">
        <v>2433257021.983057</v>
      </c>
    </row>
    <row r="8" spans="1:8">
      <c r="A8" s="18" t="s">
        <v>14</v>
      </c>
      <c r="B8" s="209" t="s">
        <v>95</v>
      </c>
      <c r="C8" s="278">
        <v>0</v>
      </c>
      <c r="D8" s="281">
        <v>0</v>
      </c>
      <c r="E8" s="278">
        <v>0</v>
      </c>
      <c r="F8" s="278">
        <v>0</v>
      </c>
      <c r="G8" s="284">
        <v>0</v>
      </c>
    </row>
    <row r="9" spans="1:8" ht="15" customHeight="1">
      <c r="A9" s="18">
        <v>1.2</v>
      </c>
      <c r="B9" s="210" t="s">
        <v>94</v>
      </c>
      <c r="C9" s="278">
        <v>56488368.500133306</v>
      </c>
      <c r="D9" s="281">
        <v>41573407.581385866</v>
      </c>
      <c r="E9" s="278">
        <v>45106551.520065695</v>
      </c>
      <c r="F9" s="278">
        <v>43809585.544900171</v>
      </c>
      <c r="G9" s="284">
        <v>38503503.896609783</v>
      </c>
    </row>
    <row r="10" spans="1:8" ht="15" customHeight="1">
      <c r="A10" s="18">
        <v>1.3</v>
      </c>
      <c r="B10" s="209" t="s">
        <v>28</v>
      </c>
      <c r="C10" s="279">
        <v>445369</v>
      </c>
      <c r="D10" s="281">
        <v>4007969.2283088798</v>
      </c>
      <c r="E10" s="279">
        <v>1960721</v>
      </c>
      <c r="F10" s="278">
        <v>4561251.97</v>
      </c>
      <c r="G10" s="285">
        <v>6214337.9699999997</v>
      </c>
    </row>
    <row r="11" spans="1:8" ht="15" customHeight="1">
      <c r="A11" s="18">
        <v>2</v>
      </c>
      <c r="B11" s="209" t="s">
        <v>188</v>
      </c>
      <c r="C11" s="278">
        <v>5640931.4535068916</v>
      </c>
      <c r="D11" s="281">
        <v>11006630.337764503</v>
      </c>
      <c r="E11" s="278">
        <v>8979837.7946851216</v>
      </c>
      <c r="F11" s="278">
        <v>19105617.331822868</v>
      </c>
      <c r="G11" s="284">
        <v>13685313.567564307</v>
      </c>
    </row>
    <row r="12" spans="1:8" ht="15" customHeight="1">
      <c r="A12" s="18">
        <v>3</v>
      </c>
      <c r="B12" s="209" t="s">
        <v>189</v>
      </c>
      <c r="C12" s="279">
        <v>648013004.4674896</v>
      </c>
      <c r="D12" s="281">
        <v>551599286.37110138</v>
      </c>
      <c r="E12" s="279">
        <v>551599286.37110138</v>
      </c>
      <c r="F12" s="278">
        <v>551599286.37110138</v>
      </c>
      <c r="G12" s="285">
        <v>551599286.37110138</v>
      </c>
    </row>
    <row r="13" spans="1:8" ht="15" customHeight="1" thickBot="1">
      <c r="A13" s="20">
        <v>4</v>
      </c>
      <c r="B13" s="21" t="s">
        <v>190</v>
      </c>
      <c r="C13" s="212">
        <f>C6+C11+C12</f>
        <v>3572886204.6625586</v>
      </c>
      <c r="D13" s="282">
        <f>D6+D11+D12</f>
        <v>3310888204.7714052</v>
      </c>
      <c r="E13" s="213">
        <f t="shared" ref="E13:G13" si="1">E6+E11+E12</f>
        <v>3138324582.412457</v>
      </c>
      <c r="F13" s="212">
        <f t="shared" si="1"/>
        <v>3038012373.8225713</v>
      </c>
      <c r="G13" s="286">
        <f t="shared" si="1"/>
        <v>3043259463.7883325</v>
      </c>
    </row>
    <row r="14" spans="1:8">
      <c r="B14" s="24"/>
    </row>
    <row r="15" spans="1:8" ht="26.4">
      <c r="B15" s="25" t="s">
        <v>358</v>
      </c>
    </row>
    <row r="16" spans="1:8">
      <c r="B16" s="25"/>
    </row>
    <row r="17" spans="1:4" ht="10.199999999999999">
      <c r="A17" s="13"/>
      <c r="B17" s="13"/>
      <c r="C17" s="13"/>
      <c r="D17" s="13"/>
    </row>
    <row r="18" spans="1:4" ht="10.199999999999999">
      <c r="A18" s="13"/>
      <c r="B18" s="13"/>
      <c r="C18" s="13"/>
      <c r="D18" s="13"/>
    </row>
    <row r="19" spans="1:4" ht="10.199999999999999">
      <c r="A19" s="13"/>
      <c r="B19" s="13"/>
      <c r="C19" s="13"/>
      <c r="D19" s="13"/>
    </row>
    <row r="20" spans="1:4" ht="10.199999999999999">
      <c r="A20" s="13"/>
      <c r="B20" s="13"/>
      <c r="C20" s="13"/>
      <c r="D20" s="13"/>
    </row>
    <row r="21" spans="1:4" ht="10.199999999999999">
      <c r="A21" s="13"/>
      <c r="B21" s="13"/>
      <c r="C21" s="13"/>
      <c r="D21" s="13"/>
    </row>
    <row r="22" spans="1:4" ht="10.199999999999999">
      <c r="A22" s="13"/>
      <c r="B22" s="13"/>
      <c r="C22" s="13"/>
      <c r="D22" s="13"/>
    </row>
    <row r="23" spans="1:4" ht="10.199999999999999">
      <c r="A23" s="13"/>
      <c r="B23" s="13"/>
      <c r="C23" s="13"/>
      <c r="D23" s="13"/>
    </row>
    <row r="24" spans="1:4" ht="10.199999999999999">
      <c r="A24" s="13"/>
      <c r="B24" s="13"/>
      <c r="C24" s="13"/>
      <c r="D24" s="13"/>
    </row>
    <row r="25" spans="1:4" ht="10.199999999999999">
      <c r="A25" s="13"/>
      <c r="B25" s="13"/>
      <c r="C25" s="13"/>
      <c r="D25" s="13"/>
    </row>
    <row r="26" spans="1:4" ht="10.199999999999999">
      <c r="A26" s="13"/>
      <c r="B26" s="13"/>
      <c r="C26" s="13"/>
      <c r="D26" s="13"/>
    </row>
    <row r="27" spans="1:4" ht="10.199999999999999">
      <c r="A27" s="13"/>
      <c r="B27" s="13"/>
      <c r="C27" s="13"/>
      <c r="D27" s="13"/>
    </row>
    <row r="28" spans="1:4" ht="10.199999999999999">
      <c r="A28" s="13"/>
      <c r="B28" s="13"/>
      <c r="C28" s="13"/>
      <c r="D28" s="13"/>
    </row>
    <row r="29" spans="1:4" ht="10.199999999999999">
      <c r="A29" s="13"/>
      <c r="B29" s="13"/>
      <c r="C29" s="13"/>
      <c r="D29" s="1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zoomScale="80" zoomScaleNormal="80" workbookViewId="0">
      <pane xSplit="1" ySplit="4" topLeftCell="B5" activePane="bottomRight" state="frozen"/>
      <selection activeCell="C42" sqref="C42"/>
      <selection pane="topRight" activeCell="C42" sqref="C42"/>
      <selection pane="bottomLeft" activeCell="C42" sqref="C42"/>
      <selection pane="bottomRight" activeCell="H21" sqref="H21"/>
    </sheetView>
  </sheetViews>
  <sheetFormatPr defaultColWidth="9.33203125" defaultRowHeight="13.8"/>
  <cols>
    <col min="1" max="1" width="9.5546875" style="4" bestFit="1" customWidth="1"/>
    <col min="2" max="2" width="65.5546875" style="4" customWidth="1"/>
    <col min="3" max="3" width="25" style="4" customWidth="1"/>
    <col min="4" max="16384" width="9.33203125" style="5"/>
  </cols>
  <sheetData>
    <row r="1" spans="1:3">
      <c r="A1" s="2" t="s">
        <v>30</v>
      </c>
      <c r="B1" s="3" t="str">
        <f>'Info '!C2</f>
        <v>JSC "Liberty Bank"</v>
      </c>
    </row>
    <row r="2" spans="1:3">
      <c r="A2" s="2" t="s">
        <v>31</v>
      </c>
      <c r="B2" s="508">
        <f>'1. key ratios '!B2</f>
        <v>45657</v>
      </c>
    </row>
    <row r="4" spans="1:3" ht="28.2" customHeight="1" thickBot="1">
      <c r="A4" s="26" t="s">
        <v>41</v>
      </c>
      <c r="B4" s="27" t="s">
        <v>163</v>
      </c>
      <c r="C4" s="28"/>
    </row>
    <row r="5" spans="1:3">
      <c r="A5" s="29"/>
      <c r="B5" s="271" t="s">
        <v>42</v>
      </c>
      <c r="C5" s="272" t="s">
        <v>371</v>
      </c>
    </row>
    <row r="6" spans="1:3">
      <c r="A6" s="593">
        <v>1</v>
      </c>
      <c r="B6" s="594" t="s">
        <v>753</v>
      </c>
      <c r="C6" s="595" t="s">
        <v>756</v>
      </c>
    </row>
    <row r="7" spans="1:3">
      <c r="A7" s="593">
        <v>2</v>
      </c>
      <c r="B7" s="594" t="s">
        <v>757</v>
      </c>
      <c r="C7" s="595" t="s">
        <v>758</v>
      </c>
    </row>
    <row r="8" spans="1:3">
      <c r="A8" s="593">
        <v>3</v>
      </c>
      <c r="B8" s="594" t="s">
        <v>759</v>
      </c>
      <c r="C8" s="595" t="s">
        <v>760</v>
      </c>
    </row>
    <row r="9" spans="1:3">
      <c r="A9" s="593">
        <v>4</v>
      </c>
      <c r="B9" s="594" t="s">
        <v>761</v>
      </c>
      <c r="C9" s="595" t="s">
        <v>760</v>
      </c>
    </row>
    <row r="10" spans="1:3">
      <c r="A10" s="593">
        <v>5</v>
      </c>
      <c r="B10" s="594" t="s">
        <v>762</v>
      </c>
      <c r="C10" s="595" t="s">
        <v>760</v>
      </c>
    </row>
    <row r="11" spans="1:3">
      <c r="A11" s="30"/>
      <c r="B11" s="273"/>
      <c r="C11" s="274"/>
    </row>
    <row r="12" spans="1:3" ht="26.4">
      <c r="A12" s="30"/>
      <c r="B12" s="275" t="s">
        <v>43</v>
      </c>
      <c r="C12" s="276" t="s">
        <v>372</v>
      </c>
    </row>
    <row r="13" spans="1:3">
      <c r="A13" s="593">
        <v>1</v>
      </c>
      <c r="B13" s="594" t="s">
        <v>754</v>
      </c>
      <c r="C13" s="596" t="s">
        <v>763</v>
      </c>
    </row>
    <row r="14" spans="1:3">
      <c r="A14" s="593">
        <v>2</v>
      </c>
      <c r="B14" s="597" t="s">
        <v>764</v>
      </c>
      <c r="C14" s="598" t="s">
        <v>765</v>
      </c>
    </row>
    <row r="15" spans="1:3">
      <c r="A15" s="593">
        <v>3</v>
      </c>
      <c r="B15" s="599" t="s">
        <v>766</v>
      </c>
      <c r="C15" s="596" t="s">
        <v>767</v>
      </c>
    </row>
    <row r="16" spans="1:3">
      <c r="A16" s="30"/>
      <c r="B16" s="31"/>
      <c r="C16" s="33"/>
    </row>
    <row r="17" spans="1:3" ht="15.75" customHeight="1">
      <c r="A17" s="30"/>
      <c r="B17" s="31"/>
      <c r="C17" s="34"/>
    </row>
    <row r="18" spans="1:3" ht="30" customHeight="1">
      <c r="A18" s="30"/>
      <c r="B18" s="740" t="s">
        <v>44</v>
      </c>
      <c r="C18" s="741"/>
    </row>
    <row r="19" spans="1:3">
      <c r="A19" s="600">
        <v>1</v>
      </c>
      <c r="B19" s="594" t="s">
        <v>768</v>
      </c>
      <c r="C19" s="601">
        <v>0.96966097615000002</v>
      </c>
    </row>
    <row r="20" spans="1:3">
      <c r="A20" s="600">
        <v>2</v>
      </c>
      <c r="B20" s="594" t="s">
        <v>769</v>
      </c>
      <c r="C20" s="602">
        <v>3.033902384999998E-2</v>
      </c>
    </row>
    <row r="21" spans="1:3">
      <c r="A21" s="30"/>
      <c r="B21" s="510"/>
      <c r="C21" s="511"/>
    </row>
    <row r="22" spans="1:3" ht="15.75" customHeight="1">
      <c r="A22" s="30"/>
      <c r="B22" s="31"/>
      <c r="C22" s="32"/>
    </row>
    <row r="23" spans="1:3" ht="29.25" customHeight="1">
      <c r="A23" s="30"/>
      <c r="B23" s="740" t="s">
        <v>45</v>
      </c>
      <c r="C23" s="741"/>
    </row>
    <row r="24" spans="1:3">
      <c r="A24" s="593">
        <v>1</v>
      </c>
      <c r="B24" s="603" t="s">
        <v>757</v>
      </c>
      <c r="C24" s="601">
        <v>0.31378973399999999</v>
      </c>
    </row>
    <row r="25" spans="1:3">
      <c r="A25" s="604">
        <v>2</v>
      </c>
      <c r="B25" s="605" t="s">
        <v>770</v>
      </c>
      <c r="C25" s="601">
        <v>0.31378973399999999</v>
      </c>
    </row>
    <row r="26" spans="1:3">
      <c r="A26" s="604">
        <v>3</v>
      </c>
      <c r="B26" s="603" t="s">
        <v>771</v>
      </c>
      <c r="C26" s="602">
        <v>0.31378973399999999</v>
      </c>
    </row>
    <row r="27" spans="1:3">
      <c r="A27" s="30"/>
      <c r="B27" s="512"/>
      <c r="C27" s="513"/>
    </row>
    <row r="28" spans="1:3" ht="14.4" thickBot="1">
      <c r="A28" s="35"/>
      <c r="B28" s="36"/>
      <c r="C28" s="37"/>
    </row>
  </sheetData>
  <mergeCells count="2">
    <mergeCell ref="B23:C23"/>
    <mergeCell ref="B18:C18"/>
  </mergeCells>
  <dataValidations count="1">
    <dataValidation type="list" allowBlank="1" showInputMessage="1" showErrorMessage="1" sqref="C6:C1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zoomScale="80" zoomScaleNormal="80" workbookViewId="0">
      <pane xSplit="1" ySplit="5" topLeftCell="B9" activePane="bottomRight" state="frozen"/>
      <selection activeCell="C42" sqref="C42"/>
      <selection pane="topRight" activeCell="C42" sqref="C42"/>
      <selection pane="bottomLeft" activeCell="C42" sqref="C42"/>
      <selection pane="bottomRight" activeCell="E15" sqref="E15"/>
    </sheetView>
  </sheetViews>
  <sheetFormatPr defaultColWidth="9.33203125" defaultRowHeight="13.8"/>
  <cols>
    <col min="1" max="1" width="9.5546875" style="4" bestFit="1" customWidth="1"/>
    <col min="2" max="2" width="54.33203125" style="4" customWidth="1"/>
    <col min="3" max="3" width="28" style="4" customWidth="1"/>
    <col min="4" max="4" width="22.44140625" style="4" customWidth="1"/>
    <col min="5" max="5" width="22.33203125" style="4" customWidth="1"/>
    <col min="6" max="6" width="12" style="5" bestFit="1" customWidth="1"/>
    <col min="7" max="7" width="12.5546875" style="5" bestFit="1" customWidth="1"/>
    <col min="8" max="16384" width="9.33203125" style="5"/>
  </cols>
  <sheetData>
    <row r="1" spans="1:7">
      <c r="A1" s="161" t="s">
        <v>30</v>
      </c>
      <c r="B1" s="3" t="str">
        <f>'Info '!C2</f>
        <v>JSC "Liberty Bank"</v>
      </c>
      <c r="C1" s="46"/>
      <c r="D1" s="46"/>
      <c r="E1" s="46"/>
      <c r="F1" s="11"/>
    </row>
    <row r="2" spans="1:7" s="38" customFormat="1" ht="15.75" customHeight="1">
      <c r="A2" s="161" t="s">
        <v>31</v>
      </c>
      <c r="B2" s="508">
        <f>'1. key ratios '!B2</f>
        <v>45657</v>
      </c>
    </row>
    <row r="3" spans="1:7" s="38" customFormat="1" ht="15.75" customHeight="1">
      <c r="A3" s="161"/>
    </row>
    <row r="4" spans="1:7" s="38" customFormat="1" ht="15.75" customHeight="1" thickBot="1">
      <c r="A4" s="162" t="s">
        <v>99</v>
      </c>
      <c r="B4" s="742" t="s">
        <v>225</v>
      </c>
      <c r="C4" s="743"/>
      <c r="D4" s="743"/>
      <c r="E4" s="743"/>
    </row>
    <row r="5" spans="1:7" s="40" customFormat="1" ht="17.7" customHeight="1">
      <c r="A5" s="849"/>
      <c r="B5" s="850"/>
      <c r="C5" s="851" t="s">
        <v>0</v>
      </c>
      <c r="D5" s="851" t="s">
        <v>1</v>
      </c>
      <c r="E5" s="852" t="s">
        <v>2</v>
      </c>
    </row>
    <row r="6" spans="1:7" s="11" customFormat="1" ht="14.7" customHeight="1">
      <c r="A6" s="853"/>
      <c r="B6" s="854" t="s">
        <v>232</v>
      </c>
      <c r="C6" s="854" t="s">
        <v>660</v>
      </c>
      <c r="D6" s="855" t="s">
        <v>98</v>
      </c>
      <c r="E6" s="856"/>
      <c r="G6" s="5"/>
    </row>
    <row r="7" spans="1:7" s="11" customFormat="1" ht="99.6" customHeight="1">
      <c r="A7" s="853"/>
      <c r="B7" s="857"/>
      <c r="C7" s="854"/>
      <c r="D7" s="858" t="s">
        <v>97</v>
      </c>
      <c r="E7" s="859" t="s">
        <v>233</v>
      </c>
      <c r="G7" s="5"/>
    </row>
    <row r="8" spans="1:7" ht="20.399999999999999">
      <c r="A8" s="610">
        <v>1</v>
      </c>
      <c r="B8" s="611" t="s">
        <v>561</v>
      </c>
      <c r="C8" s="860">
        <f>SUM(C9:C11)</f>
        <v>551047377.13</v>
      </c>
      <c r="D8" s="860">
        <f>SUM(D9:D11)</f>
        <v>0</v>
      </c>
      <c r="E8" s="861">
        <f>SUM(E9:E11)</f>
        <v>551047377.13</v>
      </c>
      <c r="F8" s="11"/>
    </row>
    <row r="9" spans="1:7" ht="14.4">
      <c r="A9" s="610">
        <v>1.1000000000000001</v>
      </c>
      <c r="B9" s="614" t="s">
        <v>562</v>
      </c>
      <c r="C9" s="862">
        <v>324672620.79000002</v>
      </c>
      <c r="D9" s="862"/>
      <c r="E9" s="863">
        <f>C9-D9</f>
        <v>324672620.79000002</v>
      </c>
      <c r="F9" s="11"/>
    </row>
    <row r="10" spans="1:7" ht="14.4">
      <c r="A10" s="610">
        <v>1.2</v>
      </c>
      <c r="B10" s="614" t="s">
        <v>563</v>
      </c>
      <c r="C10" s="862">
        <v>116848310.56</v>
      </c>
      <c r="D10" s="862"/>
      <c r="E10" s="863">
        <f t="shared" ref="E10:E13" si="0">C10-D10</f>
        <v>116848310.56</v>
      </c>
      <c r="F10" s="11"/>
    </row>
    <row r="11" spans="1:7" ht="14.4">
      <c r="A11" s="610">
        <v>1.3</v>
      </c>
      <c r="B11" s="614" t="s">
        <v>564</v>
      </c>
      <c r="C11" s="862">
        <v>109526445.78</v>
      </c>
      <c r="D11" s="862"/>
      <c r="E11" s="863">
        <f t="shared" si="0"/>
        <v>109526445.78</v>
      </c>
      <c r="F11" s="11"/>
    </row>
    <row r="12" spans="1:7" ht="14.4">
      <c r="A12" s="610">
        <v>2</v>
      </c>
      <c r="B12" s="327" t="s">
        <v>565</v>
      </c>
      <c r="C12" s="862">
        <v>330647.54000000004</v>
      </c>
      <c r="D12" s="862"/>
      <c r="E12" s="863">
        <f t="shared" si="0"/>
        <v>330647.54000000004</v>
      </c>
      <c r="F12" s="11"/>
    </row>
    <row r="13" spans="1:7" ht="14.4">
      <c r="A13" s="610">
        <v>2.1</v>
      </c>
      <c r="B13" s="615" t="s">
        <v>566</v>
      </c>
      <c r="C13" s="862">
        <v>102263.9</v>
      </c>
      <c r="D13" s="862"/>
      <c r="E13" s="863">
        <f t="shared" si="0"/>
        <v>102263.9</v>
      </c>
      <c r="F13" s="11"/>
    </row>
    <row r="14" spans="1:7" ht="20.399999999999999">
      <c r="A14" s="610">
        <v>3</v>
      </c>
      <c r="B14" s="328" t="s">
        <v>567</v>
      </c>
      <c r="C14" s="860"/>
      <c r="D14" s="860"/>
      <c r="E14" s="861"/>
      <c r="F14" s="11"/>
    </row>
    <row r="15" spans="1:7" ht="14.4">
      <c r="A15" s="610">
        <v>4</v>
      </c>
      <c r="B15" s="329" t="s">
        <v>568</v>
      </c>
      <c r="C15" s="860"/>
      <c r="D15" s="860"/>
      <c r="E15" s="861"/>
      <c r="F15" s="11"/>
    </row>
    <row r="16" spans="1:7" ht="20.399999999999999">
      <c r="A16" s="610">
        <v>5</v>
      </c>
      <c r="B16" s="330" t="s">
        <v>569</v>
      </c>
      <c r="C16" s="860">
        <f>SUM(C17:C19)</f>
        <v>135042027</v>
      </c>
      <c r="D16" s="860">
        <f>SUM(D17:D19)</f>
        <v>0</v>
      </c>
      <c r="E16" s="861">
        <f>SUM(E17:E19)</f>
        <v>135042027</v>
      </c>
      <c r="F16" s="11"/>
    </row>
    <row r="17" spans="1:6" ht="14.4">
      <c r="A17" s="610">
        <v>5.0999999999999996</v>
      </c>
      <c r="B17" s="331" t="s">
        <v>570</v>
      </c>
      <c r="C17" s="860">
        <v>0</v>
      </c>
      <c r="D17" s="860"/>
      <c r="E17" s="861">
        <v>0</v>
      </c>
      <c r="F17" s="11"/>
    </row>
    <row r="18" spans="1:6" ht="14.4">
      <c r="A18" s="610">
        <v>5.2</v>
      </c>
      <c r="B18" s="331" t="s">
        <v>571</v>
      </c>
      <c r="C18" s="860">
        <v>135042027</v>
      </c>
      <c r="D18" s="860"/>
      <c r="E18" s="861">
        <v>135042027</v>
      </c>
      <c r="F18" s="11"/>
    </row>
    <row r="19" spans="1:6" ht="14.4">
      <c r="A19" s="610">
        <v>5.3</v>
      </c>
      <c r="B19" s="332" t="s">
        <v>572</v>
      </c>
      <c r="C19" s="860"/>
      <c r="D19" s="860"/>
      <c r="E19" s="861">
        <v>0</v>
      </c>
      <c r="F19" s="11"/>
    </row>
    <row r="20" spans="1:6" ht="14.4">
      <c r="A20" s="610">
        <v>6</v>
      </c>
      <c r="B20" s="328" t="s">
        <v>573</v>
      </c>
      <c r="C20" s="860">
        <f>SUM(C21:C22)</f>
        <v>3914827348.2887602</v>
      </c>
      <c r="D20" s="860">
        <f>SUM(D21:D22)</f>
        <v>0</v>
      </c>
      <c r="E20" s="861">
        <f>SUM(E21:E22)</f>
        <v>3914827348.2887602</v>
      </c>
      <c r="F20" s="11"/>
    </row>
    <row r="21" spans="1:6" ht="14.4">
      <c r="A21" s="610">
        <v>6.1</v>
      </c>
      <c r="B21" s="331" t="s">
        <v>571</v>
      </c>
      <c r="C21" s="860">
        <v>367044278.03413582</v>
      </c>
      <c r="D21" s="860"/>
      <c r="E21" s="861">
        <v>367044278.03413582</v>
      </c>
      <c r="F21" s="11"/>
    </row>
    <row r="22" spans="1:6" ht="14.4">
      <c r="A22" s="610">
        <v>6.2</v>
      </c>
      <c r="B22" s="332" t="s">
        <v>572</v>
      </c>
      <c r="C22" s="860">
        <v>3547783070.2546244</v>
      </c>
      <c r="D22" s="860"/>
      <c r="E22" s="861">
        <v>3547783070.2546244</v>
      </c>
      <c r="F22" s="11"/>
    </row>
    <row r="23" spans="1:6" ht="14.4">
      <c r="A23" s="610">
        <v>7</v>
      </c>
      <c r="B23" s="327" t="s">
        <v>574</v>
      </c>
      <c r="C23" s="860"/>
      <c r="D23" s="860"/>
      <c r="E23" s="861">
        <v>0</v>
      </c>
      <c r="F23" s="11"/>
    </row>
    <row r="24" spans="1:6" ht="20.399999999999999">
      <c r="A24" s="610">
        <v>8</v>
      </c>
      <c r="B24" s="333" t="s">
        <v>575</v>
      </c>
      <c r="C24" s="860"/>
      <c r="D24" s="860"/>
      <c r="E24" s="861">
        <v>0</v>
      </c>
      <c r="F24" s="11"/>
    </row>
    <row r="25" spans="1:6" ht="14.4">
      <c r="A25" s="610">
        <v>9</v>
      </c>
      <c r="B25" s="329" t="s">
        <v>576</v>
      </c>
      <c r="C25" s="860">
        <f>SUM(C26:C27)</f>
        <v>198290376.61000001</v>
      </c>
      <c r="D25" s="860">
        <f>SUM(D26:D27)</f>
        <v>21901502.149999999</v>
      </c>
      <c r="E25" s="861">
        <f>SUM(E26:E27)</f>
        <v>176388874.46000001</v>
      </c>
      <c r="F25" s="11"/>
    </row>
    <row r="26" spans="1:6" ht="14.4">
      <c r="A26" s="610">
        <v>9.1</v>
      </c>
      <c r="B26" s="331" t="s">
        <v>577</v>
      </c>
      <c r="C26" s="860">
        <v>196245657.57000002</v>
      </c>
      <c r="D26" s="860">
        <v>21901502.149999999</v>
      </c>
      <c r="E26" s="861">
        <v>174344155.42000002</v>
      </c>
      <c r="F26" s="11"/>
    </row>
    <row r="27" spans="1:6" ht="14.4">
      <c r="A27" s="610">
        <v>9.1999999999999993</v>
      </c>
      <c r="B27" s="331" t="s">
        <v>578</v>
      </c>
      <c r="C27" s="860">
        <v>2044719.04</v>
      </c>
      <c r="D27" s="860"/>
      <c r="E27" s="861">
        <v>2044719.04</v>
      </c>
      <c r="F27" s="11"/>
    </row>
    <row r="28" spans="1:6" ht="14.4">
      <c r="A28" s="610">
        <v>10</v>
      </c>
      <c r="B28" s="329" t="s">
        <v>579</v>
      </c>
      <c r="C28" s="860">
        <f>SUM(C29:C30)</f>
        <v>71952385.169999987</v>
      </c>
      <c r="D28" s="860">
        <f>SUM(D29:D30)</f>
        <v>71952385</v>
      </c>
      <c r="E28" s="861">
        <f>SUM(E29:E30)</f>
        <v>0.16999998688697815</v>
      </c>
      <c r="F28" s="11"/>
    </row>
    <row r="29" spans="1:6" ht="14.4">
      <c r="A29" s="610">
        <v>10.1</v>
      </c>
      <c r="B29" s="331" t="s">
        <v>580</v>
      </c>
      <c r="C29" s="860"/>
      <c r="D29" s="860"/>
      <c r="E29" s="861">
        <v>0</v>
      </c>
      <c r="F29" s="11"/>
    </row>
    <row r="30" spans="1:6" ht="14.4">
      <c r="A30" s="610">
        <v>10.199999999999999</v>
      </c>
      <c r="B30" s="331" t="s">
        <v>581</v>
      </c>
      <c r="C30" s="860">
        <v>71952385.169999987</v>
      </c>
      <c r="D30" s="860">
        <v>71952385</v>
      </c>
      <c r="E30" s="861">
        <v>0.16999998688697815</v>
      </c>
      <c r="F30" s="11"/>
    </row>
    <row r="31" spans="1:6" ht="14.4">
      <c r="A31" s="610">
        <v>11</v>
      </c>
      <c r="B31" s="329" t="s">
        <v>582</v>
      </c>
      <c r="C31" s="860">
        <f>SUM(C32:C33)</f>
        <v>0</v>
      </c>
      <c r="D31" s="860">
        <f>SUM(D32:D33)</f>
        <v>0</v>
      </c>
      <c r="E31" s="861">
        <f>SUM(E32:E33)</f>
        <v>0</v>
      </c>
      <c r="F31" s="11"/>
    </row>
    <row r="32" spans="1:6" ht="14.4">
      <c r="A32" s="610">
        <v>11.1</v>
      </c>
      <c r="B32" s="331" t="s">
        <v>583</v>
      </c>
      <c r="C32" s="860"/>
      <c r="D32" s="860"/>
      <c r="E32" s="861"/>
      <c r="F32" s="11"/>
    </row>
    <row r="33" spans="1:7" ht="14.4">
      <c r="A33" s="610">
        <v>11.2</v>
      </c>
      <c r="B33" s="331" t="s">
        <v>584</v>
      </c>
      <c r="C33" s="860"/>
      <c r="D33" s="860"/>
      <c r="E33" s="861"/>
      <c r="F33" s="11"/>
    </row>
    <row r="34" spans="1:7" ht="14.4">
      <c r="A34" s="610">
        <v>13</v>
      </c>
      <c r="B34" s="329" t="s">
        <v>585</v>
      </c>
      <c r="C34" s="860">
        <v>40198675.567000002</v>
      </c>
      <c r="D34" s="860"/>
      <c r="E34" s="861">
        <v>40198675.567000002</v>
      </c>
      <c r="F34" s="11"/>
    </row>
    <row r="35" spans="1:7" ht="14.4">
      <c r="A35" s="610">
        <v>13.1</v>
      </c>
      <c r="B35" s="618" t="s">
        <v>586</v>
      </c>
      <c r="C35" s="860"/>
      <c r="D35" s="860"/>
      <c r="E35" s="861"/>
      <c r="F35" s="11"/>
    </row>
    <row r="36" spans="1:7" ht="14.4">
      <c r="A36" s="610">
        <v>13.2</v>
      </c>
      <c r="B36" s="618" t="s">
        <v>587</v>
      </c>
      <c r="C36" s="860"/>
      <c r="D36" s="860"/>
      <c r="E36" s="861"/>
      <c r="F36" s="11"/>
    </row>
    <row r="37" spans="1:7" ht="27" thickBot="1">
      <c r="A37" s="864"/>
      <c r="B37" s="865" t="s">
        <v>234</v>
      </c>
      <c r="C37" s="866">
        <f>SUM(C8,C12,C14,C15,C16,C20,C23,C24,C25,C28,C31,C34)</f>
        <v>4911688837.3057604</v>
      </c>
      <c r="D37" s="866">
        <f>SUM(D8,D12,D14,D15,D16,D20,D23,D24,D25,D28,D31,D34)</f>
        <v>93853887.150000006</v>
      </c>
      <c r="E37" s="867">
        <f>SUM(E8,E12,E14,E15,E16,E20,E23,E24,E25,E28,E31,E34)</f>
        <v>4817834950.1557608</v>
      </c>
    </row>
    <row r="38" spans="1:7">
      <c r="A38" s="5"/>
      <c r="B38" s="5"/>
      <c r="C38" s="5"/>
      <c r="D38" s="5"/>
      <c r="E38" s="5"/>
    </row>
    <row r="39" spans="1:7">
      <c r="A39" s="5"/>
      <c r="B39" s="5"/>
      <c r="C39" s="5"/>
      <c r="D39" s="5"/>
      <c r="E39" s="5"/>
    </row>
    <row r="41" spans="1:7" s="4" customFormat="1">
      <c r="B41" s="41"/>
      <c r="F41" s="5"/>
      <c r="G41" s="5"/>
    </row>
    <row r="42" spans="1:7" s="4" customFormat="1">
      <c r="B42" s="41"/>
      <c r="F42" s="5"/>
      <c r="G42" s="5"/>
    </row>
    <row r="43" spans="1:7" s="4" customFormat="1">
      <c r="B43" s="41"/>
      <c r="F43" s="5"/>
      <c r="G43" s="5"/>
    </row>
    <row r="44" spans="1:7" s="4" customFormat="1">
      <c r="B44" s="41"/>
      <c r="F44" s="5"/>
      <c r="G44" s="5"/>
    </row>
    <row r="45" spans="1:7" s="4" customFormat="1">
      <c r="B45" s="41"/>
      <c r="F45" s="5"/>
      <c r="G45" s="5"/>
    </row>
    <row r="46" spans="1:7" s="4" customFormat="1">
      <c r="B46" s="41"/>
      <c r="F46" s="5"/>
      <c r="G46" s="5"/>
    </row>
    <row r="47" spans="1:7" s="4" customFormat="1">
      <c r="B47" s="41"/>
      <c r="F47" s="5"/>
      <c r="G47" s="5"/>
    </row>
    <row r="48" spans="1:7" s="4" customFormat="1">
      <c r="B48" s="41"/>
      <c r="F48" s="5"/>
      <c r="G48" s="5"/>
    </row>
    <row r="49" spans="2:7" s="4" customFormat="1">
      <c r="B49" s="41"/>
      <c r="F49" s="5"/>
      <c r="G49" s="5"/>
    </row>
    <row r="50" spans="2:7" s="4" customFormat="1">
      <c r="B50" s="41"/>
      <c r="F50" s="5"/>
      <c r="G50" s="5"/>
    </row>
    <row r="51" spans="2:7" s="4" customFormat="1">
      <c r="B51" s="41"/>
      <c r="F51" s="5"/>
      <c r="G51" s="5"/>
    </row>
    <row r="52" spans="2:7" s="4" customFormat="1">
      <c r="B52" s="41"/>
      <c r="F52" s="5"/>
      <c r="G52" s="5"/>
    </row>
    <row r="53" spans="2:7" s="4" customFormat="1">
      <c r="B53" s="41"/>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80" zoomScaleNormal="80" workbookViewId="0">
      <pane xSplit="1" ySplit="4" topLeftCell="B5" activePane="bottomRight" state="frozen"/>
      <selection activeCell="C42" sqref="C42"/>
      <selection pane="topRight" activeCell="C42" sqref="C42"/>
      <selection pane="bottomLeft" activeCell="C42" sqref="C42"/>
      <selection pane="bottomRight" activeCell="D27" sqref="D27"/>
    </sheetView>
  </sheetViews>
  <sheetFormatPr defaultColWidth="9.33203125" defaultRowHeight="13.2" outlineLevelRow="1"/>
  <cols>
    <col min="1" max="1" width="9.5546875" style="4" bestFit="1" customWidth="1"/>
    <col min="2" max="2" width="114.33203125" style="4" customWidth="1"/>
    <col min="3" max="3" width="18.6640625" style="4" customWidth="1"/>
    <col min="4" max="4" width="25.44140625" style="4" customWidth="1"/>
    <col min="5" max="5" width="24.33203125" style="4" customWidth="1"/>
    <col min="6" max="6" width="24" style="4" customWidth="1"/>
    <col min="7" max="7" width="10" style="4" bestFit="1" customWidth="1"/>
    <col min="8" max="8" width="12" style="4" bestFit="1" customWidth="1"/>
    <col min="9" max="9" width="12.5546875" style="4" bestFit="1" customWidth="1"/>
    <col min="10" max="16384" width="9.33203125" style="4"/>
  </cols>
  <sheetData>
    <row r="1" spans="1:6">
      <c r="A1" s="2" t="s">
        <v>30</v>
      </c>
      <c r="B1" s="3" t="str">
        <f>'Info '!C2</f>
        <v>JSC "Liberty Bank"</v>
      </c>
    </row>
    <row r="2" spans="1:6" s="38" customFormat="1" ht="15.75" customHeight="1">
      <c r="A2" s="2" t="s">
        <v>31</v>
      </c>
      <c r="B2" s="508">
        <f>'1. key ratios '!B2</f>
        <v>45657</v>
      </c>
      <c r="C2" s="4"/>
      <c r="D2" s="4"/>
      <c r="E2" s="4"/>
      <c r="F2" s="4"/>
    </row>
    <row r="3" spans="1:6" s="38" customFormat="1" ht="15.75" customHeight="1">
      <c r="C3" s="4"/>
      <c r="D3" s="4"/>
      <c r="E3" s="4"/>
      <c r="F3" s="4"/>
    </row>
    <row r="4" spans="1:6" s="38" customFormat="1" ht="13.8" thickBot="1">
      <c r="A4" s="38" t="s">
        <v>46</v>
      </c>
      <c r="B4" s="163" t="s">
        <v>554</v>
      </c>
      <c r="C4" s="39" t="s">
        <v>35</v>
      </c>
      <c r="D4" s="4"/>
      <c r="E4" s="4"/>
      <c r="F4" s="4"/>
    </row>
    <row r="5" spans="1:6">
      <c r="A5" s="120">
        <v>1</v>
      </c>
      <c r="B5" s="164" t="s">
        <v>556</v>
      </c>
      <c r="C5" s="121">
        <f>'7. LI1 '!E37</f>
        <v>4817834950.1557608</v>
      </c>
    </row>
    <row r="6" spans="1:6" s="122" customFormat="1">
      <c r="A6" s="42">
        <v>2.1</v>
      </c>
      <c r="B6" s="117" t="s">
        <v>214</v>
      </c>
      <c r="C6" s="94">
        <v>411335804.99999946</v>
      </c>
    </row>
    <row r="7" spans="1:6" s="24" customFormat="1" outlineLevel="1">
      <c r="A7" s="18">
        <v>2.2000000000000002</v>
      </c>
      <c r="B7" s="19" t="s">
        <v>215</v>
      </c>
      <c r="C7" s="123">
        <v>21215900</v>
      </c>
    </row>
    <row r="8" spans="1:6" s="24" customFormat="1">
      <c r="A8" s="18">
        <v>3</v>
      </c>
      <c r="B8" s="118" t="s">
        <v>555</v>
      </c>
      <c r="C8" s="124">
        <f>SUM(C5:C7)</f>
        <v>5250386655.1557598</v>
      </c>
    </row>
    <row r="9" spans="1:6" s="122" customFormat="1">
      <c r="A9" s="42">
        <v>4</v>
      </c>
      <c r="B9" s="44" t="s">
        <v>48</v>
      </c>
      <c r="C9" s="94"/>
    </row>
    <row r="10" spans="1:6" s="24" customFormat="1" outlineLevel="1">
      <c r="A10" s="18">
        <v>5.0999999999999996</v>
      </c>
      <c r="B10" s="19" t="s">
        <v>216</v>
      </c>
      <c r="C10" s="123">
        <v>-348209287.81713939</v>
      </c>
    </row>
    <row r="11" spans="1:6" s="24" customFormat="1" outlineLevel="1">
      <c r="A11" s="18">
        <v>5.2</v>
      </c>
      <c r="B11" s="19" t="s">
        <v>217</v>
      </c>
      <c r="C11" s="123">
        <v>-20770531</v>
      </c>
    </row>
    <row r="12" spans="1:6" s="24" customFormat="1">
      <c r="A12" s="18">
        <v>6</v>
      </c>
      <c r="B12" s="116" t="s">
        <v>359</v>
      </c>
      <c r="C12" s="123"/>
    </row>
    <row r="13" spans="1:6" s="24" customFormat="1" ht="13.8" thickBot="1">
      <c r="A13" s="20">
        <v>7</v>
      </c>
      <c r="B13" s="119" t="s">
        <v>177</v>
      </c>
      <c r="C13" s="125">
        <f>SUM(C8:C12)</f>
        <v>4881406836.3386202</v>
      </c>
    </row>
    <row r="15" spans="1:6" ht="26.4">
      <c r="A15" s="136"/>
      <c r="B15" s="25" t="s">
        <v>360</v>
      </c>
    </row>
    <row r="16" spans="1:6">
      <c r="A16" s="136"/>
      <c r="B16" s="136"/>
    </row>
    <row r="17" spans="1:5" ht="13.8">
      <c r="A17" s="131"/>
      <c r="B17" s="132"/>
      <c r="C17" s="136"/>
      <c r="D17" s="136"/>
      <c r="E17" s="136"/>
    </row>
    <row r="18" spans="1:5" ht="14.4">
      <c r="A18" s="137"/>
      <c r="B18" s="138"/>
      <c r="C18" s="136"/>
      <c r="D18" s="136"/>
      <c r="E18" s="136"/>
    </row>
    <row r="19" spans="1:5" ht="13.8">
      <c r="A19" s="139"/>
      <c r="B19" s="133"/>
      <c r="C19" s="136"/>
      <c r="D19" s="136"/>
      <c r="E19" s="136"/>
    </row>
    <row r="20" spans="1:5" ht="13.8">
      <c r="A20" s="140"/>
      <c r="B20" s="134"/>
      <c r="C20" s="136"/>
      <c r="D20" s="136"/>
      <c r="E20" s="136"/>
    </row>
    <row r="21" spans="1:5" ht="13.8">
      <c r="A21" s="140"/>
      <c r="B21" s="138"/>
      <c r="C21" s="136"/>
      <c r="D21" s="136"/>
      <c r="E21" s="136"/>
    </row>
    <row r="22" spans="1:5" ht="13.8">
      <c r="A22" s="139"/>
      <c r="B22" s="135"/>
      <c r="C22" s="136"/>
      <c r="D22" s="136"/>
      <c r="E22" s="136"/>
    </row>
    <row r="23" spans="1:5" ht="13.8">
      <c r="A23" s="140"/>
      <c r="B23" s="134"/>
      <c r="C23" s="136"/>
      <c r="D23" s="136"/>
      <c r="E23" s="136"/>
    </row>
    <row r="24" spans="1:5" ht="13.8">
      <c r="A24" s="140"/>
      <c r="B24" s="134"/>
      <c r="C24" s="136"/>
      <c r="D24" s="136"/>
      <c r="E24" s="136"/>
    </row>
    <row r="25" spans="1:5" ht="13.8">
      <c r="A25" s="140"/>
      <c r="B25" s="141"/>
      <c r="C25" s="136"/>
      <c r="D25" s="136"/>
      <c r="E25" s="136"/>
    </row>
    <row r="26" spans="1:5" ht="13.8">
      <c r="A26" s="140"/>
      <c r="B26" s="138"/>
      <c r="C26" s="136"/>
      <c r="D26" s="136"/>
      <c r="E26" s="136"/>
    </row>
    <row r="27" spans="1:5">
      <c r="A27" s="136"/>
      <c r="B27" s="142"/>
      <c r="C27" s="136"/>
      <c r="D27" s="136"/>
      <c r="E27" s="136"/>
    </row>
    <row r="28" spans="1:5">
      <c r="A28" s="136"/>
      <c r="B28" s="142"/>
      <c r="C28" s="136"/>
      <c r="D28" s="136"/>
      <c r="E28" s="136"/>
    </row>
    <row r="29" spans="1:5">
      <c r="A29" s="136"/>
      <c r="B29" s="142"/>
      <c r="C29" s="136"/>
      <c r="D29" s="136"/>
      <c r="E29" s="136"/>
    </row>
    <row r="30" spans="1:5">
      <c r="A30" s="136"/>
      <c r="B30" s="142"/>
      <c r="C30" s="136"/>
      <c r="D30" s="136"/>
      <c r="E30" s="136"/>
    </row>
    <row r="31" spans="1:5">
      <c r="A31" s="136"/>
      <c r="B31" s="142"/>
      <c r="C31" s="136"/>
      <c r="D31" s="136"/>
      <c r="E31" s="136"/>
    </row>
    <row r="32" spans="1:5">
      <c r="A32" s="136"/>
      <c r="B32" s="142"/>
      <c r="C32" s="136"/>
      <c r="D32" s="136"/>
      <c r="E32" s="136"/>
    </row>
    <row r="33" spans="1:5">
      <c r="A33" s="136"/>
      <c r="B33" s="142"/>
      <c r="C33" s="136"/>
      <c r="D33" s="136"/>
      <c r="E33" s="136"/>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zoomScale="80" zoomScaleNormal="80" workbookViewId="0">
      <pane xSplit="1" ySplit="5" topLeftCell="B6" activePane="bottomRight" state="frozen"/>
      <selection activeCell="C42" sqref="C42"/>
      <selection pane="topRight" activeCell="C42" sqref="C42"/>
      <selection pane="bottomLeft" activeCell="C42" sqref="C42"/>
      <selection pane="bottomRight" activeCell="F42" sqref="F42"/>
    </sheetView>
  </sheetViews>
  <sheetFormatPr defaultColWidth="9.33203125" defaultRowHeight="13.2"/>
  <cols>
    <col min="1" max="1" width="9.5546875" style="46" bestFit="1" customWidth="1"/>
    <col min="2" max="2" width="132.44140625" style="4" customWidth="1"/>
    <col min="3" max="3" width="20.109375" style="4" customWidth="1"/>
    <col min="4" max="16384" width="9.33203125" style="4"/>
  </cols>
  <sheetData>
    <row r="1" spans="1:3">
      <c r="A1" s="2" t="s">
        <v>30</v>
      </c>
      <c r="B1" s="3" t="str">
        <f>'Info '!C2</f>
        <v>JSC "Liberty Bank"</v>
      </c>
    </row>
    <row r="2" spans="1:3" s="38" customFormat="1" ht="15.75" customHeight="1">
      <c r="A2" s="38" t="s">
        <v>31</v>
      </c>
      <c r="B2" s="508">
        <f>'1. key ratios '!B2</f>
        <v>45657</v>
      </c>
    </row>
    <row r="3" spans="1:3" s="38" customFormat="1" ht="15.75" customHeight="1"/>
    <row r="4" spans="1:3" ht="13.8" thickBot="1">
      <c r="A4" s="46" t="s">
        <v>143</v>
      </c>
      <c r="B4" s="85" t="s">
        <v>142</v>
      </c>
    </row>
    <row r="5" spans="1:3">
      <c r="A5" s="47" t="s">
        <v>6</v>
      </c>
      <c r="B5" s="48"/>
      <c r="C5" s="49" t="s">
        <v>35</v>
      </c>
    </row>
    <row r="6" spans="1:3">
      <c r="A6" s="50">
        <v>1</v>
      </c>
      <c r="B6" s="51" t="s">
        <v>141</v>
      </c>
      <c r="C6" s="52">
        <f>SUM(C7:C11)</f>
        <v>591116652</v>
      </c>
    </row>
    <row r="7" spans="1:3">
      <c r="A7" s="50">
        <v>2</v>
      </c>
      <c r="B7" s="53" t="s">
        <v>140</v>
      </c>
      <c r="C7" s="54">
        <v>44490459</v>
      </c>
    </row>
    <row r="8" spans="1:3">
      <c r="A8" s="50">
        <v>3</v>
      </c>
      <c r="B8" s="55" t="s">
        <v>139</v>
      </c>
      <c r="C8" s="54">
        <v>36850537</v>
      </c>
    </row>
    <row r="9" spans="1:3">
      <c r="A9" s="50">
        <v>4</v>
      </c>
      <c r="B9" s="55" t="s">
        <v>138</v>
      </c>
      <c r="C9" s="54">
        <v>21463472</v>
      </c>
    </row>
    <row r="10" spans="1:3">
      <c r="A10" s="50">
        <v>5</v>
      </c>
      <c r="B10" s="55" t="s">
        <v>137</v>
      </c>
      <c r="C10" s="54">
        <v>0</v>
      </c>
    </row>
    <row r="11" spans="1:3">
      <c r="A11" s="50">
        <v>6</v>
      </c>
      <c r="B11" s="56" t="s">
        <v>136</v>
      </c>
      <c r="C11" s="54">
        <v>488312184</v>
      </c>
    </row>
    <row r="12" spans="1:3" s="24" customFormat="1">
      <c r="A12" s="50">
        <v>7</v>
      </c>
      <c r="B12" s="51" t="s">
        <v>135</v>
      </c>
      <c r="C12" s="57">
        <f>SUM(C13:C28)</f>
        <v>96559590.983731389</v>
      </c>
    </row>
    <row r="13" spans="1:3" s="24" customFormat="1">
      <c r="A13" s="50">
        <v>8</v>
      </c>
      <c r="B13" s="58" t="s">
        <v>134</v>
      </c>
      <c r="C13" s="59">
        <v>21463472</v>
      </c>
    </row>
    <row r="14" spans="1:3" s="24" customFormat="1" ht="26.4">
      <c r="A14" s="50">
        <v>9</v>
      </c>
      <c r="B14" s="60" t="s">
        <v>133</v>
      </c>
      <c r="C14" s="59">
        <v>3037000.6837313883</v>
      </c>
    </row>
    <row r="15" spans="1:3" s="24" customFormat="1">
      <c r="A15" s="50">
        <v>10</v>
      </c>
      <c r="B15" s="61" t="s">
        <v>132</v>
      </c>
      <c r="C15" s="59">
        <v>71952385</v>
      </c>
    </row>
    <row r="16" spans="1:3" s="24" customFormat="1">
      <c r="A16" s="50">
        <v>11</v>
      </c>
      <c r="B16" s="62" t="s">
        <v>131</v>
      </c>
      <c r="C16" s="59"/>
    </row>
    <row r="17" spans="1:3" s="24" customFormat="1">
      <c r="A17" s="50">
        <v>12</v>
      </c>
      <c r="B17" s="61" t="s">
        <v>130</v>
      </c>
      <c r="C17" s="59"/>
    </row>
    <row r="18" spans="1:3" s="24" customFormat="1">
      <c r="A18" s="50">
        <v>13</v>
      </c>
      <c r="B18" s="61" t="s">
        <v>129</v>
      </c>
      <c r="C18" s="59"/>
    </row>
    <row r="19" spans="1:3" s="24" customFormat="1">
      <c r="A19" s="50">
        <v>14</v>
      </c>
      <c r="B19" s="61" t="s">
        <v>128</v>
      </c>
      <c r="C19" s="59"/>
    </row>
    <row r="20" spans="1:3" s="24" customFormat="1">
      <c r="A20" s="50">
        <v>15</v>
      </c>
      <c r="B20" s="61" t="s">
        <v>127</v>
      </c>
      <c r="C20" s="59"/>
    </row>
    <row r="21" spans="1:3" s="24" customFormat="1" ht="26.4">
      <c r="A21" s="50">
        <v>16</v>
      </c>
      <c r="B21" s="60" t="s">
        <v>126</v>
      </c>
      <c r="C21" s="59"/>
    </row>
    <row r="22" spans="1:3" s="24" customFormat="1">
      <c r="A22" s="50">
        <v>17</v>
      </c>
      <c r="B22" s="63" t="s">
        <v>125</v>
      </c>
      <c r="C22" s="59">
        <v>106733.3</v>
      </c>
    </row>
    <row r="23" spans="1:3" s="24" customFormat="1">
      <c r="A23" s="50">
        <v>18</v>
      </c>
      <c r="B23" s="504" t="s">
        <v>553</v>
      </c>
      <c r="C23" s="326"/>
    </row>
    <row r="24" spans="1:3" s="24" customFormat="1">
      <c r="A24" s="50">
        <v>19</v>
      </c>
      <c r="B24" s="60" t="s">
        <v>124</v>
      </c>
      <c r="C24" s="59"/>
    </row>
    <row r="25" spans="1:3" s="24" customFormat="1" ht="26.4">
      <c r="A25" s="50">
        <v>20</v>
      </c>
      <c r="B25" s="60" t="s">
        <v>101</v>
      </c>
      <c r="C25" s="59"/>
    </row>
    <row r="26" spans="1:3" s="24" customFormat="1">
      <c r="A26" s="50">
        <v>21</v>
      </c>
      <c r="B26" s="64" t="s">
        <v>123</v>
      </c>
      <c r="C26" s="59"/>
    </row>
    <row r="27" spans="1:3" s="24" customFormat="1">
      <c r="A27" s="50">
        <v>22</v>
      </c>
      <c r="B27" s="64" t="s">
        <v>122</v>
      </c>
      <c r="C27" s="59"/>
    </row>
    <row r="28" spans="1:3" s="24" customFormat="1">
      <c r="A28" s="50">
        <v>23</v>
      </c>
      <c r="B28" s="64" t="s">
        <v>121</v>
      </c>
      <c r="C28" s="59"/>
    </row>
    <row r="29" spans="1:3" s="24" customFormat="1">
      <c r="A29" s="50">
        <v>24</v>
      </c>
      <c r="B29" s="65" t="s">
        <v>120</v>
      </c>
      <c r="C29" s="57">
        <f>C6-C12</f>
        <v>494557061.01626861</v>
      </c>
    </row>
    <row r="30" spans="1:3" s="24" customFormat="1">
      <c r="A30" s="66"/>
      <c r="B30" s="67"/>
      <c r="C30" s="59"/>
    </row>
    <row r="31" spans="1:3" s="24" customFormat="1">
      <c r="A31" s="66">
        <v>25</v>
      </c>
      <c r="B31" s="65" t="s">
        <v>119</v>
      </c>
      <c r="C31" s="57">
        <f>C32+C35</f>
        <v>4565384</v>
      </c>
    </row>
    <row r="32" spans="1:3" s="24" customFormat="1">
      <c r="A32" s="66">
        <v>26</v>
      </c>
      <c r="B32" s="55" t="s">
        <v>118</v>
      </c>
      <c r="C32" s="68">
        <f>C33+C34</f>
        <v>45654</v>
      </c>
    </row>
    <row r="33" spans="1:3" s="24" customFormat="1">
      <c r="A33" s="66">
        <v>27</v>
      </c>
      <c r="B33" s="69" t="s">
        <v>192</v>
      </c>
      <c r="C33" s="59">
        <v>45654</v>
      </c>
    </row>
    <row r="34" spans="1:3" s="24" customFormat="1">
      <c r="A34" s="66">
        <v>28</v>
      </c>
      <c r="B34" s="69" t="s">
        <v>117</v>
      </c>
      <c r="C34" s="59">
        <v>0</v>
      </c>
    </row>
    <row r="35" spans="1:3" s="24" customFormat="1">
      <c r="A35" s="66">
        <v>29</v>
      </c>
      <c r="B35" s="55" t="s">
        <v>116</v>
      </c>
      <c r="C35" s="59">
        <v>4519730</v>
      </c>
    </row>
    <row r="36" spans="1:3" s="24" customFormat="1">
      <c r="A36" s="66">
        <v>30</v>
      </c>
      <c r="B36" s="65" t="s">
        <v>115</v>
      </c>
      <c r="C36" s="57">
        <f>SUM(C37:C41)</f>
        <v>0</v>
      </c>
    </row>
    <row r="37" spans="1:3" s="24" customFormat="1">
      <c r="A37" s="66">
        <v>31</v>
      </c>
      <c r="B37" s="60" t="s">
        <v>114</v>
      </c>
      <c r="C37" s="59"/>
    </row>
    <row r="38" spans="1:3" s="24" customFormat="1">
      <c r="A38" s="66">
        <v>32</v>
      </c>
      <c r="B38" s="61" t="s">
        <v>113</v>
      </c>
      <c r="C38" s="59"/>
    </row>
    <row r="39" spans="1:3" s="24" customFormat="1">
      <c r="A39" s="66">
        <v>33</v>
      </c>
      <c r="B39" s="60" t="s">
        <v>112</v>
      </c>
      <c r="C39" s="59"/>
    </row>
    <row r="40" spans="1:3" s="24" customFormat="1" ht="26.4">
      <c r="A40" s="66">
        <v>34</v>
      </c>
      <c r="B40" s="60" t="s">
        <v>101</v>
      </c>
      <c r="C40" s="59"/>
    </row>
    <row r="41" spans="1:3" s="24" customFormat="1">
      <c r="A41" s="66">
        <v>35</v>
      </c>
      <c r="B41" s="64" t="s">
        <v>111</v>
      </c>
      <c r="C41" s="59"/>
    </row>
    <row r="42" spans="1:3" s="24" customFormat="1">
      <c r="A42" s="66">
        <v>36</v>
      </c>
      <c r="B42" s="65" t="s">
        <v>110</v>
      </c>
      <c r="C42" s="57">
        <f>C31-C36</f>
        <v>4565384</v>
      </c>
    </row>
    <row r="43" spans="1:3" s="24" customFormat="1">
      <c r="A43" s="66"/>
      <c r="B43" s="67"/>
      <c r="C43" s="59"/>
    </row>
    <row r="44" spans="1:3" s="24" customFormat="1">
      <c r="A44" s="66">
        <v>37</v>
      </c>
      <c r="B44" s="70" t="s">
        <v>109</v>
      </c>
      <c r="C44" s="57">
        <f>SUM(C45:C47)</f>
        <v>97921789.280000001</v>
      </c>
    </row>
    <row r="45" spans="1:3" s="24" customFormat="1">
      <c r="A45" s="66">
        <v>38</v>
      </c>
      <c r="B45" s="55" t="s">
        <v>108</v>
      </c>
      <c r="C45" s="59">
        <v>97921789.280000001</v>
      </c>
    </row>
    <row r="46" spans="1:3" s="24" customFormat="1">
      <c r="A46" s="66">
        <v>39</v>
      </c>
      <c r="B46" s="55" t="s">
        <v>107</v>
      </c>
      <c r="C46" s="59"/>
    </row>
    <row r="47" spans="1:3" s="24" customFormat="1">
      <c r="A47" s="66">
        <v>40</v>
      </c>
      <c r="B47" s="55" t="s">
        <v>106</v>
      </c>
      <c r="C47" s="59"/>
    </row>
    <row r="48" spans="1:3" s="24" customFormat="1">
      <c r="A48" s="66">
        <v>41</v>
      </c>
      <c r="B48" s="70" t="s">
        <v>105</v>
      </c>
      <c r="C48" s="57">
        <f>SUM(C49:C52)</f>
        <v>0</v>
      </c>
    </row>
    <row r="49" spans="1:3" s="24" customFormat="1">
      <c r="A49" s="66">
        <v>42</v>
      </c>
      <c r="B49" s="60" t="s">
        <v>104</v>
      </c>
      <c r="C49" s="59"/>
    </row>
    <row r="50" spans="1:3" s="24" customFormat="1">
      <c r="A50" s="66">
        <v>43</v>
      </c>
      <c r="B50" s="61" t="s">
        <v>103</v>
      </c>
      <c r="C50" s="59"/>
    </row>
    <row r="51" spans="1:3" s="24" customFormat="1">
      <c r="A51" s="66">
        <v>44</v>
      </c>
      <c r="B51" s="60" t="s">
        <v>102</v>
      </c>
      <c r="C51" s="59"/>
    </row>
    <row r="52" spans="1:3" s="24" customFormat="1" ht="26.4">
      <c r="A52" s="66">
        <v>45</v>
      </c>
      <c r="B52" s="60" t="s">
        <v>101</v>
      </c>
      <c r="C52" s="59"/>
    </row>
    <row r="53" spans="1:3" s="24" customFormat="1" ht="13.8" thickBot="1">
      <c r="A53" s="66">
        <v>46</v>
      </c>
      <c r="B53" s="71" t="s">
        <v>100</v>
      </c>
      <c r="C53" s="72">
        <f>C44-C48</f>
        <v>97921789.280000001</v>
      </c>
    </row>
    <row r="56" spans="1:3">
      <c r="B56" s="4"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zoomScale="85" zoomScaleNormal="85" workbookViewId="0">
      <selection activeCell="K25" sqref="K25"/>
    </sheetView>
  </sheetViews>
  <sheetFormatPr defaultColWidth="9.33203125" defaultRowHeight="13.8"/>
  <cols>
    <col min="1" max="1" width="9.44140625" style="150" bestFit="1" customWidth="1"/>
    <col min="2" max="2" width="59" style="150" customWidth="1"/>
    <col min="3" max="3" width="16.6640625" style="150" bestFit="1" customWidth="1"/>
    <col min="4" max="4" width="14.33203125" style="150" bestFit="1" customWidth="1"/>
    <col min="5" max="16384" width="9.33203125" style="150"/>
  </cols>
  <sheetData>
    <row r="1" spans="1:4">
      <c r="A1" s="195" t="s">
        <v>30</v>
      </c>
      <c r="B1" s="3" t="str">
        <f>'Info '!C2</f>
        <v>JSC "Liberty Bank"</v>
      </c>
    </row>
    <row r="2" spans="1:4" s="131" customFormat="1" ht="15.75" customHeight="1">
      <c r="A2" s="131" t="s">
        <v>31</v>
      </c>
      <c r="B2" s="508">
        <f>'1. key ratios '!B2</f>
        <v>45657</v>
      </c>
    </row>
    <row r="3" spans="1:4" s="131" customFormat="1" ht="15.75" customHeight="1"/>
    <row r="4" spans="1:4" ht="14.4" thickBot="1">
      <c r="A4" s="167" t="s">
        <v>281</v>
      </c>
      <c r="B4" s="203" t="s">
        <v>282</v>
      </c>
    </row>
    <row r="5" spans="1:4" s="204" customFormat="1" ht="12.75" customHeight="1">
      <c r="A5" s="263"/>
      <c r="B5" s="264" t="s">
        <v>285</v>
      </c>
      <c r="C5" s="196" t="s">
        <v>283</v>
      </c>
      <c r="D5" s="197" t="s">
        <v>284</v>
      </c>
    </row>
    <row r="6" spans="1:4" s="205" customFormat="1">
      <c r="A6" s="198">
        <v>1</v>
      </c>
      <c r="B6" s="258" t="s">
        <v>286</v>
      </c>
      <c r="C6" s="258"/>
      <c r="D6" s="199"/>
    </row>
    <row r="7" spans="1:4" s="205" customFormat="1">
      <c r="A7" s="200" t="s">
        <v>272</v>
      </c>
      <c r="B7" s="259" t="s">
        <v>287</v>
      </c>
      <c r="C7" s="251">
        <v>4.4999999999999998E-2</v>
      </c>
      <c r="D7" s="516">
        <f>C7*'5. RWA '!$C$13</f>
        <v>160779879.20981511</v>
      </c>
    </row>
    <row r="8" spans="1:4" s="205" customFormat="1">
      <c r="A8" s="200" t="s">
        <v>273</v>
      </c>
      <c r="B8" s="259" t="s">
        <v>288</v>
      </c>
      <c r="C8" s="252">
        <v>0.06</v>
      </c>
      <c r="D8" s="516">
        <f>C8*'5. RWA '!$C$13</f>
        <v>214373172.27975351</v>
      </c>
    </row>
    <row r="9" spans="1:4" s="205" customFormat="1">
      <c r="A9" s="200" t="s">
        <v>274</v>
      </c>
      <c r="B9" s="259" t="s">
        <v>289</v>
      </c>
      <c r="C9" s="252">
        <v>0.08</v>
      </c>
      <c r="D9" s="516">
        <f>C9*'5. RWA '!$C$13</f>
        <v>285830896.37300467</v>
      </c>
    </row>
    <row r="10" spans="1:4" s="205" customFormat="1">
      <c r="A10" s="198" t="s">
        <v>275</v>
      </c>
      <c r="B10" s="258" t="s">
        <v>290</v>
      </c>
      <c r="C10" s="253"/>
      <c r="D10" s="260"/>
    </row>
    <row r="11" spans="1:4" s="206" customFormat="1">
      <c r="A11" s="201" t="s">
        <v>276</v>
      </c>
      <c r="B11" s="250" t="s">
        <v>356</v>
      </c>
      <c r="C11" s="254">
        <v>2.5000000000000001E-2</v>
      </c>
      <c r="D11" s="516">
        <f>C11*'5. RWA '!$C$13</f>
        <v>89322155.116563976</v>
      </c>
    </row>
    <row r="12" spans="1:4" s="206" customFormat="1">
      <c r="A12" s="201" t="s">
        <v>277</v>
      </c>
      <c r="B12" s="250" t="s">
        <v>291</v>
      </c>
      <c r="C12" s="254">
        <v>2.5000000000000001E-3</v>
      </c>
      <c r="D12" s="516">
        <f>C12*'5. RWA '!$C$13</f>
        <v>8932215.5116563961</v>
      </c>
    </row>
    <row r="13" spans="1:4" s="206" customFormat="1">
      <c r="A13" s="201" t="s">
        <v>278</v>
      </c>
      <c r="B13" s="250" t="s">
        <v>292</v>
      </c>
      <c r="C13" s="254">
        <v>5.0000000000000001E-3</v>
      </c>
      <c r="D13" s="516">
        <f>C13*'5. RWA '!$C$13</f>
        <v>17864431.023312792</v>
      </c>
    </row>
    <row r="14" spans="1:4" s="206" customFormat="1">
      <c r="A14" s="198" t="s">
        <v>279</v>
      </c>
      <c r="B14" s="258" t="s">
        <v>353</v>
      </c>
      <c r="C14" s="255"/>
      <c r="D14" s="517"/>
    </row>
    <row r="15" spans="1:4" s="206" customFormat="1">
      <c r="A15" s="201">
        <v>3.1</v>
      </c>
      <c r="B15" s="250" t="s">
        <v>297</v>
      </c>
      <c r="C15" s="254">
        <v>3.1441701665088764E-2</v>
      </c>
      <c r="D15" s="516">
        <f>C15*'5. RWA '!$C$13</f>
        <v>112337622.13031144</v>
      </c>
    </row>
    <row r="16" spans="1:4" s="206" customFormat="1">
      <c r="A16" s="201">
        <v>3.2</v>
      </c>
      <c r="B16" s="250" t="s">
        <v>298</v>
      </c>
      <c r="C16" s="254">
        <v>3.9108740439099073E-2</v>
      </c>
      <c r="D16" s="516">
        <f>C16*'5. RWA '!$C$13</f>
        <v>139731079.1965858</v>
      </c>
    </row>
    <row r="17" spans="1:6" s="205" customFormat="1">
      <c r="A17" s="201">
        <v>3.3</v>
      </c>
      <c r="B17" s="250" t="s">
        <v>299</v>
      </c>
      <c r="C17" s="254">
        <v>4.9196949352270536E-2</v>
      </c>
      <c r="D17" s="516">
        <f>C17*'5. RWA '!$C$13</f>
        <v>175775101.65221</v>
      </c>
    </row>
    <row r="18" spans="1:6" s="204" customFormat="1" ht="12.75" customHeight="1">
      <c r="A18" s="261"/>
      <c r="B18" s="262" t="s">
        <v>352</v>
      </c>
      <c r="C18" s="256" t="s">
        <v>283</v>
      </c>
      <c r="D18" s="518" t="s">
        <v>284</v>
      </c>
    </row>
    <row r="19" spans="1:6" s="205" customFormat="1">
      <c r="A19" s="202">
        <v>4</v>
      </c>
      <c r="B19" s="250" t="s">
        <v>293</v>
      </c>
      <c r="C19" s="254">
        <f>C7+C11+C12+C13+C15</f>
        <v>0.10894170166508878</v>
      </c>
      <c r="D19" s="516">
        <f>C19*'5. RWA '!$C$13</f>
        <v>389236302.99165976</v>
      </c>
    </row>
    <row r="20" spans="1:6" s="205" customFormat="1">
      <c r="A20" s="202">
        <v>5</v>
      </c>
      <c r="B20" s="250" t="s">
        <v>90</v>
      </c>
      <c r="C20" s="254">
        <f>C8+C11+C12+C13+C16</f>
        <v>0.13160874043909906</v>
      </c>
      <c r="D20" s="516">
        <f>C20*'5. RWA '!$C$13</f>
        <v>470223053.12787247</v>
      </c>
    </row>
    <row r="21" spans="1:6" s="205" customFormat="1" ht="14.4" thickBot="1">
      <c r="A21" s="207" t="s">
        <v>280</v>
      </c>
      <c r="B21" s="208" t="s">
        <v>294</v>
      </c>
      <c r="C21" s="257">
        <f>C9+C11+C12+C13+C17</f>
        <v>0.16169694935227055</v>
      </c>
      <c r="D21" s="519">
        <f>C21*'5. RWA '!$C$13</f>
        <v>577724799.67674792</v>
      </c>
    </row>
    <row r="22" spans="1:6">
      <c r="F22" s="167"/>
    </row>
    <row r="23" spans="1:6" ht="53.4">
      <c r="B23" s="166"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
  <sheetViews>
    <sheetView showGridLines="0" zoomScale="85" zoomScaleNormal="85" workbookViewId="0">
      <selection activeCell="I25" sqref="I25"/>
    </sheetView>
  </sheetViews>
  <sheetFormatPr defaultRowHeight="14.4"/>
  <cols>
    <col min="1" max="1" width="100.44140625" customWidth="1"/>
    <col min="2" max="2" width="41.33203125" customWidth="1"/>
    <col min="3" max="3" width="28.109375" bestFit="1" customWidth="1"/>
    <col min="4" max="4" width="28.33203125" customWidth="1"/>
    <col min="5" max="7" width="28.109375" customWidth="1"/>
  </cols>
  <sheetData>
    <row r="1" spans="1:3">
      <c r="A1" s="457" t="str">
        <f>'9.1. Capital Requirements'!A1</f>
        <v>Bank:</v>
      </c>
      <c r="B1" s="458" t="str">
        <f>'1. key ratios '!B1</f>
        <v>JSC "Liberty Bank"</v>
      </c>
    </row>
    <row r="2" spans="1:3">
      <c r="A2" s="457" t="str">
        <f>'9.1. Capital Requirements'!A2</f>
        <v>Date:</v>
      </c>
      <c r="B2" s="514">
        <f>'1. key ratios '!B2</f>
        <v>45657</v>
      </c>
    </row>
    <row r="3" spans="1:3">
      <c r="A3" s="459" t="s">
        <v>712</v>
      </c>
      <c r="B3" s="460" t="s">
        <v>713</v>
      </c>
    </row>
    <row r="4" spans="1:3" ht="15" thickBot="1"/>
    <row r="5" spans="1:3">
      <c r="A5" s="461"/>
      <c r="B5" s="462" t="s">
        <v>714</v>
      </c>
      <c r="C5" s="483"/>
    </row>
    <row r="6" spans="1:3">
      <c r="A6" s="463" t="s">
        <v>734</v>
      </c>
      <c r="B6" s="464">
        <v>611926287.23626864</v>
      </c>
      <c r="C6" s="483"/>
    </row>
    <row r="7" spans="1:3" ht="15.6">
      <c r="A7" s="463" t="s">
        <v>720</v>
      </c>
      <c r="B7" s="464">
        <v>597044234.47626865</v>
      </c>
      <c r="C7" s="483"/>
    </row>
    <row r="8" spans="1:3">
      <c r="A8" s="465" t="s">
        <v>715</v>
      </c>
      <c r="B8" s="466">
        <v>494557061.01626861</v>
      </c>
      <c r="C8" s="483"/>
    </row>
    <row r="9" spans="1:3">
      <c r="A9" s="465" t="s">
        <v>716</v>
      </c>
      <c r="B9" s="466">
        <v>4565384.18</v>
      </c>
      <c r="C9" s="483"/>
    </row>
    <row r="10" spans="1:3">
      <c r="A10" s="465" t="s">
        <v>717</v>
      </c>
      <c r="B10" s="466">
        <v>97921789.280000001</v>
      </c>
      <c r="C10" s="483"/>
    </row>
    <row r="11" spans="1:3">
      <c r="A11" s="463" t="s">
        <v>721</v>
      </c>
      <c r="B11" s="464">
        <v>14882052.76</v>
      </c>
      <c r="C11" s="483"/>
    </row>
    <row r="12" spans="1:3" ht="15.6">
      <c r="A12" s="465" t="s">
        <v>740</v>
      </c>
      <c r="B12" s="466">
        <v>14882052.76</v>
      </c>
      <c r="C12" s="483"/>
    </row>
    <row r="13" spans="1:3" ht="15.6">
      <c r="A13" s="465" t="s">
        <v>722</v>
      </c>
      <c r="B13" s="466">
        <v>0</v>
      </c>
      <c r="C13" s="483"/>
    </row>
    <row r="14" spans="1:3">
      <c r="A14" s="463" t="s">
        <v>723</v>
      </c>
      <c r="B14" s="464">
        <v>4811671210.2496576</v>
      </c>
      <c r="C14" s="483"/>
    </row>
    <row r="15" spans="1:3">
      <c r="A15" s="467" t="s">
        <v>724</v>
      </c>
      <c r="B15" s="466">
        <v>4214626975.7733893</v>
      </c>
      <c r="C15" s="483"/>
    </row>
    <row r="16" spans="1:3">
      <c r="A16" s="467" t="s">
        <v>725</v>
      </c>
      <c r="B16" s="466">
        <v>597044234.47626865</v>
      </c>
      <c r="C16" s="483"/>
    </row>
    <row r="17" spans="1:5">
      <c r="A17" s="463" t="s">
        <v>728</v>
      </c>
      <c r="B17" s="464"/>
      <c r="C17" s="483"/>
    </row>
    <row r="18" spans="1:5">
      <c r="A18" s="467" t="s">
        <v>726</v>
      </c>
      <c r="B18" s="466">
        <v>3572886204.6625586</v>
      </c>
      <c r="C18" s="483"/>
    </row>
    <row r="19" spans="1:5">
      <c r="A19" s="467" t="s">
        <v>727</v>
      </c>
      <c r="B19" s="466">
        <v>4908289347.6056309</v>
      </c>
      <c r="C19" s="483"/>
    </row>
    <row r="20" spans="1:5">
      <c r="A20" s="463" t="s">
        <v>742</v>
      </c>
      <c r="B20" s="464"/>
      <c r="C20" s="483"/>
    </row>
    <row r="21" spans="1:5">
      <c r="A21" s="468" t="s">
        <v>729</v>
      </c>
      <c r="B21" s="469">
        <v>0.17126945897065368</v>
      </c>
      <c r="C21" s="483"/>
    </row>
    <row r="22" spans="1:5">
      <c r="A22" s="468" t="s">
        <v>746</v>
      </c>
      <c r="B22" s="469">
        <v>0.1246720076791682</v>
      </c>
      <c r="C22" s="483"/>
    </row>
    <row r="23" spans="1:5" ht="15" thickBot="1">
      <c r="A23" s="470" t="s">
        <v>730</v>
      </c>
      <c r="B23" s="471">
        <v>0.12717541587894954</v>
      </c>
    </row>
    <row r="24" spans="1:5" ht="16.5" customHeight="1">
      <c r="A24" s="472" t="s">
        <v>718</v>
      </c>
      <c r="B24" s="473"/>
      <c r="C24" s="473"/>
      <c r="D24" s="473"/>
      <c r="E24" s="473"/>
    </row>
    <row r="25" spans="1:5" ht="25.5" customHeight="1">
      <c r="A25" s="472" t="s">
        <v>739</v>
      </c>
    </row>
    <row r="26" spans="1:5" ht="50.4" customHeight="1">
      <c r="A26" s="472" t="s">
        <v>741</v>
      </c>
      <c r="B26" s="150"/>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showGridLines="0" zoomScale="85" zoomScaleNormal="85" workbookViewId="0">
      <selection activeCell="J32" sqref="J32"/>
    </sheetView>
  </sheetViews>
  <sheetFormatPr defaultRowHeight="14.4"/>
  <cols>
    <col min="1" max="1" width="46.44140625" customWidth="1"/>
    <col min="2" max="2" width="24.6640625" customWidth="1"/>
    <col min="3" max="3" width="23.88671875" customWidth="1"/>
    <col min="4" max="4" width="23.44140625" customWidth="1"/>
    <col min="5" max="5" width="24.44140625" customWidth="1"/>
    <col min="6" max="6" width="24.6640625" customWidth="1"/>
  </cols>
  <sheetData>
    <row r="1" spans="1:7">
      <c r="A1" s="457" t="s">
        <v>30</v>
      </c>
      <c r="B1" s="458" t="str">
        <f>'1. key ratios '!B1</f>
        <v>JSC "Liberty Bank"</v>
      </c>
      <c r="C1" s="150"/>
    </row>
    <row r="2" spans="1:7">
      <c r="A2" s="457" t="s">
        <v>31</v>
      </c>
      <c r="B2" s="514">
        <f>'1. key ratios '!B2</f>
        <v>45657</v>
      </c>
      <c r="C2" s="150"/>
    </row>
    <row r="3" spans="1:7">
      <c r="A3" s="459" t="s">
        <v>719</v>
      </c>
      <c r="B3" s="460" t="s">
        <v>713</v>
      </c>
      <c r="C3" s="150"/>
    </row>
    <row r="5" spans="1:7">
      <c r="A5" s="474"/>
    </row>
    <row r="6" spans="1:7" ht="15" thickBot="1">
      <c r="A6" s="475"/>
      <c r="B6" s="475"/>
      <c r="C6" s="475"/>
      <c r="D6" s="475"/>
      <c r="E6" s="475"/>
      <c r="F6" s="475"/>
    </row>
    <row r="7" spans="1:7">
      <c r="A7" s="746"/>
      <c r="B7" s="748" t="s">
        <v>745</v>
      </c>
      <c r="C7" s="748"/>
      <c r="D7" s="748"/>
      <c r="E7" s="748"/>
      <c r="F7" s="744" t="s">
        <v>64</v>
      </c>
    </row>
    <row r="8" spans="1:7">
      <c r="A8" s="747"/>
      <c r="B8" s="476" t="s">
        <v>731</v>
      </c>
      <c r="C8" s="476" t="s">
        <v>732</v>
      </c>
      <c r="D8" s="476" t="s">
        <v>733</v>
      </c>
      <c r="E8" s="476" t="s">
        <v>743</v>
      </c>
      <c r="F8" s="745"/>
      <c r="G8" s="484"/>
    </row>
    <row r="9" spans="1:7">
      <c r="A9" s="477" t="s">
        <v>734</v>
      </c>
      <c r="B9" s="686">
        <f>B13+B17</f>
        <v>819092603.13096416</v>
      </c>
      <c r="C9" s="686">
        <f t="shared" ref="C9:E9" si="0">C13+C17</f>
        <v>6993371.4034519996</v>
      </c>
      <c r="D9" s="686">
        <f t="shared" si="0"/>
        <v>144240171.1979762</v>
      </c>
      <c r="E9" s="686">
        <f t="shared" si="0"/>
        <v>5556184.5800000001</v>
      </c>
      <c r="F9" s="744">
        <f>F13+F17</f>
        <v>975882330.31239235</v>
      </c>
    </row>
    <row r="10" spans="1:7">
      <c r="A10" s="478" t="s">
        <v>736</v>
      </c>
      <c r="B10" s="686">
        <v>814060212.90199995</v>
      </c>
      <c r="C10" s="686">
        <v>2806800</v>
      </c>
      <c r="D10" s="686">
        <v>109006241.64</v>
      </c>
      <c r="E10" s="686">
        <v>5549949.5800000001</v>
      </c>
      <c r="F10" s="745">
        <f t="shared" ref="F10:F20" si="1">SUM(B10:E10)</f>
        <v>931423204.12199998</v>
      </c>
      <c r="G10" s="483"/>
    </row>
    <row r="11" spans="1:7">
      <c r="A11" s="478" t="s">
        <v>744</v>
      </c>
      <c r="B11" s="686">
        <v>5032390.2289641993</v>
      </c>
      <c r="C11" s="686">
        <v>4186571.4034520001</v>
      </c>
      <c r="D11" s="686">
        <v>35233929.557976201</v>
      </c>
      <c r="E11" s="686">
        <v>6235</v>
      </c>
      <c r="F11" s="744">
        <f t="shared" si="1"/>
        <v>44459126.190392405</v>
      </c>
      <c r="G11" s="483"/>
    </row>
    <row r="12" spans="1:7">
      <c r="A12" s="479" t="s">
        <v>735</v>
      </c>
      <c r="B12" s="686">
        <v>17098776.862000003</v>
      </c>
      <c r="C12" s="686">
        <v>2245440</v>
      </c>
      <c r="D12" s="686">
        <v>11645812.359999999</v>
      </c>
      <c r="E12" s="686">
        <v>997035.40000000037</v>
      </c>
      <c r="F12" s="745">
        <f t="shared" si="1"/>
        <v>31987064.622000001</v>
      </c>
      <c r="G12" s="483"/>
    </row>
    <row r="13" spans="1:7">
      <c r="A13" s="480" t="s">
        <v>725</v>
      </c>
      <c r="B13" s="686">
        <v>0</v>
      </c>
      <c r="C13" s="686">
        <v>561360</v>
      </c>
      <c r="D13" s="686">
        <v>97360429.280000001</v>
      </c>
      <c r="E13" s="686">
        <v>4565384.18</v>
      </c>
      <c r="F13" s="744">
        <f t="shared" si="1"/>
        <v>102487173.46000001</v>
      </c>
    </row>
    <row r="14" spans="1:7">
      <c r="A14" s="478" t="s">
        <v>736</v>
      </c>
      <c r="B14" s="686">
        <v>0</v>
      </c>
      <c r="C14" s="686">
        <v>561360</v>
      </c>
      <c r="D14" s="686">
        <v>97360429.280000001</v>
      </c>
      <c r="E14" s="686">
        <v>4559149.18</v>
      </c>
      <c r="F14" s="745">
        <f t="shared" si="1"/>
        <v>102480938.46000001</v>
      </c>
    </row>
    <row r="15" spans="1:7">
      <c r="A15" s="478" t="s">
        <v>744</v>
      </c>
      <c r="B15" s="686">
        <v>0</v>
      </c>
      <c r="C15" s="686">
        <v>0</v>
      </c>
      <c r="D15" s="686">
        <v>0</v>
      </c>
      <c r="E15" s="686">
        <v>6235</v>
      </c>
      <c r="F15" s="744">
        <f t="shared" si="1"/>
        <v>6235</v>
      </c>
    </row>
    <row r="16" spans="1:7">
      <c r="A16" s="479" t="s">
        <v>735</v>
      </c>
      <c r="B16" s="686">
        <v>0</v>
      </c>
      <c r="C16" s="686">
        <v>0</v>
      </c>
      <c r="D16" s="686">
        <v>0</v>
      </c>
      <c r="E16" s="686">
        <v>6235</v>
      </c>
      <c r="F16" s="745">
        <f t="shared" si="1"/>
        <v>6235</v>
      </c>
    </row>
    <row r="17" spans="1:6">
      <c r="A17" s="480" t="s">
        <v>721</v>
      </c>
      <c r="B17" s="686">
        <v>819092603.13096416</v>
      </c>
      <c r="C17" s="686">
        <v>6432011.4034519996</v>
      </c>
      <c r="D17" s="686">
        <v>46879741.917976201</v>
      </c>
      <c r="E17" s="686">
        <v>990800.40000000037</v>
      </c>
      <c r="F17" s="744">
        <f t="shared" si="1"/>
        <v>873395156.85239232</v>
      </c>
    </row>
    <row r="18" spans="1:6">
      <c r="A18" s="478" t="s">
        <v>736</v>
      </c>
      <c r="B18" s="686">
        <v>814060212.90199995</v>
      </c>
      <c r="C18" s="686">
        <v>2245440</v>
      </c>
      <c r="D18" s="686">
        <v>11645812.359999999</v>
      </c>
      <c r="E18" s="686">
        <v>990800.40000000037</v>
      </c>
      <c r="F18" s="745">
        <f t="shared" si="1"/>
        <v>828942265.66199994</v>
      </c>
    </row>
    <row r="19" spans="1:6">
      <c r="A19" s="478" t="s">
        <v>744</v>
      </c>
      <c r="B19" s="686">
        <v>5032390.2289641993</v>
      </c>
      <c r="C19" s="686">
        <v>4186571.4034520001</v>
      </c>
      <c r="D19" s="686">
        <v>35233929.557976201</v>
      </c>
      <c r="E19" s="686">
        <v>0</v>
      </c>
      <c r="F19" s="744">
        <f t="shared" si="1"/>
        <v>44452891.190392405</v>
      </c>
    </row>
    <row r="20" spans="1:6">
      <c r="A20" s="479" t="s">
        <v>735</v>
      </c>
      <c r="B20" s="686">
        <v>17098776.862000003</v>
      </c>
      <c r="C20" s="686">
        <v>2245440</v>
      </c>
      <c r="D20" s="686">
        <v>11645812.359999999</v>
      </c>
      <c r="E20" s="686">
        <v>990800.40000000037</v>
      </c>
      <c r="F20" s="745">
        <f t="shared" si="1"/>
        <v>31980829.622000001</v>
      </c>
    </row>
  </sheetData>
  <mergeCells count="9">
    <mergeCell ref="F13:F14"/>
    <mergeCell ref="F15:F16"/>
    <mergeCell ref="F17:F18"/>
    <mergeCell ref="F19:F20"/>
    <mergeCell ref="A7:A8"/>
    <mergeCell ref="B7:E7"/>
    <mergeCell ref="F7:F8"/>
    <mergeCell ref="F9:F10"/>
    <mergeCell ref="F11:F12"/>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8"/>
  <sheetViews>
    <sheetView zoomScale="80" zoomScaleNormal="80" workbookViewId="0">
      <pane xSplit="1" ySplit="5" topLeftCell="B6" activePane="bottomRight" state="frozen"/>
      <selection activeCell="C42" sqref="C42"/>
      <selection pane="topRight" activeCell="C42" sqref="C42"/>
      <selection pane="bottomLeft" activeCell="C42" sqref="C42"/>
      <selection pane="bottomRight" activeCell="I28" sqref="I28"/>
    </sheetView>
  </sheetViews>
  <sheetFormatPr defaultColWidth="9.33203125" defaultRowHeight="13.8"/>
  <cols>
    <col min="1" max="1" width="10.6640625" style="4" customWidth="1"/>
    <col min="2" max="2" width="77.33203125" style="4" customWidth="1"/>
    <col min="3" max="3" width="43.33203125" style="4" customWidth="1"/>
    <col min="4" max="4" width="25.88671875" style="4" customWidth="1"/>
    <col min="5" max="5" width="9.44140625" style="5" customWidth="1"/>
    <col min="6" max="16384" width="9.33203125" style="5"/>
  </cols>
  <sheetData>
    <row r="1" spans="1:6">
      <c r="A1" s="2" t="s">
        <v>30</v>
      </c>
      <c r="B1" s="3" t="str">
        <f>'Info '!C2</f>
        <v>JSC "Liberty Bank"</v>
      </c>
      <c r="E1" s="4"/>
      <c r="F1" s="4"/>
    </row>
    <row r="2" spans="1:6" s="38" customFormat="1" ht="15.75" customHeight="1">
      <c r="A2" s="2" t="s">
        <v>31</v>
      </c>
      <c r="B2" s="508">
        <f>'1. key ratios '!B2</f>
        <v>45657</v>
      </c>
    </row>
    <row r="3" spans="1:6" s="38" customFormat="1" ht="15.75" customHeight="1">
      <c r="A3" s="73"/>
    </row>
    <row r="4" spans="1:6" s="38" customFormat="1" ht="15.75" customHeight="1" thickBot="1">
      <c r="A4" s="38" t="s">
        <v>47</v>
      </c>
      <c r="B4" s="126" t="s">
        <v>178</v>
      </c>
      <c r="D4" s="14" t="s">
        <v>35</v>
      </c>
    </row>
    <row r="5" spans="1:6" ht="26.4">
      <c r="A5" s="606" t="s">
        <v>6</v>
      </c>
      <c r="B5" s="607" t="s">
        <v>218</v>
      </c>
      <c r="C5" s="608" t="s">
        <v>660</v>
      </c>
      <c r="D5" s="609" t="s">
        <v>49</v>
      </c>
    </row>
    <row r="6" spans="1:6" ht="14.4">
      <c r="A6" s="610">
        <v>1</v>
      </c>
      <c r="B6" s="611" t="s">
        <v>561</v>
      </c>
      <c r="C6" s="612">
        <f>SUM(C7:C9)</f>
        <v>551047377.13</v>
      </c>
      <c r="D6" s="613"/>
      <c r="E6" s="74"/>
    </row>
    <row r="7" spans="1:6" ht="14.4">
      <c r="A7" s="610">
        <v>1.1000000000000001</v>
      </c>
      <c r="B7" s="614" t="s">
        <v>562</v>
      </c>
      <c r="C7" s="352">
        <v>324672620.79000002</v>
      </c>
      <c r="D7" s="75"/>
      <c r="E7" s="74"/>
    </row>
    <row r="8" spans="1:6" ht="14.4">
      <c r="A8" s="610">
        <v>1.2</v>
      </c>
      <c r="B8" s="614" t="s">
        <v>563</v>
      </c>
      <c r="C8" s="352">
        <v>116848310.56</v>
      </c>
      <c r="D8" s="75"/>
      <c r="E8" s="74"/>
    </row>
    <row r="9" spans="1:6" ht="14.4">
      <c r="A9" s="610">
        <v>1.3</v>
      </c>
      <c r="B9" s="614" t="s">
        <v>564</v>
      </c>
      <c r="C9" s="353">
        <v>109526445.78</v>
      </c>
      <c r="D9" s="348"/>
      <c r="E9" s="74"/>
    </row>
    <row r="10" spans="1:6" ht="14.4">
      <c r="A10" s="610">
        <v>2</v>
      </c>
      <c r="B10" s="327" t="s">
        <v>565</v>
      </c>
      <c r="C10" s="520">
        <v>330647.54000000004</v>
      </c>
      <c r="D10" s="348"/>
      <c r="E10" s="74"/>
    </row>
    <row r="11" spans="1:6" ht="14.4">
      <c r="A11" s="610">
        <v>2.1</v>
      </c>
      <c r="B11" s="615" t="s">
        <v>566</v>
      </c>
      <c r="C11" s="354">
        <v>102263.9</v>
      </c>
      <c r="D11" s="349"/>
      <c r="E11" s="76"/>
    </row>
    <row r="12" spans="1:6" ht="14.4">
      <c r="A12" s="610">
        <v>3</v>
      </c>
      <c r="B12" s="328" t="s">
        <v>567</v>
      </c>
      <c r="C12" s="521"/>
      <c r="D12" s="349"/>
      <c r="E12" s="76"/>
    </row>
    <row r="13" spans="1:6" ht="14.4">
      <c r="A13" s="610">
        <v>4</v>
      </c>
      <c r="B13" s="329" t="s">
        <v>568</v>
      </c>
      <c r="C13" s="354"/>
      <c r="D13" s="349"/>
      <c r="E13" s="76"/>
    </row>
    <row r="14" spans="1:6" ht="14.4">
      <c r="A14" s="610">
        <v>5</v>
      </c>
      <c r="B14" s="330" t="s">
        <v>569</v>
      </c>
      <c r="C14" s="521">
        <f>SUM(C15:C17)</f>
        <v>135042027</v>
      </c>
      <c r="D14" s="349"/>
      <c r="E14" s="76"/>
    </row>
    <row r="15" spans="1:6" ht="14.4">
      <c r="A15" s="610">
        <v>5.0999999999999996</v>
      </c>
      <c r="B15" s="331" t="s">
        <v>570</v>
      </c>
      <c r="C15" s="353"/>
      <c r="D15" s="349"/>
      <c r="E15" s="74"/>
    </row>
    <row r="16" spans="1:6" ht="14.4">
      <c r="A16" s="610">
        <v>5.2</v>
      </c>
      <c r="B16" s="331" t="s">
        <v>571</v>
      </c>
      <c r="C16" s="353">
        <v>135042027</v>
      </c>
      <c r="D16" s="348"/>
      <c r="E16" s="74"/>
    </row>
    <row r="17" spans="1:5" ht="14.4">
      <c r="A17" s="610">
        <v>5.3</v>
      </c>
      <c r="B17" s="332" t="s">
        <v>572</v>
      </c>
      <c r="C17" s="353"/>
      <c r="D17" s="348"/>
      <c r="E17" s="74"/>
    </row>
    <row r="18" spans="1:5" ht="14.4">
      <c r="A18" s="610">
        <v>6</v>
      </c>
      <c r="B18" s="328" t="s">
        <v>573</v>
      </c>
      <c r="C18" s="520">
        <f>SUM(C19:C20)</f>
        <v>3914827348.2887602</v>
      </c>
      <c r="D18" s="348"/>
      <c r="E18" s="74"/>
    </row>
    <row r="19" spans="1:5" ht="14.4">
      <c r="A19" s="610">
        <v>6.1</v>
      </c>
      <c r="B19" s="331" t="s">
        <v>571</v>
      </c>
      <c r="C19" s="354">
        <v>367044278.03413582</v>
      </c>
      <c r="D19" s="348"/>
      <c r="E19" s="74"/>
    </row>
    <row r="20" spans="1:5" ht="14.4">
      <c r="A20" s="610">
        <v>6.2</v>
      </c>
      <c r="B20" s="332" t="s">
        <v>572</v>
      </c>
      <c r="C20" s="354">
        <v>3547783070.2546244</v>
      </c>
      <c r="D20" s="348"/>
      <c r="E20" s="74"/>
    </row>
    <row r="21" spans="1:5" ht="14.4">
      <c r="A21" s="610">
        <v>7</v>
      </c>
      <c r="B21" s="327" t="s">
        <v>574</v>
      </c>
      <c r="C21" s="354"/>
      <c r="D21" s="348"/>
      <c r="E21" s="74"/>
    </row>
    <row r="22" spans="1:5" ht="14.4">
      <c r="A22" s="610">
        <v>8</v>
      </c>
      <c r="B22" s="333" t="s">
        <v>575</v>
      </c>
      <c r="C22" s="353"/>
      <c r="D22" s="348"/>
      <c r="E22" s="74"/>
    </row>
    <row r="23" spans="1:5" ht="14.4">
      <c r="A23" s="610">
        <v>9</v>
      </c>
      <c r="B23" s="329" t="s">
        <v>576</v>
      </c>
      <c r="C23" s="520">
        <f>SUM(C24:C25)</f>
        <v>198290376.61000001</v>
      </c>
      <c r="D23" s="350"/>
      <c r="E23" s="74"/>
    </row>
    <row r="24" spans="1:5" ht="14.4">
      <c r="A24" s="610">
        <v>9.1</v>
      </c>
      <c r="B24" s="331" t="s">
        <v>577</v>
      </c>
      <c r="C24" s="355">
        <v>196245657.57000002</v>
      </c>
      <c r="D24" s="351"/>
      <c r="E24" s="74"/>
    </row>
    <row r="25" spans="1:5" ht="14.4">
      <c r="A25" s="610">
        <v>9.1999999999999993</v>
      </c>
      <c r="B25" s="331" t="s">
        <v>578</v>
      </c>
      <c r="C25" s="616">
        <v>2044719.04</v>
      </c>
      <c r="D25" s="617"/>
      <c r="E25" s="78"/>
    </row>
    <row r="26" spans="1:5" ht="14.4">
      <c r="A26" s="610">
        <v>10</v>
      </c>
      <c r="B26" s="329" t="s">
        <v>579</v>
      </c>
      <c r="C26" s="522">
        <f>SUM(C27:C28)</f>
        <v>71952385.169999987</v>
      </c>
      <c r="D26" s="456" t="s">
        <v>701</v>
      </c>
      <c r="E26" s="74"/>
    </row>
    <row r="27" spans="1:5" ht="14.4">
      <c r="A27" s="610">
        <v>10.1</v>
      </c>
      <c r="B27" s="331" t="s">
        <v>580</v>
      </c>
      <c r="C27" s="352"/>
      <c r="D27" s="75"/>
      <c r="E27" s="74"/>
    </row>
    <row r="28" spans="1:5" ht="14.4">
      <c r="A28" s="610">
        <v>10.199999999999999</v>
      </c>
      <c r="B28" s="331" t="s">
        <v>581</v>
      </c>
      <c r="C28" s="352">
        <v>71952385.169999987</v>
      </c>
      <c r="D28" s="75"/>
      <c r="E28" s="74"/>
    </row>
    <row r="29" spans="1:5" ht="14.4">
      <c r="A29" s="610">
        <v>11</v>
      </c>
      <c r="B29" s="329" t="s">
        <v>582</v>
      </c>
      <c r="C29" s="352">
        <f>SUM(C30:C31)</f>
        <v>0</v>
      </c>
      <c r="D29" s="75"/>
      <c r="E29" s="74"/>
    </row>
    <row r="30" spans="1:5" ht="14.4">
      <c r="A30" s="610">
        <v>11.1</v>
      </c>
      <c r="B30" s="331" t="s">
        <v>583</v>
      </c>
      <c r="C30" s="352"/>
      <c r="D30" s="75"/>
      <c r="E30" s="74"/>
    </row>
    <row r="31" spans="1:5" ht="14.4">
      <c r="A31" s="610">
        <v>11.2</v>
      </c>
      <c r="B31" s="331" t="s">
        <v>584</v>
      </c>
      <c r="C31" s="352"/>
      <c r="D31" s="75"/>
      <c r="E31" s="74"/>
    </row>
    <row r="32" spans="1:5" ht="14.4">
      <c r="A32" s="610">
        <v>13</v>
      </c>
      <c r="B32" s="329" t="s">
        <v>585</v>
      </c>
      <c r="C32" s="523">
        <v>40198675.567000002</v>
      </c>
      <c r="D32" s="75"/>
      <c r="E32" s="74"/>
    </row>
    <row r="33" spans="1:5" ht="14.4">
      <c r="A33" s="610">
        <v>13.1</v>
      </c>
      <c r="B33" s="618" t="s">
        <v>586</v>
      </c>
      <c r="C33" s="352"/>
      <c r="D33" s="75"/>
      <c r="E33" s="74"/>
    </row>
    <row r="34" spans="1:5" ht="14.4">
      <c r="A34" s="610">
        <v>13.2</v>
      </c>
      <c r="B34" s="618" t="s">
        <v>587</v>
      </c>
      <c r="C34" s="356"/>
      <c r="D34" s="77"/>
      <c r="E34" s="74"/>
    </row>
    <row r="35" spans="1:5" ht="14.4">
      <c r="A35" s="610">
        <v>14</v>
      </c>
      <c r="B35" s="619" t="s">
        <v>588</v>
      </c>
      <c r="C35" s="524">
        <f>SUM(C6,C10,C12,C13,C14,C18,C21,C22,C23,C26,C29,C32)</f>
        <v>4911688837.3057604</v>
      </c>
      <c r="D35" s="77"/>
      <c r="E35" s="74"/>
    </row>
    <row r="36" spans="1:5" ht="14.4">
      <c r="A36" s="610"/>
      <c r="B36" s="620" t="s">
        <v>589</v>
      </c>
      <c r="C36" s="79"/>
      <c r="D36" s="80"/>
      <c r="E36" s="74"/>
    </row>
    <row r="37" spans="1:5" ht="14.4">
      <c r="A37" s="610">
        <v>15</v>
      </c>
      <c r="B37" s="334" t="s">
        <v>590</v>
      </c>
      <c r="C37" s="621">
        <v>449375.96</v>
      </c>
      <c r="D37" s="617"/>
      <c r="E37" s="78"/>
    </row>
    <row r="38" spans="1:5" ht="14.4">
      <c r="A38" s="610">
        <v>15.1</v>
      </c>
      <c r="B38" s="615" t="s">
        <v>566</v>
      </c>
      <c r="C38" s="352">
        <v>449375.96</v>
      </c>
      <c r="D38" s="75"/>
      <c r="E38" s="74"/>
    </row>
    <row r="39" spans="1:5" ht="14.4">
      <c r="A39" s="610">
        <v>16</v>
      </c>
      <c r="B39" s="327" t="s">
        <v>591</v>
      </c>
      <c r="C39" s="352"/>
      <c r="D39" s="75"/>
      <c r="E39" s="74"/>
    </row>
    <row r="40" spans="1:5" ht="14.4">
      <c r="A40" s="610">
        <v>17</v>
      </c>
      <c r="B40" s="327" t="s">
        <v>592</v>
      </c>
      <c r="C40" s="352">
        <f>SUM(C41:C44)</f>
        <v>4113857642.3837576</v>
      </c>
      <c r="D40" s="75"/>
      <c r="E40" s="74"/>
    </row>
    <row r="41" spans="1:5" ht="14.4">
      <c r="A41" s="610">
        <v>17.100000000000001</v>
      </c>
      <c r="B41" s="335" t="s">
        <v>593</v>
      </c>
      <c r="C41" s="352">
        <v>3232523432.3937578</v>
      </c>
      <c r="D41" s="75"/>
      <c r="E41" s="74"/>
    </row>
    <row r="42" spans="1:5" ht="14.4">
      <c r="A42" s="610">
        <v>17.2</v>
      </c>
      <c r="B42" s="614" t="s">
        <v>594</v>
      </c>
      <c r="C42" s="352">
        <v>841414327.19999993</v>
      </c>
      <c r="D42" s="75"/>
      <c r="E42" s="74"/>
    </row>
    <row r="43" spans="1:5" ht="14.4">
      <c r="A43" s="610">
        <v>17.3</v>
      </c>
      <c r="B43" s="347" t="s">
        <v>595</v>
      </c>
      <c r="C43" s="356"/>
      <c r="D43" s="77"/>
      <c r="E43" s="74"/>
    </row>
    <row r="44" spans="1:5" ht="14.4">
      <c r="A44" s="610">
        <v>17.399999999999999</v>
      </c>
      <c r="B44" s="622" t="s">
        <v>596</v>
      </c>
      <c r="C44" s="623">
        <v>39919882.790000007</v>
      </c>
      <c r="D44" s="624"/>
      <c r="E44" s="74"/>
    </row>
    <row r="45" spans="1:5" ht="14.4">
      <c r="A45" s="610">
        <v>18</v>
      </c>
      <c r="B45" s="625" t="s">
        <v>597</v>
      </c>
      <c r="C45" s="626">
        <v>1721182.5076324514</v>
      </c>
      <c r="D45" s="627"/>
      <c r="E45" s="78"/>
    </row>
    <row r="46" spans="1:5" ht="14.4">
      <c r="A46" s="610">
        <v>19</v>
      </c>
      <c r="B46" s="625" t="s">
        <v>598</v>
      </c>
      <c r="C46" s="628">
        <f>SUM(C47:C48)</f>
        <v>16424495</v>
      </c>
      <c r="D46" s="629"/>
    </row>
    <row r="47" spans="1:5" ht="14.4">
      <c r="A47" s="610">
        <v>19.100000000000001</v>
      </c>
      <c r="B47" s="630" t="s">
        <v>599</v>
      </c>
      <c r="C47" s="631">
        <v>830986</v>
      </c>
      <c r="D47" s="629"/>
    </row>
    <row r="48" spans="1:5" ht="14.4">
      <c r="A48" s="610">
        <v>19.2</v>
      </c>
      <c r="B48" s="630" t="s">
        <v>600</v>
      </c>
      <c r="C48" s="631">
        <v>15593509</v>
      </c>
      <c r="D48" s="629"/>
    </row>
    <row r="49" spans="1:4" ht="14.4">
      <c r="A49" s="610">
        <v>20</v>
      </c>
      <c r="B49" s="632" t="s">
        <v>601</v>
      </c>
      <c r="C49" s="628">
        <v>129902615.902</v>
      </c>
      <c r="D49" s="629"/>
    </row>
    <row r="50" spans="1:4" ht="14.4">
      <c r="A50" s="610">
        <v>21</v>
      </c>
      <c r="B50" s="633" t="s">
        <v>602</v>
      </c>
      <c r="C50" s="628">
        <v>50193453.300000004</v>
      </c>
      <c r="D50" s="629"/>
    </row>
    <row r="51" spans="1:4" ht="14.4">
      <c r="A51" s="610">
        <v>21.1</v>
      </c>
      <c r="B51" s="614" t="s">
        <v>603</v>
      </c>
      <c r="C51" s="631">
        <v>91125.43</v>
      </c>
      <c r="D51" s="629"/>
    </row>
    <row r="52" spans="1:4" ht="14.4">
      <c r="A52" s="610">
        <v>22</v>
      </c>
      <c r="B52" s="634" t="s">
        <v>604</v>
      </c>
      <c r="C52" s="628">
        <f>SUM(C37,C39,C40,C45,C46,C49,C50)</f>
        <v>4312548765.0533895</v>
      </c>
      <c r="D52" s="629"/>
    </row>
    <row r="53" spans="1:4" ht="14.4">
      <c r="A53" s="610"/>
      <c r="B53" s="620" t="s">
        <v>605</v>
      </c>
      <c r="C53" s="635"/>
      <c r="D53" s="629"/>
    </row>
    <row r="54" spans="1:4" ht="14.4">
      <c r="A54" s="610">
        <v>23</v>
      </c>
      <c r="B54" s="632" t="s">
        <v>606</v>
      </c>
      <c r="C54" s="628">
        <v>44490459.259999998</v>
      </c>
      <c r="D54" s="629"/>
    </row>
    <row r="55" spans="1:4" ht="14.4">
      <c r="A55" s="610">
        <v>24</v>
      </c>
      <c r="B55" s="632" t="s">
        <v>607</v>
      </c>
      <c r="C55" s="628">
        <v>45653.84</v>
      </c>
      <c r="D55" s="629"/>
    </row>
    <row r="56" spans="1:4" ht="14.4">
      <c r="A56" s="610">
        <v>25</v>
      </c>
      <c r="B56" s="625" t="s">
        <v>608</v>
      </c>
      <c r="C56" s="628">
        <v>41370267.239999995</v>
      </c>
      <c r="D56" s="629"/>
    </row>
    <row r="57" spans="1:4" ht="14.4">
      <c r="A57" s="610">
        <v>26</v>
      </c>
      <c r="B57" s="625" t="s">
        <v>609</v>
      </c>
      <c r="C57" s="636"/>
      <c r="D57" s="629"/>
    </row>
    <row r="58" spans="1:4" ht="14.4">
      <c r="A58" s="610">
        <v>27</v>
      </c>
      <c r="B58" s="625" t="s">
        <v>610</v>
      </c>
      <c r="C58" s="636">
        <f>SUM(C59:C60)</f>
        <v>0</v>
      </c>
      <c r="D58" s="629"/>
    </row>
    <row r="59" spans="1:4" ht="14.4">
      <c r="A59" s="610">
        <v>27.1</v>
      </c>
      <c r="B59" s="622" t="s">
        <v>611</v>
      </c>
      <c r="C59" s="636"/>
      <c r="D59" s="629"/>
    </row>
    <row r="60" spans="1:4" ht="14.4">
      <c r="A60" s="610">
        <v>27.2</v>
      </c>
      <c r="B60" s="622" t="s">
        <v>612</v>
      </c>
      <c r="C60" s="636"/>
      <c r="D60" s="629"/>
    </row>
    <row r="61" spans="1:4" ht="14.4">
      <c r="A61" s="610">
        <v>28</v>
      </c>
      <c r="B61" s="637" t="s">
        <v>613</v>
      </c>
      <c r="C61" s="636"/>
      <c r="D61" s="629"/>
    </row>
    <row r="62" spans="1:4" ht="14.4">
      <c r="A62" s="610">
        <v>29</v>
      </c>
      <c r="B62" s="625" t="s">
        <v>614</v>
      </c>
      <c r="C62" s="628">
        <f>SUM(C63:C65)</f>
        <v>24921509.52</v>
      </c>
      <c r="D62" s="629"/>
    </row>
    <row r="63" spans="1:4" ht="14.4">
      <c r="A63" s="610">
        <v>29.1</v>
      </c>
      <c r="B63" s="638" t="s">
        <v>615</v>
      </c>
      <c r="C63" s="631">
        <v>24921509.52</v>
      </c>
      <c r="D63" s="629"/>
    </row>
    <row r="64" spans="1:4" ht="20.399999999999999">
      <c r="A64" s="610">
        <v>29.2</v>
      </c>
      <c r="B64" s="639" t="s">
        <v>616</v>
      </c>
      <c r="C64" s="636"/>
      <c r="D64" s="629"/>
    </row>
    <row r="65" spans="1:4" ht="20.399999999999999">
      <c r="A65" s="610">
        <v>29.3</v>
      </c>
      <c r="B65" s="639" t="s">
        <v>617</v>
      </c>
      <c r="C65" s="636"/>
      <c r="D65" s="629"/>
    </row>
    <row r="66" spans="1:4" ht="14.4">
      <c r="A66" s="610">
        <v>30</v>
      </c>
      <c r="B66" s="619" t="s">
        <v>618</v>
      </c>
      <c r="C66" s="628">
        <v>488312184.01999998</v>
      </c>
      <c r="D66" s="629"/>
    </row>
    <row r="67" spans="1:4" ht="14.4">
      <c r="A67" s="610">
        <v>31</v>
      </c>
      <c r="B67" s="640" t="s">
        <v>619</v>
      </c>
      <c r="C67" s="628">
        <f>SUM(C54,C55,C56,C57,C58,C61,C62,C66)</f>
        <v>599140073.88</v>
      </c>
      <c r="D67" s="629"/>
    </row>
    <row r="68" spans="1:4" ht="15" thickBot="1">
      <c r="A68" s="641">
        <v>32</v>
      </c>
      <c r="B68" s="642" t="s">
        <v>620</v>
      </c>
      <c r="C68" s="643">
        <f>SUM(C52,C67)</f>
        <v>4911688838.9333897</v>
      </c>
      <c r="D68" s="644"/>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80" zoomScaleNormal="80" workbookViewId="0">
      <pane xSplit="1" ySplit="4" topLeftCell="B5" activePane="bottomRight" state="frozen"/>
      <selection activeCell="C42" sqref="C42"/>
      <selection pane="topRight" activeCell="C42" sqref="C42"/>
      <selection pane="bottomLeft" activeCell="C42" sqref="C42"/>
      <selection pane="bottomRight" activeCell="I25" sqref="I25"/>
    </sheetView>
  </sheetViews>
  <sheetFormatPr defaultColWidth="9.33203125" defaultRowHeight="13.2"/>
  <cols>
    <col min="1" max="1" width="10.5546875" style="4" bestFit="1" customWidth="1"/>
    <col min="2" max="2" width="81.44140625" style="4" customWidth="1"/>
    <col min="3" max="3" width="13.88671875" style="4" customWidth="1"/>
    <col min="4" max="4" width="16.44140625" style="4" bestFit="1" customWidth="1"/>
    <col min="5" max="5" width="13" style="4" bestFit="1" customWidth="1"/>
    <col min="6" max="6" width="16.44140625" style="4" bestFit="1" customWidth="1"/>
    <col min="7" max="7" width="13" style="4" bestFit="1" customWidth="1"/>
    <col min="8" max="8" width="13.33203125" style="4" bestFit="1" customWidth="1"/>
    <col min="9" max="9" width="13" style="4" bestFit="1" customWidth="1"/>
    <col min="10" max="10" width="13.33203125" style="4" bestFit="1" customWidth="1"/>
    <col min="11" max="11" width="13" style="4" bestFit="1" customWidth="1"/>
    <col min="12" max="16" width="13" style="13" bestFit="1" customWidth="1"/>
    <col min="17" max="17" width="14.6640625" style="13" customWidth="1"/>
    <col min="18" max="18" width="13" style="13" bestFit="1" customWidth="1"/>
    <col min="19" max="19" width="31.109375" style="13" customWidth="1"/>
    <col min="20" max="16384" width="9.33203125" style="13"/>
  </cols>
  <sheetData>
    <row r="1" spans="1:19">
      <c r="A1" s="2" t="s">
        <v>30</v>
      </c>
      <c r="B1" s="3" t="str">
        <f>'Info '!C2</f>
        <v>JSC "Liberty Bank"</v>
      </c>
    </row>
    <row r="2" spans="1:19">
      <c r="A2" s="2" t="s">
        <v>31</v>
      </c>
      <c r="B2" s="508">
        <f>'1. key ratios '!B2</f>
        <v>45657</v>
      </c>
    </row>
    <row r="4" spans="1:19" ht="27" thickBot="1">
      <c r="A4" s="4" t="s">
        <v>146</v>
      </c>
      <c r="B4" s="160" t="s">
        <v>251</v>
      </c>
    </row>
    <row r="5" spans="1:19" s="147" customFormat="1" ht="13.8">
      <c r="A5" s="645"/>
      <c r="B5" s="646"/>
      <c r="C5" s="647" t="s">
        <v>0</v>
      </c>
      <c r="D5" s="647" t="s">
        <v>1</v>
      </c>
      <c r="E5" s="647" t="s">
        <v>2</v>
      </c>
      <c r="F5" s="647" t="s">
        <v>3</v>
      </c>
      <c r="G5" s="647" t="s">
        <v>4</v>
      </c>
      <c r="H5" s="647" t="s">
        <v>5</v>
      </c>
      <c r="I5" s="647" t="s">
        <v>8</v>
      </c>
      <c r="J5" s="647" t="s">
        <v>9</v>
      </c>
      <c r="K5" s="647" t="s">
        <v>10</v>
      </c>
      <c r="L5" s="647" t="s">
        <v>11</v>
      </c>
      <c r="M5" s="647" t="s">
        <v>12</v>
      </c>
      <c r="N5" s="647" t="s">
        <v>13</v>
      </c>
      <c r="O5" s="647" t="s">
        <v>235</v>
      </c>
      <c r="P5" s="647" t="s">
        <v>236</v>
      </c>
      <c r="Q5" s="647" t="s">
        <v>237</v>
      </c>
      <c r="R5" s="648" t="s">
        <v>238</v>
      </c>
      <c r="S5" s="649" t="s">
        <v>239</v>
      </c>
    </row>
    <row r="6" spans="1:19" s="147" customFormat="1" ht="99" customHeight="1">
      <c r="A6" s="148"/>
      <c r="B6" s="753" t="s">
        <v>240</v>
      </c>
      <c r="C6" s="749">
        <v>0</v>
      </c>
      <c r="D6" s="750"/>
      <c r="E6" s="749">
        <v>0.2</v>
      </c>
      <c r="F6" s="750"/>
      <c r="G6" s="749">
        <v>0.35</v>
      </c>
      <c r="H6" s="750"/>
      <c r="I6" s="749">
        <v>0.5</v>
      </c>
      <c r="J6" s="750"/>
      <c r="K6" s="749">
        <v>0.75</v>
      </c>
      <c r="L6" s="750"/>
      <c r="M6" s="749">
        <v>1</v>
      </c>
      <c r="N6" s="750"/>
      <c r="O6" s="749">
        <v>1.5</v>
      </c>
      <c r="P6" s="750"/>
      <c r="Q6" s="749">
        <v>2.5</v>
      </c>
      <c r="R6" s="750"/>
      <c r="S6" s="751" t="s">
        <v>145</v>
      </c>
    </row>
    <row r="7" spans="1:19" s="147" customFormat="1" ht="30.75" customHeight="1">
      <c r="A7" s="148"/>
      <c r="B7" s="754"/>
      <c r="C7" s="650" t="s">
        <v>148</v>
      </c>
      <c r="D7" s="650" t="s">
        <v>147</v>
      </c>
      <c r="E7" s="650" t="s">
        <v>148</v>
      </c>
      <c r="F7" s="650" t="s">
        <v>147</v>
      </c>
      <c r="G7" s="650" t="s">
        <v>148</v>
      </c>
      <c r="H7" s="650" t="s">
        <v>147</v>
      </c>
      <c r="I7" s="650" t="s">
        <v>148</v>
      </c>
      <c r="J7" s="650" t="s">
        <v>147</v>
      </c>
      <c r="K7" s="650" t="s">
        <v>148</v>
      </c>
      <c r="L7" s="650" t="s">
        <v>147</v>
      </c>
      <c r="M7" s="650" t="s">
        <v>148</v>
      </c>
      <c r="N7" s="650" t="s">
        <v>147</v>
      </c>
      <c r="O7" s="650" t="s">
        <v>148</v>
      </c>
      <c r="P7" s="650" t="s">
        <v>147</v>
      </c>
      <c r="Q7" s="650" t="s">
        <v>148</v>
      </c>
      <c r="R7" s="650" t="s">
        <v>147</v>
      </c>
      <c r="S7" s="752"/>
    </row>
    <row r="8" spans="1:19" s="82" customFormat="1">
      <c r="A8" s="651">
        <v>1</v>
      </c>
      <c r="B8" s="652" t="s">
        <v>51</v>
      </c>
      <c r="C8" s="653">
        <v>471121845.92660403</v>
      </c>
      <c r="D8" s="653">
        <v>32936.17</v>
      </c>
      <c r="E8" s="653">
        <v>0</v>
      </c>
      <c r="F8" s="653">
        <v>0</v>
      </c>
      <c r="G8" s="653">
        <v>0</v>
      </c>
      <c r="H8" s="653">
        <v>0</v>
      </c>
      <c r="I8" s="653">
        <v>0</v>
      </c>
      <c r="J8" s="653">
        <v>0</v>
      </c>
      <c r="K8" s="653">
        <v>0</v>
      </c>
      <c r="L8" s="653">
        <v>0</v>
      </c>
      <c r="M8" s="653">
        <v>110578665.24575436</v>
      </c>
      <c r="N8" s="653">
        <v>0</v>
      </c>
      <c r="O8" s="653">
        <v>0</v>
      </c>
      <c r="P8" s="653">
        <v>0</v>
      </c>
      <c r="Q8" s="653">
        <v>0</v>
      </c>
      <c r="R8" s="653">
        <v>0</v>
      </c>
      <c r="S8" s="654">
        <f>$C$6*SUM(C8:D8)+$E$6*SUM(E8:F8)+$G$6*SUM(G8:H8)+$I$6*SUM(I8:J8)+$K$6*SUM(K8:L8)+$M$6*SUM(M8:N8)+$O$6*SUM(O8:P8)+$Q$6*SUM(Q8:R8)</f>
        <v>110578665.24575436</v>
      </c>
    </row>
    <row r="9" spans="1:19" s="82" customFormat="1">
      <c r="A9" s="651">
        <v>2</v>
      </c>
      <c r="B9" s="652" t="s">
        <v>52</v>
      </c>
      <c r="C9" s="653">
        <v>0</v>
      </c>
      <c r="D9" s="653">
        <v>0</v>
      </c>
      <c r="E9" s="653">
        <v>0</v>
      </c>
      <c r="F9" s="653">
        <v>0</v>
      </c>
      <c r="G9" s="653">
        <v>0</v>
      </c>
      <c r="H9" s="653">
        <v>0</v>
      </c>
      <c r="I9" s="653">
        <v>0</v>
      </c>
      <c r="J9" s="653">
        <v>0</v>
      </c>
      <c r="K9" s="653">
        <v>0</v>
      </c>
      <c r="L9" s="653">
        <v>0</v>
      </c>
      <c r="M9" s="653">
        <v>0</v>
      </c>
      <c r="N9" s="653">
        <v>0</v>
      </c>
      <c r="O9" s="653">
        <v>0</v>
      </c>
      <c r="P9" s="653">
        <v>0</v>
      </c>
      <c r="Q9" s="653">
        <v>0</v>
      </c>
      <c r="R9" s="653">
        <v>0</v>
      </c>
      <c r="S9" s="654">
        <f t="shared" ref="S9:S21" si="0">$C$6*SUM(C9:D9)+$E$6*SUM(E9:F9)+$G$6*SUM(G9:H9)+$I$6*SUM(I9:J9)+$K$6*SUM(K9:L9)+$M$6*SUM(M9:N9)+$O$6*SUM(O9:P9)+$Q$6*SUM(Q9:R9)</f>
        <v>0</v>
      </c>
    </row>
    <row r="10" spans="1:19" s="82" customFormat="1">
      <c r="A10" s="651">
        <v>3</v>
      </c>
      <c r="B10" s="652" t="s">
        <v>164</v>
      </c>
      <c r="C10" s="653">
        <v>0</v>
      </c>
      <c r="D10" s="653">
        <v>0</v>
      </c>
      <c r="E10" s="653">
        <v>0</v>
      </c>
      <c r="F10" s="653">
        <v>0</v>
      </c>
      <c r="G10" s="653">
        <v>0</v>
      </c>
      <c r="H10" s="653">
        <v>0</v>
      </c>
      <c r="I10" s="653">
        <v>0</v>
      </c>
      <c r="J10" s="653">
        <v>0</v>
      </c>
      <c r="K10" s="653">
        <v>0</v>
      </c>
      <c r="L10" s="653">
        <v>0</v>
      </c>
      <c r="M10" s="653">
        <v>0</v>
      </c>
      <c r="N10" s="653">
        <v>0</v>
      </c>
      <c r="O10" s="653">
        <v>0</v>
      </c>
      <c r="P10" s="653">
        <v>0</v>
      </c>
      <c r="Q10" s="653">
        <v>0</v>
      </c>
      <c r="R10" s="653">
        <v>0</v>
      </c>
      <c r="S10" s="654">
        <f t="shared" si="0"/>
        <v>0</v>
      </c>
    </row>
    <row r="11" spans="1:19" s="82" customFormat="1">
      <c r="A11" s="651">
        <v>4</v>
      </c>
      <c r="B11" s="652" t="s">
        <v>53</v>
      </c>
      <c r="C11" s="653">
        <v>0</v>
      </c>
      <c r="D11" s="653">
        <v>0</v>
      </c>
      <c r="E11" s="653">
        <v>0</v>
      </c>
      <c r="F11" s="653">
        <v>0</v>
      </c>
      <c r="G11" s="653">
        <v>0</v>
      </c>
      <c r="H11" s="653">
        <v>0</v>
      </c>
      <c r="I11" s="653">
        <v>0</v>
      </c>
      <c r="J11" s="653">
        <v>0</v>
      </c>
      <c r="K11" s="653">
        <v>0</v>
      </c>
      <c r="L11" s="653">
        <v>0</v>
      </c>
      <c r="M11" s="653">
        <v>0</v>
      </c>
      <c r="N11" s="653">
        <v>0</v>
      </c>
      <c r="O11" s="653">
        <v>0</v>
      </c>
      <c r="P11" s="653">
        <v>0</v>
      </c>
      <c r="Q11" s="653">
        <v>0</v>
      </c>
      <c r="R11" s="653">
        <v>0</v>
      </c>
      <c r="S11" s="654">
        <f t="shared" si="0"/>
        <v>0</v>
      </c>
    </row>
    <row r="12" spans="1:19" s="82" customFormat="1">
      <c r="A12" s="651">
        <v>5</v>
      </c>
      <c r="B12" s="652" t="s">
        <v>54</v>
      </c>
      <c r="C12" s="653">
        <v>0</v>
      </c>
      <c r="D12" s="653">
        <v>0</v>
      </c>
      <c r="E12" s="653">
        <v>0</v>
      </c>
      <c r="F12" s="653">
        <v>0</v>
      </c>
      <c r="G12" s="653">
        <v>0</v>
      </c>
      <c r="H12" s="653">
        <v>0</v>
      </c>
      <c r="I12" s="653">
        <v>0</v>
      </c>
      <c r="J12" s="653">
        <v>0</v>
      </c>
      <c r="K12" s="653">
        <v>0</v>
      </c>
      <c r="L12" s="653">
        <v>0</v>
      </c>
      <c r="M12" s="653">
        <v>155753.96</v>
      </c>
      <c r="N12" s="653">
        <v>0</v>
      </c>
      <c r="O12" s="653">
        <v>0</v>
      </c>
      <c r="P12" s="653">
        <v>0</v>
      </c>
      <c r="Q12" s="653">
        <v>0</v>
      </c>
      <c r="R12" s="653">
        <v>0</v>
      </c>
      <c r="S12" s="654">
        <f t="shared" si="0"/>
        <v>155753.96</v>
      </c>
    </row>
    <row r="13" spans="1:19" s="82" customFormat="1">
      <c r="A13" s="651">
        <v>6</v>
      </c>
      <c r="B13" s="652" t="s">
        <v>55</v>
      </c>
      <c r="C13" s="653">
        <v>0</v>
      </c>
      <c r="D13" s="653">
        <v>0</v>
      </c>
      <c r="E13" s="653">
        <v>47630606.797313288</v>
      </c>
      <c r="F13" s="653">
        <v>0</v>
      </c>
      <c r="G13" s="653">
        <v>0</v>
      </c>
      <c r="H13" s="653">
        <v>0</v>
      </c>
      <c r="I13" s="653">
        <v>60023895.304401055</v>
      </c>
      <c r="J13" s="653">
        <v>0</v>
      </c>
      <c r="K13" s="653">
        <v>0</v>
      </c>
      <c r="L13" s="653">
        <v>0</v>
      </c>
      <c r="M13" s="653">
        <v>1824233.0879003925</v>
      </c>
      <c r="N13" s="653">
        <v>0</v>
      </c>
      <c r="O13" s="653">
        <v>217456.65113833745</v>
      </c>
      <c r="P13" s="653">
        <v>0</v>
      </c>
      <c r="Q13" s="653">
        <v>0</v>
      </c>
      <c r="R13" s="653">
        <v>0</v>
      </c>
      <c r="S13" s="654">
        <f t="shared" si="0"/>
        <v>41688487.076271079</v>
      </c>
    </row>
    <row r="14" spans="1:19" s="82" customFormat="1">
      <c r="A14" s="651">
        <v>7</v>
      </c>
      <c r="B14" s="652" t="s">
        <v>56</v>
      </c>
      <c r="C14" s="653">
        <v>0</v>
      </c>
      <c r="D14" s="653">
        <v>0</v>
      </c>
      <c r="E14" s="653">
        <v>0</v>
      </c>
      <c r="F14" s="653">
        <v>0</v>
      </c>
      <c r="G14" s="653">
        <v>0</v>
      </c>
      <c r="H14" s="653">
        <v>0</v>
      </c>
      <c r="I14" s="653">
        <v>0</v>
      </c>
      <c r="J14" s="653">
        <v>0</v>
      </c>
      <c r="K14" s="653">
        <v>0</v>
      </c>
      <c r="L14" s="653">
        <v>0</v>
      </c>
      <c r="M14" s="653">
        <v>855820689.43925226</v>
      </c>
      <c r="N14" s="653">
        <v>52258767.228627428</v>
      </c>
      <c r="O14" s="653">
        <v>0</v>
      </c>
      <c r="P14" s="653">
        <v>0</v>
      </c>
      <c r="Q14" s="653">
        <v>0</v>
      </c>
      <c r="R14" s="653">
        <v>0</v>
      </c>
      <c r="S14" s="654">
        <f t="shared" si="0"/>
        <v>908079456.6678797</v>
      </c>
    </row>
    <row r="15" spans="1:19" s="82" customFormat="1">
      <c r="A15" s="651">
        <v>8</v>
      </c>
      <c r="B15" s="652" t="s">
        <v>57</v>
      </c>
      <c r="C15" s="653">
        <v>0</v>
      </c>
      <c r="D15" s="653">
        <v>0</v>
      </c>
      <c r="E15" s="653">
        <v>0</v>
      </c>
      <c r="F15" s="653">
        <v>0</v>
      </c>
      <c r="G15" s="653">
        <v>279603400.47092432</v>
      </c>
      <c r="H15" s="653">
        <v>0</v>
      </c>
      <c r="I15" s="653">
        <v>0</v>
      </c>
      <c r="J15" s="653">
        <v>0</v>
      </c>
      <c r="K15" s="653">
        <v>1751958377.5204613</v>
      </c>
      <c r="L15" s="653">
        <v>10834813.784232635</v>
      </c>
      <c r="M15" s="653">
        <v>0</v>
      </c>
      <c r="N15" s="653">
        <v>0</v>
      </c>
      <c r="O15" s="653">
        <v>0</v>
      </c>
      <c r="P15" s="653">
        <v>0</v>
      </c>
      <c r="Q15" s="653">
        <v>0</v>
      </c>
      <c r="R15" s="653">
        <v>0</v>
      </c>
      <c r="S15" s="654">
        <f t="shared" si="0"/>
        <v>1419956083.6433439</v>
      </c>
    </row>
    <row r="16" spans="1:19" s="82" customFormat="1">
      <c r="A16" s="651">
        <v>9</v>
      </c>
      <c r="B16" s="652" t="s">
        <v>58</v>
      </c>
      <c r="C16" s="653">
        <v>0</v>
      </c>
      <c r="D16" s="653">
        <v>0</v>
      </c>
      <c r="E16" s="653">
        <v>0</v>
      </c>
      <c r="F16" s="653">
        <v>0</v>
      </c>
      <c r="G16" s="653">
        <v>694105385.14917243</v>
      </c>
      <c r="H16" s="653">
        <v>0</v>
      </c>
      <c r="I16" s="653">
        <v>0</v>
      </c>
      <c r="J16" s="653">
        <v>0</v>
      </c>
      <c r="K16" s="653">
        <v>0</v>
      </c>
      <c r="L16" s="653">
        <v>0</v>
      </c>
      <c r="M16" s="653">
        <v>0</v>
      </c>
      <c r="N16" s="653">
        <v>0</v>
      </c>
      <c r="O16" s="653">
        <v>0</v>
      </c>
      <c r="P16" s="653">
        <v>0</v>
      </c>
      <c r="Q16" s="653">
        <v>0</v>
      </c>
      <c r="R16" s="653">
        <v>0</v>
      </c>
      <c r="S16" s="654">
        <f t="shared" si="0"/>
        <v>242936884.80221033</v>
      </c>
    </row>
    <row r="17" spans="1:19" s="82" customFormat="1">
      <c r="A17" s="651">
        <v>10</v>
      </c>
      <c r="B17" s="652" t="s">
        <v>59</v>
      </c>
      <c r="C17" s="653">
        <v>0</v>
      </c>
      <c r="D17" s="653">
        <v>0</v>
      </c>
      <c r="E17" s="653">
        <v>0</v>
      </c>
      <c r="F17" s="653">
        <v>0</v>
      </c>
      <c r="G17" s="653">
        <v>0</v>
      </c>
      <c r="H17" s="653">
        <v>0</v>
      </c>
      <c r="I17" s="653">
        <v>6413591.3473463161</v>
      </c>
      <c r="J17" s="653">
        <v>0</v>
      </c>
      <c r="K17" s="653">
        <v>0</v>
      </c>
      <c r="L17" s="653">
        <v>0</v>
      </c>
      <c r="M17" s="653">
        <v>23486030.006990839</v>
      </c>
      <c r="N17" s="653">
        <v>0</v>
      </c>
      <c r="O17" s="653">
        <v>2102554.4195233574</v>
      </c>
      <c r="P17" s="653">
        <v>0</v>
      </c>
      <c r="Q17" s="653">
        <v>0</v>
      </c>
      <c r="R17" s="653">
        <v>0</v>
      </c>
      <c r="S17" s="654">
        <f t="shared" si="0"/>
        <v>29846657.309949033</v>
      </c>
    </row>
    <row r="18" spans="1:19" s="82" customFormat="1">
      <c r="A18" s="651">
        <v>11</v>
      </c>
      <c r="B18" s="652" t="s">
        <v>60</v>
      </c>
      <c r="C18" s="653">
        <v>0</v>
      </c>
      <c r="D18" s="653">
        <v>0</v>
      </c>
      <c r="E18" s="653">
        <v>0</v>
      </c>
      <c r="F18" s="653">
        <v>0</v>
      </c>
      <c r="G18" s="653">
        <v>0</v>
      </c>
      <c r="H18" s="653">
        <v>0</v>
      </c>
      <c r="I18" s="653">
        <v>0</v>
      </c>
      <c r="J18" s="653">
        <v>0</v>
      </c>
      <c r="K18" s="653">
        <v>0</v>
      </c>
      <c r="L18" s="653">
        <v>0</v>
      </c>
      <c r="M18" s="653">
        <v>0</v>
      </c>
      <c r="N18" s="653">
        <v>0</v>
      </c>
      <c r="O18" s="653">
        <v>0</v>
      </c>
      <c r="P18" s="653">
        <v>0</v>
      </c>
      <c r="Q18" s="653">
        <v>2044719.04</v>
      </c>
      <c r="R18" s="653">
        <v>0</v>
      </c>
      <c r="S18" s="654">
        <f t="shared" si="0"/>
        <v>5111797.5999999996</v>
      </c>
    </row>
    <row r="19" spans="1:19" s="82" customFormat="1">
      <c r="A19" s="651">
        <v>12</v>
      </c>
      <c r="B19" s="652" t="s">
        <v>61</v>
      </c>
      <c r="C19" s="653">
        <v>0</v>
      </c>
      <c r="D19" s="653">
        <v>0</v>
      </c>
      <c r="E19" s="653">
        <v>0</v>
      </c>
      <c r="F19" s="653">
        <v>0</v>
      </c>
      <c r="G19" s="653">
        <v>0</v>
      </c>
      <c r="H19" s="653">
        <v>0</v>
      </c>
      <c r="I19" s="653">
        <v>0</v>
      </c>
      <c r="J19" s="653">
        <v>0</v>
      </c>
      <c r="K19" s="653">
        <v>0</v>
      </c>
      <c r="L19" s="653">
        <v>0</v>
      </c>
      <c r="M19" s="653">
        <v>0</v>
      </c>
      <c r="N19" s="653">
        <v>0</v>
      </c>
      <c r="O19" s="653">
        <v>0</v>
      </c>
      <c r="P19" s="653">
        <v>0</v>
      </c>
      <c r="Q19" s="653">
        <v>0</v>
      </c>
      <c r="R19" s="653">
        <v>0</v>
      </c>
      <c r="S19" s="654">
        <f t="shared" si="0"/>
        <v>0</v>
      </c>
    </row>
    <row r="20" spans="1:19" s="82" customFormat="1">
      <c r="A20" s="651">
        <v>13</v>
      </c>
      <c r="B20" s="652" t="s">
        <v>144</v>
      </c>
      <c r="C20" s="653">
        <v>0</v>
      </c>
      <c r="D20" s="653">
        <v>0</v>
      </c>
      <c r="E20" s="653">
        <v>0</v>
      </c>
      <c r="F20" s="653">
        <v>0</v>
      </c>
      <c r="G20" s="653">
        <v>0</v>
      </c>
      <c r="H20" s="653">
        <v>0</v>
      </c>
      <c r="I20" s="653">
        <v>0</v>
      </c>
      <c r="J20" s="653">
        <v>0</v>
      </c>
      <c r="K20" s="653">
        <v>0</v>
      </c>
      <c r="L20" s="653">
        <v>0</v>
      </c>
      <c r="M20" s="653">
        <v>0</v>
      </c>
      <c r="N20" s="653">
        <v>0</v>
      </c>
      <c r="O20" s="653">
        <v>0</v>
      </c>
      <c r="P20" s="653">
        <v>0</v>
      </c>
      <c r="Q20" s="653">
        <v>0</v>
      </c>
      <c r="R20" s="653">
        <v>0</v>
      </c>
      <c r="S20" s="654">
        <f t="shared" si="0"/>
        <v>0</v>
      </c>
    </row>
    <row r="21" spans="1:19" s="82" customFormat="1">
      <c r="A21" s="651">
        <v>14</v>
      </c>
      <c r="B21" s="652" t="s">
        <v>63</v>
      </c>
      <c r="C21" s="653">
        <v>324675599.38999999</v>
      </c>
      <c r="D21" s="653">
        <v>0</v>
      </c>
      <c r="E21" s="653">
        <v>0</v>
      </c>
      <c r="F21" s="653">
        <v>0</v>
      </c>
      <c r="G21" s="653">
        <v>0</v>
      </c>
      <c r="H21" s="653">
        <v>0</v>
      </c>
      <c r="I21" s="653">
        <v>0</v>
      </c>
      <c r="J21" s="653">
        <v>0</v>
      </c>
      <c r="K21" s="653">
        <v>0</v>
      </c>
      <c r="L21" s="653">
        <v>0</v>
      </c>
      <c r="M21" s="653">
        <v>186072146.23700008</v>
      </c>
      <c r="N21" s="653">
        <v>0</v>
      </c>
      <c r="O21" s="653">
        <v>0</v>
      </c>
      <c r="P21" s="653">
        <v>0</v>
      </c>
      <c r="Q21" s="653">
        <v>0</v>
      </c>
      <c r="R21" s="653">
        <v>0</v>
      </c>
      <c r="S21" s="654">
        <f t="shared" si="0"/>
        <v>186072146.23700008</v>
      </c>
    </row>
    <row r="22" spans="1:19" ht="13.8" thickBot="1">
      <c r="A22" s="655"/>
      <c r="B22" s="656" t="s">
        <v>64</v>
      </c>
      <c r="C22" s="657">
        <f>SUM(C8:C21)</f>
        <v>795797445.31660402</v>
      </c>
      <c r="D22" s="657">
        <f t="shared" ref="D22:J22" si="1">SUM(D8:D21)</f>
        <v>32936.17</v>
      </c>
      <c r="E22" s="657">
        <f t="shared" si="1"/>
        <v>47630606.797313288</v>
      </c>
      <c r="F22" s="657">
        <f t="shared" si="1"/>
        <v>0</v>
      </c>
      <c r="G22" s="657">
        <f t="shared" si="1"/>
        <v>973708785.62009668</v>
      </c>
      <c r="H22" s="657">
        <f t="shared" si="1"/>
        <v>0</v>
      </c>
      <c r="I22" s="657">
        <f t="shared" si="1"/>
        <v>66437486.651747368</v>
      </c>
      <c r="J22" s="657">
        <f t="shared" si="1"/>
        <v>0</v>
      </c>
      <c r="K22" s="657">
        <f t="shared" ref="K22:S22" si="2">SUM(K8:K21)</f>
        <v>1751958377.5204613</v>
      </c>
      <c r="L22" s="657">
        <f t="shared" si="2"/>
        <v>10834813.784232635</v>
      </c>
      <c r="M22" s="657">
        <f t="shared" si="2"/>
        <v>1177937517.976898</v>
      </c>
      <c r="N22" s="657">
        <f t="shared" si="2"/>
        <v>52258767.228627428</v>
      </c>
      <c r="O22" s="657">
        <f t="shared" si="2"/>
        <v>2320011.0706616947</v>
      </c>
      <c r="P22" s="657">
        <f t="shared" si="2"/>
        <v>0</v>
      </c>
      <c r="Q22" s="657">
        <f t="shared" si="2"/>
        <v>2044719.04</v>
      </c>
      <c r="R22" s="657">
        <f t="shared" si="2"/>
        <v>0</v>
      </c>
      <c r="S22" s="658">
        <f t="shared" si="2"/>
        <v>2944425932.5424085</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zoomScale="80" zoomScaleNormal="80" workbookViewId="0">
      <pane xSplit="2" ySplit="6" topLeftCell="C7" activePane="bottomRight" state="frozen"/>
      <selection activeCell="C42" sqref="C42"/>
      <selection pane="topRight" activeCell="C42" sqref="C42"/>
      <selection pane="bottomLeft" activeCell="C42" sqref="C42"/>
      <selection pane="bottomRight" activeCell="U27" sqref="U27"/>
    </sheetView>
  </sheetViews>
  <sheetFormatPr defaultColWidth="9.33203125" defaultRowHeight="13.2"/>
  <cols>
    <col min="1" max="1" width="10.5546875" style="4" bestFit="1" customWidth="1"/>
    <col min="2" max="2" width="63.6640625" style="4" bestFit="1" customWidth="1"/>
    <col min="3" max="3" width="19" style="4" customWidth="1"/>
    <col min="4" max="4" width="19.5546875" style="4" customWidth="1"/>
    <col min="5" max="5" width="31.33203125" style="4" customWidth="1"/>
    <col min="6" max="6" width="29.33203125" style="4" customWidth="1"/>
    <col min="7" max="7" width="28.5546875" style="4" customWidth="1"/>
    <col min="8" max="8" width="26.44140625" style="4" customWidth="1"/>
    <col min="9" max="9" width="23.6640625" style="4" customWidth="1"/>
    <col min="10" max="10" width="21.5546875" style="4" customWidth="1"/>
    <col min="11" max="11" width="15.6640625" style="4" customWidth="1"/>
    <col min="12" max="12" width="13.33203125" style="4" customWidth="1"/>
    <col min="13" max="13" width="20.6640625" style="4" customWidth="1"/>
    <col min="14" max="14" width="19.33203125" style="4" customWidth="1"/>
    <col min="15" max="15" width="18.44140625" style="4" customWidth="1"/>
    <col min="16" max="16" width="19" style="4" customWidth="1"/>
    <col min="17" max="17" width="20.33203125" style="4" customWidth="1"/>
    <col min="18" max="18" width="18" style="4" customWidth="1"/>
    <col min="19" max="19" width="36" style="4" customWidth="1"/>
    <col min="20" max="20" width="26.33203125" style="4" customWidth="1"/>
    <col min="21" max="21" width="24.6640625" style="4" customWidth="1"/>
    <col min="22" max="22" width="20" style="4" customWidth="1"/>
    <col min="23" max="16384" width="9.33203125" style="13"/>
  </cols>
  <sheetData>
    <row r="1" spans="1:22">
      <c r="A1" s="2" t="s">
        <v>30</v>
      </c>
      <c r="B1" s="3" t="str">
        <f>'Info '!C2</f>
        <v>JSC "Liberty Bank"</v>
      </c>
    </row>
    <row r="2" spans="1:22">
      <c r="A2" s="2" t="s">
        <v>31</v>
      </c>
      <c r="B2" s="508">
        <f>'1. key ratios '!B2</f>
        <v>45657</v>
      </c>
    </row>
    <row r="4" spans="1:22" ht="13.8" thickBot="1">
      <c r="A4" s="4" t="s">
        <v>243</v>
      </c>
      <c r="B4" s="85" t="s">
        <v>50</v>
      </c>
      <c r="V4" s="14" t="s">
        <v>35</v>
      </c>
    </row>
    <row r="5" spans="1:22" ht="12.75" customHeight="1">
      <c r="A5" s="86"/>
      <c r="B5" s="87"/>
      <c r="C5" s="755" t="s">
        <v>169</v>
      </c>
      <c r="D5" s="756"/>
      <c r="E5" s="756"/>
      <c r="F5" s="756"/>
      <c r="G5" s="756"/>
      <c r="H5" s="756"/>
      <c r="I5" s="756"/>
      <c r="J5" s="756"/>
      <c r="K5" s="756"/>
      <c r="L5" s="757"/>
      <c r="M5" s="758" t="s">
        <v>170</v>
      </c>
      <c r="N5" s="759"/>
      <c r="O5" s="759"/>
      <c r="P5" s="759"/>
      <c r="Q5" s="759"/>
      <c r="R5" s="759"/>
      <c r="S5" s="760"/>
      <c r="T5" s="763" t="s">
        <v>241</v>
      </c>
      <c r="U5" s="763" t="s">
        <v>242</v>
      </c>
      <c r="V5" s="761" t="s">
        <v>76</v>
      </c>
    </row>
    <row r="6" spans="1:22" s="45" customFormat="1" ht="105.6">
      <c r="A6" s="42"/>
      <c r="B6" s="88"/>
      <c r="C6" s="89" t="s">
        <v>65</v>
      </c>
      <c r="D6" s="128" t="s">
        <v>66</v>
      </c>
      <c r="E6" s="109" t="s">
        <v>172</v>
      </c>
      <c r="F6" s="109" t="s">
        <v>173</v>
      </c>
      <c r="G6" s="128" t="s">
        <v>176</v>
      </c>
      <c r="H6" s="128" t="s">
        <v>171</v>
      </c>
      <c r="I6" s="128" t="s">
        <v>67</v>
      </c>
      <c r="J6" s="128" t="s">
        <v>68</v>
      </c>
      <c r="K6" s="90" t="s">
        <v>69</v>
      </c>
      <c r="L6" s="91" t="s">
        <v>70</v>
      </c>
      <c r="M6" s="89" t="s">
        <v>174</v>
      </c>
      <c r="N6" s="90" t="s">
        <v>71</v>
      </c>
      <c r="O6" s="90" t="s">
        <v>72</v>
      </c>
      <c r="P6" s="90" t="s">
        <v>73</v>
      </c>
      <c r="Q6" s="90" t="s">
        <v>74</v>
      </c>
      <c r="R6" s="90" t="s">
        <v>75</v>
      </c>
      <c r="S6" s="146" t="s">
        <v>175</v>
      </c>
      <c r="T6" s="764"/>
      <c r="U6" s="764"/>
      <c r="V6" s="762"/>
    </row>
    <row r="7" spans="1:22" s="82" customFormat="1">
      <c r="A7" s="92">
        <v>1</v>
      </c>
      <c r="B7" s="1" t="s">
        <v>51</v>
      </c>
      <c r="C7" s="93">
        <v>0</v>
      </c>
      <c r="D7" s="81">
        <v>0</v>
      </c>
      <c r="E7" s="81">
        <v>0</v>
      </c>
      <c r="F7" s="81">
        <v>0</v>
      </c>
      <c r="G7" s="81">
        <v>0</v>
      </c>
      <c r="H7" s="81">
        <v>0</v>
      </c>
      <c r="I7" s="81">
        <v>0</v>
      </c>
      <c r="J7" s="81">
        <v>0</v>
      </c>
      <c r="K7" s="81">
        <v>0</v>
      </c>
      <c r="L7" s="94">
        <v>0</v>
      </c>
      <c r="M7" s="93">
        <v>0</v>
      </c>
      <c r="N7" s="81">
        <v>0</v>
      </c>
      <c r="O7" s="81">
        <v>0</v>
      </c>
      <c r="P7" s="81">
        <v>0</v>
      </c>
      <c r="Q7" s="81">
        <v>0</v>
      </c>
      <c r="R7" s="81">
        <v>0</v>
      </c>
      <c r="S7" s="94">
        <v>0</v>
      </c>
      <c r="T7" s="149">
        <v>0</v>
      </c>
      <c r="U7" s="149">
        <v>0</v>
      </c>
      <c r="V7" s="95">
        <f>SUM(C7:S7)</f>
        <v>0</v>
      </c>
    </row>
    <row r="8" spans="1:22" s="82" customFormat="1">
      <c r="A8" s="92">
        <v>2</v>
      </c>
      <c r="B8" s="1" t="s">
        <v>52</v>
      </c>
      <c r="C8" s="93">
        <v>0</v>
      </c>
      <c r="D8" s="81">
        <v>0</v>
      </c>
      <c r="E8" s="81">
        <v>0</v>
      </c>
      <c r="F8" s="81">
        <v>0</v>
      </c>
      <c r="G8" s="81">
        <v>0</v>
      </c>
      <c r="H8" s="81">
        <v>0</v>
      </c>
      <c r="I8" s="81">
        <v>0</v>
      </c>
      <c r="J8" s="81">
        <v>0</v>
      </c>
      <c r="K8" s="81">
        <v>0</v>
      </c>
      <c r="L8" s="94">
        <v>0</v>
      </c>
      <c r="M8" s="93">
        <v>0</v>
      </c>
      <c r="N8" s="81">
        <v>0</v>
      </c>
      <c r="O8" s="81">
        <v>0</v>
      </c>
      <c r="P8" s="81">
        <v>0</v>
      </c>
      <c r="Q8" s="81">
        <v>0</v>
      </c>
      <c r="R8" s="81">
        <v>0</v>
      </c>
      <c r="S8" s="94">
        <v>0</v>
      </c>
      <c r="T8" s="149">
        <v>0</v>
      </c>
      <c r="U8" s="149">
        <v>0</v>
      </c>
      <c r="V8" s="95">
        <f t="shared" ref="V8:V20" si="0">SUM(C8:S8)</f>
        <v>0</v>
      </c>
    </row>
    <row r="9" spans="1:22" s="82" customFormat="1">
      <c r="A9" s="92">
        <v>3</v>
      </c>
      <c r="B9" s="1" t="s">
        <v>165</v>
      </c>
      <c r="C9" s="93">
        <v>0</v>
      </c>
      <c r="D9" s="81">
        <v>0</v>
      </c>
      <c r="E9" s="81">
        <v>0</v>
      </c>
      <c r="F9" s="81">
        <v>0</v>
      </c>
      <c r="G9" s="81">
        <v>0</v>
      </c>
      <c r="H9" s="81">
        <v>0</v>
      </c>
      <c r="I9" s="81">
        <v>0</v>
      </c>
      <c r="J9" s="81">
        <v>0</v>
      </c>
      <c r="K9" s="81">
        <v>0</v>
      </c>
      <c r="L9" s="94">
        <v>0</v>
      </c>
      <c r="M9" s="93">
        <v>0</v>
      </c>
      <c r="N9" s="81">
        <v>0</v>
      </c>
      <c r="O9" s="81">
        <v>0</v>
      </c>
      <c r="P9" s="81">
        <v>0</v>
      </c>
      <c r="Q9" s="81">
        <v>0</v>
      </c>
      <c r="R9" s="81">
        <v>0</v>
      </c>
      <c r="S9" s="94">
        <v>0</v>
      </c>
      <c r="T9" s="149">
        <v>0</v>
      </c>
      <c r="U9" s="149">
        <v>0</v>
      </c>
      <c r="V9" s="95">
        <f t="shared" si="0"/>
        <v>0</v>
      </c>
    </row>
    <row r="10" spans="1:22" s="82" customFormat="1">
      <c r="A10" s="92">
        <v>4</v>
      </c>
      <c r="B10" s="1" t="s">
        <v>53</v>
      </c>
      <c r="C10" s="93">
        <v>0</v>
      </c>
      <c r="D10" s="81">
        <v>0</v>
      </c>
      <c r="E10" s="81">
        <v>0</v>
      </c>
      <c r="F10" s="81">
        <v>0</v>
      </c>
      <c r="G10" s="81">
        <v>0</v>
      </c>
      <c r="H10" s="81">
        <v>0</v>
      </c>
      <c r="I10" s="81">
        <v>0</v>
      </c>
      <c r="J10" s="81">
        <v>0</v>
      </c>
      <c r="K10" s="81">
        <v>0</v>
      </c>
      <c r="L10" s="94">
        <v>0</v>
      </c>
      <c r="M10" s="93">
        <v>0</v>
      </c>
      <c r="N10" s="81">
        <v>0</v>
      </c>
      <c r="O10" s="81">
        <v>0</v>
      </c>
      <c r="P10" s="81">
        <v>0</v>
      </c>
      <c r="Q10" s="81">
        <v>0</v>
      </c>
      <c r="R10" s="81">
        <v>0</v>
      </c>
      <c r="S10" s="94">
        <v>0</v>
      </c>
      <c r="T10" s="149">
        <v>0</v>
      </c>
      <c r="U10" s="149">
        <v>0</v>
      </c>
      <c r="V10" s="95">
        <f t="shared" si="0"/>
        <v>0</v>
      </c>
    </row>
    <row r="11" spans="1:22" s="82" customFormat="1">
      <c r="A11" s="92">
        <v>5</v>
      </c>
      <c r="B11" s="1" t="s">
        <v>54</v>
      </c>
      <c r="C11" s="93">
        <v>0</v>
      </c>
      <c r="D11" s="81">
        <v>0</v>
      </c>
      <c r="E11" s="81">
        <v>0</v>
      </c>
      <c r="F11" s="81">
        <v>0</v>
      </c>
      <c r="G11" s="81">
        <v>0</v>
      </c>
      <c r="H11" s="81">
        <v>0</v>
      </c>
      <c r="I11" s="81">
        <v>0</v>
      </c>
      <c r="J11" s="81">
        <v>0</v>
      </c>
      <c r="K11" s="81">
        <v>0</v>
      </c>
      <c r="L11" s="94">
        <v>0</v>
      </c>
      <c r="M11" s="93">
        <v>0</v>
      </c>
      <c r="N11" s="81">
        <v>0</v>
      </c>
      <c r="O11" s="81">
        <v>0</v>
      </c>
      <c r="P11" s="81">
        <v>0</v>
      </c>
      <c r="Q11" s="81">
        <v>0</v>
      </c>
      <c r="R11" s="81">
        <v>0</v>
      </c>
      <c r="S11" s="94">
        <v>0</v>
      </c>
      <c r="T11" s="149">
        <v>0</v>
      </c>
      <c r="U11" s="149">
        <v>0</v>
      </c>
      <c r="V11" s="95">
        <f t="shared" si="0"/>
        <v>0</v>
      </c>
    </row>
    <row r="12" spans="1:22" s="82" customFormat="1">
      <c r="A12" s="92">
        <v>6</v>
      </c>
      <c r="B12" s="1" t="s">
        <v>55</v>
      </c>
      <c r="C12" s="93">
        <v>0</v>
      </c>
      <c r="D12" s="81">
        <v>0</v>
      </c>
      <c r="E12" s="81">
        <v>0</v>
      </c>
      <c r="F12" s="81">
        <v>0</v>
      </c>
      <c r="G12" s="81">
        <v>0</v>
      </c>
      <c r="H12" s="81">
        <v>0</v>
      </c>
      <c r="I12" s="81">
        <v>0</v>
      </c>
      <c r="J12" s="81">
        <v>0</v>
      </c>
      <c r="K12" s="81">
        <v>0</v>
      </c>
      <c r="L12" s="94">
        <v>0</v>
      </c>
      <c r="M12" s="93">
        <v>0</v>
      </c>
      <c r="N12" s="81">
        <v>0</v>
      </c>
      <c r="O12" s="81">
        <v>0</v>
      </c>
      <c r="P12" s="81">
        <v>0</v>
      </c>
      <c r="Q12" s="81">
        <v>0</v>
      </c>
      <c r="R12" s="81">
        <v>0</v>
      </c>
      <c r="S12" s="94">
        <v>0</v>
      </c>
      <c r="T12" s="149">
        <v>0</v>
      </c>
      <c r="U12" s="149">
        <v>0</v>
      </c>
      <c r="V12" s="95">
        <f t="shared" si="0"/>
        <v>0</v>
      </c>
    </row>
    <row r="13" spans="1:22" s="82" customFormat="1">
      <c r="A13" s="92">
        <v>7</v>
      </c>
      <c r="B13" s="1" t="s">
        <v>56</v>
      </c>
      <c r="C13" s="93">
        <v>0</v>
      </c>
      <c r="D13" s="81">
        <v>7397071.1851621401</v>
      </c>
      <c r="E13" s="81">
        <v>0</v>
      </c>
      <c r="F13" s="81">
        <v>0</v>
      </c>
      <c r="G13" s="81">
        <v>0</v>
      </c>
      <c r="H13" s="81">
        <v>0</v>
      </c>
      <c r="I13" s="81">
        <v>0</v>
      </c>
      <c r="J13" s="81">
        <v>0</v>
      </c>
      <c r="K13" s="81">
        <v>0</v>
      </c>
      <c r="L13" s="94">
        <v>0</v>
      </c>
      <c r="M13" s="93">
        <v>0</v>
      </c>
      <c r="N13" s="81">
        <v>0</v>
      </c>
      <c r="O13" s="81">
        <v>0</v>
      </c>
      <c r="P13" s="81">
        <v>0</v>
      </c>
      <c r="Q13" s="81">
        <v>0</v>
      </c>
      <c r="R13" s="81">
        <v>0</v>
      </c>
      <c r="S13" s="94">
        <v>0</v>
      </c>
      <c r="T13" s="149">
        <v>5245343.340833555</v>
      </c>
      <c r="U13" s="149">
        <v>2151727.8443285855</v>
      </c>
      <c r="V13" s="95">
        <f t="shared" si="0"/>
        <v>7397071.1851621401</v>
      </c>
    </row>
    <row r="14" spans="1:22" s="82" customFormat="1">
      <c r="A14" s="92">
        <v>8</v>
      </c>
      <c r="B14" s="1" t="s">
        <v>57</v>
      </c>
      <c r="C14" s="93">
        <v>0</v>
      </c>
      <c r="D14" s="81">
        <v>16893650.992833905</v>
      </c>
      <c r="E14" s="81">
        <v>0</v>
      </c>
      <c r="F14" s="81">
        <v>0</v>
      </c>
      <c r="G14" s="81">
        <v>0</v>
      </c>
      <c r="H14" s="81">
        <v>0</v>
      </c>
      <c r="I14" s="81">
        <v>0</v>
      </c>
      <c r="J14" s="81">
        <v>0</v>
      </c>
      <c r="K14" s="81">
        <v>0</v>
      </c>
      <c r="L14" s="94">
        <v>0</v>
      </c>
      <c r="M14" s="93">
        <v>0</v>
      </c>
      <c r="N14" s="81">
        <v>0</v>
      </c>
      <c r="O14" s="81">
        <v>0</v>
      </c>
      <c r="P14" s="81">
        <v>0</v>
      </c>
      <c r="Q14" s="81">
        <v>0</v>
      </c>
      <c r="R14" s="81">
        <v>0</v>
      </c>
      <c r="S14" s="94">
        <v>0</v>
      </c>
      <c r="T14" s="149">
        <v>15148869.770493906</v>
      </c>
      <c r="U14" s="149">
        <v>1744781.2223400001</v>
      </c>
      <c r="V14" s="95">
        <f t="shared" si="0"/>
        <v>16893650.992833905</v>
      </c>
    </row>
    <row r="15" spans="1:22" s="82" customFormat="1">
      <c r="A15" s="92">
        <v>9</v>
      </c>
      <c r="B15" s="1" t="s">
        <v>58</v>
      </c>
      <c r="C15" s="93">
        <v>0</v>
      </c>
      <c r="D15" s="81">
        <v>1216261.4617735294</v>
      </c>
      <c r="E15" s="81">
        <v>0</v>
      </c>
      <c r="F15" s="81">
        <v>0</v>
      </c>
      <c r="G15" s="81">
        <v>0</v>
      </c>
      <c r="H15" s="81">
        <v>0</v>
      </c>
      <c r="I15" s="81">
        <v>0</v>
      </c>
      <c r="J15" s="81">
        <v>0</v>
      </c>
      <c r="K15" s="81">
        <v>0</v>
      </c>
      <c r="L15" s="94">
        <v>0</v>
      </c>
      <c r="M15" s="93">
        <v>0</v>
      </c>
      <c r="N15" s="81">
        <v>0</v>
      </c>
      <c r="O15" s="81">
        <v>0</v>
      </c>
      <c r="P15" s="81">
        <v>0</v>
      </c>
      <c r="Q15" s="81">
        <v>0</v>
      </c>
      <c r="R15" s="81">
        <v>0</v>
      </c>
      <c r="S15" s="94">
        <v>0</v>
      </c>
      <c r="T15" s="149">
        <v>1216261.4617735294</v>
      </c>
      <c r="U15" s="149">
        <v>0</v>
      </c>
      <c r="V15" s="95">
        <f t="shared" si="0"/>
        <v>1216261.4617735294</v>
      </c>
    </row>
    <row r="16" spans="1:22" s="82" customFormat="1">
      <c r="A16" s="92">
        <v>10</v>
      </c>
      <c r="B16" s="1" t="s">
        <v>59</v>
      </c>
      <c r="C16" s="93">
        <v>0</v>
      </c>
      <c r="D16" s="81">
        <v>132049.16107720003</v>
      </c>
      <c r="E16" s="81">
        <v>0</v>
      </c>
      <c r="F16" s="81">
        <v>0</v>
      </c>
      <c r="G16" s="81">
        <v>0</v>
      </c>
      <c r="H16" s="81">
        <v>0</v>
      </c>
      <c r="I16" s="81">
        <v>0</v>
      </c>
      <c r="J16" s="81">
        <v>0</v>
      </c>
      <c r="K16" s="81">
        <v>0</v>
      </c>
      <c r="L16" s="94">
        <v>0</v>
      </c>
      <c r="M16" s="93">
        <v>0</v>
      </c>
      <c r="N16" s="81">
        <v>0</v>
      </c>
      <c r="O16" s="81">
        <v>0</v>
      </c>
      <c r="P16" s="81">
        <v>0</v>
      </c>
      <c r="Q16" s="81">
        <v>0</v>
      </c>
      <c r="R16" s="81">
        <v>0</v>
      </c>
      <c r="S16" s="94">
        <v>0</v>
      </c>
      <c r="T16" s="149">
        <v>132049.16107720003</v>
      </c>
      <c r="U16" s="149">
        <v>0</v>
      </c>
      <c r="V16" s="95">
        <f t="shared" si="0"/>
        <v>132049.16107720003</v>
      </c>
    </row>
    <row r="17" spans="1:22" s="82" customFormat="1">
      <c r="A17" s="92">
        <v>11</v>
      </c>
      <c r="B17" s="1" t="s">
        <v>60</v>
      </c>
      <c r="C17" s="93">
        <v>0</v>
      </c>
      <c r="D17" s="81">
        <v>0</v>
      </c>
      <c r="E17" s="81">
        <v>0</v>
      </c>
      <c r="F17" s="81">
        <v>0</v>
      </c>
      <c r="G17" s="81">
        <v>0</v>
      </c>
      <c r="H17" s="81">
        <v>0</v>
      </c>
      <c r="I17" s="81">
        <v>0</v>
      </c>
      <c r="J17" s="81">
        <v>0</v>
      </c>
      <c r="K17" s="81">
        <v>0</v>
      </c>
      <c r="L17" s="94">
        <v>0</v>
      </c>
      <c r="M17" s="93">
        <v>0</v>
      </c>
      <c r="N17" s="81">
        <v>0</v>
      </c>
      <c r="O17" s="81">
        <v>0</v>
      </c>
      <c r="P17" s="81">
        <v>0</v>
      </c>
      <c r="Q17" s="81">
        <v>0</v>
      </c>
      <c r="R17" s="81">
        <v>0</v>
      </c>
      <c r="S17" s="94">
        <v>0</v>
      </c>
      <c r="T17" s="149">
        <v>0</v>
      </c>
      <c r="U17" s="149">
        <v>0</v>
      </c>
      <c r="V17" s="95">
        <f t="shared" si="0"/>
        <v>0</v>
      </c>
    </row>
    <row r="18" spans="1:22" s="82" customFormat="1">
      <c r="A18" s="92">
        <v>12</v>
      </c>
      <c r="B18" s="1" t="s">
        <v>61</v>
      </c>
      <c r="C18" s="93">
        <v>0</v>
      </c>
      <c r="D18" s="81">
        <v>0</v>
      </c>
      <c r="E18" s="81">
        <v>0</v>
      </c>
      <c r="F18" s="81">
        <v>0</v>
      </c>
      <c r="G18" s="81">
        <v>0</v>
      </c>
      <c r="H18" s="81">
        <v>0</v>
      </c>
      <c r="I18" s="81">
        <v>0</v>
      </c>
      <c r="J18" s="81">
        <v>0</v>
      </c>
      <c r="K18" s="81">
        <v>0</v>
      </c>
      <c r="L18" s="94">
        <v>0</v>
      </c>
      <c r="M18" s="93">
        <v>0</v>
      </c>
      <c r="N18" s="81">
        <v>0</v>
      </c>
      <c r="O18" s="81">
        <v>0</v>
      </c>
      <c r="P18" s="81">
        <v>0</v>
      </c>
      <c r="Q18" s="81">
        <v>0</v>
      </c>
      <c r="R18" s="81">
        <v>0</v>
      </c>
      <c r="S18" s="94">
        <v>0</v>
      </c>
      <c r="T18" s="149">
        <v>0</v>
      </c>
      <c r="U18" s="149">
        <v>0</v>
      </c>
      <c r="V18" s="95">
        <f t="shared" si="0"/>
        <v>0</v>
      </c>
    </row>
    <row r="19" spans="1:22" s="82" customFormat="1">
      <c r="A19" s="92">
        <v>13</v>
      </c>
      <c r="B19" s="1" t="s">
        <v>62</v>
      </c>
      <c r="C19" s="93">
        <v>0</v>
      </c>
      <c r="D19" s="81">
        <v>0</v>
      </c>
      <c r="E19" s="81">
        <v>0</v>
      </c>
      <c r="F19" s="81">
        <v>0</v>
      </c>
      <c r="G19" s="81">
        <v>0</v>
      </c>
      <c r="H19" s="81">
        <v>0</v>
      </c>
      <c r="I19" s="81">
        <v>0</v>
      </c>
      <c r="J19" s="81">
        <v>0</v>
      </c>
      <c r="K19" s="81">
        <v>0</v>
      </c>
      <c r="L19" s="94">
        <v>0</v>
      </c>
      <c r="M19" s="93">
        <v>0</v>
      </c>
      <c r="N19" s="81">
        <v>0</v>
      </c>
      <c r="O19" s="81">
        <v>0</v>
      </c>
      <c r="P19" s="81">
        <v>0</v>
      </c>
      <c r="Q19" s="81">
        <v>0</v>
      </c>
      <c r="R19" s="81">
        <v>0</v>
      </c>
      <c r="S19" s="94">
        <v>0</v>
      </c>
      <c r="T19" s="149">
        <v>0</v>
      </c>
      <c r="U19" s="149">
        <v>0</v>
      </c>
      <c r="V19" s="95">
        <f t="shared" si="0"/>
        <v>0</v>
      </c>
    </row>
    <row r="20" spans="1:22" s="82" customFormat="1">
      <c r="A20" s="92">
        <v>14</v>
      </c>
      <c r="B20" s="1" t="s">
        <v>63</v>
      </c>
      <c r="C20" s="93">
        <v>0</v>
      </c>
      <c r="D20" s="81">
        <v>0</v>
      </c>
      <c r="E20" s="81">
        <v>0</v>
      </c>
      <c r="F20" s="81">
        <v>0</v>
      </c>
      <c r="G20" s="81">
        <v>0</v>
      </c>
      <c r="H20" s="81">
        <v>0</v>
      </c>
      <c r="I20" s="81">
        <v>0</v>
      </c>
      <c r="J20" s="81">
        <v>0</v>
      </c>
      <c r="K20" s="81">
        <v>0</v>
      </c>
      <c r="L20" s="94">
        <v>0</v>
      </c>
      <c r="M20" s="93">
        <v>0</v>
      </c>
      <c r="N20" s="81">
        <v>0</v>
      </c>
      <c r="O20" s="81">
        <v>0</v>
      </c>
      <c r="P20" s="81">
        <v>0</v>
      </c>
      <c r="Q20" s="81">
        <v>0</v>
      </c>
      <c r="R20" s="81">
        <v>0</v>
      </c>
      <c r="S20" s="94">
        <v>0</v>
      </c>
      <c r="T20" s="149">
        <v>0</v>
      </c>
      <c r="U20" s="149">
        <v>0</v>
      </c>
      <c r="V20" s="95">
        <f t="shared" si="0"/>
        <v>0</v>
      </c>
    </row>
    <row r="21" spans="1:22" ht="13.8" thickBot="1">
      <c r="A21" s="83"/>
      <c r="B21" s="96" t="s">
        <v>64</v>
      </c>
      <c r="C21" s="97">
        <f>SUM(C7:C20)</f>
        <v>0</v>
      </c>
      <c r="D21" s="84">
        <f t="shared" ref="D21:V21" si="1">SUM(D7:D20)</f>
        <v>25639032.800846778</v>
      </c>
      <c r="E21" s="84">
        <f t="shared" si="1"/>
        <v>0</v>
      </c>
      <c r="F21" s="84">
        <f t="shared" si="1"/>
        <v>0</v>
      </c>
      <c r="G21" s="84">
        <f t="shared" si="1"/>
        <v>0</v>
      </c>
      <c r="H21" s="84">
        <f t="shared" si="1"/>
        <v>0</v>
      </c>
      <c r="I21" s="84">
        <f t="shared" si="1"/>
        <v>0</v>
      </c>
      <c r="J21" s="84">
        <f t="shared" si="1"/>
        <v>0</v>
      </c>
      <c r="K21" s="84">
        <f t="shared" si="1"/>
        <v>0</v>
      </c>
      <c r="L21" s="98">
        <f t="shared" si="1"/>
        <v>0</v>
      </c>
      <c r="M21" s="97">
        <f t="shared" si="1"/>
        <v>0</v>
      </c>
      <c r="N21" s="84">
        <f t="shared" si="1"/>
        <v>0</v>
      </c>
      <c r="O21" s="84">
        <f t="shared" si="1"/>
        <v>0</v>
      </c>
      <c r="P21" s="84">
        <f t="shared" si="1"/>
        <v>0</v>
      </c>
      <c r="Q21" s="84">
        <f t="shared" si="1"/>
        <v>0</v>
      </c>
      <c r="R21" s="84">
        <f t="shared" si="1"/>
        <v>0</v>
      </c>
      <c r="S21" s="98">
        <f>SUM(S7:S20)</f>
        <v>0</v>
      </c>
      <c r="T21" s="98">
        <f>SUM(T7:T20)</f>
        <v>21742523.734178193</v>
      </c>
      <c r="U21" s="98">
        <f t="shared" ref="U21" si="2">SUM(U7:U20)</f>
        <v>3896509.0666685859</v>
      </c>
      <c r="V21" s="99">
        <f t="shared" si="1"/>
        <v>25639032.800846778</v>
      </c>
    </row>
    <row r="24" spans="1:22">
      <c r="A24" s="7"/>
      <c r="B24" s="7"/>
      <c r="C24" s="22"/>
      <c r="D24" s="22"/>
      <c r="E24" s="22"/>
    </row>
    <row r="25" spans="1:22">
      <c r="A25" s="100"/>
      <c r="B25" s="100"/>
      <c r="C25" s="7"/>
      <c r="D25" s="22"/>
      <c r="E25" s="22"/>
    </row>
    <row r="26" spans="1:22">
      <c r="A26" s="100"/>
      <c r="B26" s="23"/>
      <c r="C26" s="7"/>
      <c r="D26" s="22"/>
      <c r="E26" s="22"/>
    </row>
    <row r="27" spans="1:22">
      <c r="A27" s="100"/>
      <c r="B27" s="100"/>
      <c r="C27" s="7"/>
      <c r="D27" s="22"/>
      <c r="E27" s="22"/>
    </row>
    <row r="28" spans="1:22">
      <c r="A28" s="100"/>
      <c r="B28" s="23"/>
      <c r="C28" s="7"/>
      <c r="D28" s="22"/>
      <c r="E28" s="22"/>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zoomScale="80" zoomScaleNormal="80" workbookViewId="0">
      <pane xSplit="1" ySplit="7" topLeftCell="B8" activePane="bottomRight" state="frozen"/>
      <selection activeCell="C42" sqref="C42"/>
      <selection pane="topRight" activeCell="C42" sqref="C42"/>
      <selection pane="bottomLeft" activeCell="C42" sqref="C42"/>
      <selection pane="bottomRight" activeCell="G29" sqref="G29"/>
    </sheetView>
  </sheetViews>
  <sheetFormatPr defaultColWidth="9.33203125" defaultRowHeight="13.8"/>
  <cols>
    <col min="1" max="1" width="10.5546875" style="4" bestFit="1" customWidth="1"/>
    <col min="2" max="2" width="77" style="4" customWidth="1"/>
    <col min="3" max="3" width="13.6640625" style="150" customWidth="1"/>
    <col min="4" max="4" width="14.6640625" style="150" bestFit="1" customWidth="1"/>
    <col min="5" max="5" width="17.6640625" style="150" customWidth="1"/>
    <col min="6" max="6" width="15.6640625" style="150" customWidth="1"/>
    <col min="7" max="7" width="17.44140625" style="150" customWidth="1"/>
    <col min="8" max="8" width="15.33203125" style="150" customWidth="1"/>
    <col min="9" max="16384" width="9.33203125" style="13"/>
  </cols>
  <sheetData>
    <row r="1" spans="1:9">
      <c r="A1" s="2" t="s">
        <v>30</v>
      </c>
      <c r="B1" s="4" t="str">
        <f>'Info '!C2</f>
        <v>JSC "Liberty Bank"</v>
      </c>
      <c r="C1" s="3"/>
    </row>
    <row r="2" spans="1:9">
      <c r="A2" s="2" t="s">
        <v>31</v>
      </c>
      <c r="B2" s="508">
        <f>'1. key ratios '!B2</f>
        <v>45657</v>
      </c>
      <c r="C2" s="289"/>
    </row>
    <row r="4" spans="1:9" ht="14.4" thickBot="1">
      <c r="A4" s="2" t="s">
        <v>150</v>
      </c>
      <c r="B4" s="85" t="s">
        <v>252</v>
      </c>
    </row>
    <row r="5" spans="1:9">
      <c r="A5" s="86"/>
      <c r="B5" s="101"/>
      <c r="C5" s="151" t="s">
        <v>0</v>
      </c>
      <c r="D5" s="151" t="s">
        <v>1</v>
      </c>
      <c r="E5" s="151" t="s">
        <v>2</v>
      </c>
      <c r="F5" s="151" t="s">
        <v>3</v>
      </c>
      <c r="G5" s="152" t="s">
        <v>4</v>
      </c>
      <c r="H5" s="153" t="s">
        <v>5</v>
      </c>
      <c r="I5" s="102"/>
    </row>
    <row r="6" spans="1:9" s="102" customFormat="1" ht="12.75" customHeight="1">
      <c r="A6" s="103"/>
      <c r="B6" s="767" t="s">
        <v>149</v>
      </c>
      <c r="C6" s="769" t="s">
        <v>245</v>
      </c>
      <c r="D6" s="771" t="s">
        <v>244</v>
      </c>
      <c r="E6" s="772"/>
      <c r="F6" s="769" t="s">
        <v>249</v>
      </c>
      <c r="G6" s="769" t="s">
        <v>250</v>
      </c>
      <c r="H6" s="765" t="s">
        <v>248</v>
      </c>
    </row>
    <row r="7" spans="1:9" ht="41.4">
      <c r="A7" s="105"/>
      <c r="B7" s="768"/>
      <c r="C7" s="770"/>
      <c r="D7" s="154" t="s">
        <v>247</v>
      </c>
      <c r="E7" s="154" t="s">
        <v>246</v>
      </c>
      <c r="F7" s="770"/>
      <c r="G7" s="770"/>
      <c r="H7" s="766"/>
      <c r="I7" s="102"/>
    </row>
    <row r="8" spans="1:9">
      <c r="A8" s="103">
        <v>1</v>
      </c>
      <c r="B8" s="1" t="s">
        <v>51</v>
      </c>
      <c r="C8" s="155">
        <v>581700511.17235839</v>
      </c>
      <c r="D8" s="156">
        <v>65872.34</v>
      </c>
      <c r="E8" s="155">
        <v>32936.17</v>
      </c>
      <c r="F8" s="155">
        <v>110578665.24575436</v>
      </c>
      <c r="G8" s="157">
        <v>110578665.24575436</v>
      </c>
      <c r="H8" s="525">
        <f>IFERROR(G8/(C8+E8)," ")</f>
        <v>0.19008476433825758</v>
      </c>
    </row>
    <row r="9" spans="1:9" ht="15" customHeight="1">
      <c r="A9" s="103">
        <v>2</v>
      </c>
      <c r="B9" s="1" t="s">
        <v>52</v>
      </c>
      <c r="C9" s="155">
        <v>0</v>
      </c>
      <c r="D9" s="156">
        <v>0</v>
      </c>
      <c r="E9" s="155">
        <v>0</v>
      </c>
      <c r="F9" s="155">
        <v>0</v>
      </c>
      <c r="G9" s="157">
        <v>0</v>
      </c>
      <c r="H9" s="525" t="str">
        <f t="shared" ref="H9:H21" si="0">IFERROR(G9/(C9+E9)," ")</f>
        <v xml:space="preserve"> </v>
      </c>
    </row>
    <row r="10" spans="1:9">
      <c r="A10" s="103">
        <v>3</v>
      </c>
      <c r="B10" s="1" t="s">
        <v>165</v>
      </c>
      <c r="C10" s="155">
        <v>0</v>
      </c>
      <c r="D10" s="156">
        <v>0</v>
      </c>
      <c r="E10" s="155">
        <v>0</v>
      </c>
      <c r="F10" s="155">
        <v>0</v>
      </c>
      <c r="G10" s="157">
        <v>0</v>
      </c>
      <c r="H10" s="525" t="str">
        <f t="shared" si="0"/>
        <v xml:space="preserve"> </v>
      </c>
    </row>
    <row r="11" spans="1:9">
      <c r="A11" s="103">
        <v>4</v>
      </c>
      <c r="B11" s="1" t="s">
        <v>53</v>
      </c>
      <c r="C11" s="155">
        <v>0</v>
      </c>
      <c r="D11" s="156">
        <v>0</v>
      </c>
      <c r="E11" s="155">
        <v>0</v>
      </c>
      <c r="F11" s="155">
        <v>0</v>
      </c>
      <c r="G11" s="157">
        <v>0</v>
      </c>
      <c r="H11" s="525" t="str">
        <f t="shared" si="0"/>
        <v xml:space="preserve"> </v>
      </c>
    </row>
    <row r="12" spans="1:9">
      <c r="A12" s="103">
        <v>5</v>
      </c>
      <c r="B12" s="1" t="s">
        <v>54</v>
      </c>
      <c r="C12" s="155">
        <v>155753.96</v>
      </c>
      <c r="D12" s="156">
        <v>0</v>
      </c>
      <c r="E12" s="155">
        <v>0</v>
      </c>
      <c r="F12" s="155">
        <v>155753.96</v>
      </c>
      <c r="G12" s="157">
        <v>155753.96</v>
      </c>
      <c r="H12" s="525">
        <f>IFERROR(G12/(C12+E12)," ")</f>
        <v>1</v>
      </c>
    </row>
    <row r="13" spans="1:9">
      <c r="A13" s="103">
        <v>6</v>
      </c>
      <c r="B13" s="1" t="s">
        <v>55</v>
      </c>
      <c r="C13" s="155">
        <v>109696191.84075306</v>
      </c>
      <c r="D13" s="156">
        <v>0</v>
      </c>
      <c r="E13" s="155">
        <v>0</v>
      </c>
      <c r="F13" s="155">
        <v>41688487.076271079</v>
      </c>
      <c r="G13" s="157">
        <v>41688487.076271079</v>
      </c>
      <c r="H13" s="525">
        <f t="shared" si="0"/>
        <v>0.38003586429682651</v>
      </c>
    </row>
    <row r="14" spans="1:9">
      <c r="A14" s="103">
        <v>7</v>
      </c>
      <c r="B14" s="1" t="s">
        <v>56</v>
      </c>
      <c r="C14" s="155">
        <v>855820689.43925226</v>
      </c>
      <c r="D14" s="156">
        <v>274554015.14574122</v>
      </c>
      <c r="E14" s="155">
        <v>52258767.228627428</v>
      </c>
      <c r="F14" s="155">
        <v>908079456.6678797</v>
      </c>
      <c r="G14" s="157">
        <v>900682385.48271751</v>
      </c>
      <c r="H14" s="525">
        <f t="shared" si="0"/>
        <v>0.9918541586522559</v>
      </c>
    </row>
    <row r="15" spans="1:9">
      <c r="A15" s="103">
        <v>8</v>
      </c>
      <c r="B15" s="1" t="s">
        <v>57</v>
      </c>
      <c r="C15" s="155">
        <v>2031561777.9913857</v>
      </c>
      <c r="D15" s="156">
        <v>136715917.51425925</v>
      </c>
      <c r="E15" s="155">
        <v>10834813.784232635</v>
      </c>
      <c r="F15" s="155">
        <v>1419956083.6433442</v>
      </c>
      <c r="G15" s="157">
        <v>1403062432.6505101</v>
      </c>
      <c r="H15" s="525">
        <f t="shared" si="0"/>
        <v>0.68696865158334208</v>
      </c>
    </row>
    <row r="16" spans="1:9">
      <c r="A16" s="103">
        <v>9</v>
      </c>
      <c r="B16" s="1" t="s">
        <v>58</v>
      </c>
      <c r="C16" s="155">
        <v>694105385.14917243</v>
      </c>
      <c r="D16" s="156">
        <v>0</v>
      </c>
      <c r="E16" s="155">
        <v>0</v>
      </c>
      <c r="F16" s="155">
        <v>242936884.80221033</v>
      </c>
      <c r="G16" s="157">
        <v>241720623.34043682</v>
      </c>
      <c r="H16" s="525">
        <f t="shared" si="0"/>
        <v>0.34824772795630721</v>
      </c>
    </row>
    <row r="17" spans="1:8">
      <c r="A17" s="103">
        <v>10</v>
      </c>
      <c r="B17" s="1" t="s">
        <v>59</v>
      </c>
      <c r="C17" s="155">
        <v>32002175.773860514</v>
      </c>
      <c r="D17" s="156">
        <v>0</v>
      </c>
      <c r="E17" s="155">
        <v>0</v>
      </c>
      <c r="F17" s="155">
        <v>29846657.309949033</v>
      </c>
      <c r="G17" s="157">
        <v>29714608.148871832</v>
      </c>
      <c r="H17" s="525">
        <f t="shared" si="0"/>
        <v>0.92851837196465947</v>
      </c>
    </row>
    <row r="18" spans="1:8">
      <c r="A18" s="103">
        <v>11</v>
      </c>
      <c r="B18" s="1" t="s">
        <v>60</v>
      </c>
      <c r="C18" s="155">
        <v>2044719.04</v>
      </c>
      <c r="D18" s="156">
        <v>0</v>
      </c>
      <c r="E18" s="155">
        <v>0</v>
      </c>
      <c r="F18" s="155">
        <v>5111797.5999999996</v>
      </c>
      <c r="G18" s="157">
        <v>5111797.5999999996</v>
      </c>
      <c r="H18" s="525">
        <f t="shared" si="0"/>
        <v>2.4999999999999996</v>
      </c>
    </row>
    <row r="19" spans="1:8">
      <c r="A19" s="103">
        <v>12</v>
      </c>
      <c r="B19" s="1" t="s">
        <v>61</v>
      </c>
      <c r="C19" s="155">
        <v>0</v>
      </c>
      <c r="D19" s="156">
        <v>0</v>
      </c>
      <c r="E19" s="155">
        <v>0</v>
      </c>
      <c r="F19" s="155">
        <v>0</v>
      </c>
      <c r="G19" s="157">
        <v>0</v>
      </c>
      <c r="H19" s="525" t="str">
        <f t="shared" si="0"/>
        <v xml:space="preserve"> </v>
      </c>
    </row>
    <row r="20" spans="1:8">
      <c r="A20" s="103">
        <v>13</v>
      </c>
      <c r="B20" s="1" t="s">
        <v>144</v>
      </c>
      <c r="C20" s="155">
        <v>0</v>
      </c>
      <c r="D20" s="156">
        <v>0</v>
      </c>
      <c r="E20" s="155">
        <v>0</v>
      </c>
      <c r="F20" s="155">
        <v>0</v>
      </c>
      <c r="G20" s="157">
        <v>0</v>
      </c>
      <c r="H20" s="525" t="str">
        <f t="shared" si="0"/>
        <v xml:space="preserve"> </v>
      </c>
    </row>
    <row r="21" spans="1:8">
      <c r="A21" s="103">
        <v>14</v>
      </c>
      <c r="B21" s="1" t="s">
        <v>63</v>
      </c>
      <c r="C21" s="155">
        <v>510747745.62700009</v>
      </c>
      <c r="D21" s="156">
        <v>0</v>
      </c>
      <c r="E21" s="155">
        <v>0</v>
      </c>
      <c r="F21" s="155">
        <v>186072146.23700008</v>
      </c>
      <c r="G21" s="157">
        <v>186072146.23700008</v>
      </c>
      <c r="H21" s="525">
        <f t="shared" si="0"/>
        <v>0.36431320124296518</v>
      </c>
    </row>
    <row r="22" spans="1:8" ht="14.4" thickBot="1">
      <c r="A22" s="106"/>
      <c r="B22" s="107" t="s">
        <v>64</v>
      </c>
      <c r="C22" s="158">
        <f>SUM(C8:C21)</f>
        <v>4817834949.993782</v>
      </c>
      <c r="D22" s="158">
        <f>SUM(D8:D21)</f>
        <v>411335805.00000048</v>
      </c>
      <c r="E22" s="158">
        <f>SUM(E8:E21)</f>
        <v>63126517.182860062</v>
      </c>
      <c r="F22" s="158">
        <f>SUM(F8:F21)</f>
        <v>2944425932.5424085</v>
      </c>
      <c r="G22" s="158">
        <f>SUM(G8:G21)</f>
        <v>2918786899.7415619</v>
      </c>
      <c r="H22" s="159">
        <f>G22/(C22+E22)</f>
        <v>0.59799425161819875</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zoomScale="80" zoomScaleNormal="80" workbookViewId="0">
      <pane xSplit="2" ySplit="6" topLeftCell="C7" activePane="bottomRight" state="frozen"/>
      <selection activeCell="C42" sqref="C42"/>
      <selection pane="topRight" activeCell="C42" sqref="C42"/>
      <selection pane="bottomLeft" activeCell="C42" sqref="C42"/>
      <selection pane="bottomRight" activeCell="F29" sqref="F29"/>
    </sheetView>
  </sheetViews>
  <sheetFormatPr defaultColWidth="9.33203125" defaultRowHeight="13.8"/>
  <cols>
    <col min="1" max="1" width="10.5546875" style="150" bestFit="1" customWidth="1"/>
    <col min="2" max="2" width="102.21875" style="150" customWidth="1"/>
    <col min="3" max="11" width="12.6640625" style="150" customWidth="1"/>
    <col min="12" max="16384" width="9.33203125" style="150"/>
  </cols>
  <sheetData>
    <row r="1" spans="1:11">
      <c r="A1" s="150" t="s">
        <v>30</v>
      </c>
      <c r="B1" s="3" t="str">
        <f>'Info '!C2</f>
        <v>JSC "Liberty Bank"</v>
      </c>
    </row>
    <row r="2" spans="1:11">
      <c r="A2" s="150" t="s">
        <v>31</v>
      </c>
      <c r="B2" s="508">
        <f>'1. key ratios '!B2</f>
        <v>45657</v>
      </c>
      <c r="C2" s="167"/>
      <c r="D2" s="167"/>
    </row>
    <row r="3" spans="1:11">
      <c r="B3" s="167"/>
      <c r="C3" s="167"/>
      <c r="D3" s="167"/>
    </row>
    <row r="4" spans="1:11" ht="14.4" thickBot="1">
      <c r="A4" s="150" t="s">
        <v>146</v>
      </c>
      <c r="B4" s="194" t="s">
        <v>253</v>
      </c>
      <c r="C4" s="167"/>
      <c r="D4" s="167"/>
    </row>
    <row r="5" spans="1:11" ht="30" customHeight="1">
      <c r="A5" s="773"/>
      <c r="B5" s="774"/>
      <c r="C5" s="775" t="s">
        <v>305</v>
      </c>
      <c r="D5" s="775"/>
      <c r="E5" s="775"/>
      <c r="F5" s="775" t="s">
        <v>306</v>
      </c>
      <c r="G5" s="775"/>
      <c r="H5" s="775"/>
      <c r="I5" s="775" t="s">
        <v>307</v>
      </c>
      <c r="J5" s="775"/>
      <c r="K5" s="776"/>
    </row>
    <row r="6" spans="1:11">
      <c r="A6" s="168"/>
      <c r="B6" s="169"/>
      <c r="C6" s="15" t="s">
        <v>32</v>
      </c>
      <c r="D6" s="15" t="s">
        <v>33</v>
      </c>
      <c r="E6" s="15" t="s">
        <v>34</v>
      </c>
      <c r="F6" s="15" t="s">
        <v>32</v>
      </c>
      <c r="G6" s="15" t="s">
        <v>33</v>
      </c>
      <c r="H6" s="15" t="s">
        <v>34</v>
      </c>
      <c r="I6" s="15" t="s">
        <v>32</v>
      </c>
      <c r="J6" s="15" t="s">
        <v>33</v>
      </c>
      <c r="K6" s="15" t="s">
        <v>34</v>
      </c>
    </row>
    <row r="7" spans="1:11">
      <c r="A7" s="170" t="s">
        <v>256</v>
      </c>
      <c r="B7" s="171"/>
      <c r="C7" s="171"/>
      <c r="D7" s="171"/>
      <c r="E7" s="171"/>
      <c r="F7" s="171"/>
      <c r="G7" s="171"/>
      <c r="H7" s="171"/>
      <c r="I7" s="171"/>
      <c r="J7" s="171"/>
      <c r="K7" s="172"/>
    </row>
    <row r="8" spans="1:11">
      <c r="A8" s="173">
        <v>1</v>
      </c>
      <c r="B8" s="174" t="s">
        <v>254</v>
      </c>
      <c r="C8" s="659"/>
      <c r="D8" s="659"/>
      <c r="E8" s="659"/>
      <c r="F8" s="660">
        <v>507979627.48566496</v>
      </c>
      <c r="G8" s="660">
        <v>414089283.20906407</v>
      </c>
      <c r="H8" s="660">
        <v>922068910.69472885</v>
      </c>
      <c r="I8" s="660">
        <v>505989918.70021248</v>
      </c>
      <c r="J8" s="660">
        <v>176111643.76743585</v>
      </c>
      <c r="K8" s="661">
        <v>682101562.46764827</v>
      </c>
    </row>
    <row r="9" spans="1:11">
      <c r="A9" s="170" t="s">
        <v>257</v>
      </c>
      <c r="B9" s="171"/>
      <c r="C9" s="662"/>
      <c r="D9" s="662"/>
      <c r="E9" s="662"/>
      <c r="F9" s="662"/>
      <c r="G9" s="662"/>
      <c r="H9" s="662"/>
      <c r="I9" s="662"/>
      <c r="J9" s="662"/>
      <c r="K9" s="663"/>
    </row>
    <row r="10" spans="1:11">
      <c r="A10" s="176">
        <v>2</v>
      </c>
      <c r="B10" s="177" t="s">
        <v>265</v>
      </c>
      <c r="C10" s="664">
        <v>1222179812.0134099</v>
      </c>
      <c r="D10" s="665">
        <v>554786702.54917693</v>
      </c>
      <c r="E10" s="665">
        <v>1776966514.562587</v>
      </c>
      <c r="F10" s="665">
        <v>195451428.14902645</v>
      </c>
      <c r="G10" s="665">
        <v>101827867.67299926</v>
      </c>
      <c r="H10" s="665">
        <v>297279295.82202595</v>
      </c>
      <c r="I10" s="665">
        <v>47908754.515411779</v>
      </c>
      <c r="J10" s="665">
        <v>24647521.750227254</v>
      </c>
      <c r="K10" s="666">
        <v>72556276.265639037</v>
      </c>
    </row>
    <row r="11" spans="1:11">
      <c r="A11" s="176">
        <v>3</v>
      </c>
      <c r="B11" s="177" t="s">
        <v>259</v>
      </c>
      <c r="C11" s="664">
        <v>1061784833.1225214</v>
      </c>
      <c r="D11" s="665">
        <v>504738152.57924306</v>
      </c>
      <c r="E11" s="665">
        <v>1566522985.7017651</v>
      </c>
      <c r="F11" s="665">
        <v>346455349.55963862</v>
      </c>
      <c r="G11" s="665">
        <v>158331206.50180665</v>
      </c>
      <c r="H11" s="665">
        <v>504786556.06144506</v>
      </c>
      <c r="I11" s="665">
        <v>294840811.31517929</v>
      </c>
      <c r="J11" s="665">
        <v>134749974.47328904</v>
      </c>
      <c r="K11" s="666">
        <v>429590785.78846854</v>
      </c>
    </row>
    <row r="12" spans="1:11">
      <c r="A12" s="176">
        <v>4</v>
      </c>
      <c r="B12" s="177" t="s">
        <v>260</v>
      </c>
      <c r="C12" s="664"/>
      <c r="D12" s="665"/>
      <c r="E12" s="665">
        <v>0</v>
      </c>
      <c r="F12" s="665"/>
      <c r="G12" s="665"/>
      <c r="H12" s="665"/>
      <c r="I12" s="665"/>
      <c r="J12" s="665"/>
      <c r="K12" s="666"/>
    </row>
    <row r="13" spans="1:11">
      <c r="A13" s="176">
        <v>5</v>
      </c>
      <c r="B13" s="177" t="s">
        <v>268</v>
      </c>
      <c r="C13" s="664">
        <v>19352.830326086954</v>
      </c>
      <c r="D13" s="665">
        <v>0</v>
      </c>
      <c r="E13" s="665">
        <v>19352.830326086954</v>
      </c>
      <c r="F13" s="665">
        <v>19352.830326086954</v>
      </c>
      <c r="G13" s="665">
        <v>0</v>
      </c>
      <c r="H13" s="665">
        <v>19352.830326086954</v>
      </c>
      <c r="I13" s="665">
        <v>19352.830326086954</v>
      </c>
      <c r="J13" s="665">
        <v>0</v>
      </c>
      <c r="K13" s="666">
        <v>19352.830326086954</v>
      </c>
    </row>
    <row r="14" spans="1:11">
      <c r="A14" s="176">
        <v>6</v>
      </c>
      <c r="B14" s="177" t="s">
        <v>300</v>
      </c>
      <c r="C14" s="664">
        <v>43313069.066630423</v>
      </c>
      <c r="D14" s="665">
        <v>10109688.629779013</v>
      </c>
      <c r="E14" s="665">
        <v>53422757.696409456</v>
      </c>
      <c r="F14" s="665">
        <v>33829272.414780915</v>
      </c>
      <c r="G14" s="665">
        <v>39315503.926824756</v>
      </c>
      <c r="H14" s="665">
        <v>73144776.341605708</v>
      </c>
      <c r="I14" s="665">
        <v>11464275.647384223</v>
      </c>
      <c r="J14" s="665">
        <v>14014835.28461555</v>
      </c>
      <c r="K14" s="666">
        <v>25479110.931999765</v>
      </c>
    </row>
    <row r="15" spans="1:11">
      <c r="A15" s="176">
        <v>7</v>
      </c>
      <c r="B15" s="177" t="s">
        <v>301</v>
      </c>
      <c r="C15" s="664">
        <v>162906065.84008464</v>
      </c>
      <c r="D15" s="665">
        <v>73335531.893763155</v>
      </c>
      <c r="E15" s="665">
        <v>236241597.73384783</v>
      </c>
      <c r="F15" s="665">
        <v>59958787.505413026</v>
      </c>
      <c r="G15" s="665">
        <v>12151000.573304348</v>
      </c>
      <c r="H15" s="665">
        <v>72109788.078717411</v>
      </c>
      <c r="I15" s="665">
        <v>56690902.697309785</v>
      </c>
      <c r="J15" s="665">
        <v>13112792.968145922</v>
      </c>
      <c r="K15" s="666">
        <v>69803695.665455699</v>
      </c>
    </row>
    <row r="16" spans="1:11">
      <c r="A16" s="176">
        <v>8</v>
      </c>
      <c r="B16" s="178" t="s">
        <v>261</v>
      </c>
      <c r="C16" s="664">
        <v>2490203132.872972</v>
      </c>
      <c r="D16" s="665">
        <v>1142970075.651962</v>
      </c>
      <c r="E16" s="665">
        <v>3633173208.5249338</v>
      </c>
      <c r="F16" s="665">
        <v>635714190.45918512</v>
      </c>
      <c r="G16" s="665">
        <v>311625578.67493504</v>
      </c>
      <c r="H16" s="665">
        <v>947339769.13412023</v>
      </c>
      <c r="I16" s="665">
        <v>410924097.00561118</v>
      </c>
      <c r="J16" s="665">
        <v>186525124.47627777</v>
      </c>
      <c r="K16" s="666">
        <v>597449221.48188901</v>
      </c>
    </row>
    <row r="17" spans="1:11">
      <c r="A17" s="170" t="s">
        <v>258</v>
      </c>
      <c r="B17" s="171"/>
      <c r="C17" s="667"/>
      <c r="D17" s="667"/>
      <c r="E17" s="667"/>
      <c r="F17" s="662"/>
      <c r="G17" s="662"/>
      <c r="H17" s="662"/>
      <c r="I17" s="662"/>
      <c r="J17" s="662"/>
      <c r="K17" s="663"/>
    </row>
    <row r="18" spans="1:11">
      <c r="A18" s="176">
        <v>9</v>
      </c>
      <c r="B18" s="177" t="s">
        <v>264</v>
      </c>
      <c r="C18" s="664">
        <v>0</v>
      </c>
      <c r="D18" s="665">
        <v>0</v>
      </c>
      <c r="E18" s="665">
        <v>0</v>
      </c>
      <c r="F18" s="665">
        <v>0</v>
      </c>
      <c r="G18" s="665">
        <v>0</v>
      </c>
      <c r="H18" s="665">
        <v>0</v>
      </c>
      <c r="I18" s="665">
        <v>0</v>
      </c>
      <c r="J18" s="665">
        <v>0</v>
      </c>
      <c r="K18" s="666">
        <v>0</v>
      </c>
    </row>
    <row r="19" spans="1:11">
      <c r="A19" s="176">
        <v>10</v>
      </c>
      <c r="B19" s="177" t="s">
        <v>302</v>
      </c>
      <c r="C19" s="664">
        <v>2264586061.4837465</v>
      </c>
      <c r="D19" s="665">
        <v>980108371.33391094</v>
      </c>
      <c r="E19" s="665">
        <v>3244694432.8176556</v>
      </c>
      <c r="F19" s="665">
        <v>154719468.95052174</v>
      </c>
      <c r="G19" s="665">
        <v>36556969.559134245</v>
      </c>
      <c r="H19" s="665">
        <v>191276438.50965595</v>
      </c>
      <c r="I19" s="665">
        <v>156709177.73597428</v>
      </c>
      <c r="J19" s="665">
        <v>288288301.12470275</v>
      </c>
      <c r="K19" s="666">
        <v>444997478.86067712</v>
      </c>
    </row>
    <row r="20" spans="1:11">
      <c r="A20" s="176">
        <v>11</v>
      </c>
      <c r="B20" s="177" t="s">
        <v>263</v>
      </c>
      <c r="C20" s="664">
        <v>82844941.138495967</v>
      </c>
      <c r="D20" s="665">
        <v>5510831.6216691928</v>
      </c>
      <c r="E20" s="665">
        <v>88355772.760165155</v>
      </c>
      <c r="F20" s="665">
        <v>2879593.5077485712</v>
      </c>
      <c r="G20" s="665">
        <v>0</v>
      </c>
      <c r="H20" s="665">
        <v>2879593.5077485712</v>
      </c>
      <c r="I20" s="665">
        <v>2879593.5077485712</v>
      </c>
      <c r="J20" s="665">
        <v>0</v>
      </c>
      <c r="K20" s="666">
        <v>2879593.5077485712</v>
      </c>
    </row>
    <row r="21" spans="1:11" ht="14.4" thickBot="1">
      <c r="A21" s="179">
        <v>12</v>
      </c>
      <c r="B21" s="180" t="s">
        <v>262</v>
      </c>
      <c r="C21" s="668">
        <v>2347431002.6222425</v>
      </c>
      <c r="D21" s="669">
        <v>985619202.95558012</v>
      </c>
      <c r="E21" s="668">
        <v>3333050205.5778227</v>
      </c>
      <c r="F21" s="669">
        <v>157599062.45827031</v>
      </c>
      <c r="G21" s="669">
        <v>36556969.559134245</v>
      </c>
      <c r="H21" s="669">
        <v>194156032.01740453</v>
      </c>
      <c r="I21" s="669">
        <v>159588771.24372286</v>
      </c>
      <c r="J21" s="669">
        <v>288288301.12470275</v>
      </c>
      <c r="K21" s="670">
        <v>447877072.36842561</v>
      </c>
    </row>
    <row r="22" spans="1:11" ht="38.25" customHeight="1" thickBot="1">
      <c r="A22" s="181"/>
      <c r="B22" s="182"/>
      <c r="C22" s="182"/>
      <c r="D22" s="182"/>
      <c r="E22" s="182"/>
      <c r="F22" s="777" t="s">
        <v>304</v>
      </c>
      <c r="G22" s="775"/>
      <c r="H22" s="775"/>
      <c r="I22" s="777" t="s">
        <v>269</v>
      </c>
      <c r="J22" s="775"/>
      <c r="K22" s="776"/>
    </row>
    <row r="23" spans="1:11">
      <c r="A23" s="183">
        <v>13</v>
      </c>
      <c r="B23" s="184" t="s">
        <v>254</v>
      </c>
      <c r="C23" s="185"/>
      <c r="D23" s="185"/>
      <c r="E23" s="185"/>
      <c r="F23" s="671">
        <v>507979627.48566496</v>
      </c>
      <c r="G23" s="671">
        <v>414089283.20906407</v>
      </c>
      <c r="H23" s="671">
        <v>922068910.69472909</v>
      </c>
      <c r="I23" s="671">
        <v>505989918.70021248</v>
      </c>
      <c r="J23" s="671">
        <v>176111643.76743585</v>
      </c>
      <c r="K23" s="672">
        <v>682101562.46764827</v>
      </c>
    </row>
    <row r="24" spans="1:11" ht="14.4" thickBot="1">
      <c r="A24" s="186">
        <v>14</v>
      </c>
      <c r="B24" s="187" t="s">
        <v>266</v>
      </c>
      <c r="C24" s="188"/>
      <c r="D24" s="189"/>
      <c r="E24" s="190"/>
      <c r="F24" s="673">
        <v>478115128.00091481</v>
      </c>
      <c r="G24" s="673">
        <v>275068609.1158008</v>
      </c>
      <c r="H24" s="673">
        <v>753183737.11671567</v>
      </c>
      <c r="I24" s="673">
        <v>251335325.76188833</v>
      </c>
      <c r="J24" s="673">
        <v>46631281.119069442</v>
      </c>
      <c r="K24" s="674">
        <v>149572149.1134634</v>
      </c>
    </row>
    <row r="25" spans="1:11" ht="14.4" thickBot="1">
      <c r="A25" s="191">
        <v>15</v>
      </c>
      <c r="B25" s="192" t="s">
        <v>267</v>
      </c>
      <c r="C25" s="193"/>
      <c r="D25" s="193"/>
      <c r="E25" s="193"/>
      <c r="F25" s="675">
        <v>1.0624629879619558</v>
      </c>
      <c r="G25" s="675">
        <v>1.505403631988909</v>
      </c>
      <c r="H25" s="675">
        <v>1.2242283857913974</v>
      </c>
      <c r="I25" s="675">
        <v>2.0132065286341025</v>
      </c>
      <c r="J25" s="675">
        <v>3.7766846533284837</v>
      </c>
      <c r="K25" s="676">
        <v>4.5603514191015284</v>
      </c>
    </row>
    <row r="27" spans="1:11" ht="27">
      <c r="B27" s="166"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zoomScale="80" zoomScaleNormal="80" workbookViewId="0">
      <pane xSplit="1" ySplit="5" topLeftCell="B6" activePane="bottomRight" state="frozen"/>
      <selection activeCell="C42" sqref="C42"/>
      <selection pane="topRight" activeCell="C42" sqref="C42"/>
      <selection pane="bottomLeft" activeCell="C42" sqref="C42"/>
      <selection pane="bottomRight" activeCell="J31" sqref="J31"/>
    </sheetView>
  </sheetViews>
  <sheetFormatPr defaultColWidth="9.33203125" defaultRowHeight="13.2"/>
  <cols>
    <col min="1" max="1" width="10.5546875" style="4" bestFit="1" customWidth="1"/>
    <col min="2" max="2" width="42.44140625" style="4" customWidth="1"/>
    <col min="3" max="3" width="12.5546875" style="4" bestFit="1" customWidth="1"/>
    <col min="4" max="4" width="11.44140625" style="4" customWidth="1"/>
    <col min="5" max="5" width="18.33203125" style="4" bestFit="1" customWidth="1"/>
    <col min="6" max="13" width="12.6640625" style="4" customWidth="1"/>
    <col min="14" max="14" width="25.5546875" style="4" customWidth="1"/>
    <col min="15" max="16384" width="9.33203125" style="13"/>
  </cols>
  <sheetData>
    <row r="1" spans="1:14">
      <c r="A1" s="4" t="s">
        <v>30</v>
      </c>
      <c r="B1" s="3" t="str">
        <f>'Info '!C2</f>
        <v>JSC "Liberty Bank"</v>
      </c>
    </row>
    <row r="2" spans="1:14" ht="14.25" customHeight="1">
      <c r="A2" s="4" t="s">
        <v>31</v>
      </c>
      <c r="B2" s="508">
        <f>'1. key ratios '!B2</f>
        <v>45657</v>
      </c>
    </row>
    <row r="3" spans="1:14" ht="14.25" customHeight="1"/>
    <row r="4" spans="1:14" ht="13.8" thickBot="1">
      <c r="A4" s="4" t="s">
        <v>162</v>
      </c>
      <c r="B4" s="127" t="s">
        <v>28</v>
      </c>
    </row>
    <row r="5" spans="1:14" s="108" customFormat="1">
      <c r="A5" s="868"/>
      <c r="B5" s="869"/>
      <c r="C5" s="870" t="s">
        <v>0</v>
      </c>
      <c r="D5" s="870" t="s">
        <v>1</v>
      </c>
      <c r="E5" s="870" t="s">
        <v>2</v>
      </c>
      <c r="F5" s="870" t="s">
        <v>3</v>
      </c>
      <c r="G5" s="870" t="s">
        <v>4</v>
      </c>
      <c r="H5" s="870" t="s">
        <v>5</v>
      </c>
      <c r="I5" s="870" t="s">
        <v>8</v>
      </c>
      <c r="J5" s="870" t="s">
        <v>9</v>
      </c>
      <c r="K5" s="870" t="s">
        <v>10</v>
      </c>
      <c r="L5" s="870" t="s">
        <v>11</v>
      </c>
      <c r="M5" s="870" t="s">
        <v>12</v>
      </c>
      <c r="N5" s="871" t="s">
        <v>13</v>
      </c>
    </row>
    <row r="6" spans="1:14" ht="26.4">
      <c r="A6" s="872"/>
      <c r="B6" s="873"/>
      <c r="C6" s="874" t="s">
        <v>161</v>
      </c>
      <c r="D6" s="875" t="s">
        <v>160</v>
      </c>
      <c r="E6" s="876" t="s">
        <v>159</v>
      </c>
      <c r="F6" s="877">
        <v>0</v>
      </c>
      <c r="G6" s="877">
        <v>0.2</v>
      </c>
      <c r="H6" s="877">
        <v>0.35</v>
      </c>
      <c r="I6" s="877">
        <v>0.5</v>
      </c>
      <c r="J6" s="877">
        <v>0.75</v>
      </c>
      <c r="K6" s="877">
        <v>1</v>
      </c>
      <c r="L6" s="877">
        <v>1.5</v>
      </c>
      <c r="M6" s="877">
        <v>2.5</v>
      </c>
      <c r="N6" s="878" t="s">
        <v>168</v>
      </c>
    </row>
    <row r="7" spans="1:14" ht="13.8">
      <c r="A7" s="879">
        <v>1</v>
      </c>
      <c r="B7" s="880" t="s">
        <v>158</v>
      </c>
      <c r="C7" s="881">
        <f>SUM(C8:C13)</f>
        <v>21215900</v>
      </c>
      <c r="D7" s="873"/>
      <c r="E7" s="882">
        <f t="shared" ref="E7:M7" si="0">SUM(E8:E13)</f>
        <v>445369</v>
      </c>
      <c r="F7" s="883">
        <f>SUM(F8:F13)</f>
        <v>0</v>
      </c>
      <c r="G7" s="883">
        <f t="shared" si="0"/>
        <v>0</v>
      </c>
      <c r="H7" s="883">
        <f t="shared" si="0"/>
        <v>0</v>
      </c>
      <c r="I7" s="883">
        <f t="shared" si="0"/>
        <v>0</v>
      </c>
      <c r="J7" s="883">
        <f t="shared" si="0"/>
        <v>0</v>
      </c>
      <c r="K7" s="883">
        <f t="shared" si="0"/>
        <v>445369</v>
      </c>
      <c r="L7" s="883">
        <f t="shared" si="0"/>
        <v>0</v>
      </c>
      <c r="M7" s="883">
        <f t="shared" si="0"/>
        <v>0</v>
      </c>
      <c r="N7" s="884">
        <f>SUM(N8:N13)</f>
        <v>445369</v>
      </c>
    </row>
    <row r="8" spans="1:14" ht="13.8">
      <c r="A8" s="879">
        <v>1.1000000000000001</v>
      </c>
      <c r="B8" s="885" t="s">
        <v>156</v>
      </c>
      <c r="C8" s="883">
        <v>20514200</v>
      </c>
      <c r="D8" s="886">
        <v>0.02</v>
      </c>
      <c r="E8" s="882">
        <f>C8*D8</f>
        <v>410284</v>
      </c>
      <c r="F8" s="883">
        <v>0</v>
      </c>
      <c r="G8" s="883">
        <v>0</v>
      </c>
      <c r="H8" s="883">
        <v>0</v>
      </c>
      <c r="I8" s="883">
        <v>0</v>
      </c>
      <c r="J8" s="883">
        <v>0</v>
      </c>
      <c r="K8" s="883">
        <v>410284</v>
      </c>
      <c r="L8" s="883">
        <v>0</v>
      </c>
      <c r="M8" s="883">
        <v>0</v>
      </c>
      <c r="N8" s="884">
        <f>SUMPRODUCT($F$6:$M$6,F8:M8)</f>
        <v>410284</v>
      </c>
    </row>
    <row r="9" spans="1:14" ht="13.8">
      <c r="A9" s="879">
        <v>1.2</v>
      </c>
      <c r="B9" s="885" t="s">
        <v>155</v>
      </c>
      <c r="C9" s="883">
        <v>701700</v>
      </c>
      <c r="D9" s="886">
        <v>0.05</v>
      </c>
      <c r="E9" s="882">
        <f>C9*D9</f>
        <v>35085</v>
      </c>
      <c r="F9" s="883">
        <v>0</v>
      </c>
      <c r="G9" s="883">
        <v>0</v>
      </c>
      <c r="H9" s="883">
        <v>0</v>
      </c>
      <c r="I9" s="883">
        <v>0</v>
      </c>
      <c r="J9" s="883">
        <v>0</v>
      </c>
      <c r="K9" s="883">
        <v>35085</v>
      </c>
      <c r="L9" s="883">
        <v>0</v>
      </c>
      <c r="M9" s="883">
        <v>0</v>
      </c>
      <c r="N9" s="884">
        <f t="shared" ref="N9:N12" si="1">SUMPRODUCT($F$6:$M$6,F9:M9)</f>
        <v>35085</v>
      </c>
    </row>
    <row r="10" spans="1:14" ht="13.8">
      <c r="A10" s="879">
        <v>1.3</v>
      </c>
      <c r="B10" s="885" t="s">
        <v>154</v>
      </c>
      <c r="C10" s="883">
        <v>0</v>
      </c>
      <c r="D10" s="886">
        <v>0.08</v>
      </c>
      <c r="E10" s="882">
        <f>C10*D10</f>
        <v>0</v>
      </c>
      <c r="F10" s="883">
        <v>0</v>
      </c>
      <c r="G10" s="883">
        <v>0</v>
      </c>
      <c r="H10" s="883">
        <v>0</v>
      </c>
      <c r="I10" s="883">
        <v>0</v>
      </c>
      <c r="J10" s="883">
        <v>0</v>
      </c>
      <c r="K10" s="883">
        <v>0</v>
      </c>
      <c r="L10" s="883">
        <v>0</v>
      </c>
      <c r="M10" s="883">
        <v>0</v>
      </c>
      <c r="N10" s="884">
        <f>SUMPRODUCT($F$6:$M$6,F10:M10)</f>
        <v>0</v>
      </c>
    </row>
    <row r="11" spans="1:14" ht="13.8">
      <c r="A11" s="879">
        <v>1.4</v>
      </c>
      <c r="B11" s="885" t="s">
        <v>153</v>
      </c>
      <c r="C11" s="883">
        <v>0</v>
      </c>
      <c r="D11" s="886">
        <v>0.11</v>
      </c>
      <c r="E11" s="882">
        <f>C11*D11</f>
        <v>0</v>
      </c>
      <c r="F11" s="883">
        <v>0</v>
      </c>
      <c r="G11" s="883">
        <v>0</v>
      </c>
      <c r="H11" s="883">
        <v>0</v>
      </c>
      <c r="I11" s="883">
        <v>0</v>
      </c>
      <c r="J11" s="883">
        <v>0</v>
      </c>
      <c r="K11" s="883">
        <v>0</v>
      </c>
      <c r="L11" s="883">
        <v>0</v>
      </c>
      <c r="M11" s="883">
        <v>0</v>
      </c>
      <c r="N11" s="884">
        <f t="shared" si="1"/>
        <v>0</v>
      </c>
    </row>
    <row r="12" spans="1:14" ht="13.8">
      <c r="A12" s="879">
        <v>1.5</v>
      </c>
      <c r="B12" s="885" t="s">
        <v>152</v>
      </c>
      <c r="C12" s="883">
        <v>0</v>
      </c>
      <c r="D12" s="886">
        <v>0.14000000000000001</v>
      </c>
      <c r="E12" s="882">
        <f>C12*D12</f>
        <v>0</v>
      </c>
      <c r="F12" s="883">
        <v>0</v>
      </c>
      <c r="G12" s="883">
        <v>0</v>
      </c>
      <c r="H12" s="883">
        <v>0</v>
      </c>
      <c r="I12" s="883">
        <v>0</v>
      </c>
      <c r="J12" s="883">
        <v>0</v>
      </c>
      <c r="K12" s="883">
        <v>0</v>
      </c>
      <c r="L12" s="883">
        <v>0</v>
      </c>
      <c r="M12" s="883">
        <v>0</v>
      </c>
      <c r="N12" s="884">
        <f t="shared" si="1"/>
        <v>0</v>
      </c>
    </row>
    <row r="13" spans="1:14" ht="13.8">
      <c r="A13" s="879">
        <v>1.6</v>
      </c>
      <c r="B13" s="887" t="s">
        <v>151</v>
      </c>
      <c r="C13" s="883">
        <v>0</v>
      </c>
      <c r="D13" s="888"/>
      <c r="E13" s="883"/>
      <c r="F13" s="883">
        <v>0</v>
      </c>
      <c r="G13" s="883">
        <v>0</v>
      </c>
      <c r="H13" s="883">
        <v>0</v>
      </c>
      <c r="I13" s="883">
        <v>0</v>
      </c>
      <c r="J13" s="883">
        <v>0</v>
      </c>
      <c r="K13" s="883">
        <v>0</v>
      </c>
      <c r="L13" s="883">
        <v>0</v>
      </c>
      <c r="M13" s="883">
        <v>0</v>
      </c>
      <c r="N13" s="884">
        <f>SUMPRODUCT($F$6:$M$6,F13:M13)</f>
        <v>0</v>
      </c>
    </row>
    <row r="14" spans="1:14" ht="13.8">
      <c r="A14" s="879">
        <v>2</v>
      </c>
      <c r="B14" s="889" t="s">
        <v>157</v>
      </c>
      <c r="C14" s="881">
        <f>SUM(C15:C20)</f>
        <v>0</v>
      </c>
      <c r="D14" s="873"/>
      <c r="E14" s="882">
        <f t="shared" ref="E14:M14" si="2">SUM(E15:E20)</f>
        <v>0</v>
      </c>
      <c r="F14" s="883">
        <f t="shared" si="2"/>
        <v>0</v>
      </c>
      <c r="G14" s="883">
        <f t="shared" si="2"/>
        <v>0</v>
      </c>
      <c r="H14" s="883">
        <f t="shared" si="2"/>
        <v>0</v>
      </c>
      <c r="I14" s="883">
        <f t="shared" si="2"/>
        <v>0</v>
      </c>
      <c r="J14" s="883">
        <f t="shared" si="2"/>
        <v>0</v>
      </c>
      <c r="K14" s="883">
        <f t="shared" si="2"/>
        <v>0</v>
      </c>
      <c r="L14" s="883">
        <f t="shared" si="2"/>
        <v>0</v>
      </c>
      <c r="M14" s="883">
        <f t="shared" si="2"/>
        <v>0</v>
      </c>
      <c r="N14" s="884">
        <f>SUM(N15:N20)</f>
        <v>0</v>
      </c>
    </row>
    <row r="15" spans="1:14" ht="13.8">
      <c r="A15" s="879">
        <v>2.1</v>
      </c>
      <c r="B15" s="887" t="s">
        <v>156</v>
      </c>
      <c r="C15" s="883">
        <v>0</v>
      </c>
      <c r="D15" s="886">
        <v>5.0000000000000001E-3</v>
      </c>
      <c r="E15" s="882">
        <f>C15*D15</f>
        <v>0</v>
      </c>
      <c r="F15" s="883">
        <v>0</v>
      </c>
      <c r="G15" s="883">
        <v>0</v>
      </c>
      <c r="H15" s="883">
        <v>0</v>
      </c>
      <c r="I15" s="883">
        <v>0</v>
      </c>
      <c r="J15" s="883">
        <v>0</v>
      </c>
      <c r="K15" s="883">
        <v>0</v>
      </c>
      <c r="L15" s="883">
        <v>0</v>
      </c>
      <c r="M15" s="883">
        <v>0</v>
      </c>
      <c r="N15" s="884">
        <f>SUMPRODUCT($F$6:$M$6,F15:M15)</f>
        <v>0</v>
      </c>
    </row>
    <row r="16" spans="1:14" ht="13.8">
      <c r="A16" s="879">
        <v>2.2000000000000002</v>
      </c>
      <c r="B16" s="887" t="s">
        <v>155</v>
      </c>
      <c r="C16" s="883">
        <v>0</v>
      </c>
      <c r="D16" s="886">
        <v>0.01</v>
      </c>
      <c r="E16" s="882">
        <f>C16*D16</f>
        <v>0</v>
      </c>
      <c r="F16" s="883">
        <v>0</v>
      </c>
      <c r="G16" s="883">
        <v>0</v>
      </c>
      <c r="H16" s="883">
        <v>0</v>
      </c>
      <c r="I16" s="883">
        <v>0</v>
      </c>
      <c r="J16" s="883">
        <v>0</v>
      </c>
      <c r="K16" s="883">
        <v>0</v>
      </c>
      <c r="L16" s="883">
        <v>0</v>
      </c>
      <c r="M16" s="883">
        <v>0</v>
      </c>
      <c r="N16" s="884">
        <f t="shared" ref="N16:N20" si="3">SUMPRODUCT($F$6:$M$6,F16:M16)</f>
        <v>0</v>
      </c>
    </row>
    <row r="17" spans="1:14" ht="13.8">
      <c r="A17" s="879">
        <v>2.2999999999999998</v>
      </c>
      <c r="B17" s="887" t="s">
        <v>154</v>
      </c>
      <c r="C17" s="883">
        <v>0</v>
      </c>
      <c r="D17" s="886">
        <v>0.02</v>
      </c>
      <c r="E17" s="882">
        <f>C17*D17</f>
        <v>0</v>
      </c>
      <c r="F17" s="883">
        <v>0</v>
      </c>
      <c r="G17" s="883">
        <v>0</v>
      </c>
      <c r="H17" s="883">
        <v>0</v>
      </c>
      <c r="I17" s="883">
        <v>0</v>
      </c>
      <c r="J17" s="883">
        <v>0</v>
      </c>
      <c r="K17" s="883">
        <v>0</v>
      </c>
      <c r="L17" s="883">
        <v>0</v>
      </c>
      <c r="M17" s="883">
        <v>0</v>
      </c>
      <c r="N17" s="884">
        <f t="shared" si="3"/>
        <v>0</v>
      </c>
    </row>
    <row r="18" spans="1:14" ht="13.8">
      <c r="A18" s="879">
        <v>2.4</v>
      </c>
      <c r="B18" s="887" t="s">
        <v>153</v>
      </c>
      <c r="C18" s="883">
        <v>0</v>
      </c>
      <c r="D18" s="886">
        <v>0.03</v>
      </c>
      <c r="E18" s="882">
        <f>C18*D18</f>
        <v>0</v>
      </c>
      <c r="F18" s="883">
        <v>0</v>
      </c>
      <c r="G18" s="883">
        <v>0</v>
      </c>
      <c r="H18" s="883">
        <v>0</v>
      </c>
      <c r="I18" s="883">
        <v>0</v>
      </c>
      <c r="J18" s="883">
        <v>0</v>
      </c>
      <c r="K18" s="883">
        <v>0</v>
      </c>
      <c r="L18" s="883">
        <v>0</v>
      </c>
      <c r="M18" s="883">
        <v>0</v>
      </c>
      <c r="N18" s="884">
        <f t="shared" si="3"/>
        <v>0</v>
      </c>
    </row>
    <row r="19" spans="1:14" ht="13.8">
      <c r="A19" s="879">
        <v>2.5</v>
      </c>
      <c r="B19" s="887" t="s">
        <v>152</v>
      </c>
      <c r="C19" s="883">
        <v>0</v>
      </c>
      <c r="D19" s="886">
        <v>0.04</v>
      </c>
      <c r="E19" s="882">
        <f>C19*D19</f>
        <v>0</v>
      </c>
      <c r="F19" s="883">
        <v>0</v>
      </c>
      <c r="G19" s="883">
        <v>0</v>
      </c>
      <c r="H19" s="883">
        <v>0</v>
      </c>
      <c r="I19" s="883">
        <v>0</v>
      </c>
      <c r="J19" s="883">
        <v>0</v>
      </c>
      <c r="K19" s="883">
        <v>0</v>
      </c>
      <c r="L19" s="883">
        <v>0</v>
      </c>
      <c r="M19" s="883">
        <v>0</v>
      </c>
      <c r="N19" s="884">
        <f t="shared" si="3"/>
        <v>0</v>
      </c>
    </row>
    <row r="20" spans="1:14" ht="13.8">
      <c r="A20" s="879">
        <v>2.6</v>
      </c>
      <c r="B20" s="887" t="s">
        <v>151</v>
      </c>
      <c r="C20" s="883">
        <v>0</v>
      </c>
      <c r="D20" s="888"/>
      <c r="E20" s="890"/>
      <c r="F20" s="883">
        <v>0</v>
      </c>
      <c r="G20" s="883">
        <v>0</v>
      </c>
      <c r="H20" s="883">
        <v>0</v>
      </c>
      <c r="I20" s="883">
        <v>0</v>
      </c>
      <c r="J20" s="883">
        <v>0</v>
      </c>
      <c r="K20" s="883">
        <v>0</v>
      </c>
      <c r="L20" s="883">
        <v>0</v>
      </c>
      <c r="M20" s="883">
        <v>0</v>
      </c>
      <c r="N20" s="884">
        <f t="shared" si="3"/>
        <v>0</v>
      </c>
    </row>
    <row r="21" spans="1:14" ht="14.4" thickBot="1">
      <c r="A21" s="891"/>
      <c r="B21" s="892" t="s">
        <v>64</v>
      </c>
      <c r="C21" s="893">
        <f>C14+C7</f>
        <v>21215900</v>
      </c>
      <c r="D21" s="894"/>
      <c r="E21" s="895">
        <f>E14+E7</f>
        <v>445369</v>
      </c>
      <c r="F21" s="896">
        <f>F7+F14</f>
        <v>0</v>
      </c>
      <c r="G21" s="896">
        <f t="shared" ref="G21:L21" si="4">G7+G14</f>
        <v>0</v>
      </c>
      <c r="H21" s="896">
        <f t="shared" si="4"/>
        <v>0</v>
      </c>
      <c r="I21" s="896">
        <f t="shared" si="4"/>
        <v>0</v>
      </c>
      <c r="J21" s="896">
        <f t="shared" si="4"/>
        <v>0</v>
      </c>
      <c r="K21" s="896">
        <f t="shared" si="4"/>
        <v>445369</v>
      </c>
      <c r="L21" s="896">
        <f t="shared" si="4"/>
        <v>0</v>
      </c>
      <c r="M21" s="896">
        <f>M7+M14</f>
        <v>0</v>
      </c>
      <c r="N21" s="897">
        <f>N14+N7</f>
        <v>445369</v>
      </c>
    </row>
    <row r="22" spans="1:14">
      <c r="E22" s="110"/>
      <c r="F22" s="110"/>
      <c r="G22" s="110"/>
      <c r="H22" s="110"/>
      <c r="I22" s="110"/>
      <c r="J22" s="110"/>
      <c r="K22" s="110"/>
      <c r="L22" s="110"/>
      <c r="M22" s="110"/>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zoomScale="80" zoomScaleNormal="80" workbookViewId="0">
      <selection activeCell="I48" sqref="I48"/>
    </sheetView>
  </sheetViews>
  <sheetFormatPr defaultRowHeight="14.4"/>
  <cols>
    <col min="1" max="1" width="11.44140625" customWidth="1"/>
    <col min="2" max="2" width="76.6640625" style="218" customWidth="1"/>
    <col min="3" max="3" width="22.6640625" customWidth="1"/>
  </cols>
  <sheetData>
    <row r="1" spans="1:3">
      <c r="A1" s="2" t="s">
        <v>30</v>
      </c>
      <c r="B1" s="3" t="str">
        <f>'Info '!C2</f>
        <v>JSC "Liberty Bank"</v>
      </c>
    </row>
    <row r="2" spans="1:3">
      <c r="A2" s="2" t="s">
        <v>31</v>
      </c>
      <c r="B2" s="508">
        <f>'1. key ratios '!B2</f>
        <v>45657</v>
      </c>
    </row>
    <row r="3" spans="1:3">
      <c r="A3" s="4"/>
      <c r="B3"/>
    </row>
    <row r="4" spans="1:3">
      <c r="A4" s="4" t="s">
        <v>308</v>
      </c>
      <c r="B4" t="s">
        <v>309</v>
      </c>
    </row>
    <row r="5" spans="1:3">
      <c r="A5" s="219" t="s">
        <v>310</v>
      </c>
      <c r="B5" s="220"/>
      <c r="C5" s="221"/>
    </row>
    <row r="6" spans="1:3">
      <c r="A6" s="222">
        <v>1</v>
      </c>
      <c r="B6" s="223" t="s">
        <v>361</v>
      </c>
      <c r="C6" s="224">
        <v>4911688837.3137817</v>
      </c>
    </row>
    <row r="7" spans="1:3">
      <c r="A7" s="222">
        <v>2</v>
      </c>
      <c r="B7" s="223" t="s">
        <v>311</v>
      </c>
      <c r="C7" s="224">
        <v>-96559590.983731389</v>
      </c>
    </row>
    <row r="8" spans="1:3" ht="24">
      <c r="A8" s="225">
        <v>3</v>
      </c>
      <c r="B8" s="226" t="s">
        <v>312</v>
      </c>
      <c r="C8" s="224">
        <v>4815129246.3300505</v>
      </c>
    </row>
    <row r="9" spans="1:3">
      <c r="A9" s="219" t="s">
        <v>313</v>
      </c>
      <c r="B9" s="220"/>
      <c r="C9" s="227"/>
    </row>
    <row r="10" spans="1:3">
      <c r="A10" s="228">
        <v>4</v>
      </c>
      <c r="B10" s="229" t="s">
        <v>314</v>
      </c>
      <c r="C10" s="224"/>
    </row>
    <row r="11" spans="1:3">
      <c r="A11" s="228">
        <v>5</v>
      </c>
      <c r="B11" s="230" t="s">
        <v>315</v>
      </c>
      <c r="C11" s="224"/>
    </row>
    <row r="12" spans="1:3">
      <c r="A12" s="228" t="s">
        <v>316</v>
      </c>
      <c r="B12" s="230" t="s">
        <v>317</v>
      </c>
      <c r="C12" s="224">
        <f>'15. CCR '!E21</f>
        <v>445369</v>
      </c>
    </row>
    <row r="13" spans="1:3" ht="22.8">
      <c r="A13" s="231">
        <v>6</v>
      </c>
      <c r="B13" s="229" t="s">
        <v>318</v>
      </c>
      <c r="C13" s="224"/>
    </row>
    <row r="14" spans="1:3">
      <c r="A14" s="231">
        <v>7</v>
      </c>
      <c r="B14" s="232" t="s">
        <v>319</v>
      </c>
      <c r="C14" s="224"/>
    </row>
    <row r="15" spans="1:3">
      <c r="A15" s="233">
        <v>8</v>
      </c>
      <c r="B15" s="234" t="s">
        <v>320</v>
      </c>
      <c r="C15" s="224"/>
    </row>
    <row r="16" spans="1:3">
      <c r="A16" s="231">
        <v>9</v>
      </c>
      <c r="B16" s="232" t="s">
        <v>321</v>
      </c>
      <c r="C16" s="224"/>
    </row>
    <row r="17" spans="1:3">
      <c r="A17" s="231">
        <v>10</v>
      </c>
      <c r="B17" s="232" t="s">
        <v>322</v>
      </c>
      <c r="C17" s="224"/>
    </row>
    <row r="18" spans="1:3">
      <c r="A18" s="235">
        <v>11</v>
      </c>
      <c r="B18" s="236" t="s">
        <v>323</v>
      </c>
      <c r="C18" s="237">
        <f>SUM(C10:C17)</f>
        <v>445369</v>
      </c>
    </row>
    <row r="19" spans="1:3">
      <c r="A19" s="238" t="s">
        <v>324</v>
      </c>
      <c r="B19" s="239"/>
      <c r="C19" s="240"/>
    </row>
    <row r="20" spans="1:3">
      <c r="A20" s="241">
        <v>12</v>
      </c>
      <c r="B20" s="229" t="s">
        <v>325</v>
      </c>
      <c r="C20" s="224"/>
    </row>
    <row r="21" spans="1:3">
      <c r="A21" s="241">
        <v>13</v>
      </c>
      <c r="B21" s="229" t="s">
        <v>326</v>
      </c>
      <c r="C21" s="224"/>
    </row>
    <row r="22" spans="1:3">
      <c r="A22" s="241">
        <v>14</v>
      </c>
      <c r="B22" s="229" t="s">
        <v>327</v>
      </c>
      <c r="C22" s="224"/>
    </row>
    <row r="23" spans="1:3" ht="22.8">
      <c r="A23" s="241" t="s">
        <v>328</v>
      </c>
      <c r="B23" s="229" t="s">
        <v>329</v>
      </c>
      <c r="C23" s="224"/>
    </row>
    <row r="24" spans="1:3">
      <c r="A24" s="241">
        <v>15</v>
      </c>
      <c r="B24" s="229" t="s">
        <v>330</v>
      </c>
      <c r="C24" s="224"/>
    </row>
    <row r="25" spans="1:3">
      <c r="A25" s="241" t="s">
        <v>331</v>
      </c>
      <c r="B25" s="229" t="s">
        <v>332</v>
      </c>
      <c r="C25" s="224"/>
    </row>
    <row r="26" spans="1:3">
      <c r="A26" s="242">
        <v>16</v>
      </c>
      <c r="B26" s="243" t="s">
        <v>333</v>
      </c>
      <c r="C26" s="237">
        <f>SUM(C20:C25)</f>
        <v>0</v>
      </c>
    </row>
    <row r="27" spans="1:3">
      <c r="A27" s="219" t="s">
        <v>334</v>
      </c>
      <c r="B27" s="220"/>
      <c r="C27" s="227"/>
    </row>
    <row r="28" spans="1:3">
      <c r="A28" s="244">
        <v>17</v>
      </c>
      <c r="B28" s="230" t="s">
        <v>335</v>
      </c>
      <c r="C28" s="224">
        <v>411335804.99999946</v>
      </c>
    </row>
    <row r="29" spans="1:3">
      <c r="A29" s="244">
        <v>18</v>
      </c>
      <c r="B29" s="230" t="s">
        <v>336</v>
      </c>
      <c r="C29" s="224">
        <v>-318621072.72441941</v>
      </c>
    </row>
    <row r="30" spans="1:3">
      <c r="A30" s="242">
        <v>19</v>
      </c>
      <c r="B30" s="243" t="s">
        <v>337</v>
      </c>
      <c r="C30" s="237">
        <f>C28+C29</f>
        <v>92714732.275580049</v>
      </c>
    </row>
    <row r="31" spans="1:3">
      <c r="A31" s="219" t="s">
        <v>338</v>
      </c>
      <c r="B31" s="220"/>
      <c r="C31" s="227"/>
    </row>
    <row r="32" spans="1:3" ht="22.8">
      <c r="A32" s="244" t="s">
        <v>339</v>
      </c>
      <c r="B32" s="229" t="s">
        <v>340</v>
      </c>
      <c r="C32" s="245"/>
    </row>
    <row r="33" spans="1:3">
      <c r="A33" s="244" t="s">
        <v>341</v>
      </c>
      <c r="B33" s="230" t="s">
        <v>342</v>
      </c>
      <c r="C33" s="245"/>
    </row>
    <row r="34" spans="1:3">
      <c r="A34" s="219" t="s">
        <v>343</v>
      </c>
      <c r="B34" s="220"/>
      <c r="C34" s="227"/>
    </row>
    <row r="35" spans="1:3">
      <c r="A35" s="246">
        <v>20</v>
      </c>
      <c r="B35" s="247" t="s">
        <v>344</v>
      </c>
      <c r="C35" s="237">
        <v>499122445.01626861</v>
      </c>
    </row>
    <row r="36" spans="1:3">
      <c r="A36" s="242">
        <v>21</v>
      </c>
      <c r="B36" s="243" t="s">
        <v>345</v>
      </c>
      <c r="C36" s="237">
        <f>C8+C18+C26+C30</f>
        <v>4908289347.6056309</v>
      </c>
    </row>
    <row r="37" spans="1:3">
      <c r="A37" s="219" t="s">
        <v>346</v>
      </c>
      <c r="B37" s="220"/>
      <c r="C37" s="227"/>
    </row>
    <row r="38" spans="1:3">
      <c r="A38" s="242">
        <v>22</v>
      </c>
      <c r="B38" s="243" t="s">
        <v>346</v>
      </c>
      <c r="C38" s="526">
        <f>C35/C36</f>
        <v>0.10168969465089732</v>
      </c>
    </row>
    <row r="39" spans="1:3">
      <c r="A39" s="219" t="s">
        <v>347</v>
      </c>
      <c r="B39" s="220"/>
      <c r="C39" s="227"/>
    </row>
    <row r="40" spans="1:3">
      <c r="A40" s="248" t="s">
        <v>348</v>
      </c>
      <c r="B40" s="229" t="s">
        <v>349</v>
      </c>
      <c r="C40" s="245"/>
    </row>
    <row r="41" spans="1:3" ht="22.8">
      <c r="A41" s="249" t="s">
        <v>350</v>
      </c>
      <c r="B41" s="223" t="s">
        <v>351</v>
      </c>
      <c r="C41" s="245"/>
    </row>
    <row r="43" spans="1:3">
      <c r="B43" s="218" t="s">
        <v>362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zoomScale="80" zoomScaleNormal="80" workbookViewId="0">
      <pane xSplit="2" ySplit="6" topLeftCell="C19" activePane="bottomRight" state="frozen"/>
      <selection activeCell="C42" sqref="C42"/>
      <selection pane="topRight" activeCell="C42" sqref="C42"/>
      <selection pane="bottomLeft" activeCell="C42" sqref="C42"/>
      <selection pane="bottomRight" activeCell="M21" sqref="M21"/>
    </sheetView>
  </sheetViews>
  <sheetFormatPr defaultRowHeight="14.4"/>
  <cols>
    <col min="1" max="1" width="8.6640625" style="150"/>
    <col min="2" max="2" width="82.6640625" style="290" customWidth="1"/>
    <col min="3" max="7" width="17.5546875" style="150" customWidth="1"/>
  </cols>
  <sheetData>
    <row r="1" spans="1:7">
      <c r="A1" s="150" t="s">
        <v>30</v>
      </c>
      <c r="B1" s="3" t="str">
        <f>'Info '!C2</f>
        <v>JSC "Liberty Bank"</v>
      </c>
    </row>
    <row r="2" spans="1:7">
      <c r="A2" s="150" t="s">
        <v>31</v>
      </c>
      <c r="B2" s="508">
        <f>'1. key ratios '!B2</f>
        <v>45657</v>
      </c>
    </row>
    <row r="4" spans="1:7" ht="15" thickBot="1">
      <c r="A4" s="150" t="s">
        <v>412</v>
      </c>
      <c r="B4" s="291" t="s">
        <v>373</v>
      </c>
    </row>
    <row r="5" spans="1:7">
      <c r="A5" s="292"/>
      <c r="B5" s="293"/>
      <c r="C5" s="778" t="s">
        <v>374</v>
      </c>
      <c r="D5" s="778"/>
      <c r="E5" s="778"/>
      <c r="F5" s="778"/>
      <c r="G5" s="779" t="s">
        <v>375</v>
      </c>
    </row>
    <row r="6" spans="1:7">
      <c r="A6" s="294"/>
      <c r="B6" s="295"/>
      <c r="C6" s="296" t="s">
        <v>376</v>
      </c>
      <c r="D6" s="297" t="s">
        <v>377</v>
      </c>
      <c r="E6" s="297" t="s">
        <v>378</v>
      </c>
      <c r="F6" s="297" t="s">
        <v>379</v>
      </c>
      <c r="G6" s="780"/>
    </row>
    <row r="7" spans="1:7">
      <c r="A7" s="298"/>
      <c r="B7" s="299" t="s">
        <v>380</v>
      </c>
      <c r="C7" s="300"/>
      <c r="D7" s="300"/>
      <c r="E7" s="300"/>
      <c r="F7" s="300"/>
      <c r="G7" s="301"/>
    </row>
    <row r="8" spans="1:7">
      <c r="A8" s="302">
        <v>1</v>
      </c>
      <c r="B8" s="303" t="s">
        <v>381</v>
      </c>
      <c r="C8" s="705">
        <f>SUM(C9:C10)</f>
        <v>499122445.01626861</v>
      </c>
      <c r="D8" s="705">
        <f>SUM(D9:D10)</f>
        <v>0</v>
      </c>
      <c r="E8" s="705">
        <f>SUM(E9:E10)</f>
        <v>0</v>
      </c>
      <c r="F8" s="705">
        <f>SUM(F9:F10)</f>
        <v>353295679.90849674</v>
      </c>
      <c r="G8" s="706">
        <f>SUM(G9:G10)</f>
        <v>852418124.92476535</v>
      </c>
    </row>
    <row r="9" spans="1:7">
      <c r="A9" s="302">
        <v>2</v>
      </c>
      <c r="B9" s="304" t="s">
        <v>382</v>
      </c>
      <c r="C9" s="705">
        <v>499122445.01626861</v>
      </c>
      <c r="D9" s="705"/>
      <c r="E9" s="705"/>
      <c r="F9" s="705">
        <v>97921789.280000001</v>
      </c>
      <c r="G9" s="706">
        <v>597044234.29626858</v>
      </c>
    </row>
    <row r="10" spans="1:7" ht="27.6">
      <c r="A10" s="302">
        <v>3</v>
      </c>
      <c r="B10" s="304" t="s">
        <v>383</v>
      </c>
      <c r="C10" s="707"/>
      <c r="D10" s="707"/>
      <c r="E10" s="707"/>
      <c r="F10" s="705">
        <v>255373890.62849677</v>
      </c>
      <c r="G10" s="706">
        <v>255373890.62849677</v>
      </c>
    </row>
    <row r="11" spans="1:7" ht="14.7" customHeight="1">
      <c r="A11" s="302">
        <v>4</v>
      </c>
      <c r="B11" s="303" t="s">
        <v>384</v>
      </c>
      <c r="C11" s="705">
        <f t="shared" ref="C11:F11" si="0">SUM(C12:C13)</f>
        <v>695163748.98704863</v>
      </c>
      <c r="D11" s="705">
        <f t="shared" si="0"/>
        <v>735558036.65594006</v>
      </c>
      <c r="E11" s="705">
        <f t="shared" si="0"/>
        <v>381102273.34663814</v>
      </c>
      <c r="F11" s="705">
        <f t="shared" si="0"/>
        <v>24477431.592969999</v>
      </c>
      <c r="G11" s="706">
        <f>SUM(G12:G13)</f>
        <v>1654516510.322655</v>
      </c>
    </row>
    <row r="12" spans="1:7">
      <c r="A12" s="302">
        <v>5</v>
      </c>
      <c r="B12" s="304" t="s">
        <v>385</v>
      </c>
      <c r="C12" s="705">
        <v>594842586.84743786</v>
      </c>
      <c r="D12" s="708">
        <v>664148335.7233181</v>
      </c>
      <c r="E12" s="705">
        <v>354405802.41550612</v>
      </c>
      <c r="F12" s="705">
        <v>22971641.750085998</v>
      </c>
      <c r="G12" s="706">
        <v>1554549948.3995306</v>
      </c>
    </row>
    <row r="13" spans="1:7">
      <c r="A13" s="302">
        <v>6</v>
      </c>
      <c r="B13" s="304" t="s">
        <v>386</v>
      </c>
      <c r="C13" s="705">
        <v>100321162.13961074</v>
      </c>
      <c r="D13" s="708">
        <v>71409700.932622015</v>
      </c>
      <c r="E13" s="705">
        <v>26696470.931131996</v>
      </c>
      <c r="F13" s="705">
        <v>1505789.8428839999</v>
      </c>
      <c r="G13" s="706">
        <v>99966561.923124373</v>
      </c>
    </row>
    <row r="14" spans="1:7">
      <c r="A14" s="302">
        <v>7</v>
      </c>
      <c r="B14" s="303" t="s">
        <v>387</v>
      </c>
      <c r="C14" s="705">
        <f t="shared" ref="C14:F14" si="1">SUM(C15:C16)</f>
        <v>690042528.9338553</v>
      </c>
      <c r="D14" s="705">
        <f t="shared" si="1"/>
        <v>1198533599.7763019</v>
      </c>
      <c r="E14" s="705">
        <f t="shared" si="1"/>
        <v>93720552.042771697</v>
      </c>
      <c r="F14" s="705">
        <f t="shared" si="1"/>
        <v>100</v>
      </c>
      <c r="G14" s="706">
        <f>SUM(G15:G16)</f>
        <v>514877346.65998429</v>
      </c>
    </row>
    <row r="15" spans="1:7" ht="41.4">
      <c r="A15" s="302">
        <v>8</v>
      </c>
      <c r="B15" s="304" t="s">
        <v>388</v>
      </c>
      <c r="C15" s="705">
        <v>652139883.03777909</v>
      </c>
      <c r="D15" s="708">
        <v>283894158.23941785</v>
      </c>
      <c r="E15" s="705">
        <v>75793690.761739701</v>
      </c>
      <c r="F15" s="705">
        <v>100</v>
      </c>
      <c r="G15" s="706">
        <v>505913916.01946831</v>
      </c>
    </row>
    <row r="16" spans="1:7" ht="27.6">
      <c r="A16" s="302">
        <v>9</v>
      </c>
      <c r="B16" s="304" t="s">
        <v>389</v>
      </c>
      <c r="C16" s="705">
        <v>37902645.89607615</v>
      </c>
      <c r="D16" s="708">
        <v>914639441.53688395</v>
      </c>
      <c r="E16" s="705">
        <v>17926861.281032</v>
      </c>
      <c r="F16" s="705">
        <v>0</v>
      </c>
      <c r="G16" s="706">
        <v>8963430.6405159999</v>
      </c>
    </row>
    <row r="17" spans="1:7">
      <c r="A17" s="302">
        <v>10</v>
      </c>
      <c r="B17" s="303" t="s">
        <v>390</v>
      </c>
      <c r="C17" s="705"/>
      <c r="D17" s="708"/>
      <c r="E17" s="705"/>
      <c r="F17" s="705"/>
      <c r="G17" s="706"/>
    </row>
    <row r="18" spans="1:7">
      <c r="A18" s="302">
        <v>11</v>
      </c>
      <c r="B18" s="303" t="s">
        <v>391</v>
      </c>
      <c r="C18" s="705">
        <f>SUM(C19:C20)</f>
        <v>0</v>
      </c>
      <c r="D18" s="708">
        <f t="shared" ref="D18:G18" si="2">SUM(D19:D20)</f>
        <v>64031278.607912004</v>
      </c>
      <c r="E18" s="705">
        <f t="shared" si="2"/>
        <v>10893120.979904067</v>
      </c>
      <c r="F18" s="705">
        <f t="shared" si="2"/>
        <v>32486185.245589815</v>
      </c>
      <c r="G18" s="706">
        <f t="shared" si="2"/>
        <v>0</v>
      </c>
    </row>
    <row r="19" spans="1:7">
      <c r="A19" s="302">
        <v>12</v>
      </c>
      <c r="B19" s="304" t="s">
        <v>392</v>
      </c>
      <c r="C19" s="707"/>
      <c r="D19" s="708">
        <v>0</v>
      </c>
      <c r="E19" s="705">
        <v>0</v>
      </c>
      <c r="F19" s="705">
        <v>0</v>
      </c>
      <c r="G19" s="706">
        <v>0</v>
      </c>
    </row>
    <row r="20" spans="1:7">
      <c r="A20" s="302">
        <v>13</v>
      </c>
      <c r="B20" s="304" t="s">
        <v>393</v>
      </c>
      <c r="C20" s="705">
        <v>0</v>
      </c>
      <c r="D20" s="705">
        <v>64031278.607912004</v>
      </c>
      <c r="E20" s="705">
        <v>10893120.979904067</v>
      </c>
      <c r="F20" s="705">
        <v>32486185.245589815</v>
      </c>
      <c r="G20" s="706">
        <v>0</v>
      </c>
    </row>
    <row r="21" spans="1:7">
      <c r="A21" s="305">
        <v>14</v>
      </c>
      <c r="B21" s="306" t="s">
        <v>394</v>
      </c>
      <c r="C21" s="707"/>
      <c r="D21" s="707"/>
      <c r="E21" s="707"/>
      <c r="F21" s="707"/>
      <c r="G21" s="709">
        <f>SUM(G8,G11,G14,G17,G18)</f>
        <v>3021811981.9074044</v>
      </c>
    </row>
    <row r="22" spans="1:7">
      <c r="A22" s="307"/>
      <c r="B22" s="308" t="s">
        <v>395</v>
      </c>
      <c r="C22" s="309"/>
      <c r="D22" s="310"/>
      <c r="E22" s="309"/>
      <c r="F22" s="309"/>
      <c r="G22" s="311"/>
    </row>
    <row r="23" spans="1:7">
      <c r="A23" s="302">
        <v>15</v>
      </c>
      <c r="B23" s="303" t="s">
        <v>396</v>
      </c>
      <c r="C23" s="710">
        <v>650309125.22004521</v>
      </c>
      <c r="D23" s="711">
        <v>752614700</v>
      </c>
      <c r="E23" s="710">
        <v>0</v>
      </c>
      <c r="F23" s="710">
        <v>0</v>
      </c>
      <c r="G23" s="706">
        <v>48059895.664502263</v>
      </c>
    </row>
    <row r="24" spans="1:7">
      <c r="A24" s="302">
        <v>16</v>
      </c>
      <c r="B24" s="303" t="s">
        <v>397</v>
      </c>
      <c r="C24" s="705">
        <v>1619462.0610527</v>
      </c>
      <c r="D24" s="708">
        <v>780175598.97090447</v>
      </c>
      <c r="E24" s="705">
        <v>418265709.84820998</v>
      </c>
      <c r="F24" s="705">
        <v>1715638210.8739688</v>
      </c>
      <c r="G24" s="706">
        <v>2022823043.5856345</v>
      </c>
    </row>
    <row r="25" spans="1:7">
      <c r="A25" s="302">
        <v>17</v>
      </c>
      <c r="B25" s="304" t="s">
        <v>398</v>
      </c>
      <c r="C25" s="705">
        <v>0</v>
      </c>
      <c r="D25" s="708">
        <v>0</v>
      </c>
      <c r="E25" s="705">
        <v>0</v>
      </c>
      <c r="F25" s="705">
        <v>0</v>
      </c>
      <c r="G25" s="706"/>
    </row>
    <row r="26" spans="1:7" ht="27.6">
      <c r="A26" s="302">
        <v>18</v>
      </c>
      <c r="B26" s="304" t="s">
        <v>399</v>
      </c>
      <c r="C26" s="705">
        <v>1619462.0610527</v>
      </c>
      <c r="D26" s="708">
        <v>29326554.169599999</v>
      </c>
      <c r="E26" s="705">
        <v>1610564.0063000002</v>
      </c>
      <c r="F26" s="705">
        <v>0</v>
      </c>
      <c r="G26" s="706">
        <v>5204265.1285899999</v>
      </c>
    </row>
    <row r="27" spans="1:7">
      <c r="A27" s="302">
        <v>19</v>
      </c>
      <c r="B27" s="304" t="s">
        <v>400</v>
      </c>
      <c r="C27" s="705"/>
      <c r="D27" s="708">
        <v>681478970.26400971</v>
      </c>
      <c r="E27" s="705">
        <v>356806383.40751433</v>
      </c>
      <c r="F27" s="705">
        <v>1221749833.6443944</v>
      </c>
      <c r="G27" s="706">
        <v>1557630035.4334972</v>
      </c>
    </row>
    <row r="28" spans="1:7">
      <c r="A28" s="302">
        <v>20</v>
      </c>
      <c r="B28" s="312" t="s">
        <v>401</v>
      </c>
      <c r="C28" s="705"/>
      <c r="D28" s="708">
        <v>24756152.404116571</v>
      </c>
      <c r="E28" s="705">
        <v>22777790.627593607</v>
      </c>
      <c r="F28" s="705">
        <v>64799857.647168055</v>
      </c>
      <c r="G28" s="706">
        <v>65886878.986514322</v>
      </c>
    </row>
    <row r="29" spans="1:7">
      <c r="A29" s="302">
        <v>21</v>
      </c>
      <c r="B29" s="304" t="s">
        <v>402</v>
      </c>
      <c r="C29" s="705"/>
      <c r="D29" s="708">
        <v>64215021.879096247</v>
      </c>
      <c r="E29" s="705">
        <v>56856285.22916501</v>
      </c>
      <c r="F29" s="705">
        <v>451563375.46975374</v>
      </c>
      <c r="G29" s="706">
        <v>354051847.60947055</v>
      </c>
    </row>
    <row r="30" spans="1:7">
      <c r="A30" s="302">
        <v>22</v>
      </c>
      <c r="B30" s="312" t="s">
        <v>401</v>
      </c>
      <c r="C30" s="705"/>
      <c r="D30" s="708">
        <v>64215021.879096247</v>
      </c>
      <c r="E30" s="705">
        <v>56856285.22916501</v>
      </c>
      <c r="F30" s="705">
        <v>451563375.46975374</v>
      </c>
      <c r="G30" s="706">
        <v>354051847.60947055</v>
      </c>
    </row>
    <row r="31" spans="1:7">
      <c r="A31" s="302">
        <v>23</v>
      </c>
      <c r="B31" s="304" t="s">
        <v>403</v>
      </c>
      <c r="C31" s="705"/>
      <c r="D31" s="708">
        <v>5155052.6581984311</v>
      </c>
      <c r="E31" s="705">
        <v>2992477.2052306398</v>
      </c>
      <c r="F31" s="705">
        <v>42325001.7598207</v>
      </c>
      <c r="G31" s="706">
        <v>40050016.427562125</v>
      </c>
    </row>
    <row r="32" spans="1:7">
      <c r="A32" s="302">
        <v>24</v>
      </c>
      <c r="B32" s="303" t="s">
        <v>404</v>
      </c>
      <c r="C32" s="705">
        <v>0</v>
      </c>
      <c r="D32" s="708">
        <v>0</v>
      </c>
      <c r="E32" s="705">
        <v>0</v>
      </c>
      <c r="F32" s="705">
        <v>0</v>
      </c>
      <c r="G32" s="706"/>
    </row>
    <row r="33" spans="1:7">
      <c r="A33" s="302">
        <v>25</v>
      </c>
      <c r="B33" s="303" t="s">
        <v>405</v>
      </c>
      <c r="C33" s="705">
        <f>SUM(C34:C35)</f>
        <v>173559571.19626862</v>
      </c>
      <c r="D33" s="705">
        <f>SUM(D34:D35)</f>
        <v>97052541.04708752</v>
      </c>
      <c r="E33" s="705">
        <f>SUM(E34:E35)</f>
        <v>23991459.004327036</v>
      </c>
      <c r="F33" s="705">
        <f>SUM(F34:F35)</f>
        <v>56291650.159406275</v>
      </c>
      <c r="G33" s="706">
        <f>SUM(G34:G35)</f>
        <v>290373221.38138217</v>
      </c>
    </row>
    <row r="34" spans="1:7">
      <c r="A34" s="302">
        <v>26</v>
      </c>
      <c r="B34" s="304" t="s">
        <v>406</v>
      </c>
      <c r="C34" s="707"/>
      <c r="D34" s="708">
        <v>0</v>
      </c>
      <c r="E34" s="705">
        <v>0</v>
      </c>
      <c r="F34" s="705">
        <v>0</v>
      </c>
      <c r="G34" s="706">
        <v>0</v>
      </c>
    </row>
    <row r="35" spans="1:7">
      <c r="A35" s="302">
        <v>27</v>
      </c>
      <c r="B35" s="304" t="s">
        <v>407</v>
      </c>
      <c r="C35" s="705">
        <v>173559571.19626862</v>
      </c>
      <c r="D35" s="708">
        <v>97052541.04708752</v>
      </c>
      <c r="E35" s="705">
        <v>23991459.004327036</v>
      </c>
      <c r="F35" s="705">
        <v>56291650.159406275</v>
      </c>
      <c r="G35" s="706">
        <v>290373221.38138217</v>
      </c>
    </row>
    <row r="36" spans="1:7">
      <c r="A36" s="302">
        <v>28</v>
      </c>
      <c r="B36" s="303" t="s">
        <v>408</v>
      </c>
      <c r="C36" s="705">
        <v>326960672.14100003</v>
      </c>
      <c r="D36" s="708">
        <v>24458805.404288121</v>
      </c>
      <c r="E36" s="705">
        <v>23830495.562995773</v>
      </c>
      <c r="F36" s="705">
        <v>37487880.45776964</v>
      </c>
      <c r="G36" s="706">
        <v>26800145.772443835</v>
      </c>
    </row>
    <row r="37" spans="1:7">
      <c r="A37" s="305">
        <v>29</v>
      </c>
      <c r="B37" s="306" t="s">
        <v>409</v>
      </c>
      <c r="C37" s="707"/>
      <c r="D37" s="707"/>
      <c r="E37" s="707"/>
      <c r="F37" s="707"/>
      <c r="G37" s="709">
        <f>SUM(G23:G24,G32:G33,G36)</f>
        <v>2388056306.4039626</v>
      </c>
    </row>
    <row r="38" spans="1:7">
      <c r="A38" s="298"/>
      <c r="B38" s="313"/>
      <c r="C38" s="314"/>
      <c r="D38" s="314"/>
      <c r="E38" s="314"/>
      <c r="F38" s="314"/>
      <c r="G38" s="315"/>
    </row>
    <row r="39" spans="1:7" ht="15" thickBot="1">
      <c r="A39" s="316">
        <v>30</v>
      </c>
      <c r="B39" s="317" t="s">
        <v>410</v>
      </c>
      <c r="C39" s="712"/>
      <c r="D39" s="713"/>
      <c r="E39" s="713"/>
      <c r="F39" s="714"/>
      <c r="G39" s="715">
        <f>IFERROR(G21/G37,0)</f>
        <v>1.2653855664139588</v>
      </c>
    </row>
    <row r="42" spans="1:7" ht="41.4">
      <c r="B42" s="290" t="s">
        <v>411</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26"/>
  <sheetViews>
    <sheetView showGridLines="0" zoomScale="80" zoomScaleNormal="80" workbookViewId="0">
      <selection activeCell="C36" sqref="C36"/>
    </sheetView>
  </sheetViews>
  <sheetFormatPr defaultColWidth="9.33203125" defaultRowHeight="12"/>
  <cols>
    <col min="1" max="1" width="11.6640625" style="357" bestFit="1" customWidth="1"/>
    <col min="2" max="2" width="97.6640625" style="357" customWidth="1"/>
    <col min="3" max="3" width="13.6640625" style="357" bestFit="1" customWidth="1"/>
    <col min="4" max="4" width="17.109375" style="357" customWidth="1"/>
    <col min="5" max="5" width="17.33203125" style="357" bestFit="1" customWidth="1"/>
    <col min="6" max="6" width="13.6640625" style="357" customWidth="1"/>
    <col min="7" max="7" width="30.44140625" style="357" customWidth="1"/>
    <col min="8" max="8" width="14.33203125" style="357" customWidth="1"/>
    <col min="9" max="16384" width="9.33203125" style="357"/>
  </cols>
  <sheetData>
    <row r="1" spans="1:8" ht="13.8">
      <c r="A1" s="319" t="s">
        <v>30</v>
      </c>
      <c r="B1" s="366" t="str">
        <f>'Info '!C2</f>
        <v>JSC "Liberty Bank"</v>
      </c>
    </row>
    <row r="2" spans="1:8">
      <c r="A2" s="320" t="s">
        <v>31</v>
      </c>
      <c r="B2" s="515">
        <f>'1. key ratios '!B2</f>
        <v>45657</v>
      </c>
    </row>
    <row r="3" spans="1:8">
      <c r="A3" s="321" t="s">
        <v>416</v>
      </c>
    </row>
    <row r="5" spans="1:8" ht="12" customHeight="1">
      <c r="A5" s="781" t="s">
        <v>417</v>
      </c>
      <c r="B5" s="782"/>
      <c r="C5" s="787" t="s">
        <v>418</v>
      </c>
      <c r="D5" s="788"/>
      <c r="E5" s="788"/>
      <c r="F5" s="788"/>
      <c r="G5" s="788"/>
      <c r="H5" s="789"/>
    </row>
    <row r="6" spans="1:8">
      <c r="A6" s="783"/>
      <c r="B6" s="784"/>
      <c r="C6" s="790"/>
      <c r="D6" s="791"/>
      <c r="E6" s="791"/>
      <c r="F6" s="791"/>
      <c r="G6" s="791"/>
      <c r="H6" s="792"/>
    </row>
    <row r="7" spans="1:8">
      <c r="A7" s="785"/>
      <c r="B7" s="786"/>
      <c r="C7" s="365" t="s">
        <v>419</v>
      </c>
      <c r="D7" s="365" t="s">
        <v>420</v>
      </c>
      <c r="E7" s="365" t="s">
        <v>421</v>
      </c>
      <c r="F7" s="365" t="s">
        <v>422</v>
      </c>
      <c r="G7" s="365" t="s">
        <v>423</v>
      </c>
      <c r="H7" s="365" t="s">
        <v>64</v>
      </c>
    </row>
    <row r="8" spans="1:8">
      <c r="A8" s="361">
        <v>1</v>
      </c>
      <c r="B8" s="360" t="s">
        <v>51</v>
      </c>
      <c r="C8" s="527">
        <v>116848310.56924693</v>
      </c>
      <c r="D8" s="527">
        <v>164185596.58549553</v>
      </c>
      <c r="E8" s="527">
        <v>208284274.93331295</v>
      </c>
      <c r="F8" s="527">
        <v>92153944.944303036</v>
      </c>
      <c r="G8" s="527">
        <v>228383.64</v>
      </c>
      <c r="H8" s="527">
        <v>581700510.67235839</v>
      </c>
    </row>
    <row r="9" spans="1:8">
      <c r="A9" s="361">
        <v>2</v>
      </c>
      <c r="B9" s="360" t="s">
        <v>52</v>
      </c>
      <c r="C9" s="527">
        <v>0</v>
      </c>
      <c r="D9" s="527">
        <v>0</v>
      </c>
      <c r="E9" s="527">
        <v>0</v>
      </c>
      <c r="F9" s="527">
        <v>0</v>
      </c>
      <c r="G9" s="527">
        <v>0</v>
      </c>
      <c r="H9" s="527">
        <v>0</v>
      </c>
    </row>
    <row r="10" spans="1:8">
      <c r="A10" s="361">
        <v>3</v>
      </c>
      <c r="B10" s="360" t="s">
        <v>164</v>
      </c>
      <c r="C10" s="527">
        <v>0</v>
      </c>
      <c r="D10" s="527">
        <v>0</v>
      </c>
      <c r="E10" s="527">
        <v>0</v>
      </c>
      <c r="F10" s="527">
        <v>0</v>
      </c>
      <c r="G10" s="527">
        <v>0</v>
      </c>
      <c r="H10" s="527">
        <v>0</v>
      </c>
    </row>
    <row r="11" spans="1:8">
      <c r="A11" s="361">
        <v>4</v>
      </c>
      <c r="B11" s="360" t="s">
        <v>53</v>
      </c>
      <c r="C11" s="527">
        <v>0</v>
      </c>
      <c r="D11" s="527">
        <v>0</v>
      </c>
      <c r="E11" s="527">
        <v>0</v>
      </c>
      <c r="F11" s="527">
        <v>0</v>
      </c>
      <c r="G11" s="527">
        <v>0</v>
      </c>
      <c r="H11" s="527">
        <v>0</v>
      </c>
    </row>
    <row r="12" spans="1:8">
      <c r="A12" s="361">
        <v>5</v>
      </c>
      <c r="B12" s="360" t="s">
        <v>54</v>
      </c>
      <c r="C12" s="527">
        <v>155753.96</v>
      </c>
      <c r="D12" s="527">
        <v>0</v>
      </c>
      <c r="E12" s="527">
        <v>0</v>
      </c>
      <c r="F12" s="527">
        <v>0</v>
      </c>
      <c r="G12" s="527">
        <v>0</v>
      </c>
      <c r="H12" s="527">
        <v>155753.96</v>
      </c>
    </row>
    <row r="13" spans="1:8">
      <c r="A13" s="361">
        <v>6</v>
      </c>
      <c r="B13" s="360" t="s">
        <v>55</v>
      </c>
      <c r="C13" s="527">
        <v>108723362.99023972</v>
      </c>
      <c r="D13" s="527">
        <v>972828.85051331506</v>
      </c>
      <c r="E13" s="527">
        <v>0</v>
      </c>
      <c r="F13" s="527">
        <v>0</v>
      </c>
      <c r="G13" s="527">
        <v>0</v>
      </c>
      <c r="H13" s="527">
        <v>109696191.84075303</v>
      </c>
    </row>
    <row r="14" spans="1:8">
      <c r="A14" s="361">
        <v>7</v>
      </c>
      <c r="B14" s="360" t="s">
        <v>56</v>
      </c>
      <c r="C14" s="527">
        <v>32596.471495289999</v>
      </c>
      <c r="D14" s="527">
        <v>347753390.78101653</v>
      </c>
      <c r="E14" s="527">
        <v>257784006.36313248</v>
      </c>
      <c r="F14" s="527">
        <v>248593085.64499283</v>
      </c>
      <c r="G14" s="527">
        <v>1992556.2880013494</v>
      </c>
      <c r="H14" s="527">
        <v>856155635.54863834</v>
      </c>
    </row>
    <row r="15" spans="1:8">
      <c r="A15" s="361">
        <v>8</v>
      </c>
      <c r="B15" s="362" t="s">
        <v>57</v>
      </c>
      <c r="C15" s="527">
        <v>10209193.090226496</v>
      </c>
      <c r="D15" s="527">
        <v>390817960.69239259</v>
      </c>
      <c r="E15" s="527">
        <v>1389491585.0887475</v>
      </c>
      <c r="F15" s="527">
        <v>267869568.9264836</v>
      </c>
      <c r="G15" s="527">
        <v>0</v>
      </c>
      <c r="H15" s="527">
        <v>2058388307.7978501</v>
      </c>
    </row>
    <row r="16" spans="1:8">
      <c r="A16" s="361">
        <v>9</v>
      </c>
      <c r="B16" s="360" t="s">
        <v>58</v>
      </c>
      <c r="C16" s="527">
        <v>431388.76530380995</v>
      </c>
      <c r="D16" s="527">
        <v>31898406.992250092</v>
      </c>
      <c r="E16" s="527">
        <v>221091139.57165155</v>
      </c>
      <c r="F16" s="527">
        <v>445525149.67797148</v>
      </c>
      <c r="G16" s="527">
        <v>0</v>
      </c>
      <c r="H16" s="527">
        <v>698946085.00717688</v>
      </c>
    </row>
    <row r="17" spans="1:8">
      <c r="A17" s="361">
        <v>10</v>
      </c>
      <c r="B17" s="364" t="s">
        <v>431</v>
      </c>
      <c r="C17" s="527">
        <v>6226928.1533246981</v>
      </c>
      <c r="D17" s="527">
        <v>5885213.8438583221</v>
      </c>
      <c r="E17" s="527">
        <v>15457714.446238559</v>
      </c>
      <c r="F17" s="527">
        <v>4432319.3304389408</v>
      </c>
      <c r="G17" s="527">
        <v>0</v>
      </c>
      <c r="H17" s="527">
        <v>32002175.773860522</v>
      </c>
    </row>
    <row r="18" spans="1:8">
      <c r="A18" s="361">
        <v>11</v>
      </c>
      <c r="B18" s="360" t="s">
        <v>60</v>
      </c>
      <c r="C18" s="527">
        <v>0</v>
      </c>
      <c r="D18" s="527">
        <v>0</v>
      </c>
      <c r="E18" s="527">
        <v>0</v>
      </c>
      <c r="F18" s="527">
        <v>0</v>
      </c>
      <c r="G18" s="527">
        <v>2044719.04</v>
      </c>
      <c r="H18" s="527">
        <v>2044719.04</v>
      </c>
    </row>
    <row r="19" spans="1:8">
      <c r="A19" s="361">
        <v>12</v>
      </c>
      <c r="B19" s="360" t="s">
        <v>61</v>
      </c>
      <c r="C19" s="527">
        <v>0</v>
      </c>
      <c r="D19" s="527">
        <v>0</v>
      </c>
      <c r="E19" s="527">
        <v>0</v>
      </c>
      <c r="F19" s="527">
        <v>0</v>
      </c>
      <c r="G19" s="527">
        <v>0</v>
      </c>
      <c r="H19" s="527">
        <v>0</v>
      </c>
    </row>
    <row r="20" spans="1:8">
      <c r="A20" s="363">
        <v>13</v>
      </c>
      <c r="B20" s="362" t="s">
        <v>144</v>
      </c>
      <c r="C20" s="527">
        <v>0</v>
      </c>
      <c r="D20" s="527">
        <v>0</v>
      </c>
      <c r="E20" s="527">
        <v>0</v>
      </c>
      <c r="F20" s="527">
        <v>0</v>
      </c>
      <c r="G20" s="527">
        <v>0</v>
      </c>
      <c r="H20" s="527">
        <v>0</v>
      </c>
    </row>
    <row r="21" spans="1:8">
      <c r="A21" s="361">
        <v>14</v>
      </c>
      <c r="B21" s="360" t="s">
        <v>63</v>
      </c>
      <c r="C21" s="527">
        <v>324672620.78999996</v>
      </c>
      <c r="D21" s="527">
        <v>2816691.7770000007</v>
      </c>
      <c r="E21" s="527">
        <v>0</v>
      </c>
      <c r="F21" s="527">
        <v>0</v>
      </c>
      <c r="G21" s="527">
        <v>183258433.06</v>
      </c>
      <c r="H21" s="527">
        <v>510747745.62699997</v>
      </c>
    </row>
    <row r="22" spans="1:8">
      <c r="A22" s="359">
        <v>15</v>
      </c>
      <c r="B22" s="358" t="s">
        <v>64</v>
      </c>
      <c r="C22" s="527">
        <v>561073226.63651228</v>
      </c>
      <c r="D22" s="527">
        <v>938444875.67866802</v>
      </c>
      <c r="E22" s="527">
        <v>2076651005.9568443</v>
      </c>
      <c r="F22" s="527">
        <v>1054141749.193751</v>
      </c>
      <c r="G22" s="527">
        <v>187524092.02800134</v>
      </c>
      <c r="H22" s="527">
        <v>4817834949.4937763</v>
      </c>
    </row>
    <row r="26" spans="1:8" ht="24">
      <c r="B26" s="325" t="s">
        <v>518</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80" zoomScaleNormal="80" workbookViewId="0">
      <selection activeCell="B37" sqref="B37"/>
    </sheetView>
  </sheetViews>
  <sheetFormatPr defaultColWidth="9.33203125" defaultRowHeight="12"/>
  <cols>
    <col min="1" max="1" width="11.6640625" style="367" bestFit="1" customWidth="1"/>
    <col min="2" max="2" width="86.6640625" style="357" customWidth="1"/>
    <col min="3" max="4" width="31.5546875" style="357" customWidth="1"/>
    <col min="5" max="5" width="15.109375" style="322" bestFit="1" customWidth="1"/>
    <col min="6" max="6" width="11.6640625" style="322" bestFit="1" customWidth="1"/>
    <col min="7" max="7" width="21.5546875" style="357" bestFit="1" customWidth="1"/>
    <col min="8" max="8" width="27" style="357" customWidth="1"/>
    <col min="9" max="16384" width="9.33203125" style="357"/>
  </cols>
  <sheetData>
    <row r="1" spans="1:8" ht="13.8">
      <c r="A1" s="319" t="s">
        <v>30</v>
      </c>
      <c r="B1" s="366" t="str">
        <f>'Info '!C2</f>
        <v>JSC "Liberty Bank"</v>
      </c>
      <c r="C1" s="381"/>
      <c r="D1" s="381"/>
      <c r="E1" s="381"/>
      <c r="F1" s="381"/>
      <c r="G1" s="381"/>
      <c r="H1" s="381"/>
    </row>
    <row r="2" spans="1:8">
      <c r="A2" s="320" t="s">
        <v>31</v>
      </c>
      <c r="B2" s="515">
        <f>'1. key ratios '!B2</f>
        <v>45657</v>
      </c>
      <c r="C2" s="381"/>
      <c r="D2" s="381"/>
      <c r="E2" s="381"/>
      <c r="F2" s="381"/>
      <c r="G2" s="381"/>
      <c r="H2" s="381"/>
    </row>
    <row r="3" spans="1:8">
      <c r="A3" s="321" t="s">
        <v>424</v>
      </c>
      <c r="B3" s="381"/>
      <c r="C3" s="381"/>
      <c r="D3" s="381"/>
      <c r="E3" s="381"/>
      <c r="F3" s="381"/>
      <c r="G3" s="381"/>
      <c r="H3" s="381"/>
    </row>
    <row r="4" spans="1:8">
      <c r="A4" s="382"/>
      <c r="B4" s="381"/>
      <c r="C4" s="380" t="s">
        <v>0</v>
      </c>
      <c r="D4" s="380" t="s">
        <v>1</v>
      </c>
      <c r="E4" s="380" t="s">
        <v>2</v>
      </c>
      <c r="F4" s="380" t="s">
        <v>3</v>
      </c>
      <c r="G4" s="380" t="s">
        <v>4</v>
      </c>
      <c r="H4" s="380" t="s">
        <v>5</v>
      </c>
    </row>
    <row r="5" spans="1:8" ht="34.200000000000003" customHeight="1">
      <c r="A5" s="781" t="s">
        <v>425</v>
      </c>
      <c r="B5" s="782"/>
      <c r="C5" s="795" t="s">
        <v>426</v>
      </c>
      <c r="D5" s="795"/>
      <c r="E5" s="795" t="s">
        <v>663</v>
      </c>
      <c r="F5" s="793" t="s">
        <v>427</v>
      </c>
      <c r="G5" s="793" t="s">
        <v>428</v>
      </c>
      <c r="H5" s="378" t="s">
        <v>662</v>
      </c>
    </row>
    <row r="6" spans="1:8" ht="24">
      <c r="A6" s="785"/>
      <c r="B6" s="786"/>
      <c r="C6" s="379" t="s">
        <v>429</v>
      </c>
      <c r="D6" s="379" t="s">
        <v>430</v>
      </c>
      <c r="E6" s="795"/>
      <c r="F6" s="794"/>
      <c r="G6" s="794"/>
      <c r="H6" s="378" t="s">
        <v>661</v>
      </c>
    </row>
    <row r="7" spans="1:8">
      <c r="A7" s="376">
        <v>1</v>
      </c>
      <c r="B7" s="360" t="s">
        <v>51</v>
      </c>
      <c r="C7" s="528">
        <v>0</v>
      </c>
      <c r="D7" s="529">
        <v>582529286.01235831</v>
      </c>
      <c r="E7" s="529">
        <v>828774.84</v>
      </c>
      <c r="F7" s="529">
        <v>0</v>
      </c>
      <c r="G7" s="528">
        <v>0</v>
      </c>
      <c r="H7" s="368">
        <f>C7+D7-E7-F7</f>
        <v>581700511.17235827</v>
      </c>
    </row>
    <row r="8" spans="1:8">
      <c r="A8" s="376">
        <v>2</v>
      </c>
      <c r="B8" s="360" t="s">
        <v>52</v>
      </c>
      <c r="C8" s="528">
        <v>0</v>
      </c>
      <c r="D8" s="529">
        <v>0</v>
      </c>
      <c r="E8" s="529">
        <v>0</v>
      </c>
      <c r="F8" s="529">
        <v>0</v>
      </c>
      <c r="G8" s="528">
        <v>0</v>
      </c>
      <c r="H8" s="368">
        <f t="shared" ref="H8:H20" si="0">C8+D8-E8-F8</f>
        <v>0</v>
      </c>
    </row>
    <row r="9" spans="1:8">
      <c r="A9" s="376">
        <v>3</v>
      </c>
      <c r="B9" s="360" t="s">
        <v>164</v>
      </c>
      <c r="C9" s="528">
        <v>0</v>
      </c>
      <c r="D9" s="529">
        <v>0</v>
      </c>
      <c r="E9" s="529">
        <v>0</v>
      </c>
      <c r="F9" s="529">
        <v>0</v>
      </c>
      <c r="G9" s="528">
        <v>0</v>
      </c>
      <c r="H9" s="368">
        <f t="shared" si="0"/>
        <v>0</v>
      </c>
    </row>
    <row r="10" spans="1:8">
      <c r="A10" s="376">
        <v>4</v>
      </c>
      <c r="B10" s="360" t="s">
        <v>53</v>
      </c>
      <c r="C10" s="528">
        <v>0</v>
      </c>
      <c r="D10" s="529">
        <v>0</v>
      </c>
      <c r="E10" s="529">
        <v>0</v>
      </c>
      <c r="F10" s="529">
        <v>0</v>
      </c>
      <c r="G10" s="528">
        <v>0</v>
      </c>
      <c r="H10" s="368">
        <f t="shared" si="0"/>
        <v>0</v>
      </c>
    </row>
    <row r="11" spans="1:8">
      <c r="A11" s="376">
        <v>5</v>
      </c>
      <c r="B11" s="360" t="s">
        <v>54</v>
      </c>
      <c r="C11" s="528">
        <v>0</v>
      </c>
      <c r="D11" s="529">
        <v>155753.96</v>
      </c>
      <c r="E11" s="529">
        <v>0</v>
      </c>
      <c r="F11" s="529">
        <v>0</v>
      </c>
      <c r="G11" s="528">
        <v>0</v>
      </c>
      <c r="H11" s="368">
        <f t="shared" si="0"/>
        <v>155753.96</v>
      </c>
    </row>
    <row r="12" spans="1:8">
      <c r="A12" s="376">
        <v>6</v>
      </c>
      <c r="B12" s="360" t="s">
        <v>55</v>
      </c>
      <c r="C12" s="528">
        <v>0</v>
      </c>
      <c r="D12" s="529">
        <v>109696191.84075306</v>
      </c>
      <c r="E12" s="529">
        <v>0</v>
      </c>
      <c r="F12" s="529">
        <v>0</v>
      </c>
      <c r="G12" s="528">
        <v>0</v>
      </c>
      <c r="H12" s="368">
        <f t="shared" si="0"/>
        <v>109696191.84075306</v>
      </c>
    </row>
    <row r="13" spans="1:8">
      <c r="A13" s="376">
        <v>7</v>
      </c>
      <c r="B13" s="360" t="s">
        <v>56</v>
      </c>
      <c r="C13" s="528">
        <v>5934883.3872063598</v>
      </c>
      <c r="D13" s="529">
        <v>860682598.98780107</v>
      </c>
      <c r="E13" s="529">
        <v>10461846.826369071</v>
      </c>
      <c r="F13" s="529">
        <v>0</v>
      </c>
      <c r="G13" s="528">
        <v>238.16</v>
      </c>
      <c r="H13" s="368">
        <f t="shared" si="0"/>
        <v>856155635.54863834</v>
      </c>
    </row>
    <row r="14" spans="1:8">
      <c r="A14" s="376">
        <v>8</v>
      </c>
      <c r="B14" s="362" t="s">
        <v>57</v>
      </c>
      <c r="C14" s="528">
        <v>114027771.34613976</v>
      </c>
      <c r="D14" s="529">
        <v>2063628250.6332216</v>
      </c>
      <c r="E14" s="529">
        <v>119267714.18153009</v>
      </c>
      <c r="F14" s="529">
        <v>0</v>
      </c>
      <c r="G14" s="528">
        <v>11688027.071300041</v>
      </c>
      <c r="H14" s="368">
        <f t="shared" si="0"/>
        <v>2058388307.7978315</v>
      </c>
    </row>
    <row r="15" spans="1:8">
      <c r="A15" s="376">
        <v>9</v>
      </c>
      <c r="B15" s="360" t="s">
        <v>58</v>
      </c>
      <c r="C15" s="528">
        <v>13993853.244937122</v>
      </c>
      <c r="D15" s="529">
        <v>698258025.49063957</v>
      </c>
      <c r="E15" s="529">
        <v>13305793.728401314</v>
      </c>
      <c r="F15" s="529">
        <v>0</v>
      </c>
      <c r="G15" s="528">
        <v>220499.04876199996</v>
      </c>
      <c r="H15" s="368">
        <f t="shared" si="0"/>
        <v>698946085.00717533</v>
      </c>
    </row>
    <row r="16" spans="1:8">
      <c r="A16" s="376">
        <v>10</v>
      </c>
      <c r="B16" s="364" t="s">
        <v>431</v>
      </c>
      <c r="C16" s="528">
        <v>106128822.98618595</v>
      </c>
      <c r="D16" s="529">
        <v>811083.03391</v>
      </c>
      <c r="E16" s="529">
        <v>74937730.246235132</v>
      </c>
      <c r="F16" s="529">
        <v>0</v>
      </c>
      <c r="G16" s="528">
        <v>10901831.31006204</v>
      </c>
      <c r="H16" s="368">
        <f t="shared" si="0"/>
        <v>32002175.773860827</v>
      </c>
    </row>
    <row r="17" spans="1:8">
      <c r="A17" s="376">
        <v>11</v>
      </c>
      <c r="B17" s="360" t="s">
        <v>60</v>
      </c>
      <c r="C17" s="528">
        <v>0</v>
      </c>
      <c r="D17" s="529">
        <v>2044719.04</v>
      </c>
      <c r="E17" s="529">
        <v>0</v>
      </c>
      <c r="F17" s="529">
        <v>0</v>
      </c>
      <c r="G17" s="528">
        <v>0</v>
      </c>
      <c r="H17" s="368">
        <f t="shared" si="0"/>
        <v>2044719.04</v>
      </c>
    </row>
    <row r="18" spans="1:8">
      <c r="A18" s="376">
        <v>12</v>
      </c>
      <c r="B18" s="360" t="s">
        <v>61</v>
      </c>
      <c r="C18" s="528">
        <v>0</v>
      </c>
      <c r="D18" s="529">
        <v>0</v>
      </c>
      <c r="E18" s="529">
        <v>0</v>
      </c>
      <c r="F18" s="529">
        <v>0</v>
      </c>
      <c r="G18" s="528">
        <v>0</v>
      </c>
      <c r="H18" s="368">
        <f t="shared" si="0"/>
        <v>0</v>
      </c>
    </row>
    <row r="19" spans="1:8">
      <c r="A19" s="377">
        <v>13</v>
      </c>
      <c r="B19" s="362" t="s">
        <v>144</v>
      </c>
      <c r="C19" s="528">
        <v>0</v>
      </c>
      <c r="D19" s="529">
        <v>0</v>
      </c>
      <c r="E19" s="529">
        <v>0</v>
      </c>
      <c r="F19" s="529">
        <v>0</v>
      </c>
      <c r="G19" s="528">
        <v>0</v>
      </c>
      <c r="H19" s="368">
        <f t="shared" si="0"/>
        <v>0</v>
      </c>
    </row>
    <row r="20" spans="1:8">
      <c r="A20" s="376">
        <v>14</v>
      </c>
      <c r="B20" s="360" t="s">
        <v>63</v>
      </c>
      <c r="C20" s="528">
        <v>0</v>
      </c>
      <c r="D20" s="529">
        <v>610117619.90999985</v>
      </c>
      <c r="E20" s="529">
        <v>5515986.9629999977</v>
      </c>
      <c r="F20" s="529">
        <v>0</v>
      </c>
      <c r="G20" s="528">
        <v>0</v>
      </c>
      <c r="H20" s="368">
        <f t="shared" si="0"/>
        <v>604601632.94699991</v>
      </c>
    </row>
    <row r="21" spans="1:8" s="373" customFormat="1">
      <c r="A21" s="375">
        <v>15</v>
      </c>
      <c r="B21" s="374" t="s">
        <v>64</v>
      </c>
      <c r="C21" s="530">
        <v>133956507.97828324</v>
      </c>
      <c r="D21" s="531">
        <v>4927112445.874773</v>
      </c>
      <c r="E21" s="531">
        <v>149380116.53930047</v>
      </c>
      <c r="F21" s="530">
        <v>0</v>
      </c>
      <c r="G21" s="530">
        <v>11908764.28006204</v>
      </c>
      <c r="H21" s="368">
        <f t="shared" ref="H21" si="1">SUM(H7:H15)+SUM(H17:H20)</f>
        <v>4911688837.313756</v>
      </c>
    </row>
    <row r="22" spans="1:8">
      <c r="A22" s="372">
        <v>16</v>
      </c>
      <c r="B22" s="371" t="s">
        <v>432</v>
      </c>
      <c r="C22" s="528">
        <v>133956507.97828324</v>
      </c>
      <c r="D22" s="529">
        <v>3556742806.3826365</v>
      </c>
      <c r="E22" s="529">
        <v>142916244.10630047</v>
      </c>
      <c r="F22" s="529">
        <v>0</v>
      </c>
      <c r="G22" s="528">
        <v>11908764.28006204</v>
      </c>
      <c r="H22" s="368">
        <f>C22+D22-E22-F22</f>
        <v>3547783070.2546196</v>
      </c>
    </row>
    <row r="23" spans="1:8">
      <c r="A23" s="372">
        <v>17</v>
      </c>
      <c r="B23" s="371" t="s">
        <v>433</v>
      </c>
      <c r="C23" s="528">
        <v>0</v>
      </c>
      <c r="D23" s="529">
        <v>508416409.40373319</v>
      </c>
      <c r="E23" s="529">
        <v>6101720.7295974577</v>
      </c>
      <c r="F23" s="529">
        <v>0</v>
      </c>
      <c r="G23" s="528">
        <v>0</v>
      </c>
      <c r="H23" s="368">
        <f>C23+D23-E23-F23</f>
        <v>502314688.67413574</v>
      </c>
    </row>
    <row r="25" spans="1:8">
      <c r="E25" s="357"/>
      <c r="F25" s="357"/>
    </row>
    <row r="26" spans="1:8" ht="42.45" customHeight="1">
      <c r="B26" s="325" t="s">
        <v>518</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showGridLines="0" zoomScale="80" zoomScaleNormal="80" workbookViewId="0">
      <selection activeCell="C31" sqref="C31"/>
    </sheetView>
  </sheetViews>
  <sheetFormatPr defaultColWidth="9.33203125" defaultRowHeight="12"/>
  <cols>
    <col min="1" max="1" width="11" style="357" bestFit="1" customWidth="1"/>
    <col min="2" max="2" width="79.77734375" style="357" customWidth="1"/>
    <col min="3" max="4" width="35" style="357" customWidth="1"/>
    <col min="5" max="5" width="15.109375" style="357" bestFit="1" customWidth="1"/>
    <col min="6" max="6" width="11.6640625" style="357" bestFit="1" customWidth="1"/>
    <col min="7" max="7" width="22" style="357" customWidth="1"/>
    <col min="8" max="8" width="19.88671875" style="357" customWidth="1"/>
    <col min="9" max="16384" width="9.33203125" style="357"/>
  </cols>
  <sheetData>
    <row r="1" spans="1:8" ht="13.8">
      <c r="A1" s="319" t="s">
        <v>30</v>
      </c>
      <c r="B1" s="366" t="str">
        <f>'Info '!C2</f>
        <v>JSC "Liberty Bank"</v>
      </c>
      <c r="C1" s="381"/>
      <c r="D1" s="381"/>
      <c r="E1" s="381"/>
      <c r="F1" s="381"/>
      <c r="G1" s="381"/>
      <c r="H1" s="381"/>
    </row>
    <row r="2" spans="1:8">
      <c r="A2" s="320" t="s">
        <v>31</v>
      </c>
      <c r="B2" s="515">
        <f>'1. key ratios '!B2</f>
        <v>45657</v>
      </c>
      <c r="C2" s="381"/>
      <c r="D2" s="381"/>
      <c r="E2" s="381"/>
      <c r="F2" s="381"/>
      <c r="G2" s="381"/>
      <c r="H2" s="381"/>
    </row>
    <row r="3" spans="1:8">
      <c r="A3" s="321" t="s">
        <v>434</v>
      </c>
      <c r="B3" s="381"/>
      <c r="C3" s="381"/>
      <c r="D3" s="381"/>
      <c r="E3" s="381"/>
      <c r="F3" s="381"/>
      <c r="G3" s="381"/>
      <c r="H3" s="381"/>
    </row>
    <row r="4" spans="1:8">
      <c r="A4" s="382"/>
      <c r="B4" s="381"/>
      <c r="C4" s="380" t="s">
        <v>0</v>
      </c>
      <c r="D4" s="380" t="s">
        <v>1</v>
      </c>
      <c r="E4" s="380" t="s">
        <v>2</v>
      </c>
      <c r="F4" s="380" t="s">
        <v>3</v>
      </c>
      <c r="G4" s="380" t="s">
        <v>4</v>
      </c>
      <c r="H4" s="380" t="s">
        <v>5</v>
      </c>
    </row>
    <row r="5" spans="1:8" ht="41.7" customHeight="1">
      <c r="A5" s="781" t="s">
        <v>425</v>
      </c>
      <c r="B5" s="782"/>
      <c r="C5" s="795" t="s">
        <v>426</v>
      </c>
      <c r="D5" s="795"/>
      <c r="E5" s="795" t="s">
        <v>663</v>
      </c>
      <c r="F5" s="793" t="s">
        <v>427</v>
      </c>
      <c r="G5" s="793" t="s">
        <v>428</v>
      </c>
      <c r="H5" s="378" t="s">
        <v>662</v>
      </c>
    </row>
    <row r="6" spans="1:8" ht="24">
      <c r="A6" s="785"/>
      <c r="B6" s="786"/>
      <c r="C6" s="379" t="s">
        <v>429</v>
      </c>
      <c r="D6" s="379" t="s">
        <v>430</v>
      </c>
      <c r="E6" s="795"/>
      <c r="F6" s="794"/>
      <c r="G6" s="794"/>
      <c r="H6" s="378" t="s">
        <v>661</v>
      </c>
    </row>
    <row r="7" spans="1:8" ht="14.4">
      <c r="A7" s="369">
        <v>1</v>
      </c>
      <c r="B7" s="387" t="s">
        <v>522</v>
      </c>
      <c r="C7" s="686">
        <v>25377286.816509999</v>
      </c>
      <c r="D7" s="686">
        <v>1537962285.3789744</v>
      </c>
      <c r="E7" s="686">
        <v>39758024.363174453</v>
      </c>
      <c r="F7" s="686"/>
      <c r="G7" s="686">
        <v>11352.559999999998</v>
      </c>
      <c r="H7" s="686">
        <f t="shared" ref="H7:H34" si="0">C7+D7-E7-F7</f>
        <v>1523581547.83231</v>
      </c>
    </row>
    <row r="8" spans="1:8" ht="14.4">
      <c r="A8" s="369">
        <v>2</v>
      </c>
      <c r="B8" s="387" t="s">
        <v>435</v>
      </c>
      <c r="C8" s="686">
        <v>1306358.1116700002</v>
      </c>
      <c r="D8" s="686">
        <v>237300906.00649309</v>
      </c>
      <c r="E8" s="686">
        <v>1555377.2118522057</v>
      </c>
      <c r="F8" s="686"/>
      <c r="G8" s="686">
        <v>120</v>
      </c>
      <c r="H8" s="686">
        <f t="shared" si="0"/>
        <v>237051886.90631089</v>
      </c>
    </row>
    <row r="9" spans="1:8" ht="14.4">
      <c r="A9" s="369">
        <v>3</v>
      </c>
      <c r="B9" s="387" t="s">
        <v>436</v>
      </c>
      <c r="C9" s="686">
        <v>1887.84</v>
      </c>
      <c r="D9" s="686">
        <v>28976111.124608003</v>
      </c>
      <c r="E9" s="686">
        <v>552904.04697422253</v>
      </c>
      <c r="F9" s="686"/>
      <c r="G9" s="686">
        <v>0</v>
      </c>
      <c r="H9" s="686">
        <f t="shared" si="0"/>
        <v>28425094.917633779</v>
      </c>
    </row>
    <row r="10" spans="1:8" ht="14.4">
      <c r="A10" s="369">
        <v>4</v>
      </c>
      <c r="B10" s="387" t="s">
        <v>523</v>
      </c>
      <c r="C10" s="686">
        <v>2435631.0976439998</v>
      </c>
      <c r="D10" s="686">
        <v>91806367.749387994</v>
      </c>
      <c r="E10" s="686">
        <v>1796769.3466125696</v>
      </c>
      <c r="F10" s="686"/>
      <c r="G10" s="686">
        <v>30765.47</v>
      </c>
      <c r="H10" s="686">
        <f t="shared" si="0"/>
        <v>92445229.500419423</v>
      </c>
    </row>
    <row r="11" spans="1:8" ht="14.4">
      <c r="A11" s="369">
        <v>5</v>
      </c>
      <c r="B11" s="387" t="s">
        <v>437</v>
      </c>
      <c r="C11" s="686">
        <v>1449832.2026199999</v>
      </c>
      <c r="D11" s="686">
        <v>182197392.60738</v>
      </c>
      <c r="E11" s="686">
        <v>3610869.7923235497</v>
      </c>
      <c r="F11" s="686"/>
      <c r="G11" s="686">
        <v>29666.190000000002</v>
      </c>
      <c r="H11" s="686">
        <f t="shared" si="0"/>
        <v>180036355.01767644</v>
      </c>
    </row>
    <row r="12" spans="1:8" ht="14.4">
      <c r="A12" s="369">
        <v>6</v>
      </c>
      <c r="B12" s="387" t="s">
        <v>438</v>
      </c>
      <c r="C12" s="686">
        <v>109612.66999999998</v>
      </c>
      <c r="D12" s="686">
        <v>20534639.996778004</v>
      </c>
      <c r="E12" s="686">
        <v>366833.9727086983</v>
      </c>
      <c r="F12" s="686"/>
      <c r="G12" s="686">
        <v>0</v>
      </c>
      <c r="H12" s="686">
        <f t="shared" si="0"/>
        <v>20277418.694069307</v>
      </c>
    </row>
    <row r="13" spans="1:8" ht="14.4">
      <c r="A13" s="369">
        <v>7</v>
      </c>
      <c r="B13" s="387" t="s">
        <v>439</v>
      </c>
      <c r="C13" s="686">
        <v>60154.45</v>
      </c>
      <c r="D13" s="686">
        <v>57969569.324084021</v>
      </c>
      <c r="E13" s="686">
        <v>917007.50377263816</v>
      </c>
      <c r="F13" s="686"/>
      <c r="G13" s="686">
        <v>17069.2</v>
      </c>
      <c r="H13" s="686">
        <f t="shared" si="0"/>
        <v>57112716.270311385</v>
      </c>
    </row>
    <row r="14" spans="1:8" ht="14.4">
      <c r="A14" s="369">
        <v>8</v>
      </c>
      <c r="B14" s="387" t="s">
        <v>440</v>
      </c>
      <c r="C14" s="686">
        <v>136549.09999999998</v>
      </c>
      <c r="D14" s="686">
        <v>28996190.170792006</v>
      </c>
      <c r="E14" s="686">
        <v>276662.730806223</v>
      </c>
      <c r="F14" s="686"/>
      <c r="G14" s="686">
        <v>0</v>
      </c>
      <c r="H14" s="686">
        <f t="shared" si="0"/>
        <v>28856076.539985783</v>
      </c>
    </row>
    <row r="15" spans="1:8" ht="14.4">
      <c r="A15" s="369">
        <v>9</v>
      </c>
      <c r="B15" s="387" t="s">
        <v>441</v>
      </c>
      <c r="C15" s="686">
        <v>167556.01</v>
      </c>
      <c r="D15" s="686">
        <v>9277875.1359919999</v>
      </c>
      <c r="E15" s="686">
        <v>149637.70979901624</v>
      </c>
      <c r="F15" s="686"/>
      <c r="G15" s="686">
        <v>0</v>
      </c>
      <c r="H15" s="686">
        <f t="shared" si="0"/>
        <v>9295793.4361929838</v>
      </c>
    </row>
    <row r="16" spans="1:8" ht="14.4">
      <c r="A16" s="369">
        <v>10</v>
      </c>
      <c r="B16" s="387" t="s">
        <v>442</v>
      </c>
      <c r="C16" s="686">
        <v>641.6</v>
      </c>
      <c r="D16" s="686">
        <v>20935522.567412</v>
      </c>
      <c r="E16" s="686">
        <v>198006.69210270926</v>
      </c>
      <c r="F16" s="686"/>
      <c r="G16" s="686">
        <v>2048.11</v>
      </c>
      <c r="H16" s="686">
        <f t="shared" si="0"/>
        <v>20738157.475309294</v>
      </c>
    </row>
    <row r="17" spans="1:9" ht="14.4">
      <c r="A17" s="369">
        <v>11</v>
      </c>
      <c r="B17" s="387" t="s">
        <v>443</v>
      </c>
      <c r="C17" s="686">
        <v>72657.7</v>
      </c>
      <c r="D17" s="686">
        <v>3608652.3144959998</v>
      </c>
      <c r="E17" s="686">
        <v>83071.861575071962</v>
      </c>
      <c r="F17" s="686"/>
      <c r="G17" s="686">
        <v>0</v>
      </c>
      <c r="H17" s="686">
        <f t="shared" si="0"/>
        <v>3598238.1529209279</v>
      </c>
    </row>
    <row r="18" spans="1:9" ht="14.4">
      <c r="A18" s="369">
        <v>12</v>
      </c>
      <c r="B18" s="387" t="s">
        <v>444</v>
      </c>
      <c r="C18" s="686">
        <v>7538920.8500000015</v>
      </c>
      <c r="D18" s="686">
        <v>274835751.37747985</v>
      </c>
      <c r="E18" s="686">
        <v>9027617.1044517849</v>
      </c>
      <c r="F18" s="686"/>
      <c r="G18" s="686">
        <v>318222.01</v>
      </c>
      <c r="H18" s="686">
        <f t="shared" si="0"/>
        <v>273347055.1230281</v>
      </c>
    </row>
    <row r="19" spans="1:9" ht="14.4">
      <c r="A19" s="369">
        <v>13</v>
      </c>
      <c r="B19" s="387" t="s">
        <v>445</v>
      </c>
      <c r="C19" s="686">
        <v>2211437.3423510003</v>
      </c>
      <c r="D19" s="686">
        <v>61125259.62795002</v>
      </c>
      <c r="E19" s="686">
        <v>3048337.3974149898</v>
      </c>
      <c r="F19" s="686"/>
      <c r="G19" s="686">
        <v>20756.66</v>
      </c>
      <c r="H19" s="686">
        <f t="shared" si="0"/>
        <v>60288359.572886027</v>
      </c>
    </row>
    <row r="20" spans="1:9" ht="14.4">
      <c r="A20" s="369">
        <v>14</v>
      </c>
      <c r="B20" s="387" t="s">
        <v>446</v>
      </c>
      <c r="C20" s="686">
        <v>3872525.163404</v>
      </c>
      <c r="D20" s="686">
        <v>65383369.02366399</v>
      </c>
      <c r="E20" s="686">
        <v>2082360.6182693795</v>
      </c>
      <c r="F20" s="686"/>
      <c r="G20" s="686">
        <v>0</v>
      </c>
      <c r="H20" s="686">
        <f t="shared" si="0"/>
        <v>67173533.568798602</v>
      </c>
    </row>
    <row r="21" spans="1:9" ht="14.4">
      <c r="A21" s="369">
        <v>15</v>
      </c>
      <c r="B21" s="387" t="s">
        <v>447</v>
      </c>
      <c r="C21" s="686">
        <v>504232.27999999997</v>
      </c>
      <c r="D21" s="686">
        <v>26163868.67543399</v>
      </c>
      <c r="E21" s="686">
        <v>677506.50540462078</v>
      </c>
      <c r="F21" s="686"/>
      <c r="G21" s="686">
        <v>10986.04</v>
      </c>
      <c r="H21" s="686">
        <f t="shared" si="0"/>
        <v>25990594.450029369</v>
      </c>
    </row>
    <row r="22" spans="1:9" ht="14.4">
      <c r="A22" s="369">
        <v>16</v>
      </c>
      <c r="B22" s="387" t="s">
        <v>448</v>
      </c>
      <c r="C22" s="686">
        <v>11496.38</v>
      </c>
      <c r="D22" s="686">
        <v>58308543.923099995</v>
      </c>
      <c r="E22" s="686">
        <v>343302.40812232642</v>
      </c>
      <c r="F22" s="686"/>
      <c r="G22" s="686">
        <v>0</v>
      </c>
      <c r="H22" s="686">
        <f t="shared" si="0"/>
        <v>57976737.894977674</v>
      </c>
    </row>
    <row r="23" spans="1:9" ht="14.4">
      <c r="A23" s="369">
        <v>17</v>
      </c>
      <c r="B23" s="387" t="s">
        <v>526</v>
      </c>
      <c r="C23" s="686">
        <v>43255.09</v>
      </c>
      <c r="D23" s="686">
        <v>20616827.073316</v>
      </c>
      <c r="E23" s="686">
        <v>491676.75606276642</v>
      </c>
      <c r="F23" s="686"/>
      <c r="G23" s="686">
        <v>0</v>
      </c>
      <c r="H23" s="686">
        <f t="shared" si="0"/>
        <v>20168405.407253236</v>
      </c>
    </row>
    <row r="24" spans="1:9" ht="14.4">
      <c r="A24" s="369">
        <v>18</v>
      </c>
      <c r="B24" s="387" t="s">
        <v>449</v>
      </c>
      <c r="C24" s="686">
        <v>1799.24</v>
      </c>
      <c r="D24" s="686">
        <v>110510008.393388</v>
      </c>
      <c r="E24" s="686">
        <v>241609.61878008954</v>
      </c>
      <c r="F24" s="686"/>
      <c r="G24" s="686">
        <v>238.16</v>
      </c>
      <c r="H24" s="686">
        <f t="shared" si="0"/>
        <v>110270198.01460791</v>
      </c>
    </row>
    <row r="25" spans="1:9" ht="14.4">
      <c r="A25" s="369">
        <v>19</v>
      </c>
      <c r="B25" s="387" t="s">
        <v>450</v>
      </c>
      <c r="C25" s="686">
        <v>182127.34466800001</v>
      </c>
      <c r="D25" s="686">
        <v>9501948.5800000001</v>
      </c>
      <c r="E25" s="686">
        <v>112588.1614887037</v>
      </c>
      <c r="F25" s="686"/>
      <c r="G25" s="686">
        <v>0</v>
      </c>
      <c r="H25" s="686">
        <f t="shared" si="0"/>
        <v>9571487.7631792948</v>
      </c>
    </row>
    <row r="26" spans="1:9" ht="14.4">
      <c r="A26" s="369">
        <v>20</v>
      </c>
      <c r="B26" s="387" t="s">
        <v>525</v>
      </c>
      <c r="C26" s="686">
        <v>178005.80000000002</v>
      </c>
      <c r="D26" s="686">
        <v>110281208.48713201</v>
      </c>
      <c r="E26" s="686">
        <v>913194.73362034617</v>
      </c>
      <c r="F26" s="686"/>
      <c r="G26" s="686">
        <v>0</v>
      </c>
      <c r="H26" s="686">
        <f t="shared" si="0"/>
        <v>109546019.55351166</v>
      </c>
      <c r="I26" s="384"/>
    </row>
    <row r="27" spans="1:9" ht="14.4">
      <c r="A27" s="369">
        <v>21</v>
      </c>
      <c r="B27" s="387" t="s">
        <v>451</v>
      </c>
      <c r="C27" s="686">
        <v>3620.1</v>
      </c>
      <c r="D27" s="686">
        <v>20138111.442844003</v>
      </c>
      <c r="E27" s="686">
        <v>71497.933159205582</v>
      </c>
      <c r="F27" s="686"/>
      <c r="G27" s="686">
        <v>0</v>
      </c>
      <c r="H27" s="686">
        <f t="shared" si="0"/>
        <v>20070233.609684799</v>
      </c>
      <c r="I27" s="384"/>
    </row>
    <row r="28" spans="1:9" ht="14.4">
      <c r="A28" s="369">
        <v>22</v>
      </c>
      <c r="B28" s="387" t="s">
        <v>452</v>
      </c>
      <c r="C28" s="686">
        <v>54575.200000000004</v>
      </c>
      <c r="D28" s="686">
        <v>14168796.839059997</v>
      </c>
      <c r="E28" s="686">
        <v>599096.97325271473</v>
      </c>
      <c r="F28" s="686"/>
      <c r="G28" s="686">
        <v>0</v>
      </c>
      <c r="H28" s="686">
        <f t="shared" si="0"/>
        <v>13624275.065807281</v>
      </c>
      <c r="I28" s="384"/>
    </row>
    <row r="29" spans="1:9" ht="14.4">
      <c r="A29" s="369">
        <v>23</v>
      </c>
      <c r="B29" s="387" t="s">
        <v>453</v>
      </c>
      <c r="C29" s="686">
        <v>12187047.918587998</v>
      </c>
      <c r="D29" s="686">
        <v>266437233.12869209</v>
      </c>
      <c r="E29" s="686">
        <v>11465567.174391251</v>
      </c>
      <c r="F29" s="686"/>
      <c r="G29" s="686">
        <v>315606.18</v>
      </c>
      <c r="H29" s="686">
        <f t="shared" si="0"/>
        <v>267158713.87288883</v>
      </c>
      <c r="I29" s="384"/>
    </row>
    <row r="30" spans="1:9" ht="14.4">
      <c r="A30" s="369">
        <v>24</v>
      </c>
      <c r="B30" s="387" t="s">
        <v>524</v>
      </c>
      <c r="C30" s="686">
        <v>39735642.849002004</v>
      </c>
      <c r="D30" s="686">
        <v>541554286.84996831</v>
      </c>
      <c r="E30" s="686">
        <v>30849799.158235814</v>
      </c>
      <c r="F30" s="686"/>
      <c r="G30" s="686">
        <v>792472.33999999985</v>
      </c>
      <c r="H30" s="686">
        <f t="shared" si="0"/>
        <v>550440130.54073453</v>
      </c>
      <c r="I30" s="384"/>
    </row>
    <row r="31" spans="1:9" ht="14.4">
      <c r="A31" s="369">
        <v>25</v>
      </c>
      <c r="B31" s="387" t="s">
        <v>454</v>
      </c>
      <c r="C31" s="686">
        <v>8754145.236477999</v>
      </c>
      <c r="D31" s="686">
        <v>167859059.01145196</v>
      </c>
      <c r="E31" s="686">
        <v>8462948.2110220362</v>
      </c>
      <c r="F31" s="686"/>
      <c r="G31" s="686">
        <v>29413.07</v>
      </c>
      <c r="H31" s="686">
        <f t="shared" si="0"/>
        <v>168150256.03690791</v>
      </c>
      <c r="I31" s="384"/>
    </row>
    <row r="32" spans="1:9" ht="14.4">
      <c r="A32" s="369">
        <v>26</v>
      </c>
      <c r="B32" s="387" t="s">
        <v>521</v>
      </c>
      <c r="C32" s="686">
        <v>27559509.585347991</v>
      </c>
      <c r="D32" s="686">
        <v>282518498.85587513</v>
      </c>
      <c r="E32" s="686">
        <v>26092750.960922472</v>
      </c>
      <c r="F32" s="686"/>
      <c r="G32" s="686">
        <v>10330048.290061999</v>
      </c>
      <c r="H32" s="686">
        <f t="shared" si="0"/>
        <v>283985257.48030066</v>
      </c>
      <c r="I32" s="384"/>
    </row>
    <row r="33" spans="1:9" ht="14.4">
      <c r="A33" s="369">
        <v>27</v>
      </c>
      <c r="B33" s="370" t="s">
        <v>455</v>
      </c>
      <c r="C33" s="686">
        <v>0</v>
      </c>
      <c r="D33" s="686">
        <v>678144161.63902509</v>
      </c>
      <c r="E33" s="686">
        <v>5635097.5929999985</v>
      </c>
      <c r="F33" s="686"/>
      <c r="G33" s="686"/>
      <c r="H33" s="686">
        <f t="shared" si="0"/>
        <v>672509064.04602504</v>
      </c>
      <c r="I33" s="384"/>
    </row>
    <row r="34" spans="1:9" ht="14.4">
      <c r="A34" s="369">
        <v>28</v>
      </c>
      <c r="B34" s="386" t="s">
        <v>64</v>
      </c>
      <c r="C34" s="686">
        <v>133956507.97828302</v>
      </c>
      <c r="D34" s="686">
        <v>4927112445.3047781</v>
      </c>
      <c r="E34" s="686">
        <v>149380116.53929985</v>
      </c>
      <c r="F34" s="686"/>
      <c r="G34" s="686">
        <v>11908764.280061999</v>
      </c>
      <c r="H34" s="686">
        <f t="shared" si="0"/>
        <v>4911688836.7437611</v>
      </c>
      <c r="I34" s="384"/>
    </row>
    <row r="35" spans="1:9">
      <c r="A35" s="384"/>
      <c r="B35" s="384"/>
      <c r="C35" s="384"/>
      <c r="D35" s="384"/>
      <c r="E35" s="384"/>
      <c r="F35" s="384"/>
      <c r="G35" s="384"/>
      <c r="H35" s="384"/>
      <c r="I35" s="384"/>
    </row>
    <row r="36" spans="1:9">
      <c r="A36" s="384"/>
      <c r="B36" s="385"/>
      <c r="C36" s="384"/>
      <c r="D36" s="384"/>
      <c r="E36" s="384"/>
      <c r="F36" s="384"/>
      <c r="G36" s="384"/>
      <c r="H36" s="384"/>
      <c r="I36" s="384"/>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showGridLines="0" zoomScale="80" zoomScaleNormal="80" workbookViewId="0">
      <selection activeCell="F10" sqref="F10"/>
    </sheetView>
  </sheetViews>
  <sheetFormatPr defaultColWidth="9.33203125" defaultRowHeight="12"/>
  <cols>
    <col min="1" max="1" width="11.6640625" style="357" bestFit="1" customWidth="1"/>
    <col min="2" max="2" width="70.77734375" style="357" customWidth="1"/>
    <col min="3" max="3" width="23.21875" style="357" customWidth="1"/>
    <col min="4" max="4" width="35.21875" style="322" customWidth="1"/>
    <col min="5" max="16384" width="9.33203125" style="357"/>
  </cols>
  <sheetData>
    <row r="1" spans="1:4" ht="13.8">
      <c r="A1" s="319" t="s">
        <v>30</v>
      </c>
      <c r="B1" s="366" t="str">
        <f>'Info '!C2</f>
        <v>JSC "Liberty Bank"</v>
      </c>
      <c r="D1" s="357"/>
    </row>
    <row r="2" spans="1:4">
      <c r="A2" s="320" t="s">
        <v>31</v>
      </c>
      <c r="B2" s="515">
        <f>'1. key ratios '!B2</f>
        <v>45657</v>
      </c>
      <c r="D2" s="357"/>
    </row>
    <row r="3" spans="1:4">
      <c r="A3" s="321" t="s">
        <v>456</v>
      </c>
      <c r="D3" s="357"/>
    </row>
    <row r="5" spans="1:4">
      <c r="A5" s="796" t="s">
        <v>670</v>
      </c>
      <c r="B5" s="796"/>
      <c r="C5" s="365" t="s">
        <v>473</v>
      </c>
      <c r="D5" s="365" t="s">
        <v>514</v>
      </c>
    </row>
    <row r="6" spans="1:4" ht="14.4">
      <c r="A6" s="394">
        <v>1</v>
      </c>
      <c r="B6" s="388" t="s">
        <v>669</v>
      </c>
      <c r="C6" s="686">
        <v>141124103.10666266</v>
      </c>
      <c r="D6" s="686">
        <v>1120378.9691277693</v>
      </c>
    </row>
    <row r="7" spans="1:4" ht="14.4">
      <c r="A7" s="391">
        <v>2</v>
      </c>
      <c r="B7" s="388" t="s">
        <v>668</v>
      </c>
      <c r="C7" s="686">
        <v>33474038.195653737</v>
      </c>
      <c r="D7" s="686">
        <v>0</v>
      </c>
    </row>
    <row r="8" spans="1:4" ht="14.4">
      <c r="A8" s="393">
        <v>2.1</v>
      </c>
      <c r="B8" s="392" t="s">
        <v>529</v>
      </c>
      <c r="C8" s="686">
        <v>13780493.318963071</v>
      </c>
      <c r="D8" s="686"/>
    </row>
    <row r="9" spans="1:4" ht="14.4">
      <c r="A9" s="393">
        <v>2.2000000000000002</v>
      </c>
      <c r="B9" s="392" t="s">
        <v>527</v>
      </c>
      <c r="C9" s="686">
        <v>19693544.876690663</v>
      </c>
      <c r="D9" s="686"/>
    </row>
    <row r="10" spans="1:4" ht="14.4">
      <c r="A10" s="394">
        <v>3</v>
      </c>
      <c r="B10" s="388" t="s">
        <v>667</v>
      </c>
      <c r="C10" s="686">
        <v>31763128.192035347</v>
      </c>
      <c r="D10" s="686">
        <v>48809.004781911615</v>
      </c>
    </row>
    <row r="11" spans="1:4" ht="14.4">
      <c r="A11" s="393">
        <v>3.1</v>
      </c>
      <c r="B11" s="392" t="s">
        <v>458</v>
      </c>
      <c r="C11" s="686">
        <v>11908764.280062001</v>
      </c>
      <c r="D11" s="686">
        <v>48809.004781911615</v>
      </c>
    </row>
    <row r="12" spans="1:4" ht="14.4">
      <c r="A12" s="393">
        <v>3.2</v>
      </c>
      <c r="B12" s="392" t="s">
        <v>666</v>
      </c>
      <c r="C12" s="686">
        <v>6258190.4874288589</v>
      </c>
      <c r="D12" s="686"/>
    </row>
    <row r="13" spans="1:4" ht="14.4">
      <c r="A13" s="393">
        <v>3.3</v>
      </c>
      <c r="B13" s="392" t="s">
        <v>528</v>
      </c>
      <c r="C13" s="686">
        <v>13596173.424544489</v>
      </c>
      <c r="D13" s="686"/>
    </row>
    <row r="14" spans="1:4" ht="14.4">
      <c r="A14" s="391">
        <v>4</v>
      </c>
      <c r="B14" s="390" t="s">
        <v>665</v>
      </c>
      <c r="C14" s="686">
        <v>81230.99601933622</v>
      </c>
      <c r="D14" s="686"/>
    </row>
    <row r="15" spans="1:4" ht="14.4">
      <c r="A15" s="389">
        <v>5</v>
      </c>
      <c r="B15" s="388" t="s">
        <v>664</v>
      </c>
      <c r="C15" s="686">
        <v>142916244.10630038</v>
      </c>
      <c r="D15" s="686">
        <v>1071569.9643458577</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showGridLines="0" zoomScale="80" zoomScaleNormal="80" workbookViewId="0">
      <selection activeCell="C31" sqref="C31"/>
    </sheetView>
  </sheetViews>
  <sheetFormatPr defaultColWidth="9.33203125" defaultRowHeight="12"/>
  <cols>
    <col min="1" max="1" width="11.6640625" style="357" bestFit="1" customWidth="1"/>
    <col min="2" max="2" width="68.109375" style="357" customWidth="1"/>
    <col min="3" max="3" width="37" style="357" customWidth="1"/>
    <col min="4" max="4" width="50.5546875" style="357" customWidth="1"/>
    <col min="5" max="16384" width="9.33203125" style="357"/>
  </cols>
  <sheetData>
    <row r="1" spans="1:4" ht="13.8">
      <c r="A1" s="319" t="s">
        <v>30</v>
      </c>
      <c r="B1" s="366" t="str">
        <f>'Info '!C2</f>
        <v>JSC "Liberty Bank"</v>
      </c>
    </row>
    <row r="2" spans="1:4">
      <c r="A2" s="320" t="s">
        <v>31</v>
      </c>
      <c r="B2" s="515">
        <f>'1. key ratios '!B2</f>
        <v>45657</v>
      </c>
    </row>
    <row r="3" spans="1:4">
      <c r="A3" s="321" t="s">
        <v>460</v>
      </c>
    </row>
    <row r="4" spans="1:4">
      <c r="A4" s="321"/>
    </row>
    <row r="5" spans="1:4" ht="15" customHeight="1">
      <c r="A5" s="797" t="s">
        <v>530</v>
      </c>
      <c r="B5" s="798"/>
      <c r="C5" s="801" t="s">
        <v>461</v>
      </c>
      <c r="D5" s="801" t="s">
        <v>462</v>
      </c>
    </row>
    <row r="6" spans="1:4">
      <c r="A6" s="799"/>
      <c r="B6" s="800"/>
      <c r="C6" s="801"/>
      <c r="D6" s="801"/>
    </row>
    <row r="7" spans="1:4" ht="14.4">
      <c r="A7" s="397">
        <v>1</v>
      </c>
      <c r="B7" s="358" t="s">
        <v>457</v>
      </c>
      <c r="C7" s="686">
        <v>133609971.57849002</v>
      </c>
      <c r="D7" s="395"/>
    </row>
    <row r="8" spans="1:4" ht="14.4">
      <c r="A8" s="399">
        <v>2</v>
      </c>
      <c r="B8" s="399" t="s">
        <v>463</v>
      </c>
      <c r="C8" s="686">
        <v>23831669.590927258</v>
      </c>
      <c r="D8" s="395"/>
    </row>
    <row r="9" spans="1:4" ht="14.4">
      <c r="A9" s="399">
        <v>3</v>
      </c>
      <c r="B9" s="400" t="s">
        <v>673</v>
      </c>
      <c r="C9" s="686">
        <v>315109.92589238263</v>
      </c>
      <c r="D9" s="395"/>
    </row>
    <row r="10" spans="1:4" ht="14.4">
      <c r="A10" s="399">
        <v>4</v>
      </c>
      <c r="B10" s="399" t="s">
        <v>464</v>
      </c>
      <c r="C10" s="686">
        <v>23800243.119463027</v>
      </c>
      <c r="D10" s="395"/>
    </row>
    <row r="11" spans="1:4" ht="14.4">
      <c r="A11" s="399">
        <v>5</v>
      </c>
      <c r="B11" s="398" t="s">
        <v>672</v>
      </c>
      <c r="C11" s="686">
        <v>995408.00602700014</v>
      </c>
      <c r="D11" s="395"/>
    </row>
    <row r="12" spans="1:4" ht="14.4">
      <c r="A12" s="399">
        <v>6</v>
      </c>
      <c r="B12" s="398" t="s">
        <v>465</v>
      </c>
      <c r="C12" s="686">
        <v>10810005.416030008</v>
      </c>
      <c r="D12" s="395"/>
    </row>
    <row r="13" spans="1:4" ht="14.4">
      <c r="A13" s="399">
        <v>7</v>
      </c>
      <c r="B13" s="398" t="s">
        <v>468</v>
      </c>
      <c r="C13" s="686">
        <v>11908764.280062001</v>
      </c>
      <c r="D13" s="395"/>
    </row>
    <row r="14" spans="1:4" ht="14.4">
      <c r="A14" s="399">
        <v>8</v>
      </c>
      <c r="B14" s="398" t="s">
        <v>466</v>
      </c>
      <c r="C14" s="686">
        <v>83997.480000000418</v>
      </c>
      <c r="D14" s="399"/>
    </row>
    <row r="15" spans="1:4" ht="14.4">
      <c r="A15" s="399">
        <v>9</v>
      </c>
      <c r="B15" s="398" t="s">
        <v>467</v>
      </c>
      <c r="C15" s="686"/>
      <c r="D15" s="399"/>
    </row>
    <row r="16" spans="1:4" ht="14.4">
      <c r="A16" s="399">
        <v>10</v>
      </c>
      <c r="B16" s="398" t="s">
        <v>469</v>
      </c>
      <c r="C16" s="686"/>
      <c r="D16" s="399"/>
    </row>
    <row r="17" spans="1:4" ht="14.4">
      <c r="A17" s="399">
        <v>11</v>
      </c>
      <c r="B17" s="398" t="s">
        <v>671</v>
      </c>
      <c r="C17" s="686">
        <v>2067.9373440199997</v>
      </c>
      <c r="D17" s="395"/>
    </row>
    <row r="18" spans="1:4" ht="14.4">
      <c r="A18" s="397">
        <v>12</v>
      </c>
      <c r="B18" s="396" t="s">
        <v>459</v>
      </c>
      <c r="C18" s="686">
        <f>C7+C8+C9-C10</f>
        <v>133956507.97584662</v>
      </c>
      <c r="D18" s="395"/>
    </row>
    <row r="21" spans="1:4">
      <c r="B21" s="319"/>
    </row>
    <row r="22" spans="1:4">
      <c r="B22" s="320"/>
    </row>
    <row r="23" spans="1:4">
      <c r="B23" s="321"/>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8"/>
  <sheetViews>
    <sheetView showGridLines="0" zoomScale="80" zoomScaleNormal="80" workbookViewId="0">
      <selection activeCell="C31" sqref="C31"/>
    </sheetView>
  </sheetViews>
  <sheetFormatPr defaultColWidth="9.33203125" defaultRowHeight="12"/>
  <cols>
    <col min="1" max="1" width="11.6640625" style="381" bestFit="1" customWidth="1"/>
    <col min="2" max="2" width="58.5546875" style="381" customWidth="1"/>
    <col min="3" max="3" width="23.44140625" style="381" customWidth="1"/>
    <col min="4" max="18" width="22.33203125" style="381" customWidth="1"/>
    <col min="19" max="19" width="23.33203125" style="381" bestFit="1" customWidth="1"/>
    <col min="20" max="26" width="22.33203125" style="381" customWidth="1"/>
    <col min="27" max="27" width="23.33203125" style="381" bestFit="1" customWidth="1"/>
    <col min="28" max="28" width="20" style="381" customWidth="1"/>
    <col min="29" max="16384" width="9.33203125" style="381"/>
  </cols>
  <sheetData>
    <row r="1" spans="1:28" ht="13.8">
      <c r="A1" s="319" t="s">
        <v>30</v>
      </c>
      <c r="B1" s="366" t="str">
        <f>'Info '!C2</f>
        <v>JSC "Liberty Bank"</v>
      </c>
    </row>
    <row r="2" spans="1:28">
      <c r="A2" s="320" t="s">
        <v>31</v>
      </c>
      <c r="B2" s="515">
        <f>'1. key ratios '!B2</f>
        <v>45657</v>
      </c>
      <c r="C2" s="382"/>
    </row>
    <row r="3" spans="1:28">
      <c r="A3" s="321" t="s">
        <v>470</v>
      </c>
    </row>
    <row r="5" spans="1:28" ht="15" customHeight="1">
      <c r="A5" s="803" t="s">
        <v>685</v>
      </c>
      <c r="B5" s="804"/>
      <c r="C5" s="809" t="s">
        <v>471</v>
      </c>
      <c r="D5" s="810"/>
      <c r="E5" s="810"/>
      <c r="F5" s="810"/>
      <c r="G5" s="810"/>
      <c r="H5" s="810"/>
      <c r="I5" s="810"/>
      <c r="J5" s="810"/>
      <c r="K5" s="810"/>
      <c r="L5" s="810"/>
      <c r="M5" s="810"/>
      <c r="N5" s="810"/>
      <c r="O5" s="810"/>
      <c r="P5" s="810"/>
      <c r="Q5" s="810"/>
      <c r="R5" s="810"/>
      <c r="S5" s="810"/>
      <c r="T5" s="412"/>
      <c r="U5" s="412"/>
      <c r="V5" s="412"/>
      <c r="W5" s="412"/>
      <c r="X5" s="412"/>
      <c r="Y5" s="412"/>
      <c r="Z5" s="412"/>
      <c r="AA5" s="411"/>
      <c r="AB5" s="404"/>
    </row>
    <row r="6" spans="1:28" ht="12" customHeight="1">
      <c r="A6" s="805"/>
      <c r="B6" s="806"/>
      <c r="C6" s="811" t="s">
        <v>64</v>
      </c>
      <c r="D6" s="813" t="s">
        <v>684</v>
      </c>
      <c r="E6" s="813"/>
      <c r="F6" s="813"/>
      <c r="G6" s="813"/>
      <c r="H6" s="813" t="s">
        <v>683</v>
      </c>
      <c r="I6" s="813"/>
      <c r="J6" s="813"/>
      <c r="K6" s="813"/>
      <c r="L6" s="410"/>
      <c r="M6" s="814" t="s">
        <v>682</v>
      </c>
      <c r="N6" s="814"/>
      <c r="O6" s="814"/>
      <c r="P6" s="814"/>
      <c r="Q6" s="814"/>
      <c r="R6" s="814"/>
      <c r="S6" s="794"/>
      <c r="T6" s="409"/>
      <c r="U6" s="802" t="s">
        <v>681</v>
      </c>
      <c r="V6" s="802"/>
      <c r="W6" s="802"/>
      <c r="X6" s="802"/>
      <c r="Y6" s="802"/>
      <c r="Z6" s="802"/>
      <c r="AA6" s="795"/>
      <c r="AB6" s="408"/>
    </row>
    <row r="7" spans="1:28" ht="24">
      <c r="A7" s="807"/>
      <c r="B7" s="808"/>
      <c r="C7" s="812"/>
      <c r="D7" s="407"/>
      <c r="E7" s="405" t="s">
        <v>472</v>
      </c>
      <c r="F7" s="378" t="s">
        <v>679</v>
      </c>
      <c r="G7" s="380" t="s">
        <v>680</v>
      </c>
      <c r="H7" s="382"/>
      <c r="I7" s="405" t="s">
        <v>472</v>
      </c>
      <c r="J7" s="378" t="s">
        <v>679</v>
      </c>
      <c r="K7" s="380" t="s">
        <v>680</v>
      </c>
      <c r="L7" s="406"/>
      <c r="M7" s="405" t="s">
        <v>472</v>
      </c>
      <c r="N7" s="405" t="s">
        <v>679</v>
      </c>
      <c r="O7" s="405" t="s">
        <v>678</v>
      </c>
      <c r="P7" s="405" t="s">
        <v>677</v>
      </c>
      <c r="Q7" s="405" t="s">
        <v>676</v>
      </c>
      <c r="R7" s="378" t="s">
        <v>675</v>
      </c>
      <c r="S7" s="405" t="s">
        <v>674</v>
      </c>
      <c r="T7" s="406"/>
      <c r="U7" s="405" t="s">
        <v>472</v>
      </c>
      <c r="V7" s="405" t="s">
        <v>679</v>
      </c>
      <c r="W7" s="405" t="s">
        <v>678</v>
      </c>
      <c r="X7" s="405" t="s">
        <v>677</v>
      </c>
      <c r="Y7" s="405" t="s">
        <v>676</v>
      </c>
      <c r="Z7" s="378" t="s">
        <v>675</v>
      </c>
      <c r="AA7" s="405" t="s">
        <v>674</v>
      </c>
      <c r="AB7" s="404"/>
    </row>
    <row r="8" spans="1:28" ht="14.4">
      <c r="A8" s="403">
        <v>1</v>
      </c>
      <c r="B8" s="374" t="s">
        <v>473</v>
      </c>
      <c r="C8" s="686">
        <v>3690699314.360919</v>
      </c>
      <c r="D8" s="686">
        <v>3376571573.759779</v>
      </c>
      <c r="E8" s="686">
        <v>23196484.930268005</v>
      </c>
      <c r="F8" s="686">
        <v>0</v>
      </c>
      <c r="G8" s="686">
        <v>431096.93174999999</v>
      </c>
      <c r="H8" s="686">
        <v>180171232.62286001</v>
      </c>
      <c r="I8" s="686">
        <v>32042854.317876004</v>
      </c>
      <c r="J8" s="686">
        <v>24031785.198139999</v>
      </c>
      <c r="K8" s="686">
        <v>0</v>
      </c>
      <c r="L8" s="686">
        <v>127613941.35583504</v>
      </c>
      <c r="M8" s="686">
        <v>5638076.0177499987</v>
      </c>
      <c r="N8" s="686">
        <v>5141970.5892309994</v>
      </c>
      <c r="O8" s="686">
        <v>13081835.65670797</v>
      </c>
      <c r="P8" s="686">
        <v>17236266.359292999</v>
      </c>
      <c r="Q8" s="686">
        <v>33510608.755796999</v>
      </c>
      <c r="R8" s="686">
        <v>35130351.734290019</v>
      </c>
      <c r="S8" s="686">
        <v>15396.532992</v>
      </c>
      <c r="T8" s="686">
        <v>6342566.6224480011</v>
      </c>
      <c r="U8" s="686">
        <v>110960.53</v>
      </c>
      <c r="V8" s="686">
        <v>61321.67</v>
      </c>
      <c r="W8" s="686">
        <v>32939.130000001562</v>
      </c>
      <c r="X8" s="686">
        <v>627238.60999999987</v>
      </c>
      <c r="Y8" s="686">
        <v>3014986.9848160008</v>
      </c>
      <c r="Z8" s="686">
        <v>812605.77110000001</v>
      </c>
      <c r="AA8" s="686">
        <v>0</v>
      </c>
      <c r="AB8" s="401"/>
    </row>
    <row r="9" spans="1:28" ht="14.4">
      <c r="A9" s="369">
        <v>1.1000000000000001</v>
      </c>
      <c r="B9" s="402" t="s">
        <v>474</v>
      </c>
      <c r="C9" s="686">
        <v>0</v>
      </c>
      <c r="D9" s="686">
        <v>0</v>
      </c>
      <c r="E9" s="686">
        <v>0</v>
      </c>
      <c r="F9" s="686">
        <v>0</v>
      </c>
      <c r="G9" s="686">
        <v>0</v>
      </c>
      <c r="H9" s="686">
        <v>0</v>
      </c>
      <c r="I9" s="686">
        <v>0</v>
      </c>
      <c r="J9" s="686">
        <v>0</v>
      </c>
      <c r="K9" s="686">
        <v>0</v>
      </c>
      <c r="L9" s="686">
        <v>0</v>
      </c>
      <c r="M9" s="686">
        <v>0</v>
      </c>
      <c r="N9" s="686">
        <v>0</v>
      </c>
      <c r="O9" s="686">
        <v>0</v>
      </c>
      <c r="P9" s="686">
        <v>0</v>
      </c>
      <c r="Q9" s="686">
        <v>0</v>
      </c>
      <c r="R9" s="686">
        <v>0</v>
      </c>
      <c r="S9" s="686">
        <v>0</v>
      </c>
      <c r="T9" s="686">
        <v>0</v>
      </c>
      <c r="U9" s="686">
        <v>0</v>
      </c>
      <c r="V9" s="686">
        <v>0</v>
      </c>
      <c r="W9" s="686">
        <v>0</v>
      </c>
      <c r="X9" s="686">
        <v>0</v>
      </c>
      <c r="Y9" s="686">
        <v>0</v>
      </c>
      <c r="Z9" s="686">
        <v>0</v>
      </c>
      <c r="AA9" s="686">
        <v>0</v>
      </c>
      <c r="AB9" s="401"/>
    </row>
    <row r="10" spans="1:28" ht="14.4">
      <c r="A10" s="369">
        <v>1.2</v>
      </c>
      <c r="B10" s="402" t="s">
        <v>475</v>
      </c>
      <c r="C10" s="686">
        <v>0</v>
      </c>
      <c r="D10" s="686">
        <v>0</v>
      </c>
      <c r="E10" s="686">
        <v>0</v>
      </c>
      <c r="F10" s="686">
        <v>0</v>
      </c>
      <c r="G10" s="686">
        <v>0</v>
      </c>
      <c r="H10" s="686">
        <v>0</v>
      </c>
      <c r="I10" s="686">
        <v>0</v>
      </c>
      <c r="J10" s="686">
        <v>0</v>
      </c>
      <c r="K10" s="686">
        <v>0</v>
      </c>
      <c r="L10" s="686">
        <v>0</v>
      </c>
      <c r="M10" s="686">
        <v>0</v>
      </c>
      <c r="N10" s="686">
        <v>0</v>
      </c>
      <c r="O10" s="686">
        <v>0</v>
      </c>
      <c r="P10" s="686">
        <v>0</v>
      </c>
      <c r="Q10" s="686">
        <v>0</v>
      </c>
      <c r="R10" s="686">
        <v>0</v>
      </c>
      <c r="S10" s="686">
        <v>0</v>
      </c>
      <c r="T10" s="686">
        <v>0</v>
      </c>
      <c r="U10" s="686">
        <v>0</v>
      </c>
      <c r="V10" s="686">
        <v>0</v>
      </c>
      <c r="W10" s="686">
        <v>0</v>
      </c>
      <c r="X10" s="686">
        <v>0</v>
      </c>
      <c r="Y10" s="686">
        <v>0</v>
      </c>
      <c r="Z10" s="686">
        <v>0</v>
      </c>
      <c r="AA10" s="686">
        <v>0</v>
      </c>
      <c r="AB10" s="401"/>
    </row>
    <row r="11" spans="1:28" ht="14.4">
      <c r="A11" s="369">
        <v>1.3</v>
      </c>
      <c r="B11" s="402" t="s">
        <v>476</v>
      </c>
      <c r="C11" s="686">
        <v>0</v>
      </c>
      <c r="D11" s="686">
        <v>0</v>
      </c>
      <c r="E11" s="686">
        <v>0</v>
      </c>
      <c r="F11" s="686">
        <v>0</v>
      </c>
      <c r="G11" s="686">
        <v>0</v>
      </c>
      <c r="H11" s="686">
        <v>0</v>
      </c>
      <c r="I11" s="686">
        <v>0</v>
      </c>
      <c r="J11" s="686">
        <v>0</v>
      </c>
      <c r="K11" s="686">
        <v>0</v>
      </c>
      <c r="L11" s="686">
        <v>0</v>
      </c>
      <c r="M11" s="686">
        <v>0</v>
      </c>
      <c r="N11" s="686">
        <v>0</v>
      </c>
      <c r="O11" s="686">
        <v>0</v>
      </c>
      <c r="P11" s="686">
        <v>0</v>
      </c>
      <c r="Q11" s="686">
        <v>0</v>
      </c>
      <c r="R11" s="686">
        <v>0</v>
      </c>
      <c r="S11" s="686">
        <v>0</v>
      </c>
      <c r="T11" s="686">
        <v>0</v>
      </c>
      <c r="U11" s="686">
        <v>0</v>
      </c>
      <c r="V11" s="686">
        <v>0</v>
      </c>
      <c r="W11" s="686">
        <v>0</v>
      </c>
      <c r="X11" s="686">
        <v>0</v>
      </c>
      <c r="Y11" s="686">
        <v>0</v>
      </c>
      <c r="Z11" s="686">
        <v>0</v>
      </c>
      <c r="AA11" s="686">
        <v>0</v>
      </c>
      <c r="AB11" s="401"/>
    </row>
    <row r="12" spans="1:28" ht="14.4">
      <c r="A12" s="369">
        <v>1.4</v>
      </c>
      <c r="B12" s="402" t="s">
        <v>477</v>
      </c>
      <c r="C12" s="686">
        <v>71007483.293812007</v>
      </c>
      <c r="D12" s="686">
        <v>71007483.293812007</v>
      </c>
      <c r="E12" s="686">
        <v>0</v>
      </c>
      <c r="F12" s="686">
        <v>0</v>
      </c>
      <c r="G12" s="686">
        <v>0</v>
      </c>
      <c r="H12" s="686">
        <v>0</v>
      </c>
      <c r="I12" s="686">
        <v>0</v>
      </c>
      <c r="J12" s="686">
        <v>0</v>
      </c>
      <c r="K12" s="686">
        <v>0</v>
      </c>
      <c r="L12" s="686">
        <v>0</v>
      </c>
      <c r="M12" s="686">
        <v>0</v>
      </c>
      <c r="N12" s="686">
        <v>0</v>
      </c>
      <c r="O12" s="686">
        <v>0</v>
      </c>
      <c r="P12" s="686">
        <v>0</v>
      </c>
      <c r="Q12" s="686">
        <v>0</v>
      </c>
      <c r="R12" s="686">
        <v>0</v>
      </c>
      <c r="S12" s="686">
        <v>0</v>
      </c>
      <c r="T12" s="686">
        <v>0</v>
      </c>
      <c r="U12" s="686">
        <v>0</v>
      </c>
      <c r="V12" s="686">
        <v>0</v>
      </c>
      <c r="W12" s="686">
        <v>0</v>
      </c>
      <c r="X12" s="686">
        <v>0</v>
      </c>
      <c r="Y12" s="686">
        <v>0</v>
      </c>
      <c r="Z12" s="686">
        <v>0</v>
      </c>
      <c r="AA12" s="686">
        <v>0</v>
      </c>
      <c r="AB12" s="401"/>
    </row>
    <row r="13" spans="1:28" ht="14.4">
      <c r="A13" s="369">
        <v>1.5</v>
      </c>
      <c r="B13" s="402" t="s">
        <v>478</v>
      </c>
      <c r="C13" s="686">
        <v>954718497.49153733</v>
      </c>
      <c r="D13" s="686">
        <v>824886244.94319904</v>
      </c>
      <c r="E13" s="686">
        <v>641080.36376399989</v>
      </c>
      <c r="F13" s="686">
        <v>0</v>
      </c>
      <c r="G13" s="686">
        <v>0</v>
      </c>
      <c r="H13" s="686">
        <v>113855947.392166</v>
      </c>
      <c r="I13" s="686">
        <v>24319138.294322003</v>
      </c>
      <c r="J13" s="686">
        <v>14006007.66814</v>
      </c>
      <c r="K13" s="686">
        <v>0</v>
      </c>
      <c r="L13" s="686">
        <v>14422614.340256</v>
      </c>
      <c r="M13" s="686">
        <v>1140705.17</v>
      </c>
      <c r="N13" s="686">
        <v>26096.370000000003</v>
      </c>
      <c r="O13" s="686">
        <v>146153.41999999998</v>
      </c>
      <c r="P13" s="686">
        <v>1233058.3413879997</v>
      </c>
      <c r="Q13" s="686">
        <v>5384570.3535600007</v>
      </c>
      <c r="R13" s="686">
        <v>511665.98466799996</v>
      </c>
      <c r="S13" s="686">
        <v>0</v>
      </c>
      <c r="T13" s="686">
        <v>1553690.8159159999</v>
      </c>
      <c r="U13" s="686">
        <v>0.97</v>
      </c>
      <c r="V13" s="686">
        <v>20898.82</v>
      </c>
      <c r="W13" s="686">
        <v>-12.5699999984353</v>
      </c>
      <c r="X13" s="686">
        <v>26856.52</v>
      </c>
      <c r="Y13" s="686">
        <v>693328.73481599998</v>
      </c>
      <c r="Z13" s="686">
        <v>812605.77110000001</v>
      </c>
      <c r="AA13" s="686">
        <v>0</v>
      </c>
      <c r="AB13" s="401"/>
    </row>
    <row r="14" spans="1:28" ht="14.4">
      <c r="A14" s="369">
        <v>1.6</v>
      </c>
      <c r="B14" s="402" t="s">
        <v>479</v>
      </c>
      <c r="C14" s="686">
        <v>2664973333.5755696</v>
      </c>
      <c r="D14" s="686">
        <v>2480677845.522768</v>
      </c>
      <c r="E14" s="686">
        <v>22555404.566504005</v>
      </c>
      <c r="F14" s="686">
        <v>0</v>
      </c>
      <c r="G14" s="686">
        <v>431096.93174999999</v>
      </c>
      <c r="H14" s="686">
        <v>66315285.230694011</v>
      </c>
      <c r="I14" s="686">
        <v>7723716.023554001</v>
      </c>
      <c r="J14" s="686">
        <v>10025777.529999999</v>
      </c>
      <c r="K14" s="686">
        <v>0</v>
      </c>
      <c r="L14" s="686">
        <v>113191327.01557903</v>
      </c>
      <c r="M14" s="686">
        <v>4497370.8477499988</v>
      </c>
      <c r="N14" s="686">
        <v>5115874.2192309992</v>
      </c>
      <c r="O14" s="686">
        <v>12935682.23670797</v>
      </c>
      <c r="P14" s="686">
        <v>16003208.017905001</v>
      </c>
      <c r="Q14" s="686">
        <v>28126038.402236998</v>
      </c>
      <c r="R14" s="686">
        <v>34618685.749622017</v>
      </c>
      <c r="S14" s="686">
        <v>15396.532992</v>
      </c>
      <c r="T14" s="686">
        <v>4788875.8065320011</v>
      </c>
      <c r="U14" s="686">
        <v>110959.56</v>
      </c>
      <c r="V14" s="686">
        <v>40422.85</v>
      </c>
      <c r="W14" s="686">
        <v>32951.699999999997</v>
      </c>
      <c r="X14" s="686">
        <v>600382.08999999985</v>
      </c>
      <c r="Y14" s="686">
        <v>2321658.2500000009</v>
      </c>
      <c r="Z14" s="686">
        <v>0</v>
      </c>
      <c r="AA14" s="686">
        <v>0</v>
      </c>
      <c r="AB14" s="401"/>
    </row>
    <row r="15" spans="1:28" ht="14.4">
      <c r="A15" s="403">
        <v>2</v>
      </c>
      <c r="B15" s="386" t="s">
        <v>480</v>
      </c>
      <c r="C15" s="686">
        <v>503125399.15021837</v>
      </c>
      <c r="D15" s="686">
        <v>503125399.15021837</v>
      </c>
      <c r="E15" s="686">
        <v>0</v>
      </c>
      <c r="F15" s="686">
        <v>0</v>
      </c>
      <c r="G15" s="686">
        <v>0</v>
      </c>
      <c r="H15" s="686">
        <v>0</v>
      </c>
      <c r="I15" s="686">
        <v>0</v>
      </c>
      <c r="J15" s="686">
        <v>0</v>
      </c>
      <c r="K15" s="686">
        <v>0</v>
      </c>
      <c r="L15" s="686">
        <v>0</v>
      </c>
      <c r="M15" s="686">
        <v>0</v>
      </c>
      <c r="N15" s="686">
        <v>0</v>
      </c>
      <c r="O15" s="686">
        <v>0</v>
      </c>
      <c r="P15" s="686">
        <v>0</v>
      </c>
      <c r="Q15" s="686">
        <v>0</v>
      </c>
      <c r="R15" s="686">
        <v>0</v>
      </c>
      <c r="S15" s="686">
        <v>0</v>
      </c>
      <c r="T15" s="686">
        <v>0</v>
      </c>
      <c r="U15" s="686">
        <v>0</v>
      </c>
      <c r="V15" s="686">
        <v>0</v>
      </c>
      <c r="W15" s="686">
        <v>0</v>
      </c>
      <c r="X15" s="686">
        <v>0</v>
      </c>
      <c r="Y15" s="686">
        <v>0</v>
      </c>
      <c r="Z15" s="686">
        <v>0</v>
      </c>
      <c r="AA15" s="686">
        <v>0</v>
      </c>
      <c r="AB15" s="401"/>
    </row>
    <row r="16" spans="1:28" ht="14.4">
      <c r="A16" s="369">
        <v>2.1</v>
      </c>
      <c r="B16" s="402" t="s">
        <v>474</v>
      </c>
      <c r="C16" s="686">
        <v>0</v>
      </c>
      <c r="D16" s="686">
        <v>0</v>
      </c>
      <c r="E16" s="686">
        <v>0</v>
      </c>
      <c r="F16" s="686">
        <v>0</v>
      </c>
      <c r="G16" s="686">
        <v>0</v>
      </c>
      <c r="H16" s="686">
        <v>0</v>
      </c>
      <c r="I16" s="686">
        <v>0</v>
      </c>
      <c r="J16" s="686">
        <v>0</v>
      </c>
      <c r="K16" s="686">
        <v>0</v>
      </c>
      <c r="L16" s="686">
        <v>0</v>
      </c>
      <c r="M16" s="686">
        <v>0</v>
      </c>
      <c r="N16" s="686">
        <v>0</v>
      </c>
      <c r="O16" s="686">
        <v>0</v>
      </c>
      <c r="P16" s="686">
        <v>0</v>
      </c>
      <c r="Q16" s="686">
        <v>0</v>
      </c>
      <c r="R16" s="686">
        <v>0</v>
      </c>
      <c r="S16" s="686">
        <v>0</v>
      </c>
      <c r="T16" s="686">
        <v>0</v>
      </c>
      <c r="U16" s="686">
        <v>0</v>
      </c>
      <c r="V16" s="686">
        <v>0</v>
      </c>
      <c r="W16" s="686">
        <v>0</v>
      </c>
      <c r="X16" s="686">
        <v>0</v>
      </c>
      <c r="Y16" s="686">
        <v>0</v>
      </c>
      <c r="Z16" s="686">
        <v>0</v>
      </c>
      <c r="AA16" s="686">
        <v>0</v>
      </c>
      <c r="AB16" s="401"/>
    </row>
    <row r="17" spans="1:28" ht="14.4">
      <c r="A17" s="369">
        <v>2.2000000000000002</v>
      </c>
      <c r="B17" s="402" t="s">
        <v>475</v>
      </c>
      <c r="C17" s="686">
        <v>457846695.26021832</v>
      </c>
      <c r="D17" s="686">
        <v>457846695.26021832</v>
      </c>
      <c r="E17" s="686">
        <v>0</v>
      </c>
      <c r="F17" s="686">
        <v>0</v>
      </c>
      <c r="G17" s="686">
        <v>0</v>
      </c>
      <c r="H17" s="686">
        <v>0</v>
      </c>
      <c r="I17" s="686">
        <v>0</v>
      </c>
      <c r="J17" s="686">
        <v>0</v>
      </c>
      <c r="K17" s="686">
        <v>0</v>
      </c>
      <c r="L17" s="686">
        <v>0</v>
      </c>
      <c r="M17" s="686">
        <v>0</v>
      </c>
      <c r="N17" s="686">
        <v>0</v>
      </c>
      <c r="O17" s="686">
        <v>0</v>
      </c>
      <c r="P17" s="686">
        <v>0</v>
      </c>
      <c r="Q17" s="686">
        <v>0</v>
      </c>
      <c r="R17" s="686">
        <v>0</v>
      </c>
      <c r="S17" s="686">
        <v>0</v>
      </c>
      <c r="T17" s="686">
        <v>0</v>
      </c>
      <c r="U17" s="686">
        <v>0</v>
      </c>
      <c r="V17" s="686">
        <v>0</v>
      </c>
      <c r="W17" s="686">
        <v>0</v>
      </c>
      <c r="X17" s="686">
        <v>0</v>
      </c>
      <c r="Y17" s="686">
        <v>0</v>
      </c>
      <c r="Z17" s="686">
        <v>0</v>
      </c>
      <c r="AA17" s="686">
        <v>0</v>
      </c>
      <c r="AB17" s="401"/>
    </row>
    <row r="18" spans="1:28" ht="14.4">
      <c r="A18" s="369">
        <v>2.2999999999999998</v>
      </c>
      <c r="B18" s="402" t="s">
        <v>476</v>
      </c>
      <c r="C18" s="686">
        <v>0</v>
      </c>
      <c r="D18" s="686">
        <v>0</v>
      </c>
      <c r="E18" s="686">
        <v>0</v>
      </c>
      <c r="F18" s="686">
        <v>0</v>
      </c>
      <c r="G18" s="686">
        <v>0</v>
      </c>
      <c r="H18" s="686">
        <v>0</v>
      </c>
      <c r="I18" s="686">
        <v>0</v>
      </c>
      <c r="J18" s="686">
        <v>0</v>
      </c>
      <c r="K18" s="686">
        <v>0</v>
      </c>
      <c r="L18" s="686">
        <v>0</v>
      </c>
      <c r="M18" s="686">
        <v>0</v>
      </c>
      <c r="N18" s="686">
        <v>0</v>
      </c>
      <c r="O18" s="686">
        <v>0</v>
      </c>
      <c r="P18" s="686">
        <v>0</v>
      </c>
      <c r="Q18" s="686">
        <v>0</v>
      </c>
      <c r="R18" s="686">
        <v>0</v>
      </c>
      <c r="S18" s="686">
        <v>0</v>
      </c>
      <c r="T18" s="686">
        <v>0</v>
      </c>
      <c r="U18" s="686">
        <v>0</v>
      </c>
      <c r="V18" s="686">
        <v>0</v>
      </c>
      <c r="W18" s="686">
        <v>0</v>
      </c>
      <c r="X18" s="686">
        <v>0</v>
      </c>
      <c r="Y18" s="686">
        <v>0</v>
      </c>
      <c r="Z18" s="686">
        <v>0</v>
      </c>
      <c r="AA18" s="686">
        <v>0</v>
      </c>
      <c r="AB18" s="401"/>
    </row>
    <row r="19" spans="1:28" ht="14.4">
      <c r="A19" s="369">
        <v>2.4</v>
      </c>
      <c r="B19" s="402" t="s">
        <v>477</v>
      </c>
      <c r="C19" s="686">
        <v>13031849.85</v>
      </c>
      <c r="D19" s="686">
        <v>13031849.85</v>
      </c>
      <c r="E19" s="686">
        <v>0</v>
      </c>
      <c r="F19" s="686">
        <v>0</v>
      </c>
      <c r="G19" s="686">
        <v>0</v>
      </c>
      <c r="H19" s="686">
        <v>0</v>
      </c>
      <c r="I19" s="686">
        <v>0</v>
      </c>
      <c r="J19" s="686">
        <v>0</v>
      </c>
      <c r="K19" s="686">
        <v>0</v>
      </c>
      <c r="L19" s="686">
        <v>0</v>
      </c>
      <c r="M19" s="686">
        <v>0</v>
      </c>
      <c r="N19" s="686">
        <v>0</v>
      </c>
      <c r="O19" s="686">
        <v>0</v>
      </c>
      <c r="P19" s="686">
        <v>0</v>
      </c>
      <c r="Q19" s="686">
        <v>0</v>
      </c>
      <c r="R19" s="686">
        <v>0</v>
      </c>
      <c r="S19" s="686">
        <v>0</v>
      </c>
      <c r="T19" s="686">
        <v>0</v>
      </c>
      <c r="U19" s="686">
        <v>0</v>
      </c>
      <c r="V19" s="686">
        <v>0</v>
      </c>
      <c r="W19" s="686">
        <v>0</v>
      </c>
      <c r="X19" s="686">
        <v>0</v>
      </c>
      <c r="Y19" s="686">
        <v>0</v>
      </c>
      <c r="Z19" s="686">
        <v>0</v>
      </c>
      <c r="AA19" s="686">
        <v>0</v>
      </c>
      <c r="AB19" s="401"/>
    </row>
    <row r="20" spans="1:28" ht="14.4">
      <c r="A20" s="369">
        <v>2.5</v>
      </c>
      <c r="B20" s="402" t="s">
        <v>478</v>
      </c>
      <c r="C20" s="686">
        <v>32246854.039999999</v>
      </c>
      <c r="D20" s="686">
        <v>32246854.039999999</v>
      </c>
      <c r="E20" s="686">
        <v>0</v>
      </c>
      <c r="F20" s="686">
        <v>0</v>
      </c>
      <c r="G20" s="686">
        <v>0</v>
      </c>
      <c r="H20" s="686">
        <v>0</v>
      </c>
      <c r="I20" s="686">
        <v>0</v>
      </c>
      <c r="J20" s="686">
        <v>0</v>
      </c>
      <c r="K20" s="686">
        <v>0</v>
      </c>
      <c r="L20" s="686">
        <v>0</v>
      </c>
      <c r="M20" s="686">
        <v>0</v>
      </c>
      <c r="N20" s="686">
        <v>0</v>
      </c>
      <c r="O20" s="686">
        <v>0</v>
      </c>
      <c r="P20" s="686">
        <v>0</v>
      </c>
      <c r="Q20" s="686">
        <v>0</v>
      </c>
      <c r="R20" s="686">
        <v>0</v>
      </c>
      <c r="S20" s="686">
        <v>0</v>
      </c>
      <c r="T20" s="686">
        <v>0</v>
      </c>
      <c r="U20" s="686">
        <v>0</v>
      </c>
      <c r="V20" s="686">
        <v>0</v>
      </c>
      <c r="W20" s="686">
        <v>0</v>
      </c>
      <c r="X20" s="686">
        <v>0</v>
      </c>
      <c r="Y20" s="686">
        <v>0</v>
      </c>
      <c r="Z20" s="686">
        <v>0</v>
      </c>
      <c r="AA20" s="686">
        <v>0</v>
      </c>
      <c r="AB20" s="401"/>
    </row>
    <row r="21" spans="1:28" ht="14.4">
      <c r="A21" s="369">
        <v>2.6</v>
      </c>
      <c r="B21" s="402" t="s">
        <v>479</v>
      </c>
      <c r="C21" s="686">
        <v>0</v>
      </c>
      <c r="D21" s="686">
        <v>0</v>
      </c>
      <c r="E21" s="686">
        <v>0</v>
      </c>
      <c r="F21" s="686">
        <v>0</v>
      </c>
      <c r="G21" s="686">
        <v>0</v>
      </c>
      <c r="H21" s="686">
        <v>0</v>
      </c>
      <c r="I21" s="686">
        <v>0</v>
      </c>
      <c r="J21" s="686">
        <v>0</v>
      </c>
      <c r="K21" s="686">
        <v>0</v>
      </c>
      <c r="L21" s="686">
        <v>0</v>
      </c>
      <c r="M21" s="686">
        <v>0</v>
      </c>
      <c r="N21" s="686">
        <v>0</v>
      </c>
      <c r="O21" s="686">
        <v>0</v>
      </c>
      <c r="P21" s="686">
        <v>0</v>
      </c>
      <c r="Q21" s="686">
        <v>0</v>
      </c>
      <c r="R21" s="686">
        <v>0</v>
      </c>
      <c r="S21" s="686">
        <v>0</v>
      </c>
      <c r="T21" s="686">
        <v>0</v>
      </c>
      <c r="U21" s="686">
        <v>0</v>
      </c>
      <c r="V21" s="686">
        <v>0</v>
      </c>
      <c r="W21" s="686">
        <v>0</v>
      </c>
      <c r="X21" s="686">
        <v>0</v>
      </c>
      <c r="Y21" s="686">
        <v>0</v>
      </c>
      <c r="Z21" s="686">
        <v>0</v>
      </c>
      <c r="AA21" s="686">
        <v>0</v>
      </c>
      <c r="AB21" s="401"/>
    </row>
    <row r="22" spans="1:28" ht="14.4">
      <c r="A22" s="403">
        <v>3</v>
      </c>
      <c r="B22" s="374" t="s">
        <v>520</v>
      </c>
      <c r="C22" s="686">
        <v>413057043.90761793</v>
      </c>
      <c r="D22" s="686">
        <v>410559701.40381795</v>
      </c>
      <c r="E22" s="686">
        <v>0</v>
      </c>
      <c r="F22" s="686">
        <v>0</v>
      </c>
      <c r="G22" s="686">
        <v>0</v>
      </c>
      <c r="H22" s="686">
        <v>2005146.1617999999</v>
      </c>
      <c r="I22" s="686">
        <v>0</v>
      </c>
      <c r="J22" s="686">
        <v>0</v>
      </c>
      <c r="K22" s="686">
        <v>0</v>
      </c>
      <c r="L22" s="686">
        <v>434463.34199999995</v>
      </c>
      <c r="M22" s="686">
        <v>0</v>
      </c>
      <c r="N22" s="686">
        <v>0</v>
      </c>
      <c r="O22" s="686">
        <v>0</v>
      </c>
      <c r="P22" s="686">
        <v>0</v>
      </c>
      <c r="Q22" s="686">
        <v>0</v>
      </c>
      <c r="R22" s="686">
        <v>0</v>
      </c>
      <c r="S22" s="686">
        <v>0</v>
      </c>
      <c r="T22" s="686">
        <v>57733</v>
      </c>
      <c r="U22" s="686">
        <v>0</v>
      </c>
      <c r="V22" s="686">
        <v>0</v>
      </c>
      <c r="W22" s="686">
        <v>0</v>
      </c>
      <c r="X22" s="686">
        <v>0</v>
      </c>
      <c r="Y22" s="686">
        <v>0</v>
      </c>
      <c r="Z22" s="686">
        <v>0</v>
      </c>
      <c r="AA22" s="686">
        <v>0</v>
      </c>
      <c r="AB22" s="401"/>
    </row>
    <row r="23" spans="1:28" ht="14.4">
      <c r="A23" s="369">
        <v>3.1</v>
      </c>
      <c r="B23" s="402" t="s">
        <v>474</v>
      </c>
      <c r="C23" s="686">
        <v>0</v>
      </c>
      <c r="D23" s="686">
        <v>0</v>
      </c>
      <c r="E23" s="686">
        <v>0</v>
      </c>
      <c r="F23" s="686">
        <v>0</v>
      </c>
      <c r="G23" s="686">
        <v>0</v>
      </c>
      <c r="H23" s="686">
        <v>0</v>
      </c>
      <c r="I23" s="686">
        <v>0</v>
      </c>
      <c r="J23" s="686">
        <v>0</v>
      </c>
      <c r="K23" s="686">
        <v>0</v>
      </c>
      <c r="L23" s="686">
        <v>0</v>
      </c>
      <c r="M23" s="686">
        <v>0</v>
      </c>
      <c r="N23" s="686">
        <v>0</v>
      </c>
      <c r="O23" s="686">
        <v>0</v>
      </c>
      <c r="P23" s="686">
        <v>0</v>
      </c>
      <c r="Q23" s="686">
        <v>0</v>
      </c>
      <c r="R23" s="686">
        <v>0</v>
      </c>
      <c r="S23" s="686">
        <v>0</v>
      </c>
      <c r="T23" s="686">
        <v>0</v>
      </c>
      <c r="U23" s="686">
        <v>0</v>
      </c>
      <c r="V23" s="686">
        <v>0</v>
      </c>
      <c r="W23" s="686">
        <v>0</v>
      </c>
      <c r="X23" s="686">
        <v>0</v>
      </c>
      <c r="Y23" s="686">
        <v>0</v>
      </c>
      <c r="Z23" s="686">
        <v>0</v>
      </c>
      <c r="AA23" s="686">
        <v>0</v>
      </c>
      <c r="AB23" s="401"/>
    </row>
    <row r="24" spans="1:28" ht="14.4">
      <c r="A24" s="369">
        <v>3.2</v>
      </c>
      <c r="B24" s="402" t="s">
        <v>475</v>
      </c>
      <c r="C24" s="686">
        <v>0</v>
      </c>
      <c r="D24" s="686">
        <v>0</v>
      </c>
      <c r="E24" s="686">
        <v>0</v>
      </c>
      <c r="F24" s="686">
        <v>0</v>
      </c>
      <c r="G24" s="686">
        <v>0</v>
      </c>
      <c r="H24" s="686">
        <v>0</v>
      </c>
      <c r="I24" s="686">
        <v>0</v>
      </c>
      <c r="J24" s="686">
        <v>0</v>
      </c>
      <c r="K24" s="686">
        <v>0</v>
      </c>
      <c r="L24" s="686">
        <v>0</v>
      </c>
      <c r="M24" s="686">
        <v>0</v>
      </c>
      <c r="N24" s="686">
        <v>0</v>
      </c>
      <c r="O24" s="686">
        <v>0</v>
      </c>
      <c r="P24" s="686">
        <v>0</v>
      </c>
      <c r="Q24" s="686">
        <v>0</v>
      </c>
      <c r="R24" s="686">
        <v>0</v>
      </c>
      <c r="S24" s="686">
        <v>0</v>
      </c>
      <c r="T24" s="686">
        <v>0</v>
      </c>
      <c r="U24" s="686">
        <v>0</v>
      </c>
      <c r="V24" s="686">
        <v>0</v>
      </c>
      <c r="W24" s="686">
        <v>0</v>
      </c>
      <c r="X24" s="686">
        <v>0</v>
      </c>
      <c r="Y24" s="686">
        <v>0</v>
      </c>
      <c r="Z24" s="686">
        <v>0</v>
      </c>
      <c r="AA24" s="686">
        <v>0</v>
      </c>
      <c r="AB24" s="401"/>
    </row>
    <row r="25" spans="1:28" ht="14.4">
      <c r="A25" s="369">
        <v>3.3</v>
      </c>
      <c r="B25" s="402" t="s">
        <v>476</v>
      </c>
      <c r="C25" s="686">
        <v>10545565.551999999</v>
      </c>
      <c r="D25" s="686">
        <v>10545565.551999999</v>
      </c>
      <c r="E25" s="686">
        <v>0</v>
      </c>
      <c r="F25" s="686">
        <v>0</v>
      </c>
      <c r="G25" s="686">
        <v>0</v>
      </c>
      <c r="H25" s="686">
        <v>0</v>
      </c>
      <c r="I25" s="686">
        <v>0</v>
      </c>
      <c r="J25" s="686">
        <v>0</v>
      </c>
      <c r="K25" s="686">
        <v>0</v>
      </c>
      <c r="L25" s="686">
        <v>0</v>
      </c>
      <c r="M25" s="686">
        <v>0</v>
      </c>
      <c r="N25" s="686">
        <v>0</v>
      </c>
      <c r="O25" s="686">
        <v>0</v>
      </c>
      <c r="P25" s="686">
        <v>0</v>
      </c>
      <c r="Q25" s="686">
        <v>0</v>
      </c>
      <c r="R25" s="686">
        <v>0</v>
      </c>
      <c r="S25" s="686">
        <v>0</v>
      </c>
      <c r="T25" s="686">
        <v>0</v>
      </c>
      <c r="U25" s="686">
        <v>0</v>
      </c>
      <c r="V25" s="686">
        <v>0</v>
      </c>
      <c r="W25" s="686">
        <v>0</v>
      </c>
      <c r="X25" s="686">
        <v>0</v>
      </c>
      <c r="Y25" s="686">
        <v>0</v>
      </c>
      <c r="Z25" s="686">
        <v>0</v>
      </c>
      <c r="AA25" s="686">
        <v>0</v>
      </c>
      <c r="AB25" s="401"/>
    </row>
    <row r="26" spans="1:28" ht="14.4">
      <c r="A26" s="369">
        <v>3.4</v>
      </c>
      <c r="B26" s="402" t="s">
        <v>477</v>
      </c>
      <c r="C26" s="686">
        <v>22826462.039999999</v>
      </c>
      <c r="D26" s="686">
        <v>22826462.039999999</v>
      </c>
      <c r="E26" s="686">
        <v>0</v>
      </c>
      <c r="F26" s="686">
        <v>0</v>
      </c>
      <c r="G26" s="686">
        <v>0</v>
      </c>
      <c r="H26" s="686">
        <v>0</v>
      </c>
      <c r="I26" s="686">
        <v>0</v>
      </c>
      <c r="J26" s="686">
        <v>0</v>
      </c>
      <c r="K26" s="686">
        <v>0</v>
      </c>
      <c r="L26" s="686">
        <v>0</v>
      </c>
      <c r="M26" s="686">
        <v>0</v>
      </c>
      <c r="N26" s="686">
        <v>0</v>
      </c>
      <c r="O26" s="686">
        <v>0</v>
      </c>
      <c r="P26" s="686">
        <v>0</v>
      </c>
      <c r="Q26" s="686">
        <v>0</v>
      </c>
      <c r="R26" s="686">
        <v>0</v>
      </c>
      <c r="S26" s="686">
        <v>0</v>
      </c>
      <c r="T26" s="686">
        <v>0</v>
      </c>
      <c r="U26" s="686">
        <v>0</v>
      </c>
      <c r="V26" s="686">
        <v>0</v>
      </c>
      <c r="W26" s="686">
        <v>0</v>
      </c>
      <c r="X26" s="686">
        <v>0</v>
      </c>
      <c r="Y26" s="686">
        <v>0</v>
      </c>
      <c r="Z26" s="686">
        <v>0</v>
      </c>
      <c r="AA26" s="686">
        <v>0</v>
      </c>
      <c r="AB26" s="401"/>
    </row>
    <row r="27" spans="1:28" ht="14.4">
      <c r="A27" s="369">
        <v>3.5</v>
      </c>
      <c r="B27" s="402" t="s">
        <v>478</v>
      </c>
      <c r="C27" s="686">
        <v>249201576.68521798</v>
      </c>
      <c r="D27" s="686">
        <v>246988455.98941797</v>
      </c>
      <c r="E27" s="686">
        <v>0</v>
      </c>
      <c r="F27" s="686">
        <v>0</v>
      </c>
      <c r="G27" s="686">
        <v>0</v>
      </c>
      <c r="H27" s="686">
        <v>1888696.1617999999</v>
      </c>
      <c r="I27" s="686">
        <v>0</v>
      </c>
      <c r="J27" s="686">
        <v>0</v>
      </c>
      <c r="K27" s="686">
        <v>0</v>
      </c>
      <c r="L27" s="686">
        <v>324424.53399999999</v>
      </c>
      <c r="M27" s="686">
        <v>0</v>
      </c>
      <c r="N27" s="686">
        <v>0</v>
      </c>
      <c r="O27" s="686">
        <v>0</v>
      </c>
      <c r="P27" s="686">
        <v>0</v>
      </c>
      <c r="Q27" s="686">
        <v>0</v>
      </c>
      <c r="R27" s="686">
        <v>0</v>
      </c>
      <c r="S27" s="686">
        <v>0</v>
      </c>
      <c r="T27" s="686">
        <v>0</v>
      </c>
      <c r="U27" s="686">
        <v>0</v>
      </c>
      <c r="V27" s="686">
        <v>0</v>
      </c>
      <c r="W27" s="686">
        <v>0</v>
      </c>
      <c r="X27" s="686">
        <v>0</v>
      </c>
      <c r="Y27" s="686">
        <v>0</v>
      </c>
      <c r="Z27" s="686">
        <v>0</v>
      </c>
      <c r="AA27" s="686">
        <v>0</v>
      </c>
      <c r="AB27" s="401"/>
    </row>
    <row r="28" spans="1:28" ht="14.4">
      <c r="A28" s="369">
        <v>3.6</v>
      </c>
      <c r="B28" s="402" t="s">
        <v>479</v>
      </c>
      <c r="C28" s="686">
        <v>130483439.63039997</v>
      </c>
      <c r="D28" s="686">
        <v>130199217.82239997</v>
      </c>
      <c r="E28" s="686">
        <v>0</v>
      </c>
      <c r="F28" s="686">
        <v>0</v>
      </c>
      <c r="G28" s="686">
        <v>0</v>
      </c>
      <c r="H28" s="686">
        <v>116450</v>
      </c>
      <c r="I28" s="686">
        <v>0</v>
      </c>
      <c r="J28" s="686">
        <v>0</v>
      </c>
      <c r="K28" s="686">
        <v>0</v>
      </c>
      <c r="L28" s="686">
        <v>110038.80799999999</v>
      </c>
      <c r="M28" s="686">
        <v>0</v>
      </c>
      <c r="N28" s="686">
        <v>0</v>
      </c>
      <c r="O28" s="686">
        <v>0</v>
      </c>
      <c r="P28" s="686">
        <v>0</v>
      </c>
      <c r="Q28" s="686">
        <v>0</v>
      </c>
      <c r="R28" s="686">
        <v>0</v>
      </c>
      <c r="S28" s="686">
        <v>0</v>
      </c>
      <c r="T28" s="686">
        <v>57733</v>
      </c>
      <c r="U28" s="686">
        <v>0</v>
      </c>
      <c r="V28" s="686">
        <v>0</v>
      </c>
      <c r="W28" s="686">
        <v>0</v>
      </c>
      <c r="X28" s="686">
        <v>0</v>
      </c>
      <c r="Y28" s="686">
        <v>0</v>
      </c>
      <c r="Z28" s="686">
        <v>0</v>
      </c>
      <c r="AA28" s="686">
        <v>0</v>
      </c>
      <c r="AB28" s="401"/>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
  <sheetViews>
    <sheetView showGridLines="0" zoomScale="80" zoomScaleNormal="80" workbookViewId="0">
      <selection activeCell="D30" sqref="D30"/>
    </sheetView>
  </sheetViews>
  <sheetFormatPr defaultColWidth="9.33203125" defaultRowHeight="12"/>
  <cols>
    <col min="1" max="1" width="11.6640625" style="381" bestFit="1" customWidth="1"/>
    <col min="2" max="2" width="62.88671875" style="381" customWidth="1"/>
    <col min="3" max="3" width="20.33203125" style="381" customWidth="1"/>
    <col min="4" max="4" width="22.33203125" style="381" customWidth="1"/>
    <col min="5" max="7" width="17.109375" style="381" customWidth="1"/>
    <col min="8" max="8" width="22.33203125" style="381" customWidth="1"/>
    <col min="9" max="10" width="17.109375" style="381" customWidth="1"/>
    <col min="11" max="27" width="22.33203125" style="381" customWidth="1"/>
    <col min="28" max="16384" width="9.33203125" style="381"/>
  </cols>
  <sheetData>
    <row r="1" spans="1:27" ht="13.8">
      <c r="A1" s="319" t="s">
        <v>30</v>
      </c>
      <c r="B1" s="366" t="str">
        <f>'Info '!C2</f>
        <v>JSC "Liberty Bank"</v>
      </c>
    </row>
    <row r="2" spans="1:27">
      <c r="A2" s="320" t="s">
        <v>31</v>
      </c>
      <c r="B2" s="515">
        <f>'1. key ratios '!B2</f>
        <v>45657</v>
      </c>
    </row>
    <row r="3" spans="1:27">
      <c r="A3" s="321" t="s">
        <v>482</v>
      </c>
      <c r="C3" s="383"/>
    </row>
    <row r="4" spans="1:27" ht="12.6" thickBot="1">
      <c r="A4" s="321"/>
      <c r="B4" s="437"/>
      <c r="C4" s="383"/>
    </row>
    <row r="5" spans="1:27" s="413" customFormat="1" ht="13.5" customHeight="1">
      <c r="A5" s="815" t="s">
        <v>688</v>
      </c>
      <c r="B5" s="816"/>
      <c r="C5" s="824" t="s">
        <v>687</v>
      </c>
      <c r="D5" s="825"/>
      <c r="E5" s="825"/>
      <c r="F5" s="825"/>
      <c r="G5" s="825"/>
      <c r="H5" s="825"/>
      <c r="I5" s="825"/>
      <c r="J5" s="825"/>
      <c r="K5" s="825"/>
      <c r="L5" s="825"/>
      <c r="M5" s="825"/>
      <c r="N5" s="825"/>
      <c r="O5" s="825"/>
      <c r="P5" s="825"/>
      <c r="Q5" s="825"/>
      <c r="R5" s="825"/>
      <c r="S5" s="826"/>
      <c r="T5" s="412"/>
      <c r="U5" s="412"/>
      <c r="V5" s="412"/>
      <c r="W5" s="412"/>
      <c r="X5" s="412"/>
      <c r="Y5" s="412"/>
      <c r="Z5" s="412"/>
      <c r="AA5" s="411"/>
    </row>
    <row r="6" spans="1:27" s="413" customFormat="1" ht="12" customHeight="1">
      <c r="A6" s="817"/>
      <c r="B6" s="818"/>
      <c r="C6" s="821" t="s">
        <v>64</v>
      </c>
      <c r="D6" s="813" t="s">
        <v>684</v>
      </c>
      <c r="E6" s="813"/>
      <c r="F6" s="813"/>
      <c r="G6" s="813"/>
      <c r="H6" s="813" t="s">
        <v>683</v>
      </c>
      <c r="I6" s="813"/>
      <c r="J6" s="813"/>
      <c r="K6" s="813"/>
      <c r="L6" s="410"/>
      <c r="M6" s="814" t="s">
        <v>682</v>
      </c>
      <c r="N6" s="814"/>
      <c r="O6" s="814"/>
      <c r="P6" s="814"/>
      <c r="Q6" s="814"/>
      <c r="R6" s="814"/>
      <c r="S6" s="823"/>
      <c r="T6" s="412"/>
      <c r="U6" s="802" t="s">
        <v>681</v>
      </c>
      <c r="V6" s="802"/>
      <c r="W6" s="802"/>
      <c r="X6" s="802"/>
      <c r="Y6" s="802"/>
      <c r="Z6" s="802"/>
      <c r="AA6" s="795"/>
    </row>
    <row r="7" spans="1:27" s="413" customFormat="1" ht="24">
      <c r="A7" s="819"/>
      <c r="B7" s="820"/>
      <c r="C7" s="822"/>
      <c r="D7" s="407"/>
      <c r="E7" s="405" t="s">
        <v>472</v>
      </c>
      <c r="F7" s="378" t="s">
        <v>679</v>
      </c>
      <c r="G7" s="380" t="s">
        <v>680</v>
      </c>
      <c r="H7" s="436"/>
      <c r="I7" s="405" t="s">
        <v>472</v>
      </c>
      <c r="J7" s="378" t="s">
        <v>679</v>
      </c>
      <c r="K7" s="380" t="s">
        <v>680</v>
      </c>
      <c r="L7" s="406"/>
      <c r="M7" s="405" t="s">
        <v>472</v>
      </c>
      <c r="N7" s="378" t="s">
        <v>679</v>
      </c>
      <c r="O7" s="378" t="s">
        <v>678</v>
      </c>
      <c r="P7" s="378" t="s">
        <v>677</v>
      </c>
      <c r="Q7" s="378" t="s">
        <v>676</v>
      </c>
      <c r="R7" s="378" t="s">
        <v>675</v>
      </c>
      <c r="S7" s="435" t="s">
        <v>674</v>
      </c>
      <c r="T7" s="434"/>
      <c r="U7" s="405" t="s">
        <v>472</v>
      </c>
      <c r="V7" s="405" t="s">
        <v>679</v>
      </c>
      <c r="W7" s="405" t="s">
        <v>678</v>
      </c>
      <c r="X7" s="405" t="s">
        <v>677</v>
      </c>
      <c r="Y7" s="405" t="s">
        <v>676</v>
      </c>
      <c r="Z7" s="378" t="s">
        <v>675</v>
      </c>
      <c r="AA7" s="405" t="s">
        <v>674</v>
      </c>
    </row>
    <row r="8" spans="1:27" ht="14.4">
      <c r="A8" s="433">
        <v>1</v>
      </c>
      <c r="B8" s="432" t="s">
        <v>473</v>
      </c>
      <c r="C8" s="686">
        <v>3690699314.3609228</v>
      </c>
      <c r="D8" s="686">
        <v>3376571573.7597775</v>
      </c>
      <c r="E8" s="686">
        <v>23196484.930268008</v>
      </c>
      <c r="F8" s="686">
        <v>0</v>
      </c>
      <c r="G8" s="686">
        <v>431096.93174999999</v>
      </c>
      <c r="H8" s="686">
        <v>180171232.62285995</v>
      </c>
      <c r="I8" s="686">
        <v>32042854.317875996</v>
      </c>
      <c r="J8" s="686">
        <v>24031779.508139998</v>
      </c>
      <c r="K8" s="686">
        <v>0</v>
      </c>
      <c r="L8" s="686">
        <v>127613941.35583504</v>
      </c>
      <c r="M8" s="686">
        <v>5638076.0177500006</v>
      </c>
      <c r="N8" s="686">
        <v>5141970.5892309994</v>
      </c>
      <c r="O8" s="686">
        <v>13081835.65670797</v>
      </c>
      <c r="P8" s="686">
        <v>17236266.359293003</v>
      </c>
      <c r="Q8" s="686">
        <v>33510608.755796991</v>
      </c>
      <c r="R8" s="686">
        <v>35130351.734290019</v>
      </c>
      <c r="S8" s="686">
        <v>15396.532992</v>
      </c>
      <c r="T8" s="686">
        <v>6342566.622448002</v>
      </c>
      <c r="U8" s="686">
        <v>110960.53</v>
      </c>
      <c r="V8" s="686">
        <v>61321.669999999991</v>
      </c>
      <c r="W8" s="686">
        <v>32939.130000001562</v>
      </c>
      <c r="X8" s="686">
        <v>627238.60999999987</v>
      </c>
      <c r="Y8" s="686">
        <v>3014986.9848160008</v>
      </c>
      <c r="Z8" s="686">
        <v>812605.77110000001</v>
      </c>
      <c r="AA8" s="686">
        <v>0</v>
      </c>
    </row>
    <row r="9" spans="1:27" ht="14.4">
      <c r="A9" s="430">
        <v>1.1000000000000001</v>
      </c>
      <c r="B9" s="431" t="s">
        <v>483</v>
      </c>
      <c r="C9" s="686">
        <v>2256701658.9120231</v>
      </c>
      <c r="D9" s="686">
        <v>2046768085.3893657</v>
      </c>
      <c r="E9" s="686">
        <v>15326859.860268004</v>
      </c>
      <c r="F9" s="686">
        <v>0</v>
      </c>
      <c r="G9" s="686">
        <v>0</v>
      </c>
      <c r="H9" s="686">
        <v>156012554.54286</v>
      </c>
      <c r="I9" s="686">
        <v>29029493.137875997</v>
      </c>
      <c r="J9" s="686">
        <v>19329533.40814</v>
      </c>
      <c r="K9" s="686">
        <v>0</v>
      </c>
      <c r="L9" s="686">
        <v>51125200.397350013</v>
      </c>
      <c r="M9" s="686">
        <v>3818831.0509879999</v>
      </c>
      <c r="N9" s="686">
        <v>2079630.6590739996</v>
      </c>
      <c r="O9" s="686">
        <v>5554860.4268419985</v>
      </c>
      <c r="P9" s="686">
        <v>6810774.7256159978</v>
      </c>
      <c r="Q9" s="686">
        <v>14909695.732118003</v>
      </c>
      <c r="R9" s="686">
        <v>4374090.2846680004</v>
      </c>
      <c r="S9" s="686">
        <v>15396.532992</v>
      </c>
      <c r="T9" s="686">
        <v>2795818.5824480001</v>
      </c>
      <c r="U9" s="686">
        <v>0</v>
      </c>
      <c r="V9" s="686">
        <v>20898.82</v>
      </c>
      <c r="W9" s="686">
        <v>0</v>
      </c>
      <c r="X9" s="686">
        <v>44396.47</v>
      </c>
      <c r="Y9" s="686">
        <v>693323.66481600003</v>
      </c>
      <c r="Z9" s="686">
        <v>812605.77110000001</v>
      </c>
      <c r="AA9" s="686">
        <v>0</v>
      </c>
    </row>
    <row r="10" spans="1:27" ht="14.4">
      <c r="A10" s="428" t="s">
        <v>14</v>
      </c>
      <c r="B10" s="429" t="s">
        <v>484</v>
      </c>
      <c r="C10" s="686">
        <v>1904478848.8353169</v>
      </c>
      <c r="D10" s="686">
        <v>1711704861.27265</v>
      </c>
      <c r="E10" s="686">
        <v>6853340.5986000001</v>
      </c>
      <c r="F10" s="686">
        <v>0</v>
      </c>
      <c r="G10" s="686">
        <v>0</v>
      </c>
      <c r="H10" s="686">
        <v>149117687.64286</v>
      </c>
      <c r="I10" s="686">
        <v>27610242.227875996</v>
      </c>
      <c r="J10" s="686">
        <v>17454322.268139999</v>
      </c>
      <c r="K10" s="686">
        <v>0</v>
      </c>
      <c r="L10" s="686">
        <v>40860481.337358013</v>
      </c>
      <c r="M10" s="686">
        <v>3689949.3709879997</v>
      </c>
      <c r="N10" s="686">
        <v>1965592.4690739999</v>
      </c>
      <c r="O10" s="686">
        <v>3793105.6098420005</v>
      </c>
      <c r="P10" s="686">
        <v>4518405.4656159999</v>
      </c>
      <c r="Q10" s="686">
        <v>11255042.782118</v>
      </c>
      <c r="R10" s="686">
        <v>2362029.3346679993</v>
      </c>
      <c r="S10" s="686">
        <v>0</v>
      </c>
      <c r="T10" s="686">
        <v>2795818.5824480001</v>
      </c>
      <c r="U10" s="686">
        <v>0</v>
      </c>
      <c r="V10" s="686">
        <v>20898.82</v>
      </c>
      <c r="W10" s="686">
        <v>0</v>
      </c>
      <c r="X10" s="686">
        <v>44396.47</v>
      </c>
      <c r="Y10" s="686">
        <v>693323.66481600003</v>
      </c>
      <c r="Z10" s="686">
        <v>812605.77110000001</v>
      </c>
      <c r="AA10" s="686">
        <v>0</v>
      </c>
    </row>
    <row r="11" spans="1:27" ht="14.4">
      <c r="A11" s="427" t="s">
        <v>485</v>
      </c>
      <c r="B11" s="426" t="s">
        <v>486</v>
      </c>
      <c r="C11" s="686">
        <v>1170702997.8405824</v>
      </c>
      <c r="D11" s="686">
        <v>1104023252.5522141</v>
      </c>
      <c r="E11" s="686">
        <v>5386717.1748359995</v>
      </c>
      <c r="F11" s="686">
        <v>0</v>
      </c>
      <c r="G11" s="686">
        <v>0</v>
      </c>
      <c r="H11" s="686">
        <v>40861635.946242005</v>
      </c>
      <c r="I11" s="686">
        <v>2006496.2140000002</v>
      </c>
      <c r="J11" s="686">
        <v>1244811.79</v>
      </c>
      <c r="K11" s="686">
        <v>0</v>
      </c>
      <c r="L11" s="686">
        <v>23731692.629678</v>
      </c>
      <c r="M11" s="686">
        <v>3211472.8009879999</v>
      </c>
      <c r="N11" s="686">
        <v>1220752.2774479997</v>
      </c>
      <c r="O11" s="686">
        <v>1275506.5899999996</v>
      </c>
      <c r="P11" s="686">
        <v>1704673.0922440002</v>
      </c>
      <c r="Q11" s="686">
        <v>5772477.7142580003</v>
      </c>
      <c r="R11" s="686">
        <v>1023919.0546680001</v>
      </c>
      <c r="S11" s="686">
        <v>0</v>
      </c>
      <c r="T11" s="686">
        <v>2086416.712448</v>
      </c>
      <c r="U11" s="686">
        <v>0</v>
      </c>
      <c r="V11" s="686">
        <v>20898.82</v>
      </c>
      <c r="W11" s="686">
        <v>0</v>
      </c>
      <c r="X11" s="686">
        <v>17546.48</v>
      </c>
      <c r="Y11" s="686">
        <v>10771.784815999999</v>
      </c>
      <c r="Z11" s="686">
        <v>812605.77110000001</v>
      </c>
      <c r="AA11" s="686">
        <v>0</v>
      </c>
    </row>
    <row r="12" spans="1:27" ht="14.4">
      <c r="A12" s="427" t="s">
        <v>487</v>
      </c>
      <c r="B12" s="426" t="s">
        <v>488</v>
      </c>
      <c r="C12" s="686">
        <v>366244310.9745639</v>
      </c>
      <c r="D12" s="686">
        <v>324141335.07754183</v>
      </c>
      <c r="E12" s="686">
        <v>1034493.823764</v>
      </c>
      <c r="F12" s="686">
        <v>0</v>
      </c>
      <c r="G12" s="686">
        <v>0</v>
      </c>
      <c r="H12" s="686">
        <v>35109005.122181997</v>
      </c>
      <c r="I12" s="686">
        <v>304970.69</v>
      </c>
      <c r="J12" s="686">
        <v>718516.14</v>
      </c>
      <c r="K12" s="686">
        <v>0</v>
      </c>
      <c r="L12" s="686">
        <v>6284568.90484</v>
      </c>
      <c r="M12" s="686">
        <v>160607.66</v>
      </c>
      <c r="N12" s="686">
        <v>553352.92162599997</v>
      </c>
      <c r="O12" s="686">
        <v>1389622.6298419998</v>
      </c>
      <c r="P12" s="686">
        <v>707696.12337199994</v>
      </c>
      <c r="Q12" s="686">
        <v>585585.68999999994</v>
      </c>
      <c r="R12" s="686">
        <v>399683.36</v>
      </c>
      <c r="S12" s="686">
        <v>0</v>
      </c>
      <c r="T12" s="686">
        <v>709401.87</v>
      </c>
      <c r="U12" s="686">
        <v>0</v>
      </c>
      <c r="V12" s="686">
        <v>0</v>
      </c>
      <c r="W12" s="686">
        <v>0</v>
      </c>
      <c r="X12" s="686">
        <v>26849.99</v>
      </c>
      <c r="Y12" s="686">
        <v>682551.88</v>
      </c>
      <c r="Z12" s="686">
        <v>0</v>
      </c>
      <c r="AA12" s="686">
        <v>0</v>
      </c>
    </row>
    <row r="13" spans="1:27" ht="14.4">
      <c r="A13" s="427" t="s">
        <v>489</v>
      </c>
      <c r="B13" s="426" t="s">
        <v>490</v>
      </c>
      <c r="C13" s="686">
        <v>141268878.52219808</v>
      </c>
      <c r="D13" s="686">
        <v>125268352.139146</v>
      </c>
      <c r="E13" s="686">
        <v>279770.8</v>
      </c>
      <c r="F13" s="686">
        <v>0</v>
      </c>
      <c r="G13" s="686">
        <v>0</v>
      </c>
      <c r="H13" s="686">
        <v>12541755.988956001</v>
      </c>
      <c r="I13" s="686">
        <v>2491294.609896</v>
      </c>
      <c r="J13" s="686">
        <v>76906.23000000001</v>
      </c>
      <c r="K13" s="686">
        <v>0</v>
      </c>
      <c r="L13" s="686">
        <v>3458770.3940959997</v>
      </c>
      <c r="M13" s="686">
        <v>128885.4</v>
      </c>
      <c r="N13" s="686">
        <v>159712.53</v>
      </c>
      <c r="O13" s="686">
        <v>657497.65</v>
      </c>
      <c r="P13" s="686">
        <v>142003.59</v>
      </c>
      <c r="Q13" s="686">
        <v>1157399.8791159999</v>
      </c>
      <c r="R13" s="686">
        <v>131565.29999999999</v>
      </c>
      <c r="S13" s="686">
        <v>0</v>
      </c>
      <c r="T13" s="686">
        <v>0</v>
      </c>
      <c r="U13" s="686">
        <v>0</v>
      </c>
      <c r="V13" s="686">
        <v>0</v>
      </c>
      <c r="W13" s="686">
        <v>0</v>
      </c>
      <c r="X13" s="686">
        <v>0</v>
      </c>
      <c r="Y13" s="686">
        <v>0</v>
      </c>
      <c r="Z13" s="686">
        <v>0</v>
      </c>
      <c r="AA13" s="686">
        <v>0</v>
      </c>
    </row>
    <row r="14" spans="1:27" ht="14.4">
      <c r="A14" s="427" t="s">
        <v>491</v>
      </c>
      <c r="B14" s="426" t="s">
        <v>492</v>
      </c>
      <c r="C14" s="686">
        <v>226262661.49797243</v>
      </c>
      <c r="D14" s="686">
        <v>158271921.50374845</v>
      </c>
      <c r="E14" s="686">
        <v>152358.79999999999</v>
      </c>
      <c r="F14" s="686">
        <v>0</v>
      </c>
      <c r="G14" s="686">
        <v>0</v>
      </c>
      <c r="H14" s="686">
        <v>60605290.585480005</v>
      </c>
      <c r="I14" s="686">
        <v>22807480.71398</v>
      </c>
      <c r="J14" s="686">
        <v>15414088.108140001</v>
      </c>
      <c r="K14" s="686">
        <v>0</v>
      </c>
      <c r="L14" s="686">
        <v>7385449.408743999</v>
      </c>
      <c r="M14" s="686">
        <v>188983.50999999998</v>
      </c>
      <c r="N14" s="686">
        <v>31774.739999999998</v>
      </c>
      <c r="O14" s="686">
        <v>470478.74</v>
      </c>
      <c r="P14" s="686">
        <v>1964032.6600000001</v>
      </c>
      <c r="Q14" s="686">
        <v>3739579.4987440002</v>
      </c>
      <c r="R14" s="686">
        <v>806861.62</v>
      </c>
      <c r="S14" s="686">
        <v>0</v>
      </c>
      <c r="T14" s="686">
        <v>0</v>
      </c>
      <c r="U14" s="686">
        <v>0</v>
      </c>
      <c r="V14" s="686">
        <v>0</v>
      </c>
      <c r="W14" s="686">
        <v>0</v>
      </c>
      <c r="X14" s="686">
        <v>0</v>
      </c>
      <c r="Y14" s="686">
        <v>0</v>
      </c>
      <c r="Z14" s="686">
        <v>0</v>
      </c>
      <c r="AA14" s="686">
        <v>0</v>
      </c>
    </row>
    <row r="15" spans="1:27" ht="14.4">
      <c r="A15" s="425">
        <v>1.2</v>
      </c>
      <c r="B15" s="423" t="s">
        <v>686</v>
      </c>
      <c r="C15" s="686">
        <v>2256701658.9120231</v>
      </c>
      <c r="D15" s="686">
        <v>2046768085.3893657</v>
      </c>
      <c r="E15" s="686">
        <v>15326859.860268004</v>
      </c>
      <c r="F15" s="686">
        <v>0</v>
      </c>
      <c r="G15" s="686">
        <v>0</v>
      </c>
      <c r="H15" s="686">
        <v>156012554.54286</v>
      </c>
      <c r="I15" s="686">
        <v>29029493.137875997</v>
      </c>
      <c r="J15" s="686">
        <v>19329533.40814</v>
      </c>
      <c r="K15" s="686">
        <v>0</v>
      </c>
      <c r="L15" s="686">
        <v>51125200.397350013</v>
      </c>
      <c r="M15" s="686">
        <v>3818831.0509879999</v>
      </c>
      <c r="N15" s="686">
        <v>2079630.6590739996</v>
      </c>
      <c r="O15" s="686">
        <v>5554860.4268419985</v>
      </c>
      <c r="P15" s="686">
        <v>6810774.7256159978</v>
      </c>
      <c r="Q15" s="686">
        <v>14909695.732118003</v>
      </c>
      <c r="R15" s="686">
        <v>3818831.0509879999</v>
      </c>
      <c r="S15" s="686">
        <v>15396.532992</v>
      </c>
      <c r="T15" s="686">
        <v>2795818.5824480001</v>
      </c>
      <c r="U15" s="686">
        <v>0</v>
      </c>
      <c r="V15" s="686">
        <v>20898.82</v>
      </c>
      <c r="W15" s="686">
        <v>0</v>
      </c>
      <c r="X15" s="686">
        <v>44396.47</v>
      </c>
      <c r="Y15" s="686">
        <v>693323.66481600003</v>
      </c>
      <c r="Z15" s="686">
        <v>812605.77110000001</v>
      </c>
      <c r="AA15" s="686">
        <v>0</v>
      </c>
    </row>
    <row r="16" spans="1:27" ht="14.4">
      <c r="A16" s="424">
        <v>1.3</v>
      </c>
      <c r="B16" s="423" t="s">
        <v>531</v>
      </c>
      <c r="C16" s="686"/>
      <c r="D16" s="686"/>
      <c r="E16" s="686"/>
      <c r="F16" s="686"/>
      <c r="G16" s="686"/>
      <c r="H16" s="686"/>
      <c r="I16" s="686"/>
      <c r="J16" s="686"/>
      <c r="K16" s="686"/>
      <c r="L16" s="686"/>
      <c r="M16" s="686"/>
      <c r="N16" s="686"/>
      <c r="O16" s="686"/>
      <c r="P16" s="686"/>
      <c r="Q16" s="686"/>
      <c r="R16" s="686"/>
      <c r="S16" s="686"/>
      <c r="T16" s="686"/>
      <c r="U16" s="686"/>
      <c r="V16" s="686"/>
      <c r="W16" s="686"/>
      <c r="X16" s="686"/>
      <c r="Y16" s="686"/>
      <c r="Z16" s="686"/>
      <c r="AA16" s="686"/>
    </row>
    <row r="17" spans="1:27" s="413" customFormat="1" ht="14.4">
      <c r="A17" s="421" t="s">
        <v>493</v>
      </c>
      <c r="B17" s="422" t="s">
        <v>494</v>
      </c>
      <c r="C17" s="686">
        <v>2218700536.9110198</v>
      </c>
      <c r="D17" s="686">
        <v>2011846468.8326707</v>
      </c>
      <c r="E17" s="686">
        <v>15288820.856597999</v>
      </c>
      <c r="F17" s="686">
        <v>0</v>
      </c>
      <c r="G17" s="686">
        <v>0</v>
      </c>
      <c r="H17" s="686">
        <v>155027691.340204</v>
      </c>
      <c r="I17" s="686">
        <v>28975509.86687085</v>
      </c>
      <c r="J17" s="686">
        <v>19058626.663821299</v>
      </c>
      <c r="K17" s="686">
        <v>0</v>
      </c>
      <c r="L17" s="686">
        <v>49030558.155696824</v>
      </c>
      <c r="M17" s="686">
        <v>3779219.3672370948</v>
      </c>
      <c r="N17" s="686">
        <v>2069099.771291859</v>
      </c>
      <c r="O17" s="686">
        <v>5392511.1256448021</v>
      </c>
      <c r="P17" s="686">
        <v>6269155.2152845953</v>
      </c>
      <c r="Q17" s="686">
        <v>13994039.867866486</v>
      </c>
      <c r="R17" s="686">
        <v>3969076.8576302254</v>
      </c>
      <c r="S17" s="686">
        <v>15396.532992</v>
      </c>
      <c r="T17" s="686">
        <v>2795818.5824480001</v>
      </c>
      <c r="U17" s="686">
        <v>0</v>
      </c>
      <c r="V17" s="686">
        <v>20898.82</v>
      </c>
      <c r="W17" s="686">
        <v>0</v>
      </c>
      <c r="X17" s="686">
        <v>44396.47</v>
      </c>
      <c r="Y17" s="686">
        <v>693323.66481600003</v>
      </c>
      <c r="Z17" s="686">
        <v>812605.77110000001</v>
      </c>
      <c r="AA17" s="686">
        <v>0</v>
      </c>
    </row>
    <row r="18" spans="1:27" s="413" customFormat="1" ht="14.4">
      <c r="A18" s="418" t="s">
        <v>495</v>
      </c>
      <c r="B18" s="419" t="s">
        <v>496</v>
      </c>
      <c r="C18" s="686">
        <v>1814816332.3577147</v>
      </c>
      <c r="D18" s="686">
        <v>1665434974.5944309</v>
      </c>
      <c r="E18" s="686">
        <v>6826397.584929999</v>
      </c>
      <c r="F18" s="686">
        <v>0</v>
      </c>
      <c r="G18" s="686">
        <v>0</v>
      </c>
      <c r="H18" s="686">
        <v>107613303.66817994</v>
      </c>
      <c r="I18" s="686">
        <v>11994722.248368768</v>
      </c>
      <c r="J18" s="686">
        <v>7628699.3147553643</v>
      </c>
      <c r="K18" s="686">
        <v>0</v>
      </c>
      <c r="L18" s="686">
        <v>38972235.512654334</v>
      </c>
      <c r="M18" s="686">
        <v>3650337.6872370956</v>
      </c>
      <c r="N18" s="686">
        <v>1955061.5812918588</v>
      </c>
      <c r="O18" s="686">
        <v>3678505.8675468378</v>
      </c>
      <c r="P18" s="686">
        <v>4031454.455284595</v>
      </c>
      <c r="Q18" s="686">
        <v>10368017.421573941</v>
      </c>
      <c r="R18" s="686">
        <v>2041866.834668</v>
      </c>
      <c r="S18" s="686">
        <v>0</v>
      </c>
      <c r="T18" s="686">
        <v>2795818.5824480001</v>
      </c>
      <c r="U18" s="686">
        <v>0</v>
      </c>
      <c r="V18" s="686">
        <v>20898.82</v>
      </c>
      <c r="W18" s="686">
        <v>0</v>
      </c>
      <c r="X18" s="686">
        <v>44396.47</v>
      </c>
      <c r="Y18" s="686">
        <v>693323.66481600003</v>
      </c>
      <c r="Z18" s="686">
        <v>812605.77110000001</v>
      </c>
      <c r="AA18" s="686">
        <v>0</v>
      </c>
    </row>
    <row r="19" spans="1:27" s="413" customFormat="1" ht="14.4">
      <c r="A19" s="421" t="s">
        <v>497</v>
      </c>
      <c r="B19" s="420" t="s">
        <v>498</v>
      </c>
      <c r="C19" s="686">
        <v>3225288928.8081288</v>
      </c>
      <c r="D19" s="686">
        <v>2941304915.9766002</v>
      </c>
      <c r="E19" s="686">
        <v>12851310.739711965</v>
      </c>
      <c r="F19" s="686">
        <v>0</v>
      </c>
      <c r="G19" s="686">
        <v>0</v>
      </c>
      <c r="H19" s="686">
        <v>230400517.45668092</v>
      </c>
      <c r="I19" s="686">
        <v>19587183.093776807</v>
      </c>
      <c r="J19" s="686">
        <v>27523252.334854852</v>
      </c>
      <c r="K19" s="686">
        <v>0</v>
      </c>
      <c r="L19" s="686">
        <v>49915513.761757836</v>
      </c>
      <c r="M19" s="686">
        <v>4302596.9588300511</v>
      </c>
      <c r="N19" s="686">
        <v>2938057.2902205214</v>
      </c>
      <c r="O19" s="686">
        <v>2940377.4426298421</v>
      </c>
      <c r="P19" s="686">
        <v>4979540.2215459105</v>
      </c>
      <c r="Q19" s="686">
        <v>9880637.45397681</v>
      </c>
      <c r="R19" s="686">
        <v>3804156.3336312389</v>
      </c>
      <c r="S19" s="686">
        <v>17283.548245364855</v>
      </c>
      <c r="T19" s="686">
        <v>3667981.6130852685</v>
      </c>
      <c r="U19" s="686">
        <v>0</v>
      </c>
      <c r="V19" s="686">
        <v>134590.74720271875</v>
      </c>
      <c r="W19" s="686">
        <v>0</v>
      </c>
      <c r="X19" s="686">
        <v>157912.17125796853</v>
      </c>
      <c r="Y19" s="686">
        <v>444798.72672331269</v>
      </c>
      <c r="Z19" s="686">
        <v>1285196.5489000001</v>
      </c>
      <c r="AA19" s="686">
        <v>0</v>
      </c>
    </row>
    <row r="20" spans="1:27" s="413" customFormat="1" ht="14.4">
      <c r="A20" s="418" t="s">
        <v>499</v>
      </c>
      <c r="B20" s="419" t="s">
        <v>496</v>
      </c>
      <c r="C20" s="686">
        <v>2713012283.4863405</v>
      </c>
      <c r="D20" s="686">
        <v>2545944802.7624779</v>
      </c>
      <c r="E20" s="686">
        <v>5686224.4474429665</v>
      </c>
      <c r="F20" s="686">
        <v>0</v>
      </c>
      <c r="G20" s="686">
        <v>0</v>
      </c>
      <c r="H20" s="686">
        <v>124643082.3679253</v>
      </c>
      <c r="I20" s="686">
        <v>4239779.5489909155</v>
      </c>
      <c r="J20" s="686">
        <v>4239779.5489909155</v>
      </c>
      <c r="K20" s="686">
        <v>0</v>
      </c>
      <c r="L20" s="686">
        <v>39129617.342850193</v>
      </c>
      <c r="M20" s="686">
        <v>4185965.080314958</v>
      </c>
      <c r="N20" s="686">
        <v>2834454.9563186541</v>
      </c>
      <c r="O20" s="686">
        <v>1973441.6261773338</v>
      </c>
      <c r="P20" s="686">
        <v>2654590.1836482096</v>
      </c>
      <c r="Q20" s="686">
        <v>5914416.4410719313</v>
      </c>
      <c r="R20" s="686">
        <v>1257165.9009420397</v>
      </c>
      <c r="S20" s="686">
        <v>0</v>
      </c>
      <c r="T20" s="686">
        <v>3294781.0130852689</v>
      </c>
      <c r="U20" s="686">
        <v>0</v>
      </c>
      <c r="V20" s="686">
        <v>11086.36463372533</v>
      </c>
      <c r="W20" s="686">
        <v>0</v>
      </c>
      <c r="X20" s="686">
        <v>147820.66783523833</v>
      </c>
      <c r="Y20" s="686">
        <v>205194.01271503634</v>
      </c>
      <c r="Z20" s="686">
        <v>1285196.5489000001</v>
      </c>
      <c r="AA20" s="686">
        <v>0</v>
      </c>
    </row>
    <row r="21" spans="1:27" s="413" customFormat="1" ht="14.4">
      <c r="A21" s="417">
        <v>1.4</v>
      </c>
      <c r="B21" s="416" t="s">
        <v>500</v>
      </c>
      <c r="C21" s="686">
        <v>983811.95909999998</v>
      </c>
      <c r="D21" s="686">
        <v>787610.91390000004</v>
      </c>
      <c r="E21" s="686">
        <v>0</v>
      </c>
      <c r="F21" s="686">
        <v>0</v>
      </c>
      <c r="G21" s="686">
        <v>0</v>
      </c>
      <c r="H21" s="686">
        <v>27443.908799999997</v>
      </c>
      <c r="I21" s="686">
        <v>0</v>
      </c>
      <c r="J21" s="686">
        <v>0</v>
      </c>
      <c r="K21" s="686">
        <v>0</v>
      </c>
      <c r="L21" s="686">
        <v>166458.26619999998</v>
      </c>
      <c r="M21" s="686">
        <v>0</v>
      </c>
      <c r="N21" s="686">
        <v>0</v>
      </c>
      <c r="O21" s="686">
        <v>0</v>
      </c>
      <c r="P21" s="686">
        <v>0</v>
      </c>
      <c r="Q21" s="686">
        <v>166458.26619999998</v>
      </c>
      <c r="R21" s="686">
        <v>0</v>
      </c>
      <c r="S21" s="686">
        <v>0</v>
      </c>
      <c r="T21" s="686">
        <v>2298.8701999999998</v>
      </c>
      <c r="U21" s="686">
        <v>0</v>
      </c>
      <c r="V21" s="686">
        <v>2298.8701999999998</v>
      </c>
      <c r="W21" s="686">
        <v>0</v>
      </c>
      <c r="X21" s="686">
        <v>0</v>
      </c>
      <c r="Y21" s="686">
        <v>0</v>
      </c>
      <c r="Z21" s="686">
        <v>0</v>
      </c>
      <c r="AA21" s="686">
        <v>0</v>
      </c>
    </row>
    <row r="22" spans="1:27" s="413" customFormat="1" ht="15" thickBot="1">
      <c r="A22" s="415">
        <v>1.5</v>
      </c>
      <c r="B22" s="414" t="s">
        <v>501</v>
      </c>
      <c r="C22" s="686"/>
      <c r="D22" s="686"/>
      <c r="E22" s="686"/>
      <c r="F22" s="686"/>
      <c r="G22" s="686"/>
      <c r="H22" s="686"/>
      <c r="I22" s="686"/>
      <c r="J22" s="686"/>
      <c r="K22" s="686"/>
      <c r="L22" s="686"/>
      <c r="M22" s="686"/>
      <c r="N22" s="686"/>
      <c r="O22" s="686"/>
      <c r="P22" s="686"/>
      <c r="Q22" s="686"/>
      <c r="R22" s="686"/>
      <c r="S22" s="686"/>
      <c r="T22" s="686"/>
      <c r="U22" s="686"/>
      <c r="V22" s="686"/>
      <c r="W22" s="686"/>
      <c r="X22" s="686"/>
      <c r="Y22" s="686"/>
      <c r="Z22" s="686"/>
      <c r="AA22" s="686"/>
    </row>
    <row r="23" spans="1:27">
      <c r="A23" s="401"/>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showGridLines="0" zoomScale="80" zoomScaleNormal="80" workbookViewId="0">
      <selection activeCell="C31" sqref="C31"/>
    </sheetView>
  </sheetViews>
  <sheetFormatPr defaultColWidth="9.33203125" defaultRowHeight="12"/>
  <cols>
    <col min="1" max="1" width="11.6640625" style="381" bestFit="1" customWidth="1"/>
    <col min="2" max="2" width="82.44140625" style="381" customWidth="1"/>
    <col min="3" max="3" width="18.44140625" style="381" customWidth="1"/>
    <col min="4" max="4" width="23.44140625" style="381" customWidth="1"/>
    <col min="5" max="5" width="16.109375" style="381" customWidth="1"/>
    <col min="6" max="6" width="23.21875" style="438" customWidth="1"/>
    <col min="7" max="7" width="25.33203125" style="438" customWidth="1"/>
    <col min="8" max="8" width="16.109375" style="381" customWidth="1"/>
    <col min="9" max="11" width="16.109375" style="438" customWidth="1"/>
    <col min="12" max="12" width="26.33203125" style="438" customWidth="1"/>
    <col min="13" max="16384" width="9.33203125" style="381"/>
  </cols>
  <sheetData>
    <row r="1" spans="1:12" ht="13.8">
      <c r="A1" s="319" t="s">
        <v>30</v>
      </c>
      <c r="B1" s="366" t="str">
        <f>'Info '!C2</f>
        <v>JSC "Liberty Bank"</v>
      </c>
      <c r="F1" s="381"/>
      <c r="G1" s="381"/>
      <c r="I1" s="381"/>
      <c r="J1" s="381"/>
      <c r="K1" s="381"/>
      <c r="L1" s="381"/>
    </row>
    <row r="2" spans="1:12">
      <c r="A2" s="320" t="s">
        <v>31</v>
      </c>
      <c r="B2" s="515">
        <f>'1. key ratios '!B2</f>
        <v>45657</v>
      </c>
      <c r="F2" s="381"/>
      <c r="G2" s="381"/>
      <c r="I2" s="381"/>
      <c r="J2" s="381"/>
      <c r="K2" s="381"/>
      <c r="L2" s="381"/>
    </row>
    <row r="3" spans="1:12">
      <c r="A3" s="321" t="s">
        <v>502</v>
      </c>
      <c r="F3" s="381"/>
      <c r="G3" s="381"/>
      <c r="I3" s="381"/>
      <c r="J3" s="381"/>
      <c r="K3" s="381"/>
      <c r="L3" s="381"/>
    </row>
    <row r="4" spans="1:12">
      <c r="F4" s="381"/>
      <c r="G4" s="381"/>
      <c r="I4" s="381"/>
      <c r="J4" s="381"/>
      <c r="K4" s="381"/>
      <c r="L4" s="381"/>
    </row>
    <row r="5" spans="1:12" ht="37.5" customHeight="1">
      <c r="A5" s="781" t="s">
        <v>519</v>
      </c>
      <c r="B5" s="782"/>
      <c r="C5" s="827" t="s">
        <v>503</v>
      </c>
      <c r="D5" s="828"/>
      <c r="E5" s="828"/>
      <c r="F5" s="828"/>
      <c r="G5" s="828"/>
      <c r="H5" s="829" t="s">
        <v>663</v>
      </c>
      <c r="I5" s="830"/>
      <c r="J5" s="830"/>
      <c r="K5" s="830"/>
      <c r="L5" s="831"/>
    </row>
    <row r="6" spans="1:12" ht="39.450000000000003" customHeight="1">
      <c r="A6" s="785"/>
      <c r="B6" s="786"/>
      <c r="C6" s="323"/>
      <c r="D6" s="379" t="s">
        <v>684</v>
      </c>
      <c r="E6" s="379" t="s">
        <v>683</v>
      </c>
      <c r="F6" s="379" t="s">
        <v>682</v>
      </c>
      <c r="G6" s="379" t="s">
        <v>681</v>
      </c>
      <c r="H6" s="440"/>
      <c r="I6" s="379" t="s">
        <v>684</v>
      </c>
      <c r="J6" s="379" t="s">
        <v>683</v>
      </c>
      <c r="K6" s="379" t="s">
        <v>682</v>
      </c>
      <c r="L6" s="379" t="s">
        <v>681</v>
      </c>
    </row>
    <row r="7" spans="1:12" ht="18" customHeight="1">
      <c r="A7" s="370">
        <v>1</v>
      </c>
      <c r="B7" s="678" t="s">
        <v>522</v>
      </c>
      <c r="C7" s="686">
        <v>980810286.18312585</v>
      </c>
      <c r="D7" s="686">
        <v>947774019.87661588</v>
      </c>
      <c r="E7" s="686">
        <v>7658979.4899999993</v>
      </c>
      <c r="F7" s="686">
        <v>25018879.836509999</v>
      </c>
      <c r="G7" s="686">
        <v>358406.98000000004</v>
      </c>
      <c r="H7" s="686">
        <v>38929249.523174435</v>
      </c>
      <c r="I7" s="686">
        <v>15475796.75811993</v>
      </c>
      <c r="J7" s="686">
        <v>2850955.6551856692</v>
      </c>
      <c r="K7" s="686">
        <v>20313670.392637614</v>
      </c>
      <c r="L7" s="686">
        <v>288826.71723122004</v>
      </c>
    </row>
    <row r="8" spans="1:12" ht="14.4">
      <c r="A8" s="370">
        <v>2</v>
      </c>
      <c r="B8" s="678" t="s">
        <v>435</v>
      </c>
      <c r="C8" s="686">
        <v>128911072.27741002</v>
      </c>
      <c r="D8" s="686">
        <v>127194963.87574001</v>
      </c>
      <c r="E8" s="686">
        <v>409750.29</v>
      </c>
      <c r="F8" s="686">
        <v>1306358.1116700002</v>
      </c>
      <c r="G8" s="686">
        <v>0</v>
      </c>
      <c r="H8" s="686">
        <v>1555377.2118522057</v>
      </c>
      <c r="I8" s="686">
        <v>619808.41348604811</v>
      </c>
      <c r="J8" s="686">
        <v>149693.8877732</v>
      </c>
      <c r="K8" s="686">
        <v>785874.91059295763</v>
      </c>
      <c r="L8" s="686">
        <v>0</v>
      </c>
    </row>
    <row r="9" spans="1:12" ht="14.4">
      <c r="A9" s="370">
        <v>3</v>
      </c>
      <c r="B9" s="678" t="s">
        <v>436</v>
      </c>
      <c r="C9" s="686">
        <v>28977998.964608002</v>
      </c>
      <c r="D9" s="686">
        <v>28976111.124608003</v>
      </c>
      <c r="E9" s="686">
        <v>0</v>
      </c>
      <c r="F9" s="686">
        <v>304.98</v>
      </c>
      <c r="G9" s="686">
        <v>1582.86</v>
      </c>
      <c r="H9" s="686">
        <v>552904.04697422253</v>
      </c>
      <c r="I9" s="686">
        <v>551090.79928760254</v>
      </c>
      <c r="J9" s="686">
        <v>0</v>
      </c>
      <c r="K9" s="686">
        <v>230.38768662000001</v>
      </c>
      <c r="L9" s="686">
        <v>1582.86</v>
      </c>
    </row>
    <row r="10" spans="1:12" ht="14.4">
      <c r="A10" s="370">
        <v>4</v>
      </c>
      <c r="B10" s="678" t="s">
        <v>523</v>
      </c>
      <c r="C10" s="686">
        <v>94241998.847031996</v>
      </c>
      <c r="D10" s="686">
        <v>91688746.509388</v>
      </c>
      <c r="E10" s="686">
        <v>117621.24</v>
      </c>
      <c r="F10" s="686">
        <v>2435631.0976439998</v>
      </c>
      <c r="G10" s="686">
        <v>0</v>
      </c>
      <c r="H10" s="686">
        <v>1796769.3466125696</v>
      </c>
      <c r="I10" s="686">
        <v>1556531.7732783465</v>
      </c>
      <c r="J10" s="686">
        <v>43911.302286719998</v>
      </c>
      <c r="K10" s="686">
        <v>196326.27104750331</v>
      </c>
      <c r="L10" s="686">
        <v>0</v>
      </c>
    </row>
    <row r="11" spans="1:12" ht="14.4">
      <c r="A11" s="370">
        <v>5</v>
      </c>
      <c r="B11" s="678" t="s">
        <v>437</v>
      </c>
      <c r="C11" s="686">
        <v>183647224.81000003</v>
      </c>
      <c r="D11" s="686">
        <v>180124807.77114004</v>
      </c>
      <c r="E11" s="686">
        <v>2072584.8362400001</v>
      </c>
      <c r="F11" s="686">
        <v>1109409.62152</v>
      </c>
      <c r="G11" s="686">
        <v>340422.58110000001</v>
      </c>
      <c r="H11" s="686">
        <v>3610869.7923235502</v>
      </c>
      <c r="I11" s="686">
        <v>2627351.4054921758</v>
      </c>
      <c r="J11" s="686">
        <v>554121.98823163554</v>
      </c>
      <c r="K11" s="686">
        <v>281142.02451433771</v>
      </c>
      <c r="L11" s="686">
        <v>148254.37408540101</v>
      </c>
    </row>
    <row r="12" spans="1:12" ht="14.4">
      <c r="A12" s="370">
        <v>6</v>
      </c>
      <c r="B12" s="678" t="s">
        <v>438</v>
      </c>
      <c r="C12" s="686">
        <v>20644252.666778002</v>
      </c>
      <c r="D12" s="686">
        <v>20334705.746778</v>
      </c>
      <c r="E12" s="686">
        <v>199934.25</v>
      </c>
      <c r="F12" s="686">
        <v>109612.66999999998</v>
      </c>
      <c r="G12" s="686">
        <v>0</v>
      </c>
      <c r="H12" s="686">
        <v>366833.97270869836</v>
      </c>
      <c r="I12" s="686">
        <v>231553.12335916836</v>
      </c>
      <c r="J12" s="686">
        <v>63440.121036010001</v>
      </c>
      <c r="K12" s="686">
        <v>71840.728313519998</v>
      </c>
      <c r="L12" s="686">
        <v>0</v>
      </c>
    </row>
    <row r="13" spans="1:12" ht="14.4">
      <c r="A13" s="370">
        <v>7</v>
      </c>
      <c r="B13" s="678" t="s">
        <v>439</v>
      </c>
      <c r="C13" s="686">
        <v>58029723.774084024</v>
      </c>
      <c r="D13" s="686">
        <v>54398990.133690022</v>
      </c>
      <c r="E13" s="686">
        <v>3570579.1903940002</v>
      </c>
      <c r="F13" s="686">
        <v>60154.45</v>
      </c>
      <c r="G13" s="686">
        <v>0</v>
      </c>
      <c r="H13" s="686">
        <v>917007.50377263816</v>
      </c>
      <c r="I13" s="686">
        <v>541425.13460099848</v>
      </c>
      <c r="J13" s="686">
        <v>332863.60701843962</v>
      </c>
      <c r="K13" s="686">
        <v>42718.762153199998</v>
      </c>
      <c r="L13" s="686">
        <v>0</v>
      </c>
    </row>
    <row r="14" spans="1:12" ht="14.4">
      <c r="A14" s="370">
        <v>8</v>
      </c>
      <c r="B14" s="678" t="s">
        <v>440</v>
      </c>
      <c r="C14" s="686">
        <v>29132739.270792004</v>
      </c>
      <c r="D14" s="686">
        <v>28956987.250792004</v>
      </c>
      <c r="E14" s="686">
        <v>39202.92</v>
      </c>
      <c r="F14" s="686">
        <v>25366.45</v>
      </c>
      <c r="G14" s="686">
        <v>111182.65</v>
      </c>
      <c r="H14" s="686">
        <v>276662.73080622294</v>
      </c>
      <c r="I14" s="686">
        <v>239339.75804401297</v>
      </c>
      <c r="J14" s="686">
        <v>14538.628810999999</v>
      </c>
      <c r="K14" s="686">
        <v>15524.180924649998</v>
      </c>
      <c r="L14" s="686">
        <v>7260.1630265599997</v>
      </c>
    </row>
    <row r="15" spans="1:12" ht="14.4">
      <c r="A15" s="370">
        <v>9</v>
      </c>
      <c r="B15" s="678" t="s">
        <v>441</v>
      </c>
      <c r="C15" s="686">
        <v>9445431.1459919997</v>
      </c>
      <c r="D15" s="686">
        <v>9110524.4061799999</v>
      </c>
      <c r="E15" s="686">
        <v>167350.72981200001</v>
      </c>
      <c r="F15" s="686">
        <v>18301.43</v>
      </c>
      <c r="G15" s="686">
        <v>149254.58000000002</v>
      </c>
      <c r="H15" s="686">
        <v>149637.70979901627</v>
      </c>
      <c r="I15" s="686">
        <v>35855.127240356102</v>
      </c>
      <c r="J15" s="686">
        <v>6877.6641397201684</v>
      </c>
      <c r="K15" s="686">
        <v>10539.46411126</v>
      </c>
      <c r="L15" s="686">
        <v>96365.454307680004</v>
      </c>
    </row>
    <row r="16" spans="1:12" ht="14.4">
      <c r="A16" s="370">
        <v>10</v>
      </c>
      <c r="B16" s="678" t="s">
        <v>442</v>
      </c>
      <c r="C16" s="686">
        <v>20936164.167412002</v>
      </c>
      <c r="D16" s="686">
        <v>20935522.567412</v>
      </c>
      <c r="E16" s="686">
        <v>0</v>
      </c>
      <c r="F16" s="686">
        <v>0</v>
      </c>
      <c r="G16" s="686">
        <v>641.6</v>
      </c>
      <c r="H16" s="686">
        <v>198006.69210270926</v>
      </c>
      <c r="I16" s="686">
        <v>197449.58119870926</v>
      </c>
      <c r="J16" s="686">
        <v>0</v>
      </c>
      <c r="K16" s="686">
        <v>0</v>
      </c>
      <c r="L16" s="686">
        <v>557.110904</v>
      </c>
    </row>
    <row r="17" spans="1:12" ht="14.4">
      <c r="A17" s="370">
        <v>11</v>
      </c>
      <c r="B17" s="678" t="s">
        <v>443</v>
      </c>
      <c r="C17" s="686">
        <v>3681310.014496</v>
      </c>
      <c r="D17" s="686">
        <v>3597967.994496</v>
      </c>
      <c r="E17" s="686">
        <v>10684.32</v>
      </c>
      <c r="F17" s="686">
        <v>72657.7</v>
      </c>
      <c r="G17" s="686">
        <v>0</v>
      </c>
      <c r="H17" s="686">
        <v>83071.861575071976</v>
      </c>
      <c r="I17" s="686">
        <v>26801.434791571981</v>
      </c>
      <c r="J17" s="686">
        <v>3922.4856269500001</v>
      </c>
      <c r="K17" s="686">
        <v>52347.941156549998</v>
      </c>
      <c r="L17" s="686">
        <v>0</v>
      </c>
    </row>
    <row r="18" spans="1:12" ht="14.4">
      <c r="A18" s="370">
        <v>12</v>
      </c>
      <c r="B18" s="678" t="s">
        <v>444</v>
      </c>
      <c r="C18" s="686">
        <v>282374660.22748005</v>
      </c>
      <c r="D18" s="686">
        <v>235627912.94808799</v>
      </c>
      <c r="E18" s="686">
        <v>39207826.42939201</v>
      </c>
      <c r="F18" s="686">
        <v>7534622.1100000013</v>
      </c>
      <c r="G18" s="686">
        <v>4298.74</v>
      </c>
      <c r="H18" s="686">
        <v>9027617.1044517886</v>
      </c>
      <c r="I18" s="686">
        <v>1839381.7590793481</v>
      </c>
      <c r="J18" s="686">
        <v>2090677.2944056899</v>
      </c>
      <c r="K18" s="686">
        <v>5094015.1243741894</v>
      </c>
      <c r="L18" s="686">
        <v>3542.9265925599998</v>
      </c>
    </row>
    <row r="19" spans="1:12" ht="14.4">
      <c r="A19" s="370">
        <v>13</v>
      </c>
      <c r="B19" s="678" t="s">
        <v>445</v>
      </c>
      <c r="C19" s="686">
        <v>63336696.970301002</v>
      </c>
      <c r="D19" s="686">
        <v>56407157.189586006</v>
      </c>
      <c r="E19" s="686">
        <v>4718102.4383639982</v>
      </c>
      <c r="F19" s="686">
        <v>1974542.0923510003</v>
      </c>
      <c r="G19" s="686">
        <v>236895.24999999997</v>
      </c>
      <c r="H19" s="686">
        <v>3048337.3974149893</v>
      </c>
      <c r="I19" s="686">
        <v>649806.6116102949</v>
      </c>
      <c r="J19" s="686">
        <v>867884.43156696903</v>
      </c>
      <c r="K19" s="686">
        <v>1320449.4547791355</v>
      </c>
      <c r="L19" s="686">
        <v>210196.89945859002</v>
      </c>
    </row>
    <row r="20" spans="1:12" ht="14.4">
      <c r="A20" s="370">
        <v>14</v>
      </c>
      <c r="B20" s="678" t="s">
        <v>446</v>
      </c>
      <c r="C20" s="686">
        <v>69255894.187068</v>
      </c>
      <c r="D20" s="686">
        <v>62117733.723347992</v>
      </c>
      <c r="E20" s="686">
        <v>3265635.3003160004</v>
      </c>
      <c r="F20" s="686">
        <v>3854978.683404</v>
      </c>
      <c r="G20" s="686">
        <v>17546.48</v>
      </c>
      <c r="H20" s="686">
        <v>2082360.6182693795</v>
      </c>
      <c r="I20" s="686">
        <v>370703.62941166671</v>
      </c>
      <c r="J20" s="686">
        <v>518785.61929512589</v>
      </c>
      <c r="K20" s="686">
        <v>1179244.7337002468</v>
      </c>
      <c r="L20" s="686">
        <v>13626.635862339999</v>
      </c>
    </row>
    <row r="21" spans="1:12" ht="14.4">
      <c r="A21" s="370">
        <v>15</v>
      </c>
      <c r="B21" s="678" t="s">
        <v>447</v>
      </c>
      <c r="C21" s="686">
        <v>26668100.955433998</v>
      </c>
      <c r="D21" s="686">
        <v>25809546.439091995</v>
      </c>
      <c r="E21" s="686">
        <v>354322.23634199996</v>
      </c>
      <c r="F21" s="686">
        <v>504232.27999999997</v>
      </c>
      <c r="G21" s="686">
        <v>0</v>
      </c>
      <c r="H21" s="686">
        <v>677506.5054046209</v>
      </c>
      <c r="I21" s="686">
        <v>243547.36529568737</v>
      </c>
      <c r="J21" s="686">
        <v>105456.0748565934</v>
      </c>
      <c r="K21" s="686">
        <v>328503.06525234005</v>
      </c>
      <c r="L21" s="686">
        <v>0</v>
      </c>
    </row>
    <row r="22" spans="1:12" ht="14.4">
      <c r="A22" s="370">
        <v>16</v>
      </c>
      <c r="B22" s="678" t="s">
        <v>448</v>
      </c>
      <c r="C22" s="686">
        <v>58320040.303099997</v>
      </c>
      <c r="D22" s="686">
        <v>1846303.440276</v>
      </c>
      <c r="E22" s="686">
        <v>56462240.482823998</v>
      </c>
      <c r="F22" s="686">
        <v>11496.38</v>
      </c>
      <c r="G22" s="686">
        <v>0</v>
      </c>
      <c r="H22" s="686">
        <v>343302.40812232642</v>
      </c>
      <c r="I22" s="686">
        <v>29047.569956774802</v>
      </c>
      <c r="J22" s="686">
        <v>307158.13589175162</v>
      </c>
      <c r="K22" s="686">
        <v>7096.7022737999996</v>
      </c>
      <c r="L22" s="686">
        <v>0</v>
      </c>
    </row>
    <row r="23" spans="1:12" ht="14.4">
      <c r="A23" s="370">
        <v>17</v>
      </c>
      <c r="B23" s="678" t="s">
        <v>526</v>
      </c>
      <c r="C23" s="686">
        <v>20660082.163316</v>
      </c>
      <c r="D23" s="686">
        <v>20610311.253316</v>
      </c>
      <c r="E23" s="686">
        <v>6515.82</v>
      </c>
      <c r="F23" s="686">
        <v>43255.09</v>
      </c>
      <c r="G23" s="686">
        <v>0</v>
      </c>
      <c r="H23" s="686">
        <v>491676.75606276648</v>
      </c>
      <c r="I23" s="686">
        <v>460545.96477656648</v>
      </c>
      <c r="J23" s="686">
        <v>4093.6486206599998</v>
      </c>
      <c r="K23" s="686">
        <v>27037.142665539999</v>
      </c>
      <c r="L23" s="686">
        <v>0</v>
      </c>
    </row>
    <row r="24" spans="1:12" ht="14.4">
      <c r="A24" s="370">
        <v>18</v>
      </c>
      <c r="B24" s="678" t="s">
        <v>449</v>
      </c>
      <c r="C24" s="686">
        <v>110511807.633388</v>
      </c>
      <c r="D24" s="686">
        <v>110510008.393388</v>
      </c>
      <c r="E24" s="686">
        <v>0</v>
      </c>
      <c r="F24" s="686">
        <v>1799.24</v>
      </c>
      <c r="G24" s="686">
        <v>0</v>
      </c>
      <c r="H24" s="686">
        <v>241609.61878008954</v>
      </c>
      <c r="I24" s="686">
        <v>240250.43869852956</v>
      </c>
      <c r="J24" s="686">
        <v>0</v>
      </c>
      <c r="K24" s="686">
        <v>1359.18008156</v>
      </c>
      <c r="L24" s="686">
        <v>0</v>
      </c>
    </row>
    <row r="25" spans="1:12" ht="14.4">
      <c r="A25" s="370">
        <v>19</v>
      </c>
      <c r="B25" s="678" t="s">
        <v>450</v>
      </c>
      <c r="C25" s="686">
        <v>9684075.9246679991</v>
      </c>
      <c r="D25" s="686">
        <v>9501948.5800000001</v>
      </c>
      <c r="E25" s="686">
        <v>0</v>
      </c>
      <c r="F25" s="686">
        <v>182127.34466800001</v>
      </c>
      <c r="G25" s="686">
        <v>0</v>
      </c>
      <c r="H25" s="686">
        <v>112588.16148870368</v>
      </c>
      <c r="I25" s="686">
        <v>61751.426889969996</v>
      </c>
      <c r="J25" s="686">
        <v>0</v>
      </c>
      <c r="K25" s="686">
        <v>50836.734598733688</v>
      </c>
      <c r="L25" s="686">
        <v>0</v>
      </c>
    </row>
    <row r="26" spans="1:12" ht="14.4">
      <c r="A26" s="370">
        <v>20</v>
      </c>
      <c r="B26" s="678" t="s">
        <v>525</v>
      </c>
      <c r="C26" s="686">
        <v>110459214.28713199</v>
      </c>
      <c r="D26" s="686">
        <v>102886519.400334</v>
      </c>
      <c r="E26" s="686">
        <v>7394689.0867980011</v>
      </c>
      <c r="F26" s="686">
        <v>178005.80000000002</v>
      </c>
      <c r="G26" s="686">
        <v>0</v>
      </c>
      <c r="H26" s="686">
        <v>913194.73362034606</v>
      </c>
      <c r="I26" s="686">
        <v>631475.25752514054</v>
      </c>
      <c r="J26" s="686">
        <v>188284.3389362756</v>
      </c>
      <c r="K26" s="686">
        <v>93435.137158930011</v>
      </c>
      <c r="L26" s="686">
        <v>0</v>
      </c>
    </row>
    <row r="27" spans="1:12" ht="14.4">
      <c r="A27" s="370">
        <v>21</v>
      </c>
      <c r="B27" s="678" t="s">
        <v>451</v>
      </c>
      <c r="C27" s="686">
        <v>20141731.542844005</v>
      </c>
      <c r="D27" s="686">
        <v>20138111.442844003</v>
      </c>
      <c r="E27" s="686">
        <v>0</v>
      </c>
      <c r="F27" s="686">
        <v>3620.1</v>
      </c>
      <c r="G27" s="686">
        <v>0</v>
      </c>
      <c r="H27" s="686">
        <v>71497.933159205597</v>
      </c>
      <c r="I27" s="686">
        <v>68960.224011405589</v>
      </c>
      <c r="J27" s="686">
        <v>0</v>
      </c>
      <c r="K27" s="686">
        <v>2537.7091478000002</v>
      </c>
      <c r="L27" s="686">
        <v>0</v>
      </c>
    </row>
    <row r="28" spans="1:12" ht="14.4">
      <c r="A28" s="370">
        <v>22</v>
      </c>
      <c r="B28" s="678" t="s">
        <v>452</v>
      </c>
      <c r="C28" s="686">
        <v>14223372.039059997</v>
      </c>
      <c r="D28" s="686">
        <v>5720749.4899999993</v>
      </c>
      <c r="E28" s="686">
        <v>8448047.349059999</v>
      </c>
      <c r="F28" s="686">
        <v>54575.200000000004</v>
      </c>
      <c r="G28" s="686">
        <v>0</v>
      </c>
      <c r="H28" s="686">
        <v>599096.97325271484</v>
      </c>
      <c r="I28" s="686">
        <v>33808.976237360002</v>
      </c>
      <c r="J28" s="686">
        <v>527175.24000423483</v>
      </c>
      <c r="K28" s="686">
        <v>38112.757011119997</v>
      </c>
      <c r="L28" s="686">
        <v>0</v>
      </c>
    </row>
    <row r="29" spans="1:12" ht="14.4">
      <c r="A29" s="370">
        <v>23</v>
      </c>
      <c r="B29" s="678" t="s">
        <v>453</v>
      </c>
      <c r="C29" s="686">
        <v>278624281.04728001</v>
      </c>
      <c r="D29" s="686">
        <v>259990634.12055802</v>
      </c>
      <c r="E29" s="686">
        <v>6446599.008134</v>
      </c>
      <c r="F29" s="686">
        <v>12080097.549324</v>
      </c>
      <c r="G29" s="686">
        <v>106950.36926400001</v>
      </c>
      <c r="H29" s="686">
        <v>11465567.174391245</v>
      </c>
      <c r="I29" s="686">
        <v>1790958.558041044</v>
      </c>
      <c r="J29" s="686">
        <v>2018937.3574760328</v>
      </c>
      <c r="K29" s="686">
        <v>7643170.1451893728</v>
      </c>
      <c r="L29" s="686">
        <v>12501.113684795313</v>
      </c>
    </row>
    <row r="30" spans="1:12" ht="14.4">
      <c r="A30" s="370">
        <v>24</v>
      </c>
      <c r="B30" s="678" t="s">
        <v>524</v>
      </c>
      <c r="C30" s="686">
        <v>581289929.69897044</v>
      </c>
      <c r="D30" s="686">
        <v>518845552.67443043</v>
      </c>
      <c r="E30" s="686">
        <v>22708734.175538007</v>
      </c>
      <c r="F30" s="686">
        <v>37504638.736918002</v>
      </c>
      <c r="G30" s="686">
        <v>2231004.1120840004</v>
      </c>
      <c r="H30" s="686">
        <v>30849799.158235814</v>
      </c>
      <c r="I30" s="686">
        <v>3810036.2954673017</v>
      </c>
      <c r="J30" s="686">
        <v>5586466.5673159715</v>
      </c>
      <c r="K30" s="686">
        <v>20718834.149316896</v>
      </c>
      <c r="L30" s="686">
        <v>734462.14613564569</v>
      </c>
    </row>
    <row r="31" spans="1:12" ht="14.4">
      <c r="A31" s="370">
        <v>25</v>
      </c>
      <c r="B31" s="678" t="s">
        <v>454</v>
      </c>
      <c r="C31" s="686">
        <v>176613204.77792996</v>
      </c>
      <c r="D31" s="686">
        <v>159837148.18674394</v>
      </c>
      <c r="E31" s="686">
        <v>8021910.8247080008</v>
      </c>
      <c r="F31" s="686">
        <v>8681857.366477998</v>
      </c>
      <c r="G31" s="686">
        <v>72288.400000000023</v>
      </c>
      <c r="H31" s="686">
        <v>8462948.211022038</v>
      </c>
      <c r="I31" s="686">
        <v>810963.96310848289</v>
      </c>
      <c r="J31" s="686">
        <v>2244649.7501224475</v>
      </c>
      <c r="K31" s="686">
        <v>5350289.6652708482</v>
      </c>
      <c r="L31" s="686">
        <v>57044.832520260003</v>
      </c>
    </row>
    <row r="32" spans="1:12" ht="14.4">
      <c r="A32" s="370">
        <v>26</v>
      </c>
      <c r="B32" s="678" t="s">
        <v>521</v>
      </c>
      <c r="C32" s="686">
        <v>310078020.48122311</v>
      </c>
      <c r="D32" s="686">
        <v>273628589.22093713</v>
      </c>
      <c r="E32" s="686">
        <v>8889922.2049379982</v>
      </c>
      <c r="F32" s="686">
        <v>24847417.035347994</v>
      </c>
      <c r="G32" s="686">
        <v>2712092.0200000014</v>
      </c>
      <c r="H32" s="686">
        <v>26092750.960922483</v>
      </c>
      <c r="I32" s="686">
        <v>1562817.6812747605</v>
      </c>
      <c r="J32" s="686">
        <v>1978258.3335293068</v>
      </c>
      <c r="K32" s="686">
        <v>20269074.137587804</v>
      </c>
      <c r="L32" s="686">
        <v>2282600.8085306101</v>
      </c>
    </row>
    <row r="33" spans="1:12" ht="14.4">
      <c r="A33" s="370">
        <v>27</v>
      </c>
      <c r="B33" s="679" t="s">
        <v>64</v>
      </c>
      <c r="C33" s="686">
        <f>SUM(C7:C32)</f>
        <v>3690699314.3609238</v>
      </c>
      <c r="D33" s="686">
        <f t="shared" ref="D33:L33" si="0">SUM(D7:D32)</f>
        <v>3376571573.7597809</v>
      </c>
      <c r="E33" s="686">
        <f t="shared" si="0"/>
        <v>180171232.62286001</v>
      </c>
      <c r="F33" s="686">
        <f t="shared" si="0"/>
        <v>127613941.35583501</v>
      </c>
      <c r="G33" s="686">
        <f t="shared" si="0"/>
        <v>6342566.6224480011</v>
      </c>
      <c r="H33" s="686">
        <f>SUM(H7:H32)</f>
        <v>142916244.10629985</v>
      </c>
      <c r="I33" s="686">
        <f>SUM(I7:I32)</f>
        <v>34707059.030283257</v>
      </c>
      <c r="J33" s="686">
        <f>SUM(J7:J32)</f>
        <v>20458152.132130403</v>
      </c>
      <c r="K33" s="686">
        <f t="shared" si="0"/>
        <v>83894210.901546538</v>
      </c>
      <c r="L33" s="686">
        <f t="shared" si="0"/>
        <v>3856822.0423396621</v>
      </c>
    </row>
    <row r="34" spans="1:12">
      <c r="A34" s="401"/>
      <c r="B34" s="401"/>
      <c r="C34" s="401"/>
      <c r="D34" s="401"/>
      <c r="E34" s="401"/>
      <c r="H34" s="401"/>
    </row>
    <row r="35" spans="1:12">
      <c r="A35" s="401"/>
      <c r="B35" s="439"/>
      <c r="C35" s="439"/>
      <c r="D35" s="401"/>
      <c r="E35" s="401"/>
      <c r="H35" s="401"/>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showGridLines="0" zoomScale="80" zoomScaleNormal="80" workbookViewId="0">
      <selection activeCell="C31" sqref="C31"/>
    </sheetView>
  </sheetViews>
  <sheetFormatPr defaultColWidth="8.6640625" defaultRowHeight="12"/>
  <cols>
    <col min="1" max="1" width="11.6640625" style="441" bestFit="1" customWidth="1"/>
    <col min="2" max="2" width="64.88671875" style="441" customWidth="1"/>
    <col min="3" max="11" width="28.33203125" style="441" customWidth="1"/>
    <col min="12" max="16384" width="8.6640625" style="441"/>
  </cols>
  <sheetData>
    <row r="1" spans="1:11" s="381" customFormat="1" ht="13.8">
      <c r="A1" s="319" t="s">
        <v>30</v>
      </c>
      <c r="B1" s="366" t="str">
        <f>'Info '!C2</f>
        <v>JSC "Liberty Bank"</v>
      </c>
    </row>
    <row r="2" spans="1:11" s="381" customFormat="1">
      <c r="A2" s="320" t="s">
        <v>31</v>
      </c>
      <c r="B2" s="515">
        <f>'1. key ratios '!B2</f>
        <v>45657</v>
      </c>
    </row>
    <row r="3" spans="1:11" s="381" customFormat="1">
      <c r="A3" s="321" t="s">
        <v>504</v>
      </c>
    </row>
    <row r="4" spans="1:11">
      <c r="C4" s="444" t="s">
        <v>698</v>
      </c>
      <c r="D4" s="444" t="s">
        <v>697</v>
      </c>
      <c r="E4" s="444" t="s">
        <v>696</v>
      </c>
      <c r="F4" s="444" t="s">
        <v>695</v>
      </c>
      <c r="G4" s="444" t="s">
        <v>694</v>
      </c>
      <c r="H4" s="444" t="s">
        <v>693</v>
      </c>
      <c r="I4" s="444" t="s">
        <v>692</v>
      </c>
      <c r="J4" s="444" t="s">
        <v>691</v>
      </c>
      <c r="K4" s="444" t="s">
        <v>690</v>
      </c>
    </row>
    <row r="5" spans="1:11" ht="123" customHeight="1">
      <c r="A5" s="832" t="s">
        <v>689</v>
      </c>
      <c r="B5" s="833"/>
      <c r="C5" s="443" t="s">
        <v>505</v>
      </c>
      <c r="D5" s="443" t="s">
        <v>506</v>
      </c>
      <c r="E5" s="443" t="s">
        <v>507</v>
      </c>
      <c r="F5" s="443" t="s">
        <v>508</v>
      </c>
      <c r="G5" s="443" t="s">
        <v>509</v>
      </c>
      <c r="H5" s="443" t="s">
        <v>510</v>
      </c>
      <c r="I5" s="443" t="s">
        <v>511</v>
      </c>
      <c r="J5" s="443" t="s">
        <v>512</v>
      </c>
      <c r="K5" s="443" t="s">
        <v>513</v>
      </c>
    </row>
    <row r="6" spans="1:11" ht="14.4">
      <c r="A6" s="369">
        <v>1</v>
      </c>
      <c r="B6" s="369" t="s">
        <v>473</v>
      </c>
      <c r="C6" s="686">
        <v>39902840.971031353</v>
      </c>
      <c r="D6" s="686">
        <v>983811.95909999998</v>
      </c>
      <c r="E6" s="686">
        <v>0</v>
      </c>
      <c r="F6" s="686">
        <v>135129741.04976961</v>
      </c>
      <c r="G6" s="686">
        <v>1796492060.7787466</v>
      </c>
      <c r="H6" s="686">
        <v>0</v>
      </c>
      <c r="I6" s="686">
        <v>708206485.62547636</v>
      </c>
      <c r="J6" s="686">
        <v>46716072.40648248</v>
      </c>
      <c r="K6" s="686">
        <v>963268301.57031727</v>
      </c>
    </row>
    <row r="7" spans="1:11" ht="14.4">
      <c r="A7" s="369">
        <v>2</v>
      </c>
      <c r="B7" s="370" t="s">
        <v>514</v>
      </c>
      <c r="C7" s="686"/>
      <c r="D7" s="686">
        <v>0</v>
      </c>
      <c r="E7" s="686"/>
      <c r="F7" s="686"/>
      <c r="G7" s="686"/>
      <c r="H7" s="686"/>
      <c r="I7" s="686"/>
      <c r="J7" s="686"/>
      <c r="K7" s="686">
        <v>45278703.890000001</v>
      </c>
    </row>
    <row r="8" spans="1:11" ht="14.4">
      <c r="A8" s="369">
        <v>3</v>
      </c>
      <c r="B8" s="370" t="s">
        <v>481</v>
      </c>
      <c r="C8" s="686">
        <v>16176971.08904</v>
      </c>
      <c r="D8" s="686"/>
      <c r="E8" s="686"/>
      <c r="F8" s="686"/>
      <c r="G8" s="686"/>
      <c r="H8" s="686"/>
      <c r="I8" s="686"/>
      <c r="J8" s="686"/>
      <c r="K8" s="686">
        <v>396880072.81857795</v>
      </c>
    </row>
    <row r="9" spans="1:11" ht="14.4">
      <c r="A9" s="369">
        <v>4</v>
      </c>
      <c r="B9" s="402" t="s">
        <v>515</v>
      </c>
      <c r="C9" s="686">
        <v>259735.78240884098</v>
      </c>
      <c r="D9" s="686"/>
      <c r="E9" s="686"/>
      <c r="F9" s="686">
        <v>1070061.0029542255</v>
      </c>
      <c r="G9" s="686">
        <v>43159939.988977693</v>
      </c>
      <c r="H9" s="686">
        <v>0</v>
      </c>
      <c r="I9" s="686">
        <v>19265860.883346066</v>
      </c>
      <c r="J9" s="686"/>
      <c r="K9" s="686">
        <v>70200910.320596218</v>
      </c>
    </row>
    <row r="10" spans="1:11" ht="14.4">
      <c r="A10" s="369">
        <v>5</v>
      </c>
      <c r="B10" s="391" t="s">
        <v>516</v>
      </c>
      <c r="C10" s="686"/>
      <c r="D10" s="686"/>
      <c r="E10" s="686"/>
      <c r="F10" s="686"/>
      <c r="G10" s="686"/>
      <c r="H10" s="686"/>
      <c r="I10" s="686"/>
      <c r="J10" s="686"/>
      <c r="K10" s="686"/>
    </row>
    <row r="11" spans="1:11" ht="14.4">
      <c r="A11" s="369">
        <v>6</v>
      </c>
      <c r="B11" s="391" t="s">
        <v>517</v>
      </c>
      <c r="C11" s="686"/>
      <c r="D11" s="686"/>
      <c r="E11" s="686"/>
      <c r="F11" s="686"/>
      <c r="G11" s="686"/>
      <c r="H11" s="686"/>
      <c r="I11" s="686"/>
      <c r="J11" s="686"/>
      <c r="K11" s="686"/>
    </row>
    <row r="13" spans="1:11" ht="13.8">
      <c r="B13" s="442"/>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0"/>
  <sheetViews>
    <sheetView showGridLines="0" zoomScale="80" zoomScaleNormal="80" workbookViewId="0">
      <selection activeCell="H29" sqref="H29"/>
    </sheetView>
  </sheetViews>
  <sheetFormatPr defaultColWidth="8.6640625" defaultRowHeight="14.4"/>
  <cols>
    <col min="1" max="1" width="10" style="445" bestFit="1" customWidth="1"/>
    <col min="2" max="2" width="61.6640625" style="445" customWidth="1"/>
    <col min="3" max="3" width="19.44140625" style="445" customWidth="1"/>
    <col min="4" max="7" width="15.5546875" style="445" customWidth="1"/>
    <col min="8" max="8" width="16.6640625" style="445" customWidth="1"/>
    <col min="9" max="12" width="17.33203125" style="445" customWidth="1"/>
    <col min="13" max="13" width="12.88671875" style="445" customWidth="1"/>
    <col min="14" max="17" width="16.33203125" style="445" customWidth="1"/>
    <col min="18" max="18" width="12.33203125" style="445" bestFit="1" customWidth="1"/>
    <col min="19" max="19" width="34.77734375" style="445" customWidth="1"/>
    <col min="20" max="20" width="32.21875" style="445" customWidth="1"/>
    <col min="21" max="21" width="37.5546875" style="445" customWidth="1"/>
    <col min="22" max="22" width="43.33203125" style="682" bestFit="1" customWidth="1"/>
    <col min="23" max="16384" width="8.6640625" style="445"/>
  </cols>
  <sheetData>
    <row r="1" spans="1:22">
      <c r="A1" s="319" t="s">
        <v>30</v>
      </c>
      <c r="B1" s="366" t="str">
        <f>'Info '!C2</f>
        <v>JSC "Liberty Bank"</v>
      </c>
    </row>
    <row r="2" spans="1:22">
      <c r="A2" s="320" t="s">
        <v>31</v>
      </c>
      <c r="B2" s="515">
        <f>'1. key ratios '!B2</f>
        <v>45657</v>
      </c>
    </row>
    <row r="3" spans="1:22">
      <c r="A3" s="321" t="s">
        <v>532</v>
      </c>
      <c r="B3" s="381"/>
    </row>
    <row r="4" spans="1:22">
      <c r="A4" s="321"/>
      <c r="B4" s="381"/>
    </row>
    <row r="5" spans="1:22" ht="24" customHeight="1">
      <c r="A5" s="834" t="s">
        <v>533</v>
      </c>
      <c r="B5" s="835"/>
      <c r="C5" s="840" t="s">
        <v>699</v>
      </c>
      <c r="D5" s="840"/>
      <c r="E5" s="840"/>
      <c r="F5" s="840"/>
      <c r="G5" s="840"/>
      <c r="H5" s="840" t="s">
        <v>551</v>
      </c>
      <c r="I5" s="840"/>
      <c r="J5" s="840"/>
      <c r="K5" s="840"/>
      <c r="L5" s="840"/>
      <c r="M5" s="840" t="s">
        <v>663</v>
      </c>
      <c r="N5" s="840"/>
      <c r="O5" s="840"/>
      <c r="P5" s="840"/>
      <c r="Q5" s="840"/>
      <c r="R5" s="839" t="s">
        <v>534</v>
      </c>
      <c r="S5" s="839" t="s">
        <v>548</v>
      </c>
      <c r="T5" s="839" t="s">
        <v>549</v>
      </c>
      <c r="U5" s="839" t="s">
        <v>709</v>
      </c>
      <c r="V5" s="838" t="s">
        <v>710</v>
      </c>
    </row>
    <row r="6" spans="1:22" ht="36" customHeight="1">
      <c r="A6" s="836"/>
      <c r="B6" s="837"/>
      <c r="C6" s="455"/>
      <c r="D6" s="379" t="s">
        <v>684</v>
      </c>
      <c r="E6" s="379" t="s">
        <v>683</v>
      </c>
      <c r="F6" s="379" t="s">
        <v>682</v>
      </c>
      <c r="G6" s="379" t="s">
        <v>681</v>
      </c>
      <c r="H6" s="455"/>
      <c r="I6" s="379" t="s">
        <v>684</v>
      </c>
      <c r="J6" s="379" t="s">
        <v>683</v>
      </c>
      <c r="K6" s="379" t="s">
        <v>682</v>
      </c>
      <c r="L6" s="379" t="s">
        <v>681</v>
      </c>
      <c r="M6" s="455"/>
      <c r="N6" s="379" t="s">
        <v>684</v>
      </c>
      <c r="O6" s="379" t="s">
        <v>683</v>
      </c>
      <c r="P6" s="379" t="s">
        <v>682</v>
      </c>
      <c r="Q6" s="379" t="s">
        <v>681</v>
      </c>
      <c r="R6" s="839"/>
      <c r="S6" s="839"/>
      <c r="T6" s="839"/>
      <c r="U6" s="839"/>
      <c r="V6" s="838"/>
    </row>
    <row r="7" spans="1:22">
      <c r="A7" s="453">
        <v>1</v>
      </c>
      <c r="B7" s="454" t="s">
        <v>542</v>
      </c>
      <c r="C7" s="686">
        <v>34405.33</v>
      </c>
      <c r="D7" s="686">
        <v>34405.33</v>
      </c>
      <c r="E7" s="686">
        <v>0</v>
      </c>
      <c r="F7" s="686">
        <v>0</v>
      </c>
      <c r="G7" s="686">
        <v>0</v>
      </c>
      <c r="H7" s="686">
        <v>34618.039999999994</v>
      </c>
      <c r="I7" s="686">
        <v>34618.039999999994</v>
      </c>
      <c r="J7" s="686">
        <v>0</v>
      </c>
      <c r="K7" s="686">
        <v>0</v>
      </c>
      <c r="L7" s="686">
        <v>0</v>
      </c>
      <c r="M7" s="686">
        <v>346.02072826999995</v>
      </c>
      <c r="N7" s="686">
        <v>346.02072826999995</v>
      </c>
      <c r="O7" s="686">
        <v>0</v>
      </c>
      <c r="P7" s="686">
        <v>0</v>
      </c>
      <c r="Q7" s="686">
        <v>0</v>
      </c>
      <c r="R7" s="686">
        <v>4</v>
      </c>
      <c r="S7" s="680">
        <v>0</v>
      </c>
      <c r="T7" s="680">
        <v>0</v>
      </c>
      <c r="U7" s="680">
        <v>0.15362337289018885</v>
      </c>
      <c r="V7" s="683">
        <v>24.878654013500885</v>
      </c>
    </row>
    <row r="8" spans="1:22">
      <c r="A8" s="453">
        <v>2</v>
      </c>
      <c r="B8" s="452" t="s">
        <v>541</v>
      </c>
      <c r="C8" s="686">
        <v>1382925728.6393237</v>
      </c>
      <c r="D8" s="686">
        <v>1293050687.4923432</v>
      </c>
      <c r="E8" s="686">
        <v>32869908.203116011</v>
      </c>
      <c r="F8" s="686">
        <v>55388306.213863976</v>
      </c>
      <c r="G8" s="686">
        <v>1616826.7299999997</v>
      </c>
      <c r="H8" s="686">
        <v>1399272463.2217302</v>
      </c>
      <c r="I8" s="686">
        <v>1300026303.5670495</v>
      </c>
      <c r="J8" s="686">
        <v>33384017.106449999</v>
      </c>
      <c r="K8" s="686">
        <v>63975579.828359999</v>
      </c>
      <c r="L8" s="686">
        <v>1886562.72</v>
      </c>
      <c r="M8" s="686">
        <v>81296682.787610009</v>
      </c>
      <c r="N8" s="686">
        <v>19590940.5865</v>
      </c>
      <c r="O8" s="686">
        <v>9603001.5497678071</v>
      </c>
      <c r="P8" s="686">
        <v>50476278.120289996</v>
      </c>
      <c r="Q8" s="686">
        <v>1626460.85931</v>
      </c>
      <c r="R8" s="686">
        <v>396064</v>
      </c>
      <c r="S8" s="680">
        <v>0.22058951039668437</v>
      </c>
      <c r="T8" s="680">
        <v>0.26388788967683419</v>
      </c>
      <c r="U8" s="680">
        <v>0.21473394873979892</v>
      </c>
      <c r="V8" s="683">
        <v>37.122958807798945</v>
      </c>
    </row>
    <row r="9" spans="1:22">
      <c r="A9" s="453">
        <v>3</v>
      </c>
      <c r="B9" s="452" t="s">
        <v>540</v>
      </c>
      <c r="C9" s="686">
        <v>0</v>
      </c>
      <c r="D9" s="686">
        <v>0</v>
      </c>
      <c r="E9" s="686">
        <v>0</v>
      </c>
      <c r="F9" s="686">
        <v>0</v>
      </c>
      <c r="G9" s="686">
        <v>0</v>
      </c>
      <c r="H9" s="686">
        <v>0</v>
      </c>
      <c r="I9" s="686">
        <v>0</v>
      </c>
      <c r="J9" s="686">
        <v>0</v>
      </c>
      <c r="K9" s="686">
        <v>0</v>
      </c>
      <c r="L9" s="686">
        <v>0</v>
      </c>
      <c r="M9" s="686">
        <v>0</v>
      </c>
      <c r="N9" s="686">
        <v>0</v>
      </c>
      <c r="O9" s="686">
        <v>0</v>
      </c>
      <c r="P9" s="686">
        <v>0</v>
      </c>
      <c r="Q9" s="686">
        <v>0</v>
      </c>
      <c r="R9" s="686">
        <v>0</v>
      </c>
      <c r="S9" s="680">
        <v>0</v>
      </c>
      <c r="T9" s="680">
        <v>0</v>
      </c>
      <c r="U9" s="680">
        <v>0</v>
      </c>
      <c r="V9" s="683">
        <v>0</v>
      </c>
    </row>
    <row r="10" spans="1:22">
      <c r="A10" s="453">
        <v>4</v>
      </c>
      <c r="B10" s="452" t="s">
        <v>539</v>
      </c>
      <c r="C10" s="686">
        <v>12725383.820000006</v>
      </c>
      <c r="D10" s="686">
        <v>11715869.650000004</v>
      </c>
      <c r="E10" s="686">
        <v>221620.03000000003</v>
      </c>
      <c r="F10" s="686">
        <v>787894.14000000013</v>
      </c>
      <c r="G10" s="686">
        <v>0</v>
      </c>
      <c r="H10" s="686">
        <v>12996438.5</v>
      </c>
      <c r="I10" s="686">
        <v>11834821.650000002</v>
      </c>
      <c r="J10" s="686">
        <v>226853.84999999998</v>
      </c>
      <c r="K10" s="686">
        <v>934763</v>
      </c>
      <c r="L10" s="686">
        <v>0</v>
      </c>
      <c r="M10" s="686">
        <v>1076481.0191499998</v>
      </c>
      <c r="N10" s="686">
        <v>116276.10975999999</v>
      </c>
      <c r="O10" s="686">
        <v>124559.00921158999</v>
      </c>
      <c r="P10" s="686">
        <v>835645.90032999997</v>
      </c>
      <c r="Q10" s="686">
        <v>0</v>
      </c>
      <c r="R10" s="686">
        <v>17723</v>
      </c>
      <c r="S10" s="680">
        <v>0.20424661377799913</v>
      </c>
      <c r="T10" s="680">
        <v>0.22650928613333987</v>
      </c>
      <c r="U10" s="680">
        <v>0.21964473599979861</v>
      </c>
      <c r="V10" s="683">
        <v>15.496505335397638</v>
      </c>
    </row>
    <row r="11" spans="1:22">
      <c r="A11" s="453">
        <v>5</v>
      </c>
      <c r="B11" s="452" t="s">
        <v>538</v>
      </c>
      <c r="C11" s="686">
        <v>4737097.2402290013</v>
      </c>
      <c r="D11" s="686">
        <v>4001202.1617440004</v>
      </c>
      <c r="E11" s="686">
        <v>171305.05</v>
      </c>
      <c r="F11" s="686">
        <v>564590.02848500013</v>
      </c>
      <c r="G11" s="686">
        <v>0</v>
      </c>
      <c r="H11" s="686">
        <v>4827595.7402299996</v>
      </c>
      <c r="I11" s="686">
        <v>4058320.1817439999</v>
      </c>
      <c r="J11" s="686">
        <v>176024.27000000002</v>
      </c>
      <c r="K11" s="686">
        <v>593251.28847999999</v>
      </c>
      <c r="L11" s="686">
        <v>0</v>
      </c>
      <c r="M11" s="686">
        <v>572093.5959800001</v>
      </c>
      <c r="N11" s="686">
        <v>46843.258830000006</v>
      </c>
      <c r="O11" s="686">
        <v>63271.219754420017</v>
      </c>
      <c r="P11" s="686">
        <v>461979.11737000005</v>
      </c>
      <c r="Q11" s="686">
        <v>0</v>
      </c>
      <c r="R11" s="686">
        <v>11522</v>
      </c>
      <c r="S11" s="680">
        <v>2.5847460515139083E-2</v>
      </c>
      <c r="T11" s="680">
        <v>2.8553838943073933E-2</v>
      </c>
      <c r="U11" s="680">
        <v>0.17733843666915933</v>
      </c>
      <c r="V11" s="683">
        <v>13.048266004508161</v>
      </c>
    </row>
    <row r="12" spans="1:22">
      <c r="A12" s="453">
        <v>6</v>
      </c>
      <c r="B12" s="452" t="s">
        <v>537</v>
      </c>
      <c r="C12" s="686">
        <v>55283495.448292017</v>
      </c>
      <c r="D12" s="686">
        <v>50662856.188292004</v>
      </c>
      <c r="E12" s="686">
        <v>1136537.2899999996</v>
      </c>
      <c r="F12" s="686">
        <v>2246277.9300000002</v>
      </c>
      <c r="G12" s="686">
        <v>1237824.0400000003</v>
      </c>
      <c r="H12" s="686">
        <v>56005175.268289998</v>
      </c>
      <c r="I12" s="686">
        <v>50481699.688292004</v>
      </c>
      <c r="J12" s="686">
        <v>1173866.08</v>
      </c>
      <c r="K12" s="686">
        <v>2714466.08</v>
      </c>
      <c r="L12" s="686">
        <v>1635144.3899999997</v>
      </c>
      <c r="M12" s="686">
        <v>4847828.5004300009</v>
      </c>
      <c r="N12" s="686">
        <v>833196.27711000014</v>
      </c>
      <c r="O12" s="686">
        <v>344898.75473549997</v>
      </c>
      <c r="P12" s="686">
        <v>2332801.9854900003</v>
      </c>
      <c r="Q12" s="686">
        <v>1336933.9953640103</v>
      </c>
      <c r="R12" s="686">
        <v>42843</v>
      </c>
      <c r="S12" s="680">
        <v>0.27313444223095507</v>
      </c>
      <c r="T12" s="680">
        <v>0.31870069705457893</v>
      </c>
      <c r="U12" s="680">
        <v>0.25773479184015613</v>
      </c>
      <c r="V12" s="683">
        <v>267.0270597071588</v>
      </c>
    </row>
    <row r="13" spans="1:22">
      <c r="A13" s="453">
        <v>7</v>
      </c>
      <c r="B13" s="452" t="s">
        <v>536</v>
      </c>
      <c r="C13" s="686">
        <v>439530601.877078</v>
      </c>
      <c r="D13" s="686">
        <v>428214293.54573196</v>
      </c>
      <c r="E13" s="686">
        <v>6457944.338792</v>
      </c>
      <c r="F13" s="686">
        <v>4858363.9925539996</v>
      </c>
      <c r="G13" s="686">
        <v>0</v>
      </c>
      <c r="H13" s="686">
        <v>441426949.08284992</v>
      </c>
      <c r="I13" s="686">
        <v>429895793.76116401</v>
      </c>
      <c r="J13" s="686">
        <v>6532155.7397699999</v>
      </c>
      <c r="K13" s="686">
        <v>4998999.5818520002</v>
      </c>
      <c r="L13" s="686">
        <v>0</v>
      </c>
      <c r="M13" s="686">
        <v>3604928.3438599999</v>
      </c>
      <c r="N13" s="686">
        <v>731528.18691000005</v>
      </c>
      <c r="O13" s="686">
        <v>742634.25389871164</v>
      </c>
      <c r="P13" s="686">
        <v>2130765.9030698729</v>
      </c>
      <c r="Q13" s="686">
        <v>0</v>
      </c>
      <c r="R13" s="686">
        <v>5303</v>
      </c>
      <c r="S13" s="680">
        <v>0</v>
      </c>
      <c r="T13" s="680">
        <v>0</v>
      </c>
      <c r="U13" s="680">
        <v>0</v>
      </c>
      <c r="V13" s="683">
        <v>0</v>
      </c>
    </row>
    <row r="14" spans="1:22">
      <c r="A14" s="447">
        <v>7.1</v>
      </c>
      <c r="B14" s="446" t="s">
        <v>545</v>
      </c>
      <c r="C14" s="686">
        <v>378819647.25872201</v>
      </c>
      <c r="D14" s="686">
        <v>368828945.35254002</v>
      </c>
      <c r="E14" s="686">
        <v>5824142.6479700003</v>
      </c>
      <c r="F14" s="686">
        <v>4166559.2582119992</v>
      </c>
      <c r="G14" s="686">
        <v>0</v>
      </c>
      <c r="H14" s="686">
        <v>380432387.64223993</v>
      </c>
      <c r="I14" s="686">
        <v>370253721.73700601</v>
      </c>
      <c r="J14" s="686">
        <v>5889238.2730999999</v>
      </c>
      <c r="K14" s="686">
        <v>4289427.6320820004</v>
      </c>
      <c r="L14" s="686">
        <v>0</v>
      </c>
      <c r="M14" s="686">
        <v>3102934.3941699998</v>
      </c>
      <c r="N14" s="686">
        <v>633999.23401000001</v>
      </c>
      <c r="O14" s="686">
        <v>669541.61003046599</v>
      </c>
      <c r="P14" s="686">
        <v>1799393.55012</v>
      </c>
      <c r="Q14" s="686">
        <v>0</v>
      </c>
      <c r="R14" s="686">
        <v>3980</v>
      </c>
      <c r="S14" s="680">
        <v>0.11295961063903492</v>
      </c>
      <c r="T14" s="680">
        <v>0.12312191800339618</v>
      </c>
      <c r="U14" s="680">
        <v>0.11133850755922316</v>
      </c>
      <c r="V14" s="683">
        <v>131.99232270751801</v>
      </c>
    </row>
    <row r="15" spans="1:22">
      <c r="A15" s="447">
        <v>7.2</v>
      </c>
      <c r="B15" s="446" t="s">
        <v>547</v>
      </c>
      <c r="C15" s="686">
        <v>11418578.645978002</v>
      </c>
      <c r="D15" s="686">
        <v>11418578.645978002</v>
      </c>
      <c r="E15" s="686">
        <v>0</v>
      </c>
      <c r="F15" s="686">
        <v>0</v>
      </c>
      <c r="G15" s="686">
        <v>0</v>
      </c>
      <c r="H15" s="686">
        <v>11461360.807770001</v>
      </c>
      <c r="I15" s="686">
        <v>11461360.807770001</v>
      </c>
      <c r="J15" s="686">
        <v>0</v>
      </c>
      <c r="K15" s="686">
        <v>0</v>
      </c>
      <c r="L15" s="686">
        <v>0</v>
      </c>
      <c r="M15" s="686">
        <v>20916.226469999998</v>
      </c>
      <c r="N15" s="686">
        <v>20916.226469999998</v>
      </c>
      <c r="O15" s="686">
        <v>0</v>
      </c>
      <c r="P15" s="686">
        <v>0</v>
      </c>
      <c r="Q15" s="686">
        <v>0</v>
      </c>
      <c r="R15" s="686">
        <v>163</v>
      </c>
      <c r="S15" s="680">
        <v>0.12160028783280669</v>
      </c>
      <c r="T15" s="680">
        <v>0.13640950630416415</v>
      </c>
      <c r="U15" s="680">
        <v>0.1185961123019396</v>
      </c>
      <c r="V15" s="683">
        <v>111.4797467129921</v>
      </c>
    </row>
    <row r="16" spans="1:22">
      <c r="A16" s="447">
        <v>7.3</v>
      </c>
      <c r="B16" s="446" t="s">
        <v>544</v>
      </c>
      <c r="C16" s="686">
        <v>49292375.972378008</v>
      </c>
      <c r="D16" s="686">
        <v>47966769.547213994</v>
      </c>
      <c r="E16" s="686">
        <v>633801.69082200003</v>
      </c>
      <c r="F16" s="686">
        <v>691804.73434199998</v>
      </c>
      <c r="G16" s="686">
        <v>0</v>
      </c>
      <c r="H16" s="686">
        <v>49533200.63284</v>
      </c>
      <c r="I16" s="686">
        <v>48180711.216388009</v>
      </c>
      <c r="J16" s="686">
        <v>642917.46666999999</v>
      </c>
      <c r="K16" s="686">
        <v>709571.94976999995</v>
      </c>
      <c r="L16" s="686">
        <v>0</v>
      </c>
      <c r="M16" s="686">
        <v>481077.72321999999</v>
      </c>
      <c r="N16" s="686">
        <v>76612.726429999995</v>
      </c>
      <c r="O16" s="686">
        <v>73092.643868245694</v>
      </c>
      <c r="P16" s="686">
        <v>331372.35292999999</v>
      </c>
      <c r="Q16" s="686">
        <v>0</v>
      </c>
      <c r="R16" s="686">
        <v>1160</v>
      </c>
      <c r="S16" s="680">
        <v>0.11853898813453671</v>
      </c>
      <c r="T16" s="680">
        <v>0.13560582620867098</v>
      </c>
      <c r="U16" s="680">
        <v>0.11684605852071371</v>
      </c>
      <c r="V16" s="683">
        <v>96.837931068654513</v>
      </c>
    </row>
    <row r="17" spans="1:22">
      <c r="A17" s="453">
        <v>8</v>
      </c>
      <c r="B17" s="452" t="s">
        <v>543</v>
      </c>
      <c r="C17" s="686">
        <v>105485884.58249608</v>
      </c>
      <c r="D17" s="686">
        <v>104120399.86549599</v>
      </c>
      <c r="E17" s="686">
        <v>474292.47999999998</v>
      </c>
      <c r="F17" s="686">
        <v>891192.23699999996</v>
      </c>
      <c r="G17" s="686">
        <v>0</v>
      </c>
      <c r="H17" s="686">
        <v>106654410.35296001</v>
      </c>
      <c r="I17" s="686">
        <v>105161546.60298403</v>
      </c>
      <c r="J17" s="686">
        <v>499647.99</v>
      </c>
      <c r="K17" s="686">
        <v>993215.75999199995</v>
      </c>
      <c r="L17" s="686">
        <v>0</v>
      </c>
      <c r="M17" s="686">
        <v>85970.549559999999</v>
      </c>
      <c r="N17" s="686">
        <v>18533.219572540002</v>
      </c>
      <c r="O17" s="686">
        <v>0</v>
      </c>
      <c r="P17" s="686">
        <v>67437.329989999998</v>
      </c>
      <c r="Q17" s="686">
        <v>0</v>
      </c>
      <c r="R17" s="686">
        <v>59375</v>
      </c>
      <c r="S17" s="680">
        <v>0.16696365721875675</v>
      </c>
      <c r="T17" s="680">
        <v>0.23015103782398358</v>
      </c>
      <c r="U17" s="680">
        <v>0.19613276572313088</v>
      </c>
      <c r="V17" s="683">
        <v>0.64202764594695105</v>
      </c>
    </row>
    <row r="18" spans="1:22">
      <c r="A18" s="451">
        <v>9</v>
      </c>
      <c r="B18" s="450" t="s">
        <v>535</v>
      </c>
      <c r="C18" s="686">
        <v>0</v>
      </c>
      <c r="D18" s="686">
        <v>0</v>
      </c>
      <c r="E18" s="686">
        <v>0</v>
      </c>
      <c r="F18" s="686">
        <v>0</v>
      </c>
      <c r="G18" s="686">
        <v>0</v>
      </c>
      <c r="H18" s="686">
        <v>0</v>
      </c>
      <c r="I18" s="686">
        <v>0</v>
      </c>
      <c r="J18" s="686">
        <v>0</v>
      </c>
      <c r="K18" s="686">
        <v>0</v>
      </c>
      <c r="L18" s="686">
        <v>0</v>
      </c>
      <c r="M18" s="686">
        <v>0</v>
      </c>
      <c r="N18" s="686">
        <v>0</v>
      </c>
      <c r="O18" s="686">
        <v>0</v>
      </c>
      <c r="P18" s="686">
        <v>0</v>
      </c>
      <c r="Q18" s="686">
        <v>0</v>
      </c>
      <c r="R18" s="686">
        <v>0</v>
      </c>
      <c r="S18" s="681">
        <v>0</v>
      </c>
      <c r="T18" s="681">
        <v>0</v>
      </c>
      <c r="U18" s="681">
        <v>0</v>
      </c>
      <c r="V18" s="684">
        <v>0</v>
      </c>
    </row>
    <row r="19" spans="1:22">
      <c r="A19" s="449">
        <v>10</v>
      </c>
      <c r="B19" s="448" t="s">
        <v>546</v>
      </c>
      <c r="C19" s="686">
        <v>2000722596.9374151</v>
      </c>
      <c r="D19" s="686">
        <v>1891799714.2336071</v>
      </c>
      <c r="E19" s="686">
        <v>41331607.391908005</v>
      </c>
      <c r="F19" s="686">
        <v>64736624.541902937</v>
      </c>
      <c r="G19" s="686">
        <v>2854650.7699999996</v>
      </c>
      <c r="H19" s="686">
        <v>2021217650.2060602</v>
      </c>
      <c r="I19" s="686">
        <v>1901493103.4912338</v>
      </c>
      <c r="J19" s="686">
        <v>41992565.036225997</v>
      </c>
      <c r="K19" s="686">
        <v>74210275.538681</v>
      </c>
      <c r="L19" s="686">
        <v>3521706.14</v>
      </c>
      <c r="M19" s="686">
        <v>91484330.817309991</v>
      </c>
      <c r="N19" s="686">
        <v>21337663.659400001</v>
      </c>
      <c r="O19" s="686">
        <v>10878364.787368041</v>
      </c>
      <c r="P19" s="686">
        <v>56304908.356519997</v>
      </c>
      <c r="Q19" s="686">
        <v>2963394.01425</v>
      </c>
      <c r="R19" s="686">
        <v>532834</v>
      </c>
      <c r="S19" s="680">
        <v>0.20063618217399057</v>
      </c>
      <c r="T19" s="680">
        <v>0.23996679251756009</v>
      </c>
      <c r="U19" s="680">
        <v>0.19234564206320678</v>
      </c>
      <c r="V19" s="683">
        <v>61.215718796956274</v>
      </c>
    </row>
    <row r="20" spans="1:22" ht="24">
      <c r="A20" s="447">
        <v>10.1</v>
      </c>
      <c r="B20" s="446" t="s">
        <v>550</v>
      </c>
      <c r="C20" s="686">
        <v>424323198.56999999</v>
      </c>
      <c r="D20" s="686">
        <v>414344546.28000003</v>
      </c>
      <c r="E20" s="686">
        <v>710848.85</v>
      </c>
      <c r="F20" s="686">
        <v>9267803.4399999995</v>
      </c>
      <c r="G20" s="686">
        <v>0</v>
      </c>
      <c r="H20" s="686">
        <v>431322463.42000002</v>
      </c>
      <c r="I20" s="686">
        <v>420383779.91000003</v>
      </c>
      <c r="J20" s="686">
        <v>744855.67</v>
      </c>
      <c r="K20" s="686">
        <v>10193827.84</v>
      </c>
      <c r="L20" s="686">
        <v>0</v>
      </c>
      <c r="M20" s="686">
        <v>21344526.071290001</v>
      </c>
      <c r="N20" s="686">
        <v>11441902.742860001</v>
      </c>
      <c r="O20" s="686">
        <v>506745.34588286997</v>
      </c>
      <c r="P20" s="686">
        <v>9395877.9824999999</v>
      </c>
      <c r="Q20" s="686">
        <v>0</v>
      </c>
      <c r="R20" s="686">
        <v>294991</v>
      </c>
      <c r="S20" s="680">
        <v>0.23208507757320057</v>
      </c>
      <c r="T20" s="680">
        <v>0.25805876056196064</v>
      </c>
      <c r="U20" s="680">
        <v>0.24384967947412123</v>
      </c>
      <c r="V20" s="683">
        <v>31.916832292693499</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3900F0EE-3FB2-43DA-83A6-48DBFF5A1F7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2025-01-30T16:40:54Z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