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8.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firstSheet="3" activeTab="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definedNames>
    <definedName name="_cur1">#REF!</definedName>
    <definedName name="_cur2">#REF!</definedName>
    <definedName name="_sum1">#REF!</definedName>
    <definedName name="_sum2">#REF!</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#REF!</definedName>
    <definedName name="date1">#REF!</definedName>
    <definedName name="L_FORMULAS_GEO">#REF!</definedName>
    <definedName name="_xlnm.Print_Area" localSheetId="15">'14. LCR'!$A$1:$K$28</definedName>
    <definedName name="_xlnm.Print_Area" localSheetId="5">'5. RWA '!$A$1:$H$15</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workbook>
</file>

<file path=xl/calcChain.xml><?xml version="1.0" encoding="utf-8"?>
<calcChain xmlns="http://schemas.openxmlformats.org/spreadsheetml/2006/main">
  <c r="H14" i="75" l="1"/>
  <c r="H13" i="75"/>
  <c r="H11" i="75"/>
  <c r="H7" i="75"/>
  <c r="G7" i="75"/>
  <c r="F7" i="75"/>
  <c r="B2" i="98" l="1"/>
  <c r="B1" i="98"/>
  <c r="B2" i="97"/>
  <c r="B1" i="97"/>
  <c r="B2" i="95"/>
  <c r="B1" i="95"/>
  <c r="B2" i="92"/>
  <c r="B1" i="92"/>
  <c r="B2" i="93"/>
  <c r="B1" i="93"/>
  <c r="B2" i="91"/>
  <c r="B1" i="91"/>
  <c r="B2" i="64"/>
  <c r="B1" i="64"/>
  <c r="B2" i="90"/>
  <c r="B1" i="90"/>
  <c r="B2" i="69"/>
  <c r="B1" i="69"/>
  <c r="B2" i="94"/>
  <c r="B1" i="94"/>
  <c r="B2" i="89"/>
  <c r="B1" i="89"/>
  <c r="B2" i="73"/>
  <c r="B1" i="73"/>
  <c r="B2" i="88"/>
  <c r="B1" i="88"/>
  <c r="B2" i="52"/>
  <c r="B1" i="52"/>
  <c r="B2" i="86"/>
  <c r="B1" i="86"/>
  <c r="B2" i="75"/>
  <c r="B1" i="75"/>
  <c r="B2" i="85"/>
  <c r="C14" i="69" l="1"/>
  <c r="G5" i="84" l="1"/>
  <c r="B2" i="107"/>
  <c r="B1" i="107"/>
  <c r="B2" i="106"/>
  <c r="B1" i="106"/>
  <c r="B2" i="105"/>
  <c r="B1" i="105"/>
  <c r="B2" i="104"/>
  <c r="B1" i="104"/>
  <c r="B2" i="103"/>
  <c r="B1" i="103"/>
  <c r="B2" i="102"/>
  <c r="B1" i="102"/>
  <c r="B2" i="101"/>
  <c r="B1" i="101"/>
  <c r="B2" i="100"/>
  <c r="B1" i="100"/>
  <c r="B2" i="99"/>
  <c r="B1" i="99"/>
  <c r="N21" i="92"/>
  <c r="M21" i="92"/>
  <c r="L21" i="92"/>
  <c r="K21" i="92"/>
  <c r="J21" i="92"/>
  <c r="I21" i="92"/>
  <c r="H21" i="92"/>
  <c r="G21" i="92"/>
  <c r="F21" i="92"/>
  <c r="E21" i="92"/>
  <c r="C21" i="92"/>
  <c r="N20" i="92"/>
  <c r="N19" i="92"/>
  <c r="E19" i="92"/>
  <c r="N18" i="92"/>
  <c r="E18" i="92"/>
  <c r="N17" i="92"/>
  <c r="E17" i="92"/>
  <c r="N16" i="92"/>
  <c r="E16" i="92"/>
  <c r="N15" i="92"/>
  <c r="E15" i="92"/>
  <c r="N14" i="92"/>
  <c r="M14" i="92"/>
  <c r="L14" i="92"/>
  <c r="K14" i="92"/>
  <c r="J14" i="92"/>
  <c r="I14" i="92"/>
  <c r="H14" i="92"/>
  <c r="G14" i="92"/>
  <c r="F14" i="92"/>
  <c r="E14" i="92"/>
  <c r="C14" i="92"/>
  <c r="N13" i="92"/>
  <c r="N12" i="92"/>
  <c r="E12" i="92"/>
  <c r="N11" i="92"/>
  <c r="E11" i="92"/>
  <c r="N10" i="92"/>
  <c r="E10" i="92"/>
  <c r="N9" i="92"/>
  <c r="E9" i="92"/>
  <c r="N8" i="92"/>
  <c r="E8" i="92"/>
  <c r="N7" i="92"/>
  <c r="M7" i="92"/>
  <c r="L7" i="92"/>
  <c r="K7" i="92"/>
  <c r="J7" i="92"/>
  <c r="I7" i="92"/>
  <c r="H7" i="92"/>
  <c r="G7" i="92"/>
  <c r="F7" i="92"/>
  <c r="E7" i="92"/>
  <c r="C7" i="92"/>
  <c r="C40" i="69"/>
  <c r="C32" i="69"/>
  <c r="C21" i="69"/>
  <c r="G5" i="86"/>
  <c r="F5" i="86"/>
  <c r="E5" i="86"/>
  <c r="D5" i="86"/>
  <c r="C5" i="86"/>
  <c r="H53" i="75"/>
  <c r="E53" i="75"/>
  <c r="H52" i="75"/>
  <c r="E52" i="75"/>
  <c r="H51" i="75"/>
  <c r="E51" i="75"/>
  <c r="H50" i="75"/>
  <c r="E50" i="75"/>
  <c r="H49" i="75"/>
  <c r="E49" i="75"/>
  <c r="H48" i="75"/>
  <c r="E48" i="75"/>
  <c r="H47" i="75"/>
  <c r="E47" i="75"/>
  <c r="H46" i="75"/>
  <c r="E46" i="75"/>
  <c r="H45" i="75"/>
  <c r="E45" i="75"/>
  <c r="B1" i="85"/>
  <c r="B2" i="83"/>
  <c r="B1" i="83"/>
  <c r="F5" i="84"/>
  <c r="E5" i="84"/>
  <c r="D5" i="84"/>
  <c r="C5" i="84"/>
  <c r="B1" i="84"/>
</calcChain>
</file>

<file path=xl/sharedStrings.xml><?xml version="1.0" encoding="utf-8"?>
<sst xmlns="http://schemas.openxmlformats.org/spreadsheetml/2006/main" count="1177" uniqueCount="768">
  <si>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</si>
  <si>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</si>
  <si>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</si>
  <si>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</si>
  <si>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</si>
  <si>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</si>
  <si>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</si>
  <si>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</si>
  <si>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</si>
  <si>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</si>
  <si>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</si>
  <si>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</si>
  <si>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</si>
  <si>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</si>
  <si>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</si>
  <si>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</si>
  <si>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</si>
  <si>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</si>
  <si>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</si>
  <si>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</si>
  <si>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</si>
  <si>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</si>
  <si>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</si>
  <si>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</si>
  <si>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</si>
  <si>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</si>
  <si>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</si>
  <si>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</si>
  <si>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</si>
  <si>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</si>
  <si>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</si>
  <si>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</si>
  <si>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</si>
  <si>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</si>
  <si>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</si>
  <si>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</si>
  <si>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</si>
  <si>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</si>
  <si>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</si>
  <si>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</si>
  <si>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</si>
  <si>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</si>
  <si>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</si>
  <si>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</si>
  <si>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</si>
  <si>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</si>
  <si>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</si>
  <si>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</si>
  <si>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</si>
  <si>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</si>
  <si>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</si>
  <si>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</si>
  <si>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</si>
  <si>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</si>
  <si>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</si>
  <si>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</si>
  <si>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</si>
  <si>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</si>
  <si>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</si>
  <si>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</si>
  <si>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</si>
  <si>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</si>
  <si>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</si>
  <si>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</si>
  <si>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</si>
  <si>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</si>
  <si>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</si>
  <si>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</si>
  <si>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</si>
  <si>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</si>
  <si>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</si>
  <si>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</si>
  <si>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</si>
  <si>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</si>
  <si>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</si>
  <si>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</si>
  <si>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</si>
  <si>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</si>
  <si>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</si>
  <si>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</si>
  <si>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</si>
  <si>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</si>
  <si>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</si>
  <si>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</si>
  <si>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</si>
  <si>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</si>
  <si>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</si>
  <si>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</si>
  <si>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</si>
  <si>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</si>
  <si>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</si>
  <si>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</si>
  <si>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</si>
  <si>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</si>
  <si>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</si>
  <si>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</si>
  <si>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</si>
  <si>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</si>
  <si>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</si>
  <si>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</si>
  <si>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</si>
  <si>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</si>
  <si>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</si>
  <si>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</si>
  <si>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</si>
  <si>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</si>
  <si>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</si>
  <si>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</si>
  <si>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</si>
  <si>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</si>
  <si>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</si>
  <si>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</si>
  <si>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</si>
  <si>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</si>
  <si>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</si>
  <si>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</si>
  <si>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</si>
  <si>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</si>
  <si>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</si>
  <si>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</si>
  <si>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</si>
  <si>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</si>
  <si>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</si>
  <si>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</si>
  <si>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</si>
  <si>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</si>
  <si>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</si>
  <si>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</si>
  <si>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</si>
  <si>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</si>
  <si>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</si>
  <si>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</si>
  <si>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</si>
  <si>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</si>
  <si>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</si>
  <si>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</si>
  <si>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</si>
  <si>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</si>
  <si>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</si>
  <si>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</si>
  <si>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</si>
  <si>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</si>
  <si>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</si>
  <si>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</si>
  <si>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</si>
  <si>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</si>
  <si>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</si>
  <si>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</si>
  <si>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</si>
  <si>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</si>
  <si>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</si>
  <si>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</si>
  <si>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</si>
  <si>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</si>
  <si>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</si>
  <si>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</si>
  <si>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</si>
  <si>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</si>
  <si>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</si>
  <si>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</si>
  <si>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</si>
  <si>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</si>
  <si>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</si>
  <si>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</si>
  <si>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</si>
  <si>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</si>
  <si>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</si>
  <si>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</si>
  <si>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</si>
  <si>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</si>
  <si>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</si>
  <si>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</si>
  <si>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</si>
  <si>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</si>
  <si>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</si>
  <si>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</si>
  <si>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</si>
  <si>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</si>
  <si>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</si>
  <si>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</si>
  <si>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</si>
  <si>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</si>
  <si>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</si>
  <si>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</si>
  <si>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</si>
  <si>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</si>
  <si>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</si>
  <si>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</si>
  <si>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</si>
  <si>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</si>
  <si>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</si>
  <si>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</si>
  <si>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</si>
  <si>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</si>
  <si>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</si>
  <si>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</si>
  <si>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</si>
  <si>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</si>
  <si>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</si>
  <si>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</si>
  <si>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</si>
  <si>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</si>
  <si>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</si>
  <si>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</si>
  <si>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</si>
  <si>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</si>
  <si>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</si>
  <si>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</si>
  <si>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</si>
  <si>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</si>
  <si>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</si>
  <si>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</si>
  <si>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</si>
  <si>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</si>
  <si>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</si>
  <si>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</si>
  <si>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</si>
  <si>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</si>
  <si>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</si>
  <si>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</si>
  <si>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</si>
  <si>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</si>
  <si>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</si>
  <si>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</si>
  <si>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</si>
  <si>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</si>
  <si>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</si>
  <si>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</si>
  <si>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</si>
  <si>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</si>
  <si>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</si>
  <si>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</si>
  <si>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</si>
  <si>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</si>
  <si>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</si>
  <si>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</si>
  <si>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</si>
  <si>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</si>
  <si>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</si>
  <si>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</si>
  <si>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</si>
  <si>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</si>
  <si>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</si>
  <si>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</si>
  <si>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</si>
  <si>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</si>
  <si>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</si>
  <si>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</si>
  <si>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</si>
  <si>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</si>
  <si>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</si>
  <si>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</si>
  <si>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</si>
  <si>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</si>
  <si>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</si>
  <si>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</si>
  <si>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</si>
  <si>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</si>
  <si>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</si>
  <si>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</si>
  <si>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</si>
  <si>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</si>
  <si>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</si>
  <si>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</si>
  <si>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</si>
  <si>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</si>
  <si>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</si>
  <si>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</si>
  <si>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</si>
  <si>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</si>
  <si>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</si>
  <si>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</si>
  <si>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</si>
  <si>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</si>
  <si>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</si>
  <si>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</si>
  <si>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</si>
  <si>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</si>
  <si>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</si>
  <si>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</si>
  <si>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</si>
  <si>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</si>
  <si>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</si>
  <si>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</si>
  <si>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</si>
  <si>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</si>
  <si>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</si>
  <si>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</si>
  <si>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</si>
  <si>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</si>
  <si>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</si>
  <si>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</si>
  <si>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</si>
  <si>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</si>
  <si>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</si>
  <si>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</si>
  <si>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</si>
  <si>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</si>
  <si>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</si>
  <si>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</si>
  <si>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</si>
  <si>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</si>
  <si>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</si>
  <si>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</si>
  <si>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</si>
  <si>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</si>
  <si>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</si>
  <si>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</si>
  <si>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</si>
  <si>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</si>
  <si>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</si>
  <si>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</si>
  <si>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</si>
  <si>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</si>
  <si>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</si>
  <si>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</si>
  <si>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</si>
  <si>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</si>
  <si>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</si>
  <si>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</si>
  <si>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</si>
  <si>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</si>
  <si>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</si>
  <si>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</si>
  <si>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</si>
  <si>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</si>
  <si>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</si>
  <si>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</si>
  <si>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</si>
  <si>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</si>
  <si>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</si>
  <si>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</si>
  <si>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</si>
  <si>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</si>
  <si>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</si>
  <si>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</si>
  <si>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</si>
  <si>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</si>
  <si>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</si>
  <si>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</si>
  <si>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</si>
  <si>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</si>
  <si>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</si>
  <si>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</si>
  <si>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</si>
  <si>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</si>
  <si>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</si>
  <si>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</si>
  <si>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</si>
  <si>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</si>
  <si>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</si>
  <si>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</si>
  <si>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</si>
  <si>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</si>
  <si>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</si>
  <si>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</si>
  <si>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</si>
  <si>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</si>
  <si>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</si>
  <si>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</si>
  <si>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</si>
  <si>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</si>
  <si>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</si>
  <si>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</si>
  <si>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</si>
  <si>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</si>
  <si>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</si>
  <si>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</si>
  <si>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</si>
  <si>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</si>
  <si>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</si>
  <si>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</si>
  <si>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</si>
  <si>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</si>
  <si>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</si>
  <si>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</si>
  <si>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</si>
  <si>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</si>
  <si>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</si>
  <si>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</si>
  <si>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</si>
  <si>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</si>
  <si>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</si>
  <si>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</si>
  <si>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</si>
  <si>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</si>
  <si>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</si>
  <si>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</si>
  <si>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</si>
  <si>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</si>
  <si>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</si>
  <si>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</si>
  <si>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</si>
  <si>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</si>
  <si>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</si>
  <si>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</si>
  <si>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</si>
  <si>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</si>
  <si>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</si>
  <si>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</si>
  <si>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</si>
  <si>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</si>
  <si>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</si>
  <si>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</si>
  <si>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</si>
  <si>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</si>
  <si>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</si>
  <si>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</si>
  <si>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</si>
  <si>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</si>
  <si>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</si>
  <si>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</si>
  <si>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</si>
  <si>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</si>
  <si>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</si>
  <si>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</si>
  <si>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</si>
  <si>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</si>
  <si>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</si>
  <si>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</si>
  <si>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</si>
  <si>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</si>
  <si>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</si>
  <si>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</si>
  <si>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</si>
  <si>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</si>
  <si>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</si>
  <si>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</si>
  <si>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</si>
  <si>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</si>
  <si>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</si>
  <si>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</si>
  <si>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</si>
  <si>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</si>
  <si>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</si>
  <si>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</si>
  <si>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</si>
  <si>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</si>
  <si>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</si>
  <si>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</si>
  <si>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</si>
  <si>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</si>
  <si>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</si>
  <si>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</si>
  <si>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</si>
  <si>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</si>
  <si>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</si>
  <si>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</si>
  <si>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</si>
  <si>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</si>
  <si>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</si>
  <si>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</si>
  <si>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</si>
  <si>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</si>
  <si>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</si>
  <si>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</si>
  <si>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</si>
  <si>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</si>
  <si>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</si>
  <si>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</si>
  <si>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</si>
  <si>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</si>
  <si>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</si>
  <si>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</si>
  <si>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</si>
  <si>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</si>
  <si>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</si>
  <si>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</si>
  <si>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</si>
  <si>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</si>
  <si>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</si>
  <si>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</si>
  <si>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</si>
  <si>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</si>
  <si>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</si>
  <si>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</si>
  <si>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</si>
  <si>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</si>
  <si>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</si>
  <si>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</si>
  <si>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</si>
  <si>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</si>
  <si>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</si>
  <si>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</si>
  <si>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</si>
  <si>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</si>
  <si>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</si>
  <si>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</si>
  <si>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</si>
  <si>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</si>
  <si>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</si>
  <si>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</si>
  <si>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</si>
  <si>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</si>
  <si>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</si>
  <si>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</si>
  <si>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</si>
  <si>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</si>
  <si>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</si>
  <si>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</si>
  <si>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</si>
  <si>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</si>
  <si>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</si>
  <si>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</si>
  <si>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</si>
  <si>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</si>
  <si>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</si>
  <si>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</si>
  <si>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</si>
  <si>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</si>
  <si>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</si>
  <si>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</si>
  <si>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</si>
  <si>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</si>
  <si>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</si>
  <si>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</si>
  <si>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</si>
  <si>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</si>
  <si>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</si>
  <si>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</si>
  <si>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</si>
  <si>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</si>
  <si>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</si>
  <si>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</si>
  <si>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</si>
  <si>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</si>
  <si>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</si>
  <si>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</si>
  <si>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</si>
  <si>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</si>
  <si>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</si>
  <si>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</si>
  <si>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</si>
  <si>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</si>
  <si>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</si>
  <si>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</si>
  <si>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</si>
  <si>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</si>
  <si>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</si>
  <si>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</si>
  <si>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</si>
  <si>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</si>
  <si>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</si>
  <si>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</si>
  <si>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</si>
  <si>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</si>
  <si>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</si>
  <si>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</si>
  <si>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</si>
  <si>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</si>
  <si>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</si>
  <si>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</si>
  <si>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</si>
  <si>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</si>
  <si>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</si>
  <si>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</si>
  <si>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</si>
  <si>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</si>
  <si>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</si>
  <si>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</si>
  <si>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</si>
  <si>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</si>
  <si>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</si>
  <si>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</si>
  <si>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</si>
  <si>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</si>
  <si>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</si>
  <si>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</si>
  <si>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</si>
  <si>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</si>
  <si>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</si>
  <si>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</si>
  <si>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</si>
  <si>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</si>
  <si>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</si>
  <si>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</si>
  <si>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</si>
  <si>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</si>
  <si>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</si>
  <si>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</si>
  <si>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</si>
  <si>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</si>
  <si>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</si>
  <si>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</si>
  <si>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</si>
  <si>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</si>
  <si>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</si>
  <si>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</si>
  <si>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</si>
  <si>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</si>
  <si>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</si>
  <si>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</si>
  <si>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</si>
  <si>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</si>
  <si>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</si>
  <si>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</si>
  <si>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</si>
  <si>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</si>
  <si>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</si>
  <si>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</si>
  <si>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</si>
  <si>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</si>
  <si>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</si>
  <si>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</si>
  <si>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</si>
  <si>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</si>
  <si>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</si>
  <si>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</si>
  <si>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</si>
  <si>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</si>
  <si>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</si>
  <si>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</si>
  <si>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</si>
  <si>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</si>
  <si>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</si>
  <si>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</si>
  <si>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</si>
  <si>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</si>
  <si>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</si>
  <si>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</si>
  <si>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</si>
  <si>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</si>
  <si>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</si>
  <si>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</si>
  <si>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</si>
  <si>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</si>
  <si>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</si>
  <si>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</si>
  <si>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</si>
  <si>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</si>
  <si>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</si>
  <si>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</si>
  <si>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</si>
  <si>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</si>
  <si>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</si>
  <si>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</si>
  <si>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</si>
  <si>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</si>
  <si>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</si>
  <si>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</si>
  <si>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</si>
  <si>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</si>
  <si>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</si>
  <si>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</si>
  <si>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</si>
  <si>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</si>
  <si>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</si>
  <si>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</si>
  <si>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</si>
  <si>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</si>
  <si>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</si>
  <si>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</si>
  <si>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</si>
  <si>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</si>
  <si>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</si>
  <si>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</si>
  <si>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</si>
  <si>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</si>
  <si>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</si>
  <si>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</si>
  <si>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</si>
  <si>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</si>
  <si>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</si>
  <si>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</si>
  <si>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</si>
  <si>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</si>
  <si>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</si>
  <si>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</si>
  <si>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</si>
  <si>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</si>
  <si>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</si>
  <si>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</si>
  <si>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</si>
  <si>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</si>
  <si>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</si>
  <si>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</si>
  <si>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</si>
  <si>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</si>
  <si>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</si>
  <si>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</si>
  <si>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</si>
  <si>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</si>
  <si>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</si>
  <si>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</si>
  <si>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</si>
  <si>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</si>
  <si>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</si>
  <si>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</si>
  <si>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</si>
  <si>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</si>
  <si>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</si>
  <si>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</si>
  <si>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</si>
  <si>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</si>
  <si>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</si>
  <si>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</si>
  <si>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</si>
  <si>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</si>
  <si>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</si>
  <si>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</si>
  <si>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</si>
  <si>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</si>
  <si>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</si>
  <si>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</si>
  <si>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</si>
  <si>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</si>
  <si>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Of which: General Reserves</t>
  </si>
  <si>
    <t>Of which tier 2 capital qualifying instruments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</si>
  <si>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</si>
  <si>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</si>
  <si>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</si>
  <si>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</si>
  <si>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</si>
  <si>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</si>
  <si>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</si>
  <si>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</si>
  <si>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</si>
  <si>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</si>
  <si>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</si>
  <si>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</si>
  <si>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</si>
  <si>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</si>
  <si>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</si>
  <si>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</si>
  <si>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</si>
  <si>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</si>
  <si>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</si>
  <si>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</si>
  <si>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</si>
  <si>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</si>
  <si>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</si>
  <si>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</si>
  <si>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X</t>
  </si>
  <si>
    <t>table 9 (Capital), N39</t>
  </si>
  <si>
    <t>table 9 (Capital), N37</t>
  </si>
  <si>
    <t>table 9 (Capital), N2</t>
  </si>
  <si>
    <t>table 9 (Capital), N3</t>
  </si>
  <si>
    <t>table 9 (Capital), N5</t>
  </si>
  <si>
    <t>table 9 (Capital), N6</t>
  </si>
  <si>
    <t>table 9 (Capital), N5, N8</t>
  </si>
  <si>
    <t>JSC "BasisBank"</t>
  </si>
  <si>
    <t>Zhang Jun</t>
  </si>
  <si>
    <t>David Tsaava</t>
  </si>
  <si>
    <t>www.basisbank.ge</t>
  </si>
  <si>
    <t>Zaiqi Mi</t>
  </si>
  <si>
    <t>Non-independent member</t>
  </si>
  <si>
    <t>Non-independent chair</t>
  </si>
  <si>
    <t>Zhou Ning</t>
  </si>
  <si>
    <t>Independent member</t>
  </si>
  <si>
    <t>Zaza Robakidze</t>
  </si>
  <si>
    <t>Mia Mi</t>
  </si>
  <si>
    <t>General Director</t>
  </si>
  <si>
    <t>Lia Aslanikashvili</t>
  </si>
  <si>
    <t>Deputy General Director, Finance</t>
  </si>
  <si>
    <t>David Kakabadze</t>
  </si>
  <si>
    <t>Deputy General Director, Risk Management</t>
  </si>
  <si>
    <t>Levan Gardaphkhadze</t>
  </si>
  <si>
    <t>Deputy General Director, Retail Business</t>
  </si>
  <si>
    <t>Li Hui</t>
  </si>
  <si>
    <t>Deputy General Director Lending</t>
  </si>
  <si>
    <t>George Gabunia</t>
  </si>
  <si>
    <t>Chief Commercial Officer (CCO)</t>
  </si>
  <si>
    <t>Rati Dvaladze</t>
  </si>
  <si>
    <t>Chief Operations Officer (COO)</t>
  </si>
  <si>
    <t xml:space="preserve"> "Xinjiang HuaLing Industry &amp; Trade (Group) Co"</t>
  </si>
  <si>
    <t xml:space="preserve">Zaiqi Mi </t>
  </si>
  <si>
    <t>Enhua Mi</t>
  </si>
  <si>
    <t xml:space="preserve">                                                                                                                                      On Balance Assets                                                                                                                   
                                                                                                                                                                                                                                Sector of repayment source / counterparty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</si>
</sst>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117">
    <font>
      <sz val="11"/>
      <color theme="1"/>
      <name val="Calibri"/>
      <family val="2"/>
      <scheme val="minor"/>
    </font>
    <font>
      <sz val="10"/>
      <color theme="1"/>
      <name val="Arial"/>
      <family val="2"/>
    </font>
    <font>
      <sz val="10"/>
      <name val="Arial"/>
      <family val="2"/>
    </font>
    <font>
      <sz val="10"/>
      <color theme="1"/>
      <name val="Calibri"/>
      <family val="2"/>
      <scheme val="minor"/>
    </font>
    <font>
      <b/>
      <sz val="10"/>
      <color theme="1"/>
      <name val="Calibri"/>
      <family val="2"/>
      <scheme val="minor"/>
    </font>
    <font>
      <u/>
      <sz val="10"/>
      <color indexed="12"/>
      <name val="Arial"/>
      <family val="2"/>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rgb="FF000000"/>
      <name val="Sylfaen"/>
      <family val="1"/>
    </font>
    <font>
      <b/>
      <sz val="9"/>
      <color rgb="FF000000"/>
      <name val="Sylfaen"/>
      <family val="1"/>
    </font>
    <font>
      <b/>
      <sz val="9"/>
      <color theme="1"/>
      <name val="Calibri"/>
      <family val="1"/>
      <scheme val="minor"/>
    </font>
    <font>
      <sz val="11"/>
      <color theme="1"/>
      <name val="Calibri"/>
      <family val="2"/>
      <scheme val="minor"/>
    </font>
  </fonts>
  <fills count="77">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5F5F5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s>
  <borders count="110">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medium">
        <color auto="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medium">
        <color auto="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medium">
        <color auto="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medium">
        <color auto="1"/>
      </right>
      <top/>
      <bottom style="thin">
        <color theme="6" tint="-0.49995422223578601"/>
      </bottom>
      <diagonal/>
    </border>
    <border>
      <left style="thin">
        <color theme="6" tint="-0.49995422223578601"/>
      </left>
      <right style="medium">
        <color auto="1"/>
      </right>
      <top/>
      <bottom/>
      <diagonal/>
    </border>
    <border>
      <left style="thin">
        <color auto="1"/>
      </left>
      <right style="thin">
        <color theme="6" tint="-0.49995422223578601"/>
      </right>
      <top style="thin">
        <color auto="1"/>
      </top>
      <bottom style="medium">
        <color auto="1"/>
      </bottom>
      <diagonal/>
    </border>
    <border>
      <left style="thin">
        <color theme="6" tint="-0.4999542222357860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thin">
        <color auto="1"/>
      </right>
      <top style="thin">
        <color auto="1"/>
      </top>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0966">
    <xf numFmtId="0" fontId="0" fillId="0" borderId="0"/>
    <xf numFmtId="9"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0" fontId="116"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166" fontId="2" fillId="0" borderId="0" applyFont="0" applyFill="0" applyBorder="0" applyAlignment="0" applyProtection="0"/>
    <xf numFmtId="0" fontId="2" fillId="0" borderId="0"/>
    <xf numFmtId="0" fontId="2" fillId="0" borderId="0"/>
    <xf numFmtId="0" fontId="116" fillId="0" borderId="0"/>
    <xf numFmtId="9" fontId="116" fillId="0" borderId="0" applyFont="0" applyFill="0" applyBorder="0" applyAlignment="0" applyProtection="0"/>
    <xf numFmtId="0" fontId="2" fillId="0" borderId="0"/>
    <xf numFmtId="0" fontId="2" fillId="0" borderId="0"/>
    <xf numFmtId="0" fontId="5" fillId="0" borderId="0" applyNumberFormat="0" applyFill="0" applyBorder="0">
      <protection locked="0"/>
    </xf>
    <xf numFmtId="0" fontId="7" fillId="0" borderId="0"/>
    <xf numFmtId="168" fontId="8" fillId="2" borderId="0"/>
    <xf numFmtId="169" fontId="8" fillId="2" borderId="0"/>
    <xf numFmtId="168" fontId="8" fillId="2" borderId="0"/>
    <xf numFmtId="0" fontId="9" fillId="3"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1" fillId="25"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1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1" fillId="33"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9" fillId="39" borderId="0" applyNumberFormat="0" applyBorder="0" applyAlignment="0" applyProtection="0"/>
    <xf numFmtId="0" fontId="9" fillId="44" borderId="0" applyNumberFormat="0" applyBorder="0" applyAlignment="0" applyProtection="0"/>
    <xf numFmtId="0" fontId="11" fillId="40"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9" fillId="35" borderId="0" applyNumberFormat="0" applyBorder="0" applyAlignment="0" applyProtection="0"/>
    <xf numFmtId="0" fontId="9" fillId="40" borderId="0" applyNumberFormat="0" applyBorder="0" applyAlignment="0" applyProtection="0"/>
    <xf numFmtId="0" fontId="11" fillId="40"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9" fillId="48" borderId="0" applyNumberFormat="0" applyBorder="0" applyAlignment="0" applyProtection="0"/>
    <xf numFmtId="0" fontId="9"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9" fillId="39" borderId="0" applyNumberFormat="0" applyBorder="0" applyAlignment="0" applyProtection="0"/>
    <xf numFmtId="0" fontId="9" fillId="50"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4" fillId="5" borderId="0" applyNumberFormat="0" applyBorder="0" applyAlignment="0" applyProtection="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1" fontId="18" fillId="0" borderId="0" applyFill="0" applyBorder="0" applyAlignment="0"/>
    <xf numFmtId="171" fontId="18"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0" fontId="17" fillId="0" borderId="0" applyFill="0" applyBorder="0" applyAlignment="0"/>
    <xf numFmtId="172" fontId="18" fillId="0" borderId="0" applyFill="0" applyBorder="0" applyAlignment="0"/>
    <xf numFmtId="173" fontId="18" fillId="0" borderId="0" applyFill="0" applyBorder="0" applyAlignment="0"/>
    <xf numFmtId="174" fontId="18" fillId="0" borderId="0" applyFill="0" applyBorder="0" applyAlignment="0"/>
    <xf numFmtId="175"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0" fillId="55" borderId="2"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19"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21" fillId="54" borderId="1" applyNumberFormat="0" applyAlignment="0" applyProtection="0"/>
    <xf numFmtId="0" fontId="19" fillId="54" borderId="1" applyNumberFormat="0" applyAlignment="0" applyProtection="0"/>
    <xf numFmtId="0" fontId="22"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3" fillId="57" borderId="4"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4" fillId="56" borderId="3" applyNumberFormat="0" applyAlignment="0" applyProtection="0"/>
    <xf numFmtId="0" fontId="22" fillId="56" borderId="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16" fillId="0" borderId="0" applyFont="0" applyFill="0" applyBorder="0" applyAlignment="0" applyProtection="0"/>
    <xf numFmtId="177"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6"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6"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2"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4" fontId="2"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4" fontId="2"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178" fontId="9"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4" fontId="2"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5"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178" fontId="9"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178"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4"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172"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44" fontId="116"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6" fillId="0" borderId="0"/>
    <xf numFmtId="14" fontId="27" fillId="0" borderId="0" applyFill="0" applyBorder="0" applyAlignment="0"/>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5">
      <alignment vertical="center"/>
    </xf>
    <xf numFmtId="38" fontId="8" fillId="0" borderId="0" applyFont="0" applyFill="0" applyBorder="0" applyAlignment="0" applyProtection="0"/>
    <xf numFmtId="180" fontId="2" fillId="0" borderId="0" applyFont="0" applyFill="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60" borderId="0" applyNumberFormat="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168" fontId="2" fillId="0" borderId="0"/>
    <xf numFmtId="0" fontId="2" fillId="0" borderId="0"/>
    <xf numFmtId="168" fontId="2" fillId="0" borderId="0"/>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17" fillId="0" borderId="6" applyNumberFormat="0">
      <protection locked="0"/>
    </xf>
    <xf numFmtId="0" fontId="32" fillId="7"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2" fillId="7" borderId="0" applyNumberFormat="0" applyBorder="0" applyAlignment="0" applyProtection="0"/>
    <xf numFmtId="0" fontId="2" fillId="54" borderId="6" applyNumberFormat="0" applyFont="0" applyBorder="0" applyProtection="0">
      <alignment horizontal="center" vertical="center"/>
    </xf>
    <xf numFmtId="0" fontId="35" fillId="0" borderId="7" applyNumberFormat="0" applyProtection="0"/>
    <xf numFmtId="0" fontId="35" fillId="0" borderId="7" applyNumberFormat="0" applyProtection="0"/>
    <xf numFmtId="0" fontId="35" fillId="0" borderId="7" applyNumberFormat="0" applyProtection="0"/>
    <xf numFmtId="0" fontId="35" fillId="0" borderId="8">
      <alignment horizontal="left" vertical="center"/>
    </xf>
    <xf numFmtId="0" fontId="35" fillId="0" borderId="8">
      <alignment horizontal="left" vertical="center"/>
    </xf>
    <xf numFmtId="168" fontId="35" fillId="0" borderId="8">
      <alignment horizontal="left" vertical="center"/>
    </xf>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7" fontId="39" fillId="0" borderId="0"/>
    <xf numFmtId="168" fontId="40" fillId="0" borderId="0"/>
    <xf numFmtId="0" fontId="40" fillId="0" borderId="0"/>
    <xf numFmtId="168" fontId="40" fillId="0" borderId="0"/>
    <xf numFmtId="168" fontId="35" fillId="0" borderId="0"/>
    <xf numFmtId="0" fontId="35" fillId="0" borderId="0"/>
    <xf numFmtId="168" fontId="35" fillId="0" borderId="0"/>
    <xf numFmtId="168" fontId="41" fillId="0" borderId="0"/>
    <xf numFmtId="0" fontId="41" fillId="0" borderId="0"/>
    <xf numFmtId="168" fontId="41" fillId="0" borderId="0"/>
    <xf numFmtId="168" fontId="42" fillId="0" borderId="0"/>
    <xf numFmtId="0" fontId="42" fillId="0" borderId="0"/>
    <xf numFmtId="168" fontId="42" fillId="0" borderId="0"/>
    <xf numFmtId="168" fontId="43" fillId="0" borderId="0"/>
    <xf numFmtId="0" fontId="43" fillId="0" borderId="0"/>
    <xf numFmtId="168" fontId="43" fillId="0" borderId="0"/>
    <xf numFmtId="168" fontId="44" fillId="0" borderId="0"/>
    <xf numFmtId="0" fontId="44" fillId="0" borderId="0"/>
    <xf numFmtId="168" fontId="44" fillId="0" borderId="0"/>
    <xf numFmtId="0" fontId="43" fillId="62" borderId="12" applyFont="0" applyBorder="0">
      <alignment horizontal="center" wrapText="1"/>
    </xf>
    <xf numFmtId="3" fontId="2" fillId="13" borderId="6" applyFont="0" applyProtection="0">
      <alignment horizontal="right" vertical="center"/>
    </xf>
    <xf numFmtId="9" fontId="2" fillId="13" borderId="6" applyFont="0" applyProtection="0">
      <alignment horizontal="right" vertical="center"/>
    </xf>
    <xf numFmtId="0" fontId="2" fillId="13" borderId="12"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0" fontId="45"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168" fontId="46" fillId="0" borderId="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8" fillId="63" borderId="2"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7"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9" fillId="13" borderId="1" applyNumberFormat="0" applyAlignment="0" applyProtection="0"/>
    <xf numFmtId="0" fontId="47" fillId="13" borderId="1" applyNumberFormat="0" applyAlignment="0" applyProtection="0"/>
    <xf numFmtId="3" fontId="2" fillId="64" borderId="6" applyFont="0">
      <alignment horizontal="right" vertical="center"/>
      <protection locked="0"/>
    </xf>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0" fontId="50" fillId="0" borderId="13"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1" fillId="0" borderId="14"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2" fillId="0" borderId="13" applyNumberFormat="0" applyFill="0" applyAlignment="0" applyProtection="0"/>
    <xf numFmtId="0" fontId="50" fillId="0" borderId="1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4" fillId="66"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5" fillId="65" borderId="0" applyNumberFormat="0" applyBorder="0" applyAlignment="0" applyProtection="0"/>
    <xf numFmtId="0" fontId="53" fillId="65" borderId="0" applyNumberFormat="0" applyBorder="0" applyAlignment="0" applyProtection="0"/>
    <xf numFmtId="1" fontId="56" fillId="0" borderId="0" applyProtection="0"/>
    <xf numFmtId="168" fontId="8" fillId="0" borderId="15"/>
    <xf numFmtId="169" fontId="8" fillId="0" borderId="15"/>
    <xf numFmtId="168" fontId="8" fillId="0" borderId="15"/>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0"/>
    <xf numFmtId="0" fontId="116" fillId="0" borderId="0"/>
    <xf numFmtId="0" fontId="116" fillId="0" borderId="0"/>
    <xf numFmtId="0"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0"/>
    <xf numFmtId="0" fontId="116" fillId="0" borderId="0"/>
    <xf numFmtId="0" fontId="116" fillId="0" borderId="0"/>
    <xf numFmtId="0"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0"/>
    <xf numFmtId="0" fontId="116" fillId="0" borderId="0"/>
    <xf numFmtId="0" fontId="116" fillId="0" borderId="0"/>
    <xf numFmtId="0"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116" fillId="0" borderId="0"/>
    <xf numFmtId="179" fontId="116" fillId="0" borderId="0"/>
    <xf numFmtId="179" fontId="116" fillId="0" borderId="0"/>
    <xf numFmtId="179"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3"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2" fillId="0" borderId="0"/>
    <xf numFmtId="0" fontId="3"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0" fontId="2"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0" fontId="2" fillId="0" borderId="0"/>
    <xf numFmtId="0" fontId="2" fillId="0" borderId="0"/>
    <xf numFmtId="0" fontId="2" fillId="0" borderId="0"/>
    <xf numFmtId="0" fontId="57" fillId="0" borderId="0"/>
    <xf numFmtId="181" fontId="2" fillId="0" borderId="0"/>
    <xf numFmtId="179" fontId="10" fillId="0" borderId="0"/>
    <xf numFmtId="0" fontId="57"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58" fillId="0" borderId="0"/>
    <xf numFmtId="0" fontId="58" fillId="0" borderId="0"/>
    <xf numFmtId="0" fontId="57" fillId="0" borderId="0"/>
    <xf numFmtId="179" fontId="10" fillId="0" borderId="0"/>
    <xf numFmtId="179" fontId="2" fillId="0" borderId="0"/>
    <xf numFmtId="179" fontId="2" fillId="0" borderId="0"/>
    <xf numFmtId="0" fontId="2" fillId="0" borderId="0"/>
    <xf numFmtId="0" fontId="2" fillId="0" borderId="0"/>
    <xf numFmtId="179" fontId="10"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0" fontId="10" fillId="0" borderId="0"/>
    <xf numFmtId="0" fontId="2" fillId="0" borderId="0"/>
    <xf numFmtId="179" fontId="116" fillId="0" borderId="0"/>
    <xf numFmtId="179" fontId="116"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6" fillId="0" borderId="0"/>
    <xf numFmtId="179" fontId="116"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0" fillId="0" borderId="0"/>
    <xf numFmtId="0" fontId="2" fillId="0" borderId="0"/>
    <xf numFmtId="179" fontId="116" fillId="0" borderId="0"/>
    <xf numFmtId="179" fontId="116"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2"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2" fillId="0" borderId="0"/>
    <xf numFmtId="0" fontId="2" fillId="0" borderId="0"/>
    <xf numFmtId="179" fontId="10" fillId="0" borderId="0"/>
    <xf numFmtId="0" fontId="2" fillId="0" borderId="0"/>
    <xf numFmtId="0" fontId="2" fillId="0" borderId="0"/>
    <xf numFmtId="0" fontId="2"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0" fillId="0" borderId="0"/>
    <xf numFmtId="0" fontId="2" fillId="0" borderId="0"/>
    <xf numFmtId="168" fontId="2" fillId="0" borderId="0"/>
    <xf numFmtId="179"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68" fontId="2" fillId="0" borderId="0"/>
    <xf numFmtId="179" fontId="116" fillId="0" borderId="0"/>
    <xf numFmtId="179" fontId="116" fillId="0" borderId="0"/>
    <xf numFmtId="179" fontId="116" fillId="0" borderId="0"/>
    <xf numFmtId="179"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4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79" fontId="116" fillId="0" borderId="0"/>
    <xf numFmtId="179" fontId="116" fillId="0" borderId="0"/>
    <xf numFmtId="179" fontId="116" fillId="0" borderId="0"/>
    <xf numFmtId="179" fontId="116"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2" fillId="0" borderId="0"/>
    <xf numFmtId="179" fontId="116" fillId="0" borderId="0"/>
    <xf numFmtId="179"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2" fillId="0" borderId="0"/>
    <xf numFmtId="179"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68" fontId="9"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10"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2" fillId="0" borderId="0"/>
    <xf numFmtId="0" fontId="2" fillId="0" borderId="0"/>
    <xf numFmtId="0" fontId="116" fillId="0" borderId="0"/>
    <xf numFmtId="0" fontId="116" fillId="0" borderId="0"/>
    <xf numFmtId="0" fontId="116" fillId="0" borderId="0"/>
    <xf numFmtId="0" fontId="116"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0"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0"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168" fontId="10" fillId="0" borderId="0"/>
    <xf numFmtId="0" fontId="10" fillId="0" borderId="0"/>
    <xf numFmtId="168" fontId="10" fillId="0" borderId="0"/>
    <xf numFmtId="0" fontId="10"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10"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68" fontId="10" fillId="0" borderId="0"/>
    <xf numFmtId="0" fontId="10" fillId="0" borderId="0"/>
    <xf numFmtId="0" fontId="10" fillId="0" borderId="0"/>
    <xf numFmtId="0" fontId="2"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9"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0"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68" fontId="9" fillId="0" borderId="0"/>
    <xf numFmtId="179" fontId="10" fillId="0" borderId="0"/>
    <xf numFmtId="179" fontId="10" fillId="0" borderId="0"/>
    <xf numFmtId="0" fontId="2" fillId="0" borderId="0"/>
    <xf numFmtId="179" fontId="116" fillId="0" borderId="0"/>
    <xf numFmtId="179" fontId="116" fillId="0" borderId="0"/>
    <xf numFmtId="179" fontId="116" fillId="0" borderId="0"/>
    <xf numFmtId="179"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0"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0"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0"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0" fillId="0" borderId="0"/>
    <xf numFmtId="179" fontId="10" fillId="0" borderId="0"/>
    <xf numFmtId="179" fontId="10" fillId="0" borderId="0"/>
    <xf numFmtId="179" fontId="10" fillId="0" borderId="0"/>
    <xf numFmtId="179"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2" fillId="0" borderId="0"/>
    <xf numFmtId="0" fontId="10"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0"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0" fontId="10"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0" fontId="2"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0"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7" fillId="0" borderId="0"/>
    <xf numFmtId="0" fontId="10" fillId="0" borderId="0"/>
    <xf numFmtId="0" fontId="2" fillId="0" borderId="0"/>
    <xf numFmtId="0" fontId="9" fillId="0" borderId="0"/>
    <xf numFmtId="168" fontId="7" fillId="0" borderId="0"/>
    <xf numFmtId="0" fontId="2" fillId="0" borderId="0"/>
    <xf numFmtId="0" fontId="116" fillId="0" borderId="0"/>
    <xf numFmtId="0" fontId="116" fillId="0" borderId="0"/>
    <xf numFmtId="179" fontId="10"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9"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10" fillId="0" borderId="0"/>
    <xf numFmtId="0" fontId="10" fillId="0" borderId="0"/>
    <xf numFmtId="168" fontId="7" fillId="0" borderId="0"/>
    <xf numFmtId="0" fontId="46" fillId="0" borderId="0"/>
    <xf numFmtId="0" fontId="2" fillId="0" borderId="0"/>
    <xf numFmtId="168" fontId="7" fillId="0" borderId="0"/>
    <xf numFmtId="0" fontId="116" fillId="0" borderId="0"/>
    <xf numFmtId="17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9"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168" fontId="7" fillId="0" borderId="0"/>
    <xf numFmtId="168" fontId="7" fillId="0" borderId="0"/>
    <xf numFmtId="0" fontId="116" fillId="0" borderId="0"/>
    <xf numFmtId="179" fontId="10" fillId="0" borderId="0"/>
    <xf numFmtId="179" fontId="10" fillId="0" borderId="0"/>
    <xf numFmtId="179" fontId="2" fillId="0" borderId="0"/>
    <xf numFmtId="0" fontId="2" fillId="0" borderId="0"/>
    <xf numFmtId="179" fontId="2" fillId="0" borderId="0"/>
    <xf numFmtId="0" fontId="2" fillId="0" borderId="0"/>
    <xf numFmtId="179"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10" fillId="0" borderId="0"/>
    <xf numFmtId="168" fontId="7" fillId="0" borderId="0"/>
    <xf numFmtId="168" fontId="7" fillId="0" borderId="0"/>
    <xf numFmtId="0" fontId="116" fillId="0" borderId="0"/>
    <xf numFmtId="179" fontId="10" fillId="0" borderId="0"/>
    <xf numFmtId="179" fontId="10"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10" fillId="0" borderId="0"/>
    <xf numFmtId="179" fontId="10"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179" fontId="10" fillId="0" borderId="0"/>
    <xf numFmtId="0" fontId="57"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57" fillId="0" borderId="0"/>
    <xf numFmtId="179" fontId="2"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0" fontId="2"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7" fillId="62" borderId="16" applyBorder="0"/>
    <xf numFmtId="0" fontId="2" fillId="0" borderId="0"/>
    <xf numFmtId="0" fontId="2" fillId="0" borderId="0"/>
    <xf numFmtId="0" fontId="2" fillId="0" borderId="0"/>
    <xf numFmtId="0" fontId="2" fillId="0" borderId="0"/>
    <xf numFmtId="179" fontId="116" fillId="0" borderId="0"/>
    <xf numFmtId="179" fontId="116" fillId="0" borderId="0"/>
    <xf numFmtId="179" fontId="116" fillId="0" borderId="0"/>
    <xf numFmtId="179" fontId="116" fillId="0" borderId="0"/>
    <xf numFmtId="0" fontId="2" fillId="0" borderId="0"/>
    <xf numFmtId="0" fontId="2" fillId="0" borderId="0"/>
    <xf numFmtId="179" fontId="116" fillId="0" borderId="0"/>
    <xf numFmtId="179" fontId="116" fillId="0" borderId="0"/>
    <xf numFmtId="179" fontId="116" fillId="0" borderId="0"/>
    <xf numFmtId="179"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8" fillId="0" borderId="0"/>
    <xf numFmtId="0" fontId="2"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8" fillId="0" borderId="0"/>
    <xf numFmtId="0" fontId="8" fillId="0" borderId="0"/>
    <xf numFmtId="0" fontId="8" fillId="0" borderId="0"/>
    <xf numFmtId="0" fontId="8" fillId="0" borderId="0"/>
    <xf numFmtId="179" fontId="2" fillId="0" borderId="0"/>
    <xf numFmtId="0" fontId="8" fillId="0" borderId="0"/>
    <xf numFmtId="179" fontId="8" fillId="0" borderId="0"/>
    <xf numFmtId="0" fontId="8" fillId="0" borderId="0"/>
    <xf numFmtId="0" fontId="2" fillId="0" borderId="0"/>
    <xf numFmtId="0" fontId="8"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179" fontId="8" fillId="0" borderId="0"/>
    <xf numFmtId="179" fontId="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57"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2" fillId="0" borderId="0"/>
    <xf numFmtId="0" fontId="116" fillId="0" borderId="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8" fillId="0" borderId="0"/>
    <xf numFmtId="0" fontId="8" fillId="0" borderId="0"/>
    <xf numFmtId="168" fontId="8" fillId="0" borderId="0"/>
    <xf numFmtId="0" fontId="57" fillId="0" borderId="0"/>
    <xf numFmtId="168"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8"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57" fillId="0" borderId="0"/>
    <xf numFmtId="0" fontId="2" fillId="0" borderId="0"/>
    <xf numFmtId="0" fontId="57" fillId="0" borderId="0"/>
    <xf numFmtId="168" fontId="2" fillId="0" borderId="0"/>
    <xf numFmtId="0" fontId="57" fillId="0" borderId="0"/>
    <xf numFmtId="168" fontId="2" fillId="0" borderId="0"/>
    <xf numFmtId="0" fontId="57"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179" fontId="2"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2"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179"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116" fillId="0" borderId="0"/>
    <xf numFmtId="179" fontId="8"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8" fillId="0" borderId="0"/>
    <xf numFmtId="179" fontId="8" fillId="0" borderId="0"/>
    <xf numFmtId="179" fontId="8" fillId="0" borderId="0"/>
    <xf numFmtId="179" fontId="8"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2"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2"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82"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16" fillId="0" borderId="0"/>
    <xf numFmtId="179" fontId="116" fillId="0" borderId="0"/>
    <xf numFmtId="179" fontId="116" fillId="0" borderId="0"/>
    <xf numFmtId="179" fontId="116"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179" fontId="116" fillId="0" borderId="0"/>
    <xf numFmtId="179" fontId="116" fillId="0" borderId="0"/>
    <xf numFmtId="179"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168" fontId="25" fillId="0" borderId="0"/>
    <xf numFmtId="0" fontId="2" fillId="0" borderId="0"/>
    <xf numFmtId="0" fontId="57" fillId="0" borderId="0"/>
    <xf numFmtId="168" fontId="2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57"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9" fontId="116" fillId="0" borderId="0"/>
    <xf numFmtId="0" fontId="2"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79" fontId="2"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169" fontId="1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9"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57"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179" fontId="116" fillId="0" borderId="0"/>
    <xf numFmtId="179" fontId="116" fillId="0" borderId="0"/>
    <xf numFmtId="179" fontId="116" fillId="0" borderId="0"/>
    <xf numFmtId="179" fontId="116" fillId="0" borderId="0"/>
    <xf numFmtId="0" fontId="2"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57" fillId="0" borderId="0"/>
    <xf numFmtId="0" fontId="2" fillId="0" borderId="0"/>
    <xf numFmtId="0" fontId="57"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79" fontId="116" fillId="0" borderId="0"/>
    <xf numFmtId="179" fontId="116" fillId="0" borderId="0"/>
    <xf numFmtId="179" fontId="116" fillId="0" borderId="0"/>
    <xf numFmtId="179"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168" fontId="116"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9" fontId="2" fillId="0" borderId="0"/>
    <xf numFmtId="0" fontId="57"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168" fontId="2"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169"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168" fontId="2" fillId="0" borderId="0"/>
    <xf numFmtId="0" fontId="57"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68" fontId="2" fillId="0" borderId="0"/>
    <xf numFmtId="0" fontId="57" fillId="0" borderId="0"/>
    <xf numFmtId="0" fontId="57" fillId="0" borderId="0"/>
    <xf numFmtId="0" fontId="57" fillId="0" borderId="0"/>
    <xf numFmtId="0" fontId="57" fillId="0" borderId="0"/>
    <xf numFmtId="0" fontId="57" fillId="0" borderId="0"/>
    <xf numFmtId="0" fontId="2"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179" fontId="116" fillId="0" borderId="0"/>
    <xf numFmtId="0" fontId="2" fillId="0" borderId="0"/>
    <xf numFmtId="0" fontId="2" fillId="0" borderId="0"/>
    <xf numFmtId="179" fontId="116" fillId="0" borderId="0"/>
    <xf numFmtId="179" fontId="116" fillId="0" borderId="0"/>
    <xf numFmtId="179" fontId="116" fillId="0" borderId="0"/>
    <xf numFmtId="179" fontId="116" fillId="0" borderId="0"/>
    <xf numFmtId="0" fontId="116" fillId="0" borderId="0"/>
    <xf numFmtId="0" fontId="116" fillId="0" borderId="0"/>
    <xf numFmtId="0" fontId="116" fillId="0" borderId="0"/>
    <xf numFmtId="0"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0"/>
    <xf numFmtId="0" fontId="116" fillId="0" borderId="0"/>
    <xf numFmtId="0" fontId="116" fillId="0" borderId="0"/>
    <xf numFmtId="0"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68" fontId="60" fillId="0" borderId="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168" fontId="2" fillId="0" borderId="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169"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0" borderId="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10" fillId="68" borderId="18"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9"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168" fontId="2" fillId="0" borderId="0"/>
    <xf numFmtId="0" fontId="2" fillId="67" borderId="17" applyNumberFormat="0" applyFont="0" applyAlignment="0" applyProtection="0"/>
    <xf numFmtId="0" fontId="2" fillId="67" borderId="17" applyNumberFormat="0" applyFont="0" applyAlignment="0" applyProtection="0"/>
    <xf numFmtId="169" fontId="2" fillId="0" borderId="0"/>
    <xf numFmtId="168" fontId="2" fillId="0" borderId="0"/>
    <xf numFmtId="168" fontId="2" fillId="0" borderId="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0" fontId="2" fillId="67" borderId="1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1" fillId="0" borderId="0">
      <alignment horizontal="left"/>
    </xf>
    <xf numFmtId="0" fontId="2" fillId="0" borderId="0"/>
    <xf numFmtId="0" fontId="2" fillId="0" borderId="0"/>
    <xf numFmtId="168" fontId="2" fillId="0" borderId="0"/>
    <xf numFmtId="3" fontId="2" fillId="7" borderId="6" applyFont="0">
      <alignment horizontal="right" vertical="center"/>
      <protection locked="0"/>
    </xf>
    <xf numFmtId="168" fontId="62" fillId="0" borderId="0"/>
    <xf numFmtId="0" fontId="62" fillId="0" borderId="0"/>
    <xf numFmtId="168" fontId="62" fillId="0" borderId="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4" fillId="55" borderId="20"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3"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5" fillId="54" borderId="19" applyNumberFormat="0" applyAlignment="0" applyProtection="0"/>
    <xf numFmtId="0" fontId="63" fillId="54" borderId="19" applyNumberFormat="0" applyAlignment="0" applyProtection="0"/>
    <xf numFmtId="0" fontId="7" fillId="0" borderId="0"/>
    <xf numFmtId="175" fontId="18" fillId="0" borderId="0" applyFont="0" applyFill="0" applyBorder="0" applyAlignment="0" applyProtection="0"/>
    <xf numFmtId="186"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18" fillId="0" borderId="0" applyFill="0" applyBorder="0" applyAlignment="0"/>
    <xf numFmtId="172" fontId="18" fillId="0" borderId="0" applyFill="0" applyBorder="0" applyAlignment="0"/>
    <xf numFmtId="171" fontId="18" fillId="0" borderId="0" applyFill="0" applyBorder="0" applyAlignment="0"/>
    <xf numFmtId="176" fontId="18" fillId="0" borderId="0" applyFill="0" applyBorder="0" applyAlignment="0"/>
    <xf numFmtId="172" fontId="18" fillId="0" borderId="0" applyFill="0" applyBorder="0" applyAlignment="0"/>
    <xf numFmtId="168" fontId="2" fillId="0" borderId="0"/>
    <xf numFmtId="0" fontId="2" fillId="0" borderId="0"/>
    <xf numFmtId="168" fontId="2" fillId="0" borderId="0"/>
    <xf numFmtId="0" fontId="46" fillId="0" borderId="6" applyNumberFormat="0">
      <alignment horizontal="center" vertical="top" wrapText="1"/>
    </xf>
    <xf numFmtId="0" fontId="67" fillId="0" borderId="0" applyNumberFormat="0" applyFill="0" applyBorder="0" applyAlignment="0" applyProtection="0"/>
    <xf numFmtId="3" fontId="2" fillId="62" borderId="6" applyFont="0">
      <alignment horizontal="right" vertical="center"/>
    </xf>
    <xf numFmtId="187" fontId="2" fillId="62" borderId="6" applyFont="0">
      <alignment horizontal="right" vertical="center"/>
    </xf>
    <xf numFmtId="0" fontId="68" fillId="0" borderId="0"/>
    <xf numFmtId="0" fontId="7" fillId="0" borderId="0"/>
    <xf numFmtId="0" fontId="7" fillId="0" borderId="0"/>
    <xf numFmtId="0" fontId="7" fillId="0" borderId="0"/>
    <xf numFmtId="168" fontId="7" fillId="0" borderId="0"/>
    <xf numFmtId="168" fontId="7"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49" fontId="27" fillId="0" borderId="0" applyFill="0" applyBorder="0" applyAlignment="0"/>
    <xf numFmtId="188" fontId="18" fillId="0" borderId="0" applyFill="0" applyBorder="0" applyAlignment="0"/>
    <xf numFmtId="189" fontId="18" fillId="0" borderId="0" applyFill="0" applyBorder="0" applyAlignment="0"/>
    <xf numFmtId="0" fontId="70" fillId="0" borderId="0">
      <alignment horizontal="center" vertical="top"/>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4"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72" fillId="0" borderId="21" applyNumberFormat="0" applyFill="0" applyAlignment="0" applyProtection="0"/>
    <xf numFmtId="0" fontId="28" fillId="0" borderId="21" applyNumberFormat="0" applyFill="0" applyAlignment="0" applyProtection="0"/>
    <xf numFmtId="0" fontId="7" fillId="0" borderId="23"/>
    <xf numFmtId="185" fontId="6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0" fontId="8" fillId="0" borderId="0" applyFont="0" applyFill="0" applyBorder="0" applyAlignment="0" applyProtection="0"/>
    <xf numFmtId="191" fontId="2" fillId="0" borderId="0" applyFon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1" fontId="75" fillId="0" borderId="0" applyFill="0" applyProtection="0">
      <alignment horizontal="right"/>
    </xf>
    <xf numFmtId="42" fontId="76" fillId="0" borderId="0" applyFont="0" applyFill="0" applyBorder="0" applyAlignment="0" applyProtection="0"/>
    <xf numFmtId="44" fontId="76" fillId="0" borderId="0" applyFont="0" applyFill="0" applyBorder="0" applyAlignment="0" applyProtection="0"/>
    <xf numFmtId="0" fontId="46" fillId="0" borderId="0"/>
    <xf numFmtId="0" fontId="77" fillId="0" borderId="0"/>
    <xf numFmtId="38" fontId="8" fillId="0" borderId="0" applyFont="0" applyFill="0" applyBorder="0" applyAlignment="0" applyProtection="0"/>
    <xf numFmtId="40" fontId="8" fillId="0" borderId="0" applyFont="0" applyFill="0" applyBorder="0" applyAlignment="0" applyProtection="0"/>
    <xf numFmtId="41" fontId="76" fillId="0" borderId="0" applyFont="0" applyFill="0" applyBorder="0" applyAlignment="0" applyProtection="0"/>
    <xf numFmtId="43" fontId="76" fillId="0" borderId="0" applyFont="0" applyFill="0" applyBorder="0" applyAlignment="0" applyProtection="0"/>
    <xf numFmtId="0" fontId="2" fillId="0" borderId="0"/>
    <xf numFmtId="0" fontId="2" fillId="0" borderId="0"/>
    <xf numFmtId="0" fontId="116" fillId="0" borderId="0"/>
    <xf numFmtId="0" fontId="2" fillId="0" borderId="0">
      <alignment vertical="center"/>
    </xf>
    <xf numFmtId="166" fontId="116" fillId="0" borderId="0" applyFont="0" applyFill="0" applyBorder="0" applyAlignment="0" applyProtection="0"/>
  </cellStyleXfs>
  <cellXfs count="785">
    <xf numFmtId="0" fontId="0" fillId="0" borderId="0" xfId="0"/>
    <xf numFmtId="0" fontId="2" fillId="69" borderId="6" xfId="12" applyFont="1" applyFill="1" applyBorder="1" applyAlignment="1">
      <alignment horizontal="left" vertical="center" wrapText="1"/>
    </xf>
    <xf numFmtId="0" fontId="2" fillId="0" borderId="0" xfId="12" applyFont="1" applyFill="1" applyBorder="1" applyProtection="1"/>
    <xf numFmtId="0" fontId="2" fillId="0" borderId="0" xfId="0" applyFont="1"/>
    <xf numFmtId="0" fontId="1" fillId="0" borderId="0" xfId="0" applyFont="1"/>
    <xf numFmtId="0" fontId="78" fillId="0" borderId="0" xfId="0" applyFont="1"/>
    <xf numFmtId="0" fontId="2" fillId="0" borderId="0" xfId="0" applyFont="1" applyBorder="1"/>
    <xf numFmtId="0" fontId="1" fillId="0" borderId="0" xfId="0" applyFont="1" applyBorder="1"/>
    <xf numFmtId="0" fontId="78" fillId="0" borderId="0" xfId="0" applyFont="1" applyBorder="1"/>
    <xf numFmtId="0" fontId="2" fillId="0" borderId="24" xfId="0" applyFont="1" applyBorder="1"/>
    <xf numFmtId="0" fontId="79" fillId="0" borderId="24" xfId="0" applyFont="1" applyBorder="1" applyAlignment="1">
      <alignment horizontal="center" vertical="center"/>
    </xf>
    <xf numFmtId="0" fontId="2" fillId="0" borderId="25" xfId="0" applyFont="1" applyBorder="1" applyAlignment="1">
      <alignment horizontal="right" vertical="center" wrapText="1"/>
    </xf>
    <xf numFmtId="0" fontId="2" fillId="0" borderId="26" xfId="0" applyFont="1" applyBorder="1" applyAlignment="1">
      <alignment vertical="center" wrapText="1"/>
    </xf>
    <xf numFmtId="0" fontId="2" fillId="0" borderId="25" xfId="0" applyFont="1" applyFill="1" applyBorder="1" applyAlignment="1">
      <alignment horizontal="center" vertical="center" wrapText="1"/>
    </xf>
    <xf numFmtId="0" fontId="2" fillId="0" borderId="6" xfId="0" applyFont="1" applyBorder="1" applyAlignment="1">
      <alignment vertical="center" wrapText="1"/>
    </xf>
    <xf numFmtId="192" fontId="1" fillId="0" borderId="6" xfId="0" applyNumberFormat="1" applyFont="1" applyFill="1" applyBorder="1" applyAlignment="1" applyProtection="1">
      <alignment vertical="center" wrapText="1"/>
      <protection locked="0"/>
    </xf>
    <xf numFmtId="192" fontId="1" fillId="0" borderId="27" xfId="0" applyNumberFormat="1" applyFont="1" applyFill="1" applyBorder="1" applyAlignment="1" applyProtection="1">
      <alignment vertical="center" wrapText="1"/>
      <protection locked="0"/>
    </xf>
    <xf numFmtId="0" fontId="78" fillId="0" borderId="0" xfId="0" applyFont="1" applyFill="1"/>
    <xf numFmtId="192" fontId="2" fillId="70" borderId="6" xfId="0" applyNumberFormat="1" applyFont="1" applyFill="1" applyBorder="1" applyAlignment="1" applyProtection="1">
      <alignment vertical="center"/>
      <protection locked="0"/>
    </xf>
    <xf numFmtId="192" fontId="80" fillId="70" borderId="6" xfId="0" applyNumberFormat="1" applyFont="1" applyFill="1" applyBorder="1" applyAlignment="1" applyProtection="1">
      <alignment vertical="center"/>
      <protection locked="0"/>
    </xf>
    <xf numFmtId="192" fontId="80" fillId="70" borderId="27" xfId="0" applyNumberFormat="1" applyFont="1" applyFill="1" applyBorder="1" applyAlignment="1" applyProtection="1">
      <alignment vertical="center"/>
      <protection locked="0"/>
    </xf>
    <xf numFmtId="0" fontId="2" fillId="0" borderId="0" xfId="0" applyFont="1" applyAlignment="1">
      <alignment horizontal="right"/>
    </xf>
    <xf numFmtId="0" fontId="2" fillId="0" borderId="0" xfId="0" applyFont="1" applyFill="1" applyBorder="1" applyProtection="1"/>
    <xf numFmtId="0" fontId="43" fillId="0" borderId="0" xfId="0" applyFont="1" applyFill="1" applyBorder="1" applyAlignment="1" applyProtection="1">
      <alignment horizontal="center" vertical="center"/>
    </xf>
    <xf numFmtId="10" fontId="2" fillId="0" borderId="0" xfId="8" applyNumberFormat="1" applyFont="1" applyFill="1" applyBorder="1" applyProtection="1">
      <protection locked="0"/>
    </xf>
    <xf numFmtId="0" fontId="2" fillId="0" borderId="0" xfId="0" applyFont="1" applyFill="1" applyBorder="1" applyProtection="1">
      <protection locked="0"/>
    </xf>
    <xf numFmtId="0" fontId="44" fillId="0" borderId="0" xfId="0" applyFont="1" applyFill="1" applyBorder="1" applyProtection="1">
      <protection locked="0"/>
    </xf>
    <xf numFmtId="0" fontId="43" fillId="0" borderId="30" xfId="0" applyFont="1" applyFill="1" applyBorder="1" applyAlignment="1" applyProtection="1">
      <alignment horizontal="center" vertical="center"/>
    </xf>
    <xf numFmtId="0" fontId="2" fillId="0" borderId="26" xfId="0" applyFont="1" applyFill="1" applyBorder="1" applyProtection="1"/>
    <xf numFmtId="0" fontId="2" fillId="0" borderId="25" xfId="0" applyFont="1" applyFill="1" applyBorder="1" applyAlignment="1" applyProtection="1">
      <alignment horizontal="left" indent="1"/>
    </xf>
    <xf numFmtId="0" fontId="43" fillId="0" borderId="12"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12" xfId="0" applyFont="1" applyFill="1" applyBorder="1" applyAlignment="1" applyProtection="1">
      <alignment horizontal="left"/>
    </xf>
    <xf numFmtId="192" fontId="2" fillId="0" borderId="6" xfId="2" applyNumberFormat="1" applyFont="1" applyFill="1" applyBorder="1" applyAlignment="1" applyProtection="1">
      <alignment horizontal="right"/>
    </xf>
    <xf numFmtId="192" fontId="2" fillId="71" borderId="6" xfId="2" applyNumberFormat="1" applyFont="1" applyFill="1" applyBorder="1" applyAlignment="1" applyProtection="1">
      <alignment horizontal="right"/>
    </xf>
    <xf numFmtId="192" fontId="2" fillId="0" borderId="31" xfId="0" applyNumberFormat="1" applyFont="1" applyFill="1" applyBorder="1" applyAlignment="1" applyProtection="1">
      <alignment horizontal="right"/>
    </xf>
    <xf numFmtId="192" fontId="2" fillId="0" borderId="6" xfId="0" applyNumberFormat="1" applyFont="1" applyFill="1" applyBorder="1" applyAlignment="1" applyProtection="1">
      <alignment horizontal="right"/>
    </xf>
    <xf numFmtId="192" fontId="2" fillId="71" borderId="27" xfId="0" applyNumberFormat="1" applyFont="1" applyFill="1" applyBorder="1" applyAlignment="1" applyProtection="1">
      <alignment horizontal="right"/>
    </xf>
    <xf numFmtId="0" fontId="2" fillId="0" borderId="12" xfId="0" applyFont="1" applyFill="1" applyBorder="1" applyAlignment="1" applyProtection="1">
      <alignment horizontal="left" indent="2"/>
    </xf>
    <xf numFmtId="0" fontId="2" fillId="0" borderId="12" xfId="0" applyFont="1" applyFill="1" applyBorder="1" applyAlignment="1" applyProtection="1">
      <alignment horizontal="left" indent="1"/>
    </xf>
    <xf numFmtId="0" fontId="43" fillId="0" borderId="12" xfId="0" applyFont="1" applyFill="1" applyBorder="1" applyAlignment="1" applyProtection="1"/>
    <xf numFmtId="192" fontId="2" fillId="0" borderId="6" xfId="2" applyNumberFormat="1" applyFont="1" applyFill="1" applyBorder="1" applyAlignment="1" applyProtection="1">
      <alignment horizontal="right"/>
      <protection locked="0"/>
    </xf>
    <xf numFmtId="192" fontId="2" fillId="0" borderId="31" xfId="0" applyNumberFormat="1" applyFont="1" applyFill="1" applyBorder="1" applyAlignment="1" applyProtection="1">
      <alignment horizontal="right"/>
      <protection locked="0"/>
    </xf>
    <xf numFmtId="192" fontId="2" fillId="0" borderId="6" xfId="0" applyNumberFormat="1" applyFont="1" applyFill="1" applyBorder="1" applyAlignment="1" applyProtection="1">
      <alignment horizontal="right"/>
      <protection locked="0"/>
    </xf>
    <xf numFmtId="192" fontId="2" fillId="0" borderId="27" xfId="0" applyNumberFormat="1" applyFont="1" applyFill="1" applyBorder="1" applyAlignment="1" applyProtection="1">
      <alignment horizontal="right"/>
    </xf>
    <xf numFmtId="0" fontId="2" fillId="0" borderId="32" xfId="0" applyFont="1" applyFill="1" applyBorder="1" applyAlignment="1" applyProtection="1">
      <alignment horizontal="left" indent="1"/>
    </xf>
    <xf numFmtId="0" fontId="43" fillId="0" borderId="33" xfId="0" applyFont="1" applyFill="1" applyBorder="1" applyAlignment="1" applyProtection="1"/>
    <xf numFmtId="192" fontId="2" fillId="71" borderId="28" xfId="2" applyNumberFormat="1" applyFont="1" applyFill="1" applyBorder="1" applyAlignment="1" applyProtection="1">
      <alignment horizontal="right"/>
    </xf>
    <xf numFmtId="192" fontId="2" fillId="71" borderId="29" xfId="0" applyNumberFormat="1" applyFont="1" applyFill="1" applyBorder="1" applyAlignment="1" applyProtection="1">
      <alignment horizontal="right"/>
    </xf>
    <xf numFmtId="0" fontId="81" fillId="0" borderId="0" xfId="0" applyFont="1" applyAlignment="1">
      <alignment vertical="center"/>
    </xf>
    <xf numFmtId="0" fontId="82" fillId="0" borderId="0" xfId="0" applyFont="1"/>
    <xf numFmtId="0" fontId="2" fillId="0" borderId="0" xfId="0" applyFont="1" applyFill="1" applyBorder="1"/>
    <xf numFmtId="0" fontId="44" fillId="0" borderId="0" xfId="0" applyFont="1" applyFill="1" applyBorder="1" applyAlignment="1" applyProtection="1">
      <alignment horizontal="right"/>
      <protection locked="0"/>
    </xf>
    <xf numFmtId="0" fontId="2" fillId="0" borderId="30" xfId="0" applyFont="1" applyFill="1" applyBorder="1" applyAlignment="1">
      <alignment horizontal="left" vertical="center" indent="1"/>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indent="1"/>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left" indent="1"/>
    </xf>
    <xf numFmtId="38" fontId="2" fillId="0" borderId="6" xfId="0" applyNumberFormat="1" applyFont="1" applyFill="1" applyBorder="1" applyAlignment="1" applyProtection="1">
      <alignment horizontal="right"/>
      <protection locked="0"/>
    </xf>
    <xf numFmtId="38" fontId="2" fillId="0" borderId="27" xfId="0" applyNumberFormat="1" applyFont="1" applyFill="1" applyBorder="1" applyAlignment="1" applyProtection="1">
      <alignment horizontal="right"/>
      <protection locked="0"/>
    </xf>
    <xf numFmtId="0" fontId="2" fillId="0" borderId="6" xfId="0" applyFont="1" applyFill="1" applyBorder="1" applyAlignment="1">
      <alignment horizontal="left" wrapText="1" indent="1"/>
    </xf>
    <xf numFmtId="0" fontId="2" fillId="0" borderId="6" xfId="0" applyFont="1" applyFill="1" applyBorder="1" applyAlignment="1">
      <alignment horizontal="left" wrapText="1" indent="2"/>
    </xf>
    <xf numFmtId="0" fontId="43" fillId="0" borderId="6" xfId="0" applyFont="1" applyFill="1" applyBorder="1" applyAlignment="1"/>
    <xf numFmtId="0" fontId="43" fillId="0" borderId="6" xfId="0" applyFont="1" applyFill="1" applyBorder="1" applyAlignment="1">
      <alignment horizontal="left"/>
    </xf>
    <xf numFmtId="0" fontId="43" fillId="0" borderId="6" xfId="0" applyFont="1" applyFill="1" applyBorder="1" applyAlignment="1">
      <alignment horizontal="center"/>
    </xf>
    <xf numFmtId="0" fontId="2" fillId="0" borderId="6" xfId="0" applyFont="1" applyFill="1" applyBorder="1" applyAlignment="1">
      <alignment horizontal="left" indent="1"/>
    </xf>
    <xf numFmtId="0" fontId="43" fillId="0" borderId="6" xfId="0" applyFont="1" applyFill="1" applyBorder="1" applyAlignment="1">
      <alignment horizontal="left" indent="1"/>
    </xf>
    <xf numFmtId="0" fontId="43" fillId="0" borderId="6" xfId="0" applyFont="1" applyFill="1" applyBorder="1" applyAlignment="1">
      <alignment horizontal="left" vertical="center" wrapText="1"/>
    </xf>
    <xf numFmtId="0" fontId="2" fillId="0" borderId="32" xfId="0" applyFont="1" applyFill="1" applyBorder="1" applyAlignment="1">
      <alignment horizontal="left" vertical="center" indent="1"/>
    </xf>
    <xf numFmtId="0" fontId="43" fillId="0" borderId="28" xfId="0" applyFont="1" applyFill="1" applyBorder="1" applyAlignment="1"/>
    <xf numFmtId="0" fontId="82" fillId="0" borderId="0" xfId="0" applyFont="1" applyBorder="1"/>
    <xf numFmtId="0" fontId="44" fillId="0" borderId="0" xfId="0" applyFont="1" applyFill="1" applyAlignment="1">
      <alignment horizontal="center"/>
    </xf>
    <xf numFmtId="0" fontId="1" fillId="0" borderId="25" xfId="0" applyFont="1" applyBorder="1" applyAlignment="1">
      <alignment horizontal="center" vertical="center" wrapText="1"/>
    </xf>
    <xf numFmtId="0" fontId="1" fillId="0" borderId="6" xfId="0" applyFont="1" applyFill="1" applyBorder="1" applyAlignment="1">
      <alignment vertical="center" wrapText="1"/>
    </xf>
    <xf numFmtId="0" fontId="1" fillId="0" borderId="32" xfId="0" applyFont="1" applyBorder="1" applyAlignment="1">
      <alignment horizontal="center" vertical="center" wrapText="1"/>
    </xf>
    <xf numFmtId="0" fontId="79" fillId="0" borderId="28"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wrapText="1"/>
    </xf>
    <xf numFmtId="0" fontId="1" fillId="0" borderId="0" xfId="0" applyFont="1" applyFill="1" applyBorder="1" applyAlignment="1">
      <alignment wrapText="1"/>
    </xf>
    <xf numFmtId="0" fontId="2" fillId="0" borderId="0" xfId="0" applyFont="1" applyBorder="1" applyAlignment="1">
      <alignment horizontal="left" wrapText="1"/>
    </xf>
    <xf numFmtId="0" fontId="2" fillId="0" borderId="30" xfId="0" applyFont="1" applyBorder="1"/>
    <xf numFmtId="0" fontId="2" fillId="0" borderId="25" xfId="0" applyFont="1" applyBorder="1" applyAlignment="1">
      <alignment vertical="center"/>
    </xf>
    <xf numFmtId="0" fontId="2" fillId="0" borderId="12" xfId="0" applyFont="1" applyBorder="1" applyAlignment="1">
      <alignment wrapText="1"/>
    </xf>
    <xf numFmtId="0" fontId="1" fillId="0" borderId="34" xfId="0" applyFont="1" applyBorder="1" applyAlignment="1"/>
    <xf numFmtId="0" fontId="2" fillId="0" borderId="34" xfId="0" applyFont="1" applyBorder="1" applyAlignment="1"/>
    <xf numFmtId="0" fontId="2" fillId="0" borderId="34" xfId="0" applyFont="1" applyBorder="1" applyAlignment="1">
      <alignment wrapText="1"/>
    </xf>
    <xf numFmtId="0" fontId="2" fillId="0" borderId="32" xfId="0" applyFont="1" applyBorder="1"/>
    <xf numFmtId="0" fontId="2" fillId="0" borderId="0" xfId="12" applyFont="1" applyFill="1" applyBorder="1" applyAlignment="1" applyProtection="1"/>
    <xf numFmtId="0" fontId="44" fillId="0" borderId="0" xfId="12" applyFont="1" applyFill="1" applyBorder="1" applyAlignment="1" applyProtection="1">
      <alignment horizontal="right"/>
    </xf>
    <xf numFmtId="0" fontId="43" fillId="0" borderId="26" xfId="12" applyFont="1" applyFill="1" applyBorder="1" applyAlignment="1" applyProtection="1">
      <alignment horizontal="center" vertical="center"/>
    </xf>
    <xf numFmtId="0" fontId="43" fillId="0" borderId="37" xfId="12" applyFont="1" applyFill="1" applyBorder="1" applyAlignment="1" applyProtection="1">
      <alignment horizontal="center" vertical="center"/>
    </xf>
    <xf numFmtId="0" fontId="2" fillId="0" borderId="0" xfId="12" applyFont="1" applyFill="1" applyBorder="1" applyAlignment="1" applyProtection="1">
      <alignment vertical="center"/>
    </xf>
    <xf numFmtId="0" fontId="78" fillId="0" borderId="6" xfId="0" applyFont="1" applyBorder="1"/>
    <xf numFmtId="0" fontId="1" fillId="0" borderId="25" xfId="0" applyFont="1" applyBorder="1" applyAlignment="1">
      <alignment horizontal="center"/>
    </xf>
    <xf numFmtId="167" fontId="78" fillId="0" borderId="0" xfId="0" applyNumberFormat="1" applyFont="1"/>
    <xf numFmtId="0" fontId="1" fillId="0" borderId="0" xfId="0" applyFont="1" applyAlignment="1">
      <alignment vertical="center"/>
    </xf>
    <xf numFmtId="0" fontId="1" fillId="0" borderId="25" xfId="0" applyFont="1" applyBorder="1" applyAlignment="1">
      <alignment horizontal="center" vertical="center"/>
    </xf>
    <xf numFmtId="0" fontId="78" fillId="0" borderId="0" xfId="0" applyFont="1" applyAlignment="1"/>
    <xf numFmtId="0" fontId="1" fillId="0" borderId="38" xfId="0" applyFont="1" applyBorder="1" applyAlignment="1">
      <alignment wrapText="1"/>
    </xf>
    <xf numFmtId="0" fontId="1" fillId="0" borderId="0" xfId="0" applyFont="1" applyAlignment="1">
      <alignment horizontal="center" vertical="center"/>
    </xf>
    <xf numFmtId="0" fontId="1" fillId="0" borderId="0" xfId="0" applyFont="1" applyFill="1"/>
    <xf numFmtId="0" fontId="2" fillId="0" borderId="30" xfId="10" applyFont="1" applyFill="1" applyBorder="1" applyAlignment="1" applyProtection="1">
      <alignment horizontal="center" vertical="center"/>
      <protection locked="0"/>
    </xf>
    <xf numFmtId="0" fontId="43" fillId="69" borderId="39" xfId="10" applyFont="1" applyFill="1" applyBorder="1" applyAlignment="1" applyProtection="1">
      <alignment horizontal="center" vertical="center" wrapText="1"/>
      <protection locked="0"/>
    </xf>
    <xf numFmtId="164" fontId="2" fillId="69" borderId="37" xfId="4" applyNumberFormat="1" applyFont="1" applyFill="1" applyBorder="1" applyAlignment="1" applyProtection="1">
      <alignment horizontal="center" vertical="center"/>
      <protection locked="0"/>
    </xf>
    <xf numFmtId="0" fontId="2" fillId="0" borderId="25" xfId="10" applyFont="1" applyFill="1" applyBorder="1" applyAlignment="1" applyProtection="1">
      <alignment horizontal="center" vertical="center"/>
      <protection locked="0"/>
    </xf>
    <xf numFmtId="0" fontId="79" fillId="71" borderId="6" xfId="0" applyFont="1" applyFill="1" applyBorder="1" applyAlignment="1">
      <alignment horizontal="left" vertical="top" wrapText="1"/>
    </xf>
    <xf numFmtId="192" fontId="2" fillId="71" borderId="27" xfId="4" applyNumberFormat="1" applyFont="1" applyFill="1" applyBorder="1" applyAlignment="1" applyProtection="1">
      <alignment vertical="top"/>
    </xf>
    <xf numFmtId="0" fontId="2" fillId="69" borderId="16" xfId="14" applyFont="1" applyFill="1" applyBorder="1" applyAlignment="1" applyProtection="1">
      <alignment vertical="center" wrapText="1"/>
      <protection locked="0"/>
    </xf>
    <xf numFmtId="192" fontId="2" fillId="69" borderId="27" xfId="4" applyNumberFormat="1" applyFont="1" applyFill="1" applyBorder="1" applyAlignment="1" applyProtection="1">
      <alignment vertical="top"/>
      <protection locked="0"/>
    </xf>
    <xf numFmtId="0" fontId="2" fillId="69" borderId="6" xfId="14" applyFont="1" applyFill="1" applyBorder="1" applyAlignment="1" applyProtection="1">
      <alignment vertical="center" wrapText="1"/>
      <protection locked="0"/>
    </xf>
    <xf numFmtId="0" fontId="2" fillId="69" borderId="40" xfId="14" applyFont="1" applyFill="1" applyBorder="1" applyAlignment="1" applyProtection="1">
      <alignment vertical="center" wrapText="1"/>
      <protection locked="0"/>
    </xf>
    <xf numFmtId="192" fontId="2" fillId="71" borderId="27" xfId="4" applyNumberFormat="1" applyFont="1" applyFill="1" applyBorder="1" applyAlignment="1" applyProtection="1">
      <alignment vertical="top" wrapText="1"/>
    </xf>
    <xf numFmtId="0" fontId="2" fillId="69" borderId="16" xfId="14" applyFont="1" applyFill="1" applyBorder="1" applyAlignment="1" applyProtection="1">
      <alignment horizontal="left" vertical="center" wrapText="1"/>
      <protection locked="0"/>
    </xf>
    <xf numFmtId="192" fontId="2" fillId="69" borderId="27" xfId="4" applyNumberFormat="1" applyFont="1" applyFill="1" applyBorder="1" applyAlignment="1" applyProtection="1">
      <alignment vertical="top" wrapText="1"/>
      <protection locked="0"/>
    </xf>
    <xf numFmtId="0" fontId="2" fillId="69" borderId="6" xfId="14" applyFont="1" applyFill="1" applyBorder="1" applyAlignment="1" applyProtection="1">
      <alignment horizontal="left" vertical="center" wrapText="1"/>
      <protection locked="0"/>
    </xf>
    <xf numFmtId="0" fontId="2" fillId="69" borderId="6" xfId="10" applyFont="1" applyFill="1" applyBorder="1" applyAlignment="1" applyProtection="1">
      <alignment horizontal="left" vertical="center" wrapText="1"/>
      <protection locked="0"/>
    </xf>
    <xf numFmtId="0" fontId="2" fillId="0" borderId="6" xfId="14" applyFont="1" applyBorder="1" applyAlignment="1" applyProtection="1">
      <alignment horizontal="left" vertical="center" wrapText="1"/>
      <protection locked="0"/>
    </xf>
    <xf numFmtId="0" fontId="2" fillId="0" borderId="0" xfId="14" applyFont="1" applyBorder="1" applyAlignment="1" applyProtection="1">
      <alignment wrapText="1"/>
      <protection locked="0"/>
    </xf>
    <xf numFmtId="0" fontId="2" fillId="0" borderId="6" xfId="14" applyFont="1" applyFill="1" applyBorder="1" applyAlignment="1" applyProtection="1">
      <alignment horizontal="left" vertical="center" wrapText="1"/>
      <protection locked="0"/>
    </xf>
    <xf numFmtId="1" fontId="43" fillId="71" borderId="6" xfId="4" applyNumberFormat="1" applyFont="1" applyFill="1" applyBorder="1" applyAlignment="1" applyProtection="1">
      <alignment horizontal="left" vertical="top" wrapText="1"/>
    </xf>
    <xf numFmtId="0" fontId="2" fillId="0" borderId="25" xfId="10" applyFont="1" applyFill="1" applyBorder="1" applyAlignment="1" applyProtection="1">
      <alignment horizontal="center" vertical="center" wrapText="1"/>
      <protection locked="0"/>
    </xf>
    <xf numFmtId="0" fontId="43" fillId="69" borderId="6" xfId="14" applyFont="1" applyFill="1" applyBorder="1" applyAlignment="1" applyProtection="1">
      <alignment vertical="center" wrapText="1"/>
      <protection locked="0"/>
    </xf>
    <xf numFmtId="192" fontId="2" fillId="71" borderId="27" xfId="4" applyNumberFormat="1" applyFont="1" applyFill="1" applyBorder="1" applyAlignment="1" applyProtection="1">
      <alignment vertical="top" wrapText="1"/>
      <protection locked="0"/>
    </xf>
    <xf numFmtId="0" fontId="2" fillId="69" borderId="6" xfId="14" applyFont="1" applyFill="1" applyBorder="1" applyAlignment="1" applyProtection="1">
      <alignment horizontal="left" vertical="center" wrapText="1" indent="2"/>
      <protection locked="0"/>
    </xf>
    <xf numFmtId="0" fontId="43" fillId="71" borderId="6" xfId="14" applyFont="1" applyFill="1" applyBorder="1" applyAlignment="1" applyProtection="1">
      <alignment vertical="center" wrapText="1"/>
      <protection locked="0"/>
    </xf>
    <xf numFmtId="0" fontId="2" fillId="0" borderId="32" xfId="10" applyFont="1" applyFill="1" applyBorder="1" applyAlignment="1" applyProtection="1">
      <alignment horizontal="center" vertical="center" wrapText="1"/>
      <protection locked="0"/>
    </xf>
    <xf numFmtId="0" fontId="43" fillId="71" borderId="28" xfId="14" applyFont="1" applyFill="1" applyBorder="1" applyAlignment="1" applyProtection="1">
      <alignment vertical="center" wrapText="1"/>
      <protection locked="0"/>
    </xf>
    <xf numFmtId="192" fontId="2" fillId="71" borderId="29" xfId="4" applyNumberFormat="1" applyFont="1" applyFill="1" applyBorder="1" applyAlignment="1" applyProtection="1">
      <alignment vertical="top" wrapText="1"/>
    </xf>
    <xf numFmtId="0" fontId="43" fillId="0" borderId="0" xfId="12" applyFont="1" applyFill="1" applyBorder="1" applyAlignment="1" applyProtection="1"/>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4" xfId="0" applyFont="1" applyBorder="1" applyAlignment="1">
      <alignment wrapText="1"/>
    </xf>
    <xf numFmtId="192" fontId="1" fillId="0" borderId="45" xfId="0" applyNumberFormat="1" applyFont="1" applyBorder="1" applyAlignment="1">
      <alignment vertical="center"/>
    </xf>
    <xf numFmtId="167" fontId="1" fillId="0" borderId="46" xfId="0" applyNumberFormat="1" applyFont="1" applyBorder="1" applyAlignment="1">
      <alignment horizontal="center"/>
    </xf>
    <xf numFmtId="167" fontId="78" fillId="0" borderId="0" xfId="0" applyNumberFormat="1" applyFont="1" applyBorder="1" applyAlignment="1">
      <alignment horizontal="center"/>
    </xf>
    <xf numFmtId="0" fontId="1" fillId="0" borderId="47" xfId="0" applyFont="1" applyBorder="1" applyAlignment="1">
      <alignment wrapText="1"/>
    </xf>
    <xf numFmtId="192" fontId="1" fillId="0" borderId="38" xfId="0" applyNumberFormat="1" applyFont="1" applyBorder="1" applyAlignment="1">
      <alignment vertical="center"/>
    </xf>
    <xf numFmtId="167" fontId="1" fillId="0" borderId="48" xfId="0" applyNumberFormat="1" applyFont="1" applyBorder="1" applyAlignment="1">
      <alignment horizontal="center"/>
    </xf>
    <xf numFmtId="192" fontId="81" fillId="0" borderId="38" xfId="0" applyNumberFormat="1" applyFont="1" applyBorder="1" applyAlignment="1">
      <alignment vertical="center"/>
    </xf>
    <xf numFmtId="167" fontId="81" fillId="0" borderId="48" xfId="0" applyNumberFormat="1" applyFont="1" applyBorder="1" applyAlignment="1">
      <alignment horizontal="center"/>
    </xf>
    <xf numFmtId="167" fontId="85" fillId="0" borderId="0" xfId="0" applyNumberFormat="1" applyFont="1" applyBorder="1" applyAlignment="1">
      <alignment horizontal="center"/>
    </xf>
    <xf numFmtId="192" fontId="1" fillId="71" borderId="38" xfId="0" applyNumberFormat="1" applyFont="1" applyFill="1" applyBorder="1" applyAlignment="1">
      <alignment vertical="center"/>
    </xf>
    <xf numFmtId="0" fontId="81" fillId="0" borderId="47" xfId="0" applyFont="1" applyBorder="1" applyAlignment="1">
      <alignment horizontal="right" wrapText="1"/>
    </xf>
    <xf numFmtId="0" fontId="1" fillId="0" borderId="49" xfId="0" applyFont="1" applyBorder="1" applyAlignment="1">
      <alignment wrapText="1"/>
    </xf>
    <xf numFmtId="192" fontId="1" fillId="0" borderId="50" xfId="0" applyNumberFormat="1" applyFont="1" applyBorder="1" applyAlignment="1">
      <alignment vertical="center"/>
    </xf>
    <xf numFmtId="167" fontId="1" fillId="0" borderId="51" xfId="0" applyNumberFormat="1" applyFont="1" applyBorder="1" applyAlignment="1">
      <alignment horizontal="center"/>
    </xf>
    <xf numFmtId="0" fontId="79" fillId="71" borderId="52" xfId="0" applyFont="1" applyFill="1" applyBorder="1" applyAlignment="1">
      <alignment wrapText="1"/>
    </xf>
    <xf numFmtId="192" fontId="79" fillId="71" borderId="53" xfId="0" applyNumberFormat="1" applyFont="1" applyFill="1" applyBorder="1" applyAlignment="1">
      <alignment vertical="center"/>
    </xf>
    <xf numFmtId="167" fontId="79" fillId="71" borderId="54" xfId="0" applyNumberFormat="1" applyFont="1" applyFill="1" applyBorder="1" applyAlignment="1">
      <alignment horizontal="center"/>
    </xf>
    <xf numFmtId="167" fontId="83" fillId="0" borderId="0" xfId="0" applyNumberFormat="1" applyFont="1" applyFill="1" applyBorder="1" applyAlignment="1">
      <alignment horizontal="center"/>
    </xf>
    <xf numFmtId="192" fontId="1" fillId="0" borderId="55" xfId="0" applyNumberFormat="1" applyFont="1" applyBorder="1" applyAlignment="1">
      <alignment vertical="center"/>
    </xf>
    <xf numFmtId="167" fontId="1" fillId="0" borderId="56" xfId="0" applyNumberFormat="1" applyFont="1" applyBorder="1" applyAlignment="1">
      <alignment horizontal="center"/>
    </xf>
    <xf numFmtId="0" fontId="81" fillId="0" borderId="49" xfId="0" applyFont="1" applyBorder="1" applyAlignment="1">
      <alignment horizontal="right" wrapText="1"/>
    </xf>
    <xf numFmtId="192" fontId="81" fillId="0" borderId="50" xfId="0" applyNumberFormat="1" applyFont="1" applyBorder="1" applyAlignment="1">
      <alignment vertical="center"/>
    </xf>
    <xf numFmtId="167" fontId="1" fillId="0" borderId="57" xfId="0" applyNumberFormat="1" applyFont="1" applyBorder="1" applyAlignment="1">
      <alignment horizontal="center"/>
    </xf>
    <xf numFmtId="0" fontId="1" fillId="0" borderId="32" xfId="0" applyFont="1" applyBorder="1" applyAlignment="1">
      <alignment horizontal="center"/>
    </xf>
    <xf numFmtId="0" fontId="79" fillId="71" borderId="58" xfId="0" applyFont="1" applyFill="1" applyBorder="1" applyAlignment="1">
      <alignment wrapText="1"/>
    </xf>
    <xf numFmtId="192" fontId="79" fillId="71" borderId="59" xfId="0" applyNumberFormat="1" applyFont="1" applyFill="1" applyBorder="1" applyAlignment="1">
      <alignment vertical="center"/>
    </xf>
    <xf numFmtId="167" fontId="79" fillId="71" borderId="60" xfId="0" applyNumberFormat="1" applyFont="1" applyFill="1" applyBorder="1" applyAlignment="1">
      <alignment horizontal="center"/>
    </xf>
    <xf numFmtId="0" fontId="1" fillId="0" borderId="25" xfId="0" applyFont="1" applyBorder="1" applyAlignment="1">
      <alignment vertical="center"/>
    </xf>
    <xf numFmtId="192" fontId="1" fillId="0" borderId="6" xfId="0" applyNumberFormat="1" applyFont="1" applyBorder="1" applyAlignment="1"/>
    <xf numFmtId="0" fontId="82" fillId="0" borderId="0" xfId="0" applyFont="1" applyAlignment="1"/>
    <xf numFmtId="0" fontId="2" fillId="69" borderId="32" xfId="10" applyFont="1" applyFill="1" applyBorder="1" applyAlignment="1" applyProtection="1">
      <alignment horizontal="left" vertical="center"/>
      <protection locked="0"/>
    </xf>
    <xf numFmtId="0" fontId="43" fillId="69" borderId="28" xfId="17" applyFont="1" applyFill="1" applyBorder="1" applyAlignment="1" applyProtection="1">
      <protection locked="0"/>
    </xf>
    <xf numFmtId="192" fontId="1" fillId="71" borderId="28" xfId="0" applyNumberFormat="1" applyFont="1" applyFill="1" applyBorder="1"/>
    <xf numFmtId="0" fontId="79" fillId="0" borderId="0" xfId="0" applyFont="1" applyAlignment="1">
      <alignment horizontal="center"/>
    </xf>
    <xf numFmtId="0" fontId="1" fillId="0" borderId="30" xfId="0" applyFont="1" applyBorder="1"/>
    <xf numFmtId="0" fontId="1" fillId="0" borderId="37" xfId="0" applyFont="1" applyBorder="1"/>
    <xf numFmtId="0" fontId="1" fillId="0" borderId="27" xfId="0" applyFont="1" applyBorder="1" applyAlignment="1">
      <alignment horizontal="center" vertical="center"/>
    </xf>
    <xf numFmtId="164" fontId="2" fillId="69" borderId="25" xfId="3" applyNumberFormat="1" applyFont="1" applyFill="1" applyBorder="1" applyAlignment="1" applyProtection="1">
      <alignment horizontal="center" vertical="center" wrapText="1"/>
      <protection locked="0"/>
    </xf>
    <xf numFmtId="164" fontId="2" fillId="69" borderId="6" xfId="3" applyNumberFormat="1" applyFont="1" applyFill="1" applyBorder="1" applyAlignment="1" applyProtection="1">
      <alignment horizontal="center" vertical="center" wrapText="1"/>
      <protection locked="0"/>
    </xf>
    <xf numFmtId="164" fontId="2" fillId="69" borderId="27" xfId="3" applyNumberFormat="1" applyFont="1" applyFill="1" applyBorder="1" applyAlignment="1" applyProtection="1">
      <alignment horizontal="center" vertical="center" wrapText="1"/>
      <protection locked="0"/>
    </xf>
    <xf numFmtId="0" fontId="2" fillId="69" borderId="25" xfId="7" applyFont="1" applyFill="1" applyBorder="1" applyAlignment="1" applyProtection="1">
      <alignment horizontal="right" vertical="center"/>
      <protection locked="0"/>
    </xf>
    <xf numFmtId="192" fontId="1" fillId="0" borderId="25" xfId="0" applyNumberFormat="1" applyFont="1" applyBorder="1" applyAlignment="1"/>
    <xf numFmtId="192" fontId="1" fillId="0" borderId="27" xfId="0" applyNumberFormat="1" applyFont="1" applyBorder="1" applyAlignment="1"/>
    <xf numFmtId="192" fontId="1" fillId="71" borderId="61" xfId="0" applyNumberFormat="1" applyFont="1" applyFill="1" applyBorder="1" applyAlignment="1"/>
    <xf numFmtId="0" fontId="43" fillId="69" borderId="29" xfId="17" applyFont="1" applyFill="1" applyBorder="1" applyAlignment="1" applyProtection="1">
      <protection locked="0"/>
    </xf>
    <xf numFmtId="192" fontId="1" fillId="71" borderId="32" xfId="0" applyNumberFormat="1" applyFont="1" applyFill="1" applyBorder="1"/>
    <xf numFmtId="192" fontId="1" fillId="71" borderId="29" xfId="0" applyNumberFormat="1" applyFont="1" applyFill="1" applyBorder="1"/>
    <xf numFmtId="192" fontId="1" fillId="71" borderId="62" xfId="0" applyNumberFormat="1" applyFont="1" applyFill="1" applyBorder="1"/>
    <xf numFmtId="0" fontId="1" fillId="0" borderId="0" xfId="0" applyFont="1" applyBorder="1" applyAlignment="1">
      <alignment vertical="center"/>
    </xf>
    <xf numFmtId="0" fontId="1" fillId="0" borderId="26" xfId="0" applyFont="1" applyBorder="1"/>
    <xf numFmtId="0" fontId="82" fillId="0" borderId="0" xfId="0" applyFont="1" applyAlignment="1">
      <alignment wrapText="1"/>
    </xf>
    <xf numFmtId="0" fontId="1" fillId="0" borderId="25" xfId="0" applyFont="1" applyBorder="1"/>
    <xf numFmtId="0" fontId="1" fillId="0" borderId="6" xfId="0" applyFont="1" applyBorder="1"/>
    <xf numFmtId="0" fontId="1" fillId="0" borderId="63" xfId="0" applyFont="1" applyBorder="1" applyAlignment="1">
      <alignment wrapText="1"/>
    </xf>
    <xf numFmtId="0" fontId="1" fillId="0" borderId="32" xfId="0" applyFont="1" applyBorder="1"/>
    <xf numFmtId="0" fontId="79" fillId="0" borderId="28" xfId="0" applyFont="1" applyBorder="1"/>
    <xf numFmtId="192" fontId="43" fillId="71" borderId="28" xfId="17" applyNumberFormat="1" applyFont="1" applyFill="1" applyBorder="1" applyAlignment="1" applyProtection="1">
      <protection locked="0"/>
    </xf>
    <xf numFmtId="0" fontId="1" fillId="0" borderId="64" xfId="0" applyFont="1" applyBorder="1" applyAlignment="1">
      <alignment horizontal="center"/>
    </xf>
    <xf numFmtId="0" fontId="1" fillId="0" borderId="65" xfId="0" applyFont="1" applyBorder="1" applyAlignment="1">
      <alignment horizontal="center"/>
    </xf>
    <xf numFmtId="0" fontId="1" fillId="0" borderId="26" xfId="0" applyFont="1" applyBorder="1" applyAlignment="1">
      <alignment horizontal="center"/>
    </xf>
    <xf numFmtId="0" fontId="1" fillId="0" borderId="37" xfId="0" applyFont="1" applyBorder="1" applyAlignment="1">
      <alignment horizontal="center"/>
    </xf>
    <xf numFmtId="0" fontId="82" fillId="0" borderId="0" xfId="0" applyFont="1" applyAlignment="1">
      <alignment horizontal="center"/>
    </xf>
    <xf numFmtId="0" fontId="2" fillId="69" borderId="25" xfId="7" applyFont="1" applyFill="1" applyBorder="1" applyAlignment="1" applyProtection="1">
      <alignment horizontal="left" vertical="center"/>
      <protection locked="0"/>
    </xf>
    <xf numFmtId="0" fontId="2" fillId="69" borderId="6" xfId="7" applyFont="1" applyFill="1" applyBorder="1" applyProtection="1">
      <protection locked="0"/>
    </xf>
    <xf numFmtId="0" fontId="2" fillId="0" borderId="6" xfId="14" applyFont="1" applyFill="1" applyBorder="1" applyAlignment="1" applyProtection="1">
      <alignment horizontal="center" vertical="center" wrapText="1"/>
      <protection locked="0"/>
    </xf>
    <xf numFmtId="0" fontId="2" fillId="69" borderId="6" xfId="14" applyFont="1" applyFill="1" applyBorder="1" applyAlignment="1" applyProtection="1">
      <alignment horizontal="center" vertical="center" wrapText="1"/>
      <protection locked="0"/>
    </xf>
    <xf numFmtId="3" fontId="2" fillId="69" borderId="6" xfId="3" applyNumberFormat="1" applyFont="1" applyFill="1" applyBorder="1" applyAlignment="1" applyProtection="1">
      <alignment horizontal="center" vertical="center" wrapText="1"/>
      <protection locked="0"/>
    </xf>
    <xf numFmtId="9" fontId="2" fillId="69" borderId="6" xfId="16" applyNumberFormat="1" applyFont="1" applyFill="1" applyBorder="1" applyAlignment="1" applyProtection="1">
      <alignment horizontal="center" vertical="center"/>
      <protection locked="0"/>
    </xf>
    <xf numFmtId="0" fontId="86" fillId="69" borderId="6" xfId="12" applyFont="1" applyFill="1" applyBorder="1" applyAlignment="1">
      <alignment horizontal="left" vertical="center"/>
    </xf>
    <xf numFmtId="0" fontId="84" fillId="69" borderId="6" xfId="12" applyFont="1" applyFill="1" applyBorder="1" applyAlignment="1">
      <alignment wrapText="1"/>
    </xf>
    <xf numFmtId="192" fontId="2" fillId="71" borderId="6" xfId="7" applyNumberFormat="1" applyFont="1" applyFill="1" applyBorder="1" applyProtection="1">
      <protection locked="0"/>
    </xf>
    <xf numFmtId="192" fontId="2" fillId="71" borderId="6" xfId="3" applyNumberFormat="1" applyFont="1" applyFill="1" applyBorder="1" applyProtection="1">
      <protection locked="0"/>
    </xf>
    <xf numFmtId="192" fontId="2" fillId="69" borderId="6" xfId="7" applyNumberFormat="1" applyFont="1" applyFill="1" applyBorder="1" applyProtection="1">
      <protection locked="0"/>
    </xf>
    <xf numFmtId="3" fontId="2" fillId="71" borderId="27" xfId="7" applyNumberFormat="1" applyFont="1" applyFill="1" applyBorder="1" applyProtection="1">
      <protection locked="0"/>
    </xf>
    <xf numFmtId="0" fontId="86" fillId="69" borderId="6" xfId="12" applyFont="1" applyFill="1" applyBorder="1" applyAlignment="1">
      <alignment horizontal="left" vertical="center" wrapText="1"/>
    </xf>
    <xf numFmtId="165" fontId="2" fillId="69" borderId="6" xfId="9" applyNumberFormat="1" applyFont="1" applyFill="1" applyBorder="1" applyAlignment="1" applyProtection="1">
      <alignment horizontal="right" wrapText="1"/>
      <protection locked="0"/>
    </xf>
    <xf numFmtId="0" fontId="86" fillId="0" borderId="6" xfId="12" applyFont="1" applyFill="1" applyBorder="1" applyAlignment="1">
      <alignment horizontal="left" vertical="center" wrapText="1"/>
    </xf>
    <xf numFmtId="165" fontId="2" fillId="72" borderId="6" xfId="9" applyNumberFormat="1" applyFont="1" applyFill="1" applyBorder="1" applyAlignment="1" applyProtection="1">
      <alignment horizontal="right" wrapText="1"/>
      <protection locked="0"/>
    </xf>
    <xf numFmtId="0" fontId="84" fillId="0" borderId="6" xfId="12" applyFont="1" applyFill="1" applyBorder="1" applyAlignment="1">
      <alignment wrapText="1"/>
    </xf>
    <xf numFmtId="192" fontId="2" fillId="0" borderId="6" xfId="3" applyNumberFormat="1" applyFont="1" applyFill="1" applyBorder="1" applyProtection="1">
      <protection locked="0"/>
    </xf>
    <xf numFmtId="0" fontId="86" fillId="69" borderId="6" xfId="10" applyFont="1" applyFill="1" applyBorder="1" applyAlignment="1" applyProtection="1">
      <alignment horizontal="left" vertical="center"/>
      <protection locked="0"/>
    </xf>
    <xf numFmtId="0" fontId="84" fillId="69" borderId="6" xfId="20962" applyFont="1" applyFill="1" applyBorder="1" applyAlignment="1" applyProtection="1"/>
    <xf numFmtId="3" fontId="43" fillId="71" borderId="28" xfId="17" applyNumberFormat="1" applyFont="1" applyFill="1" applyBorder="1" applyAlignment="1" applyProtection="1">
      <protection locked="0"/>
    </xf>
    <xf numFmtId="192" fontId="43" fillId="71" borderId="28" xfId="3" applyNumberFormat="1" applyFont="1" applyFill="1" applyBorder="1" applyAlignment="1" applyProtection="1">
      <protection locked="0"/>
    </xf>
    <xf numFmtId="192" fontId="2" fillId="69" borderId="28" xfId="7" applyNumberFormat="1" applyFont="1" applyFill="1" applyBorder="1" applyProtection="1">
      <protection locked="0"/>
    </xf>
    <xf numFmtId="164" fontId="43" fillId="71" borderId="29" xfId="3" applyNumberFormat="1" applyFont="1" applyFill="1" applyBorder="1" applyAlignment="1" applyProtection="1">
      <protection locked="0"/>
    </xf>
    <xf numFmtId="192" fontId="1"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4" fillId="0" borderId="0" xfId="0" applyFont="1" applyFill="1" applyAlignment="1">
      <alignment horizontal="right"/>
    </xf>
    <xf numFmtId="0" fontId="1" fillId="0" borderId="25" xfId="0" applyFont="1" applyFill="1" applyBorder="1" applyAlignment="1">
      <alignment horizontal="center" vertical="center"/>
    </xf>
    <xf numFmtId="0" fontId="43" fillId="0" borderId="6" xfId="0" applyFont="1" applyFill="1" applyBorder="1" applyAlignment="1" applyProtection="1">
      <alignment horizontal="left"/>
      <protection locked="0"/>
    </xf>
    <xf numFmtId="192" fontId="2" fillId="71" borderId="6" xfId="0" applyNumberFormat="1" applyFont="1" applyFill="1" applyBorder="1" applyAlignment="1" applyProtection="1">
      <alignment horizontal="right"/>
    </xf>
    <xf numFmtId="0" fontId="2" fillId="0" borderId="31" xfId="0" applyNumberFormat="1" applyFont="1" applyFill="1" applyBorder="1" applyAlignment="1">
      <alignment horizontal="left" vertical="center" wrapText="1"/>
    </xf>
    <xf numFmtId="0" fontId="43" fillId="0" borderId="31" xfId="0" applyNumberFormat="1" applyFont="1" applyFill="1" applyBorder="1" applyAlignment="1">
      <alignment vertical="center" wrapText="1"/>
    </xf>
    <xf numFmtId="0" fontId="44" fillId="0" borderId="6" xfId="0" applyFont="1" applyFill="1" applyBorder="1" applyAlignment="1" applyProtection="1">
      <alignment horizontal="left" vertical="center" indent="17"/>
      <protection locked="0"/>
    </xf>
    <xf numFmtId="0" fontId="1" fillId="0" borderId="32" xfId="0" applyFont="1" applyFill="1" applyBorder="1" applyAlignment="1">
      <alignment horizontal="center" vertical="center"/>
    </xf>
    <xf numFmtId="0" fontId="43" fillId="0" borderId="66" xfId="0" applyNumberFormat="1" applyFont="1" applyFill="1" applyBorder="1" applyAlignment="1">
      <alignment vertical="center" wrapText="1"/>
    </xf>
    <xf numFmtId="192" fontId="2" fillId="0" borderId="28" xfId="0" applyNumberFormat="1" applyFont="1" applyFill="1" applyBorder="1" applyAlignment="1" applyProtection="1">
      <alignment horizontal="right"/>
    </xf>
    <xf numFmtId="192" fontId="2" fillId="71" borderId="28" xfId="0" applyNumberFormat="1" applyFont="1" applyFill="1" applyBorder="1" applyAlignment="1" applyProtection="1">
      <alignment horizontal="right"/>
    </xf>
    <xf numFmtId="0" fontId="84" fillId="0" borderId="6" xfId="20961" applyFont="1" applyFill="1" applyBorder="1" applyAlignment="1" applyProtection="1">
      <alignment horizontal="center" vertical="center"/>
    </xf>
    <xf numFmtId="0" fontId="2" fillId="69" borderId="6" xfId="20961" applyFont="1" applyFill="1" applyBorder="1" applyAlignment="1" applyProtection="1">
      <alignment horizontal="right" indent="1"/>
    </xf>
    <xf numFmtId="0" fontId="2" fillId="69" borderId="40" xfId="20961" applyFont="1" applyFill="1" applyBorder="1" applyAlignment="1" applyProtection="1">
      <alignment horizontal="right" indent="1"/>
    </xf>
    <xf numFmtId="0" fontId="87" fillId="0" borderId="0" xfId="0" applyFont="1" applyBorder="1" applyAlignment="1">
      <alignment wrapText="1"/>
    </xf>
    <xf numFmtId="0" fontId="2" fillId="69" borderId="6" xfId="20961" applyFont="1" applyFill="1" applyBorder="1" applyAlignment="1" applyProtection="1"/>
    <xf numFmtId="0" fontId="43" fillId="0" borderId="6" xfId="0" applyFont="1" applyFill="1" applyBorder="1" applyAlignment="1">
      <alignment horizontal="center" vertical="center" wrapText="1"/>
    </xf>
    <xf numFmtId="0" fontId="62" fillId="0" borderId="6" xfId="0" applyFont="1" applyFill="1" applyBorder="1" applyAlignment="1">
      <alignment horizontal="left" vertical="center" wrapText="1"/>
    </xf>
    <xf numFmtId="0" fontId="2" fillId="0" borderId="28" xfId="0" applyFont="1" applyBorder="1" applyAlignment="1">
      <alignment vertical="center" wrapText="1"/>
    </xf>
    <xf numFmtId="0" fontId="43" fillId="0" borderId="0" xfId="0" applyFont="1" applyAlignment="1">
      <alignment horizontal="center"/>
    </xf>
    <xf numFmtId="0" fontId="1" fillId="0" borderId="0" xfId="0" applyFont="1" applyAlignment="1">
      <alignment horizontal="left" indent="1"/>
    </xf>
    <xf numFmtId="0" fontId="2" fillId="0" borderId="30" xfId="12" applyFont="1" applyFill="1" applyBorder="1" applyAlignment="1" applyProtection="1">
      <alignment vertical="center"/>
    </xf>
    <xf numFmtId="0" fontId="2" fillId="0" borderId="26" xfId="12" applyFont="1" applyFill="1" applyBorder="1" applyAlignment="1" applyProtection="1">
      <alignment vertical="center"/>
    </xf>
    <xf numFmtId="0" fontId="1" fillId="0" borderId="6" xfId="0" applyFont="1" applyBorder="1" applyAlignment="1">
      <alignment wrapText="1"/>
    </xf>
    <xf numFmtId="0" fontId="1" fillId="0" borderId="6" xfId="0" applyFont="1" applyFill="1" applyBorder="1" applyAlignment="1"/>
    <xf numFmtId="0" fontId="79" fillId="71" borderId="6" xfId="0" applyFont="1" applyFill="1" applyBorder="1" applyAlignment="1">
      <alignment wrapText="1"/>
    </xf>
    <xf numFmtId="0" fontId="79" fillId="71" borderId="28" xfId="0" applyFont="1" applyFill="1" applyBorder="1" applyAlignment="1">
      <alignment wrapText="1"/>
    </xf>
    <xf numFmtId="0" fontId="1" fillId="0" borderId="30" xfId="0" applyFont="1" applyBorder="1" applyAlignment="1">
      <alignment horizontal="center" vertical="center"/>
    </xf>
    <xf numFmtId="0" fontId="1" fillId="0" borderId="0" xfId="0" applyFont="1" applyAlignment="1"/>
    <xf numFmtId="0" fontId="43" fillId="0" borderId="0" xfId="12" applyFont="1" applyFill="1" applyBorder="1" applyAlignment="1" applyProtection="1">
      <alignment horizontal="center"/>
    </xf>
    <xf numFmtId="0" fontId="1" fillId="0" borderId="47" xfId="0" applyFont="1" applyBorder="1" applyAlignment="1">
      <alignment horizontal="left" wrapText="1" indent="1"/>
    </xf>
    <xf numFmtId="0" fontId="81" fillId="0" borderId="47" xfId="0" applyFont="1" applyBorder="1" applyAlignment="1">
      <alignment horizontal="left" wrapText="1" indent="1"/>
    </xf>
    <xf numFmtId="0" fontId="2" fillId="69" borderId="6" xfId="12" applyFont="1" applyFill="1" applyBorder="1" applyAlignment="1">
      <alignment horizontal="center" vertical="center" wrapText="1"/>
    </xf>
    <xf numFmtId="0" fontId="43" fillId="0" borderId="0" xfId="9" applyFont="1" applyFill="1" applyBorder="1" applyAlignment="1" applyProtection="1">
      <alignment horizontal="center" vertical="center"/>
      <protection locked="0"/>
    </xf>
    <xf numFmtId="164" fontId="2" fillId="0" borderId="6" xfId="3" applyNumberFormat="1" applyFont="1" applyFill="1" applyBorder="1" applyAlignment="1" applyProtection="1">
      <alignment horizontal="center" vertical="center" wrapText="1"/>
      <protection locked="0"/>
    </xf>
    <xf numFmtId="0" fontId="1" fillId="0" borderId="30" xfId="0" applyFont="1" applyBorder="1" applyAlignment="1">
      <alignment horizontal="center" vertical="center" wrapText="1"/>
    </xf>
    <xf numFmtId="0" fontId="1" fillId="0" borderId="26" xfId="0" applyFont="1" applyFill="1" applyBorder="1" applyAlignment="1">
      <alignment horizontal="left" vertical="center" wrapText="1" indent="2"/>
    </xf>
    <xf numFmtId="0" fontId="88" fillId="0" borderId="0" xfId="12" applyFont="1" applyFill="1" applyBorder="1" applyAlignment="1" applyProtection="1"/>
    <xf numFmtId="0" fontId="89" fillId="0" borderId="0" xfId="12"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vertical="center"/>
    </xf>
    <xf numFmtId="0" fontId="2" fillId="0" borderId="6" xfId="0" applyFont="1" applyFill="1" applyBorder="1" applyAlignment="1" applyProtection="1">
      <alignment horizontal="left" indent="4"/>
      <protection locked="0"/>
    </xf>
    <xf numFmtId="0" fontId="2" fillId="0" borderId="31" xfId="0" applyNumberFormat="1" applyFont="1" applyFill="1" applyBorder="1" applyAlignment="1">
      <alignment horizontal="left" vertical="center" wrapText="1" indent="4"/>
    </xf>
    <xf numFmtId="0" fontId="2" fillId="0" borderId="6" xfId="0" applyFont="1" applyFill="1" applyBorder="1" applyAlignment="1" applyProtection="1">
      <alignment horizontal="left" vertical="center" indent="11"/>
      <protection locked="0"/>
    </xf>
    <xf numFmtId="0" fontId="90" fillId="0" borderId="31" xfId="0" applyNumberFormat="1" applyFont="1" applyFill="1" applyBorder="1" applyAlignment="1">
      <alignment horizontal="left" vertical="center" wrapText="1"/>
    </xf>
    <xf numFmtId="0" fontId="89" fillId="0" borderId="31" xfId="0" applyNumberFormat="1" applyFont="1" applyFill="1" applyBorder="1" applyAlignment="1">
      <alignment vertical="center" wrapText="1"/>
    </xf>
    <xf numFmtId="0" fontId="5" fillId="0" borderId="0" xfId="18" applyAlignment="1" applyProtection="1"/>
    <xf numFmtId="0" fontId="5" fillId="0" borderId="6" xfId="18" applyFill="1" applyBorder="1" applyAlignment="1" applyProtection="1"/>
    <xf numFmtId="0" fontId="5" fillId="0" borderId="6" xfId="18" applyFill="1" applyBorder="1" applyAlignment="1" applyProtection="1">
      <alignment horizontal="left" vertical="center" wrapText="1"/>
    </xf>
    <xf numFmtId="0" fontId="1" fillId="0" borderId="47" xfId="0" applyFont="1" applyFill="1" applyBorder="1" applyAlignment="1">
      <alignment wrapText="1"/>
    </xf>
    <xf numFmtId="0" fontId="1" fillId="0" borderId="6" xfId="0" applyFont="1" applyBorder="1" applyAlignment="1">
      <alignment horizontal="center" vertical="center" wrapText="1"/>
    </xf>
    <xf numFmtId="0" fontId="79" fillId="0" borderId="39" xfId="0" applyFont="1" applyFill="1" applyBorder="1" applyAlignment="1">
      <alignment horizontal="center" vertical="center" wrapText="1"/>
    </xf>
    <xf numFmtId="0" fontId="2" fillId="0" borderId="27" xfId="3" applyNumberFormat="1" applyFont="1" applyFill="1" applyBorder="1" applyAlignment="1" applyProtection="1">
      <alignment horizontal="center" vertical="center" wrapText="1"/>
      <protection locked="0"/>
    </xf>
    <xf numFmtId="0" fontId="43" fillId="0" borderId="12" xfId="0" applyFont="1" applyFill="1" applyBorder="1" applyAlignment="1" applyProtection="1">
      <alignment horizontal="left"/>
    </xf>
    <xf numFmtId="0" fontId="3" fillId="0" borderId="64" xfId="0" applyFont="1" applyBorder="1"/>
    <xf numFmtId="0" fontId="3" fillId="0" borderId="65" xfId="0" applyFont="1" applyBorder="1"/>
    <xf numFmtId="0" fontId="3" fillId="0" borderId="26" xfId="0" applyFont="1" applyBorder="1" applyAlignment="1">
      <alignment horizontal="center" vertical="center"/>
    </xf>
    <xf numFmtId="0" fontId="3" fillId="0" borderId="67" xfId="0" applyFont="1" applyBorder="1" applyAlignment="1">
      <alignment horizontal="center" vertical="center"/>
    </xf>
    <xf numFmtId="0" fontId="3" fillId="0" borderId="37" xfId="0" applyFont="1" applyBorder="1" applyAlignment="1">
      <alignment horizontal="center" vertical="center"/>
    </xf>
    <xf numFmtId="0" fontId="91" fillId="0" borderId="0" xfId="0" applyFont="1"/>
    <xf numFmtId="0" fontId="3" fillId="0" borderId="63" xfId="0" applyFont="1" applyBorder="1"/>
    <xf numFmtId="192" fontId="1" fillId="0" borderId="34" xfId="0" applyNumberFormat="1" applyFont="1" applyBorder="1" applyAlignment="1"/>
    <xf numFmtId="0" fontId="3" fillId="0" borderId="0" xfId="0" applyFont="1"/>
    <xf numFmtId="0" fontId="3" fillId="0" borderId="26" xfId="0" applyFont="1" applyBorder="1" applyAlignment="1">
      <alignment wrapText="1"/>
    </xf>
    <xf numFmtId="0" fontId="3" fillId="0" borderId="67" xfId="0" applyFont="1" applyBorder="1" applyAlignment="1">
      <alignment wrapText="1"/>
    </xf>
    <xf numFmtId="0" fontId="3" fillId="0" borderId="37" xfId="0" applyFont="1" applyBorder="1" applyAlignment="1">
      <alignment wrapText="1"/>
    </xf>
    <xf numFmtId="0" fontId="3" fillId="0" borderId="6" xfId="0" applyFont="1" applyFill="1" applyBorder="1" applyAlignment="1">
      <alignment horizontal="center" vertical="center" wrapText="1"/>
    </xf>
    <xf numFmtId="192" fontId="3" fillId="0" borderId="6" xfId="0" applyNumberFormat="1" applyFont="1" applyBorder="1"/>
    <xf numFmtId="192" fontId="3" fillId="0" borderId="6" xfId="0" applyNumberFormat="1" applyFont="1" applyFill="1" applyBorder="1"/>
    <xf numFmtId="192" fontId="3" fillId="0" borderId="12" xfId="0" applyNumberFormat="1" applyFont="1" applyBorder="1"/>
    <xf numFmtId="192" fontId="3" fillId="71" borderId="28" xfId="0" applyNumberFormat="1" applyFont="1" applyFill="1" applyBorder="1"/>
    <xf numFmtId="9" fontId="3" fillId="0" borderId="27" xfId="1" applyFont="1" applyBorder="1"/>
    <xf numFmtId="9" fontId="3" fillId="71" borderId="29" xfId="1" applyFont="1" applyFill="1" applyBorder="1"/>
    <xf numFmtId="0" fontId="79" fillId="0" borderId="0" xfId="0" applyFont="1" applyFill="1" applyBorder="1" applyAlignment="1">
      <alignment horizontal="center" wrapText="1"/>
    </xf>
    <xf numFmtId="167" fontId="1" fillId="0" borderId="6" xfId="0" applyNumberFormat="1" applyFont="1" applyBorder="1" applyAlignment="1"/>
    <xf numFmtId="167" fontId="1" fillId="71" borderId="28" xfId="0" applyNumberFormat="1" applyFont="1" applyFill="1" applyBorder="1"/>
    <xf numFmtId="0" fontId="1" fillId="0" borderId="0" xfId="0" applyFont="1" applyFill="1" applyBorder="1" applyAlignment="1">
      <alignment vertical="center" wrapText="1"/>
    </xf>
    <xf numFmtId="0" fontId="1" fillId="0" borderId="68" xfId="0" applyFont="1" applyFill="1" applyBorder="1" applyAlignment="1">
      <alignment vertical="center" wrapText="1"/>
    </xf>
    <xf numFmtId="0" fontId="1" fillId="0" borderId="25" xfId="0" applyFont="1" applyFill="1" applyBorder="1"/>
    <xf numFmtId="0" fontId="1" fillId="0" borderId="25" xfId="0" applyFont="1" applyFill="1" applyBorder="1" applyAlignment="1">
      <alignment horizontal="center"/>
    </xf>
    <xf numFmtId="167" fontId="78" fillId="0" borderId="0" xfId="0" applyNumberFormat="1" applyFont="1" applyFill="1"/>
    <xf numFmtId="192" fontId="79" fillId="71" borderId="28" xfId="0" applyNumberFormat="1" applyFont="1" applyFill="1" applyBorder="1" applyAlignment="1">
      <alignment horizontal="left" vertical="center" wrapText="1"/>
    </xf>
    <xf numFmtId="0" fontId="79" fillId="0" borderId="24" xfId="0" applyFont="1" applyBorder="1" applyAlignment="1">
      <alignment horizontal="left"/>
    </xf>
    <xf numFmtId="0" fontId="79" fillId="71" borderId="69" xfId="0" applyFont="1" applyFill="1" applyBorder="1" applyAlignment="1">
      <alignment wrapText="1"/>
    </xf>
    <xf numFmtId="192" fontId="43" fillId="0" borderId="6" xfId="0" applyNumberFormat="1" applyFont="1" applyFill="1" applyBorder="1" applyAlignment="1" applyProtection="1">
      <alignment horizontal="right" vertical="center" wrapText="1"/>
      <protection locked="0"/>
    </xf>
    <xf numFmtId="0" fontId="90" fillId="0" borderId="0" xfId="0" applyFont="1" applyAlignment="1">
      <alignment wrapText="1"/>
    </xf>
    <xf numFmtId="0" fontId="2" fillId="0" borderId="0" xfId="0" applyFont="1" applyAlignment="1">
      <alignment wrapText="1"/>
    </xf>
    <xf numFmtId="0" fontId="3" fillId="0" borderId="0" xfId="0" applyFont="1" applyFill="1"/>
    <xf numFmtId="0" fontId="93" fillId="69" borderId="70" xfId="0" applyFont="1" applyFill="1" applyBorder="1" applyAlignment="1">
      <alignment horizontal="left"/>
    </xf>
    <xf numFmtId="0" fontId="93" fillId="69" borderId="71" xfId="0" applyFont="1" applyFill="1" applyBorder="1" applyAlignment="1">
      <alignment horizontal="left"/>
    </xf>
    <xf numFmtId="0" fontId="4" fillId="69" borderId="72" xfId="0" applyFont="1" applyFill="1" applyBorder="1" applyAlignment="1">
      <alignment vertical="center"/>
    </xf>
    <xf numFmtId="0" fontId="3" fillId="69" borderId="8" xfId="0" applyFont="1" applyFill="1" applyBorder="1" applyAlignment="1">
      <alignment vertical="center"/>
    </xf>
    <xf numFmtId="0" fontId="3" fillId="69" borderId="34" xfId="0" applyFont="1" applyFill="1" applyBorder="1" applyAlignment="1">
      <alignment vertical="center"/>
    </xf>
    <xf numFmtId="0" fontId="3" fillId="0" borderId="73" xfId="0" applyFont="1" applyFill="1" applyBorder="1" applyAlignment="1">
      <alignment horizontal="center" vertical="center"/>
    </xf>
    <xf numFmtId="0" fontId="3" fillId="0" borderId="16" xfId="0" applyFont="1" applyFill="1" applyBorder="1" applyAlignment="1">
      <alignment vertical="center"/>
    </xf>
    <xf numFmtId="0" fontId="3" fillId="0" borderId="25" xfId="0" applyFont="1" applyFill="1" applyBorder="1" applyAlignment="1">
      <alignment horizontal="center" vertical="center"/>
    </xf>
    <xf numFmtId="0" fontId="3" fillId="0" borderId="6" xfId="0" applyFont="1" applyFill="1" applyBorder="1" applyAlignment="1">
      <alignment vertical="center"/>
    </xf>
    <xf numFmtId="0" fontId="4" fillId="0" borderId="6" xfId="0" applyFont="1" applyFill="1" applyBorder="1" applyAlignment="1">
      <alignment vertical="center"/>
    </xf>
    <xf numFmtId="0" fontId="3" fillId="0" borderId="32" xfId="0" applyFont="1" applyFill="1" applyBorder="1" applyAlignment="1">
      <alignment horizontal="center" vertical="center"/>
    </xf>
    <xf numFmtId="0" fontId="4" fillId="0" borderId="28" xfId="0" applyFont="1" applyFill="1" applyBorder="1" applyAlignment="1">
      <alignment vertical="center"/>
    </xf>
    <xf numFmtId="0" fontId="3" fillId="69" borderId="63" xfId="0" applyFont="1" applyFill="1" applyBorder="1" applyAlignment="1">
      <alignment horizontal="center" vertical="center"/>
    </xf>
    <xf numFmtId="0" fontId="3" fillId="69" borderId="0" xfId="0" applyFont="1" applyFill="1" applyBorder="1" applyAlignment="1">
      <alignment vertical="center"/>
    </xf>
    <xf numFmtId="0" fontId="3" fillId="0" borderId="30" xfId="0" applyFont="1" applyFill="1" applyBorder="1" applyAlignment="1">
      <alignment horizontal="center" vertical="center"/>
    </xf>
    <xf numFmtId="0" fontId="3" fillId="0" borderId="26" xfId="0" applyFont="1" applyFill="1" applyBorder="1" applyAlignment="1">
      <alignment vertical="center"/>
    </xf>
    <xf numFmtId="169" fontId="8" fillId="2" borderId="65" xfId="21" applyBorder="1"/>
    <xf numFmtId="0" fontId="3" fillId="0" borderId="67" xfId="0" applyFont="1" applyFill="1" applyBorder="1" applyAlignment="1">
      <alignment vertical="center"/>
    </xf>
    <xf numFmtId="0" fontId="3" fillId="0" borderId="37" xfId="0" applyFont="1" applyFill="1" applyBorder="1" applyAlignment="1">
      <alignment vertical="center"/>
    </xf>
    <xf numFmtId="0" fontId="3" fillId="0" borderId="76" xfId="0" applyFont="1" applyFill="1" applyBorder="1" applyAlignment="1">
      <alignment horizontal="center" vertical="center"/>
    </xf>
    <xf numFmtId="0" fontId="3" fillId="0" borderId="40" xfId="0" applyFont="1" applyFill="1" applyBorder="1" applyAlignment="1">
      <alignment vertical="center"/>
    </xf>
    <xf numFmtId="169" fontId="8" fillId="2" borderId="35" xfId="21" applyBorder="1"/>
    <xf numFmtId="169" fontId="8" fillId="2" borderId="77" xfId="21" applyBorder="1"/>
    <xf numFmtId="169" fontId="8" fillId="2" borderId="66" xfId="21" applyBorder="1"/>
    <xf numFmtId="0" fontId="3" fillId="0" borderId="78" xfId="0" applyFont="1" applyFill="1" applyBorder="1" applyAlignment="1">
      <alignment vertical="center"/>
    </xf>
    <xf numFmtId="0" fontId="3" fillId="0" borderId="79" xfId="0" applyFont="1" applyFill="1" applyBorder="1" applyAlignment="1">
      <alignment vertical="center"/>
    </xf>
    <xf numFmtId="0" fontId="3" fillId="0" borderId="80" xfId="0" applyFont="1" applyFill="1" applyBorder="1" applyAlignment="1">
      <alignment horizontal="center" vertical="center"/>
    </xf>
    <xf numFmtId="0" fontId="3" fillId="0" borderId="81" xfId="0" applyFont="1" applyFill="1" applyBorder="1" applyAlignment="1">
      <alignment vertical="center"/>
    </xf>
    <xf numFmtId="169" fontId="8" fillId="2" borderId="7" xfId="21" applyBorder="1"/>
    <xf numFmtId="0" fontId="4" fillId="0" borderId="0" xfId="0" applyFont="1" applyFill="1" applyAlignment="1">
      <alignment horizontal="center"/>
    </xf>
    <xf numFmtId="0" fontId="79" fillId="0" borderId="6" xfId="0" applyFont="1" applyFill="1" applyBorder="1" applyAlignment="1">
      <alignment horizontal="center" vertical="center" wrapText="1"/>
    </xf>
    <xf numFmtId="0" fontId="79" fillId="0" borderId="27" xfId="0" applyFont="1" applyFill="1" applyBorder="1" applyAlignment="1">
      <alignment horizontal="center" vertical="center" wrapText="1"/>
    </xf>
    <xf numFmtId="0" fontId="1" fillId="0" borderId="6" xfId="0" applyFont="1" applyFill="1" applyBorder="1"/>
    <xf numFmtId="0" fontId="1" fillId="0" borderId="6" xfId="0" applyFont="1" applyFill="1" applyBorder="1" applyAlignment="1">
      <alignment horizontal="left" indent="1"/>
    </xf>
    <xf numFmtId="0" fontId="81" fillId="0" borderId="6" xfId="0" applyFont="1" applyFill="1" applyBorder="1" applyAlignment="1">
      <alignment horizontal="left" indent="1"/>
    </xf>
    <xf numFmtId="0" fontId="88" fillId="0" borderId="0" xfId="12" applyFont="1" applyFill="1" applyBorder="1" applyProtection="1"/>
    <xf numFmtId="0" fontId="4" fillId="71" borderId="26" xfId="0" applyFont="1" applyFill="1" applyBorder="1" applyAlignment="1">
      <alignment horizontal="center" vertical="center" wrapText="1"/>
    </xf>
    <xf numFmtId="0" fontId="4" fillId="71" borderId="37" xfId="0" applyFont="1" applyFill="1" applyBorder="1" applyAlignment="1">
      <alignment horizontal="center" vertical="center" wrapText="1"/>
    </xf>
    <xf numFmtId="0" fontId="4" fillId="71" borderId="25" xfId="0" applyFont="1" applyFill="1" applyBorder="1" applyAlignment="1">
      <alignment horizontal="left" vertical="center" wrapText="1"/>
    </xf>
    <xf numFmtId="0" fontId="4" fillId="71" borderId="27"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4" fillId="0" borderId="25"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89" fillId="0" borderId="32" xfId="7" applyNumberFormat="1" applyFont="1" applyFill="1" applyBorder="1" applyAlignment="1" applyProtection="1">
      <alignment horizontal="left" vertical="center"/>
      <protection locked="0"/>
    </xf>
    <xf numFmtId="0" fontId="90" fillId="0" borderId="28" xfId="10" applyFont="1" applyFill="1" applyBorder="1" applyAlignment="1" applyProtection="1">
      <alignment horizontal="left" vertical="center" wrapText="1"/>
      <protection locked="0"/>
    </xf>
    <xf numFmtId="0" fontId="1" fillId="0" borderId="6" xfId="0" applyFont="1" applyBorder="1" applyAlignment="1">
      <alignment vertical="center" wrapText="1"/>
    </xf>
    <xf numFmtId="14" fontId="2" fillId="69" borderId="6" xfId="9" quotePrefix="1" applyNumberFormat="1" applyFont="1" applyFill="1" applyBorder="1" applyAlignment="1" applyProtection="1">
      <alignment horizontal="left"/>
      <protection locked="0"/>
    </xf>
    <xf numFmtId="3" fontId="94" fillId="71" borderId="27" xfId="0" applyNumberFormat="1" applyFont="1" applyFill="1" applyBorder="1" applyAlignment="1">
      <alignment vertical="center" wrapText="1"/>
    </xf>
    <xf numFmtId="3" fontId="94" fillId="71" borderId="28" xfId="0" applyNumberFormat="1" applyFont="1" applyFill="1" applyBorder="1" applyAlignment="1">
      <alignment vertical="center" wrapText="1"/>
    </xf>
    <xf numFmtId="3" fontId="94" fillId="71" borderId="29" xfId="0" applyNumberFormat="1" applyFont="1" applyFill="1" applyBorder="1" applyAlignment="1">
      <alignment vertical="center" wrapText="1"/>
    </xf>
    <xf numFmtId="0" fontId="5" fillId="0" borderId="6" xfId="18" applyFill="1" applyBorder="1" applyAlignment="1" applyProtection="1"/>
    <xf numFmtId="49" fontId="1" fillId="0" borderId="6" xfId="0" applyNumberFormat="1" applyFont="1" applyBorder="1" applyAlignment="1">
      <alignment horizontal="right"/>
    </xf>
    <xf numFmtId="0" fontId="2" fillId="69" borderId="6" xfId="20961" applyFont="1" applyFill="1" applyBorder="1" applyAlignment="1" applyProtection="1">
      <alignment horizontal="left" wrapText="1"/>
    </xf>
    <xf numFmtId="0" fontId="1" fillId="0" borderId="6" xfId="20961" applyFont="1" applyFill="1" applyBorder="1" applyAlignment="1" applyProtection="1">
      <alignment horizontal="left" wrapText="1"/>
    </xf>
    <xf numFmtId="0" fontId="2" fillId="0" borderId="6" xfId="20961" applyFont="1" applyFill="1" applyBorder="1" applyAlignment="1" applyProtection="1">
      <alignment horizontal="left" wrapText="1"/>
    </xf>
    <xf numFmtId="0" fontId="2" fillId="0" borderId="40" xfId="20961" applyFont="1" applyFill="1" applyBorder="1" applyAlignment="1" applyProtection="1">
      <alignment horizontal="left" wrapText="1"/>
    </xf>
    <xf numFmtId="0" fontId="0" fillId="0" borderId="0" xfId="0" applyAlignment="1">
      <alignment wrapText="1"/>
    </xf>
    <xf numFmtId="0" fontId="43" fillId="73" borderId="12" xfId="20964" applyFont="1" applyFill="1" applyBorder="1" applyAlignment="1">
      <alignment vertical="center"/>
    </xf>
    <xf numFmtId="0" fontId="43" fillId="73" borderId="8" xfId="20964" applyFont="1" applyFill="1" applyBorder="1" applyAlignment="1">
      <alignment vertical="center"/>
    </xf>
    <xf numFmtId="0" fontId="43" fillId="73" borderId="31" xfId="20964" applyFont="1" applyFill="1" applyBorder="1" applyAlignment="1">
      <alignment vertical="center"/>
    </xf>
    <xf numFmtId="0" fontId="96" fillId="62" borderId="40" xfId="20964" applyFont="1" applyFill="1" applyBorder="1" applyAlignment="1">
      <alignment horizontal="center" vertical="center"/>
    </xf>
    <xf numFmtId="0" fontId="96" fillId="62" borderId="31" xfId="20964" applyFont="1" applyFill="1" applyBorder="1" applyAlignment="1">
      <alignment horizontal="left" vertical="center" wrapText="1"/>
    </xf>
    <xf numFmtId="164" fontId="96" fillId="0" borderId="6" xfId="2" applyNumberFormat="1" applyFont="1" applyFill="1" applyBorder="1" applyAlignment="1" applyProtection="1">
      <alignment horizontal="right" vertical="center"/>
      <protection locked="0"/>
    </xf>
    <xf numFmtId="0" fontId="95" fillId="74" borderId="6" xfId="20964" applyFont="1" applyFill="1" applyBorder="1" applyAlignment="1">
      <alignment horizontal="center" vertical="center"/>
    </xf>
    <xf numFmtId="0" fontId="95" fillId="74" borderId="8" xfId="20964" applyFont="1" applyFill="1" applyBorder="1" applyAlignment="1">
      <alignment vertical="top" wrapText="1"/>
    </xf>
    <xf numFmtId="164" fontId="43" fillId="73" borderId="31" xfId="2" applyNumberFormat="1" applyFont="1" applyFill="1" applyBorder="1" applyAlignment="1">
      <alignment horizontal="right" vertical="center"/>
    </xf>
    <xf numFmtId="0" fontId="97" fillId="62" borderId="40" xfId="20964" applyFont="1" applyFill="1" applyBorder="1" applyAlignment="1">
      <alignment horizontal="center" vertical="center"/>
    </xf>
    <xf numFmtId="0" fontId="96" fillId="62" borderId="8" xfId="20964" applyFont="1" applyFill="1" applyBorder="1" applyAlignment="1">
      <alignment vertical="center" wrapText="1"/>
    </xf>
    <xf numFmtId="0" fontId="96" fillId="62" borderId="31" xfId="20964" applyFont="1" applyFill="1" applyBorder="1" applyAlignment="1">
      <alignment horizontal="left" vertical="center"/>
    </xf>
    <xf numFmtId="0" fontId="97" fillId="69" borderId="40" xfId="20964" applyFont="1" applyFill="1" applyBorder="1" applyAlignment="1">
      <alignment horizontal="center" vertical="center"/>
    </xf>
    <xf numFmtId="0" fontId="96" fillId="69" borderId="31" xfId="20964" applyFont="1" applyFill="1" applyBorder="1" applyAlignment="1">
      <alignment horizontal="left" vertical="center"/>
    </xf>
    <xf numFmtId="0" fontId="97" fillId="0" borderId="40" xfId="20964" applyFont="1" applyFill="1" applyBorder="1" applyAlignment="1">
      <alignment horizontal="center" vertical="center"/>
    </xf>
    <xf numFmtId="0" fontId="96" fillId="0" borderId="31" xfId="20964" applyFont="1" applyFill="1" applyBorder="1" applyAlignment="1">
      <alignment horizontal="left" vertical="center"/>
    </xf>
    <xf numFmtId="0" fontId="98" fillId="74" borderId="6" xfId="20964" applyFont="1" applyFill="1" applyBorder="1" applyAlignment="1">
      <alignment horizontal="center" vertical="center"/>
    </xf>
    <xf numFmtId="0" fontId="95" fillId="74" borderId="8" xfId="20964" applyFont="1" applyFill="1" applyBorder="1" applyAlignment="1">
      <alignment vertical="center"/>
    </xf>
    <xf numFmtId="164" fontId="96" fillId="74" borderId="6" xfId="2" applyNumberFormat="1" applyFont="1" applyFill="1" applyBorder="1" applyAlignment="1" applyProtection="1">
      <alignment horizontal="right" vertical="center"/>
      <protection locked="0"/>
    </xf>
    <xf numFmtId="0" fontId="95" fillId="73" borderId="12" xfId="20964" applyFont="1" applyFill="1" applyBorder="1" applyAlignment="1">
      <alignment vertical="center"/>
    </xf>
    <xf numFmtId="0" fontId="95" fillId="73" borderId="8" xfId="20964" applyFont="1" applyFill="1" applyBorder="1" applyAlignment="1">
      <alignment vertical="center"/>
    </xf>
    <xf numFmtId="164" fontId="95" fillId="73" borderId="31" xfId="2" applyNumberFormat="1" applyFont="1" applyFill="1" applyBorder="1" applyAlignment="1">
      <alignment horizontal="right" vertical="center"/>
    </xf>
    <xf numFmtId="0" fontId="100" fillId="69" borderId="40" xfId="20964" applyFont="1" applyFill="1" applyBorder="1" applyAlignment="1">
      <alignment horizontal="center" vertical="center"/>
    </xf>
    <xf numFmtId="0" fontId="101" fillId="74" borderId="6" xfId="20964" applyFont="1" applyFill="1" applyBorder="1" applyAlignment="1">
      <alignment horizontal="center" vertical="center"/>
    </xf>
    <xf numFmtId="0" fontId="43" fillId="74" borderId="8" xfId="20964" applyFont="1" applyFill="1" applyBorder="1" applyAlignment="1">
      <alignment vertical="center"/>
    </xf>
    <xf numFmtId="0" fontId="100" fillId="62" borderId="40" xfId="20964" applyFont="1" applyFill="1" applyBorder="1" applyAlignment="1">
      <alignment horizontal="center" vertical="center"/>
    </xf>
    <xf numFmtId="164" fontId="96" fillId="69" borderId="6" xfId="2" applyNumberFormat="1" applyFont="1" applyFill="1" applyBorder="1" applyAlignment="1" applyProtection="1">
      <alignment horizontal="right" vertical="center"/>
      <protection locked="0"/>
    </xf>
    <xf numFmtId="0" fontId="101" fillId="69" borderId="6" xfId="20964" applyFont="1" applyFill="1" applyBorder="1" applyAlignment="1">
      <alignment horizontal="center" vertical="center"/>
    </xf>
    <xf numFmtId="0" fontId="43" fillId="69" borderId="8" xfId="20964" applyFont="1" applyFill="1" applyBorder="1" applyAlignment="1">
      <alignment vertical="center"/>
    </xf>
    <xf numFmtId="0" fontId="97" fillId="62" borderId="6" xfId="20964" applyFont="1" applyFill="1" applyBorder="1" applyAlignment="1">
      <alignment horizontal="center" vertical="center"/>
    </xf>
    <xf numFmtId="0" fontId="17" fillId="62" borderId="6" xfId="20964" applyFont="1" applyFill="1" applyBorder="1" applyAlignment="1">
      <alignment horizontal="center" vertical="center"/>
    </xf>
    <xf numFmtId="0" fontId="3" fillId="0" borderId="6" xfId="0" applyFont="1" applyFill="1" applyBorder="1" applyAlignment="1">
      <alignment horizontal="left" vertical="center" wrapText="1"/>
    </xf>
    <xf numFmtId="10" fontId="90"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1"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4" fillId="71" borderId="6" xfId="1" applyNumberFormat="1" applyFont="1" applyFill="1" applyBorder="1" applyAlignment="1">
      <alignment horizontal="left" vertical="center" wrapText="1"/>
    </xf>
    <xf numFmtId="10" fontId="4" fillId="71" borderId="6" xfId="0" applyNumberFormat="1" applyFont="1" applyFill="1" applyBorder="1" applyAlignment="1">
      <alignment horizontal="center" vertical="center" wrapText="1"/>
    </xf>
    <xf numFmtId="10" fontId="90" fillId="0" borderId="28" xfId="1" applyNumberFormat="1" applyFont="1" applyFill="1" applyBorder="1" applyAlignment="1" applyProtection="1">
      <alignment horizontal="left" vertical="center"/>
    </xf>
    <xf numFmtId="0" fontId="4" fillId="71"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4" fillId="71" borderId="72" xfId="0" applyFont="1" applyFill="1" applyBorder="1" applyAlignment="1">
      <alignment vertical="center" wrapText="1"/>
    </xf>
    <xf numFmtId="0" fontId="4" fillId="71" borderId="31" xfId="0" applyFont="1" applyFill="1" applyBorder="1" applyAlignment="1">
      <alignment vertical="center" wrapText="1"/>
    </xf>
    <xf numFmtId="0" fontId="4" fillId="71" borderId="84" xfId="0" applyFont="1" applyFill="1" applyBorder="1" applyAlignment="1">
      <alignment vertical="center" wrapText="1"/>
    </xf>
    <xf numFmtId="0" fontId="4" fillId="71" borderId="85" xfId="0" applyFont="1" applyFill="1" applyBorder="1" applyAlignment="1">
      <alignment vertical="center" wrapText="1"/>
    </xf>
    <xf numFmtId="0" fontId="1" fillId="0" borderId="6" xfId="0" applyFont="1" applyBorder="1"/>
    <xf numFmtId="0" fontId="5" fillId="0" borderId="6" xfId="18" applyFill="1" applyBorder="1" applyAlignment="1" applyProtection="1">
      <alignment horizontal="left" vertical="center"/>
    </xf>
    <xf numFmtId="0" fontId="5" fillId="0" borderId="6" xfId="18" applyBorder="1" applyAlignment="1" applyProtection="1"/>
    <xf numFmtId="0" fontId="1" fillId="0" borderId="6" xfId="0" applyFont="1" applyFill="1" applyBorder="1"/>
    <xf numFmtId="0" fontId="5" fillId="0" borderId="6" xfId="18" applyFill="1" applyBorder="1" applyAlignment="1" applyProtection="1">
      <alignment horizontal="left" vertical="center" wrapText="1"/>
    </xf>
    <xf numFmtId="0" fontId="5" fillId="0" borderId="6" xfId="18" applyFill="1" applyBorder="1" applyAlignment="1" applyProtection="1"/>
    <xf numFmtId="0" fontId="43" fillId="0" borderId="26" xfId="0" applyFont="1" applyBorder="1" applyAlignment="1">
      <alignment horizontal="center" vertical="center" wrapText="1"/>
    </xf>
    <xf numFmtId="0" fontId="43" fillId="0" borderId="37" xfId="0" applyFont="1" applyBorder="1" applyAlignment="1">
      <alignment horizontal="center" vertical="center" wrapText="1"/>
    </xf>
    <xf numFmtId="0" fontId="2" fillId="0" borderId="6" xfId="0" applyFont="1" applyBorder="1" applyAlignment="1">
      <alignment wrapText="1"/>
    </xf>
    <xf numFmtId="0" fontId="1" fillId="0" borderId="27" xfId="0" applyFont="1" applyBorder="1" applyAlignment="1"/>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3" fontId="94" fillId="71" borderId="6" xfId="0" applyNumberFormat="1" applyFont="1" applyFill="1" applyBorder="1" applyAlignment="1">
      <alignment vertical="center" wrapText="1"/>
    </xf>
    <xf numFmtId="3" fontId="94" fillId="0" borderId="6" xfId="0" applyNumberFormat="1" applyFont="1" applyBorder="1" applyAlignment="1">
      <alignment vertical="center" wrapText="1"/>
    </xf>
    <xf numFmtId="3" fontId="94" fillId="0" borderId="6" xfId="0" applyNumberFormat="1" applyFont="1" applyFill="1" applyBorder="1" applyAlignment="1">
      <alignment vertical="center" wrapText="1"/>
    </xf>
    <xf numFmtId="3" fontId="94" fillId="71" borderId="12" xfId="0" applyNumberFormat="1" applyFont="1" applyFill="1" applyBorder="1" applyAlignment="1">
      <alignment vertical="center" wrapText="1"/>
    </xf>
    <xf numFmtId="3" fontId="94" fillId="0" borderId="12" xfId="0" applyNumberFormat="1" applyFont="1" applyBorder="1" applyAlignment="1">
      <alignment vertical="center" wrapText="1"/>
    </xf>
    <xf numFmtId="3" fontId="94" fillId="71" borderId="35" xfId="0" applyNumberFormat="1" applyFont="1" applyFill="1" applyBorder="1" applyAlignment="1">
      <alignment vertical="center" wrapText="1"/>
    </xf>
    <xf numFmtId="3" fontId="94" fillId="71" borderId="34" xfId="0" applyNumberFormat="1" applyFont="1" applyFill="1" applyBorder="1" applyAlignment="1">
      <alignment vertical="center" wrapText="1"/>
    </xf>
    <xf numFmtId="3" fontId="94" fillId="0" borderId="34" xfId="0" applyNumberFormat="1" applyFont="1" applyBorder="1" applyAlignment="1">
      <alignment vertical="center" wrapText="1"/>
    </xf>
    <xf numFmtId="3" fontId="94" fillId="0" borderId="34" xfId="0" applyNumberFormat="1" applyFont="1" applyFill="1" applyBorder="1" applyAlignment="1">
      <alignment vertical="center" wrapText="1"/>
    </xf>
    <xf numFmtId="3" fontId="94" fillId="71" borderId="36" xfId="0" applyNumberFormat="1" applyFont="1" applyFill="1" applyBorder="1" applyAlignment="1">
      <alignment vertical="center" wrapText="1"/>
    </xf>
    <xf numFmtId="0" fontId="2" fillId="0" borderId="26" xfId="0" applyNumberFormat="1" applyFont="1" applyFill="1" applyBorder="1" applyAlignment="1">
      <alignment horizontal="left" vertical="center" wrapText="1" indent="1"/>
    </xf>
    <xf numFmtId="0" fontId="2" fillId="0" borderId="37" xfId="0" applyNumberFormat="1" applyFont="1" applyFill="1" applyBorder="1" applyAlignment="1">
      <alignment horizontal="left" vertical="center" wrapText="1" indent="1"/>
    </xf>
    <xf numFmtId="14" fontId="2" fillId="0" borderId="0" xfId="0" applyNumberFormat="1" applyFont="1"/>
    <xf numFmtId="14" fontId="1" fillId="0" borderId="0" xfId="0" applyNumberFormat="1" applyFont="1"/>
    <xf numFmtId="169" fontId="2" fillId="2" borderId="0" xfId="21" applyFont="1" applyBorder="1"/>
    <xf numFmtId="169" fontId="2" fillId="2" borderId="86" xfId="21" applyFont="1" applyBorder="1"/>
    <xf numFmtId="0" fontId="2" fillId="0" borderId="25" xfId="0" applyFont="1" applyFill="1" applyBorder="1" applyAlignment="1">
      <alignment horizontal="right" vertical="center" wrapText="1"/>
    </xf>
    <xf numFmtId="0" fontId="2" fillId="70" borderId="25" xfId="0" applyFont="1" applyFill="1" applyBorder="1" applyAlignment="1">
      <alignment horizontal="right" vertical="center"/>
    </xf>
    <xf numFmtId="0" fontId="43" fillId="0" borderId="25" xfId="0" applyFont="1" applyFill="1" applyBorder="1" applyAlignment="1">
      <alignment horizontal="center" vertical="center" wrapText="1"/>
    </xf>
    <xf numFmtId="0" fontId="2" fillId="70" borderId="3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69" borderId="64" xfId="0" applyFont="1" applyFill="1" applyBorder="1"/>
    <xf numFmtId="0" fontId="3" fillId="69" borderId="87" xfId="0" applyFont="1" applyFill="1" applyBorder="1" applyAlignment="1">
      <alignment wrapText="1"/>
    </xf>
    <xf numFmtId="0" fontId="3" fillId="69" borderId="88" xfId="0" applyFont="1" applyFill="1" applyBorder="1"/>
    <xf numFmtId="0" fontId="4" fillId="69" borderId="89"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63" xfId="0" applyFont="1" applyFill="1" applyBorder="1"/>
    <xf numFmtId="0" fontId="4"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86"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27" xfId="2" applyNumberFormat="1" applyFont="1" applyBorder="1"/>
    <xf numFmtId="0" fontId="93" fillId="0" borderId="6" xfId="0" applyFont="1" applyBorder="1" applyAlignment="1">
      <alignment horizontal="left" wrapText="1" indent="2"/>
    </xf>
    <xf numFmtId="169" fontId="8" fillId="2" borderId="6" xfId="21" applyBorder="1"/>
    <xf numFmtId="164" fontId="3" fillId="0" borderId="6" xfId="2" applyNumberFormat="1" applyFont="1" applyBorder="1" applyAlignment="1">
      <alignment vertical="center"/>
    </xf>
    <xf numFmtId="0" fontId="4" fillId="0" borderId="25" xfId="0" applyFont="1" applyBorder="1"/>
    <xf numFmtId="0" fontId="4" fillId="0" borderId="6" xfId="0" applyFont="1" applyBorder="1" applyAlignment="1">
      <alignment wrapText="1"/>
    </xf>
    <xf numFmtId="164" fontId="4" fillId="0" borderId="27" xfId="2" applyNumberFormat="1" applyFont="1" applyBorder="1"/>
    <xf numFmtId="0" fontId="102" fillId="69" borderId="63" xfId="0" applyFont="1" applyFill="1" applyBorder="1" applyAlignment="1">
      <alignment horizontal="left"/>
    </xf>
    <xf numFmtId="0" fontId="102" fillId="69" borderId="0" xfId="0" applyFont="1" applyFill="1" applyBorder="1" applyAlignment="1">
      <alignment horizontal="center"/>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86"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93"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86" xfId="0" applyFont="1" applyFill="1" applyBorder="1"/>
    <xf numFmtId="0" fontId="4" fillId="0" borderId="32" xfId="0" applyFont="1" applyBorder="1"/>
    <xf numFmtId="0" fontId="4" fillId="0" borderId="28" xfId="0" applyFont="1" applyBorder="1" applyAlignment="1">
      <alignment wrapText="1"/>
    </xf>
    <xf numFmtId="10" fontId="4" fillId="0" borderId="29" xfId="1" applyNumberFormat="1" applyFont="1" applyBorder="1"/>
    <xf numFmtId="0" fontId="2" fillId="70" borderId="76" xfId="0" applyFont="1" applyFill="1" applyBorder="1" applyAlignment="1">
      <alignment horizontal="right" vertical="center"/>
    </xf>
    <xf numFmtId="0" fontId="2" fillId="0" borderId="40" xfId="0" applyFont="1" applyBorder="1" applyAlignment="1">
      <alignment vertical="center" wrapText="1"/>
    </xf>
    <xf numFmtId="192" fontId="2" fillId="70" borderId="40" xfId="0" applyNumberFormat="1" applyFont="1" applyFill="1" applyBorder="1" applyAlignment="1" applyProtection="1">
      <alignment vertical="center"/>
      <protection locked="0"/>
    </xf>
    <xf numFmtId="192" fontId="80" fillId="70" borderId="40" xfId="0" applyNumberFormat="1" applyFont="1" applyFill="1" applyBorder="1" applyAlignment="1" applyProtection="1">
      <alignment vertical="center"/>
      <protection locked="0"/>
    </xf>
    <xf numFmtId="192" fontId="80" fillId="70" borderId="79" xfId="0" applyNumberFormat="1" applyFont="1" applyFill="1" applyBorder="1" applyAlignment="1" applyProtection="1">
      <alignment vertical="center"/>
      <protection locked="0"/>
    </xf>
    <xf numFmtId="0" fontId="103" fillId="0" borderId="0" xfId="12" applyFont="1" applyFill="1" applyBorder="1" applyProtection="1"/>
    <xf numFmtId="0" fontId="103" fillId="0" borderId="0" xfId="12" applyFont="1" applyFill="1" applyBorder="1" applyAlignment="1" applyProtection="1"/>
    <xf numFmtId="0" fontId="105" fillId="0" borderId="0" xfId="12" applyFont="1" applyFill="1" applyBorder="1" applyAlignment="1" applyProtection="1"/>
    <xf numFmtId="0" fontId="108" fillId="0" borderId="6" xfId="14" applyFont="1" applyFill="1" applyBorder="1" applyAlignment="1" applyProtection="1">
      <alignment horizontal="left" vertical="center" wrapText="1"/>
      <protection locked="0"/>
    </xf>
    <xf numFmtId="49" fontId="108" fillId="0" borderId="6" xfId="7" applyNumberFormat="1" applyFont="1" applyFill="1" applyBorder="1" applyAlignment="1" applyProtection="1">
      <alignment horizontal="right" vertical="center"/>
      <protection locked="0"/>
    </xf>
    <xf numFmtId="49" fontId="109" fillId="0" borderId="6" xfId="7" applyNumberFormat="1" applyFont="1" applyFill="1" applyBorder="1" applyAlignment="1" applyProtection="1">
      <alignment horizontal="right" vertical="center"/>
      <protection locked="0"/>
    </xf>
    <xf numFmtId="0" fontId="104" fillId="0" borderId="6" xfId="0" applyFont="1" applyFill="1" applyBorder="1"/>
    <xf numFmtId="49" fontId="108" fillId="0" borderId="6" xfId="7" applyNumberFormat="1" applyFont="1" applyFill="1" applyBorder="1" applyAlignment="1" applyProtection="1">
      <alignment horizontal="right" vertical="center" wrapText="1"/>
      <protection locked="0"/>
    </xf>
    <xf numFmtId="49" fontId="109" fillId="0" borderId="6" xfId="7" applyNumberFormat="1" applyFont="1" applyFill="1" applyBorder="1" applyAlignment="1" applyProtection="1">
      <alignment horizontal="right" vertical="center" wrapText="1"/>
      <protection locked="0"/>
    </xf>
    <xf numFmtId="0" fontId="104" fillId="0" borderId="0" xfId="0" applyFont="1" applyFill="1"/>
    <xf numFmtId="0" fontId="103" fillId="0" borderId="6" xfId="0" applyNumberFormat="1" applyFont="1" applyFill="1" applyBorder="1" applyAlignment="1">
      <alignment horizontal="left" vertical="center" wrapText="1"/>
    </xf>
    <xf numFmtId="0" fontId="107" fillId="0" borderId="6" xfId="0" applyFont="1" applyFill="1" applyBorder="1"/>
    <xf numFmtId="0" fontId="104" fillId="0" borderId="0" xfId="0" applyFont="1" applyFill="1" applyBorder="1"/>
    <xf numFmtId="0" fontId="106" fillId="0" borderId="6" xfId="0" applyFont="1" applyFill="1" applyBorder="1" applyAlignment="1">
      <alignment horizontal="left" indent="1"/>
    </xf>
    <xf numFmtId="0" fontId="106" fillId="0" borderId="6" xfId="0" applyFont="1" applyFill="1" applyBorder="1" applyAlignment="1">
      <alignment horizontal="left" wrapText="1" indent="1"/>
    </xf>
    <xf numFmtId="0" fontId="103" fillId="0" borderId="6" xfId="0" applyFont="1" applyFill="1" applyBorder="1" applyAlignment="1">
      <alignment horizontal="left" indent="1"/>
    </xf>
    <xf numFmtId="0" fontId="103" fillId="0" borderId="6" xfId="0" applyNumberFormat="1" applyFont="1" applyFill="1" applyBorder="1" applyAlignment="1">
      <alignment horizontal="left" indent="1"/>
    </xf>
    <xf numFmtId="0" fontId="103" fillId="0" borderId="6" xfId="0" applyFont="1" applyFill="1" applyBorder="1" applyAlignment="1">
      <alignment horizontal="left" wrapText="1" indent="2"/>
    </xf>
    <xf numFmtId="0" fontId="106" fillId="0" borderId="6" xfId="0" applyFont="1" applyFill="1" applyBorder="1" applyAlignment="1">
      <alignment horizontal="left" vertical="center" indent="1"/>
    </xf>
    <xf numFmtId="0" fontId="104" fillId="0" borderId="6" xfId="0" applyFont="1" applyFill="1" applyBorder="1" applyAlignment="1">
      <alignment horizontal="left" wrapText="1"/>
    </xf>
    <xf numFmtId="0" fontId="104" fillId="0" borderId="6" xfId="0" applyFont="1" applyFill="1" applyBorder="1" applyAlignment="1">
      <alignment horizontal="left" wrapText="1" indent="2"/>
    </xf>
    <xf numFmtId="49" fontId="104" fillId="0" borderId="6" xfId="0" applyNumberFormat="1" applyFont="1" applyFill="1" applyBorder="1" applyAlignment="1">
      <alignment horizontal="left" indent="3"/>
    </xf>
    <xf numFmtId="49" fontId="104" fillId="0" borderId="6" xfId="0" applyNumberFormat="1" applyFont="1" applyFill="1" applyBorder="1" applyAlignment="1">
      <alignment horizontal="left" indent="1"/>
    </xf>
    <xf numFmtId="49" fontId="104" fillId="0" borderId="6" xfId="0" applyNumberFormat="1" applyFont="1" applyFill="1" applyBorder="1" applyAlignment="1">
      <alignment horizontal="left" vertical="top" wrapText="1" indent="2"/>
    </xf>
    <xf numFmtId="49" fontId="104" fillId="0" borderId="6" xfId="0" applyNumberFormat="1" applyFont="1" applyFill="1" applyBorder="1" applyAlignment="1">
      <alignment horizontal="left" wrapText="1" indent="3"/>
    </xf>
    <xf numFmtId="49" fontId="104" fillId="0" borderId="6" xfId="0" applyNumberFormat="1" applyFont="1" applyFill="1" applyBorder="1" applyAlignment="1">
      <alignment horizontal="left" wrapText="1" indent="2"/>
    </xf>
    <xf numFmtId="0" fontId="104" fillId="0" borderId="6" xfId="0" applyNumberFormat="1" applyFont="1" applyFill="1" applyBorder="1" applyAlignment="1">
      <alignment horizontal="left" wrapText="1" indent="1"/>
    </xf>
    <xf numFmtId="49" fontId="104" fillId="0" borderId="6" xfId="0" applyNumberFormat="1" applyFont="1" applyFill="1" applyBorder="1" applyAlignment="1">
      <alignment horizontal="left" wrapText="1" indent="1"/>
    </xf>
    <xf numFmtId="0" fontId="106" fillId="0" borderId="68" xfId="0" applyNumberFormat="1" applyFont="1" applyFill="1" applyBorder="1" applyAlignment="1">
      <alignment horizontal="left" vertical="center" wrapText="1"/>
    </xf>
    <xf numFmtId="0" fontId="104" fillId="0" borderId="40" xfId="0" applyFont="1" applyFill="1" applyBorder="1" applyAlignment="1">
      <alignment horizontal="center" vertical="center" wrapText="1"/>
    </xf>
    <xf numFmtId="0" fontId="106" fillId="0" borderId="6" xfId="0" applyNumberFormat="1" applyFont="1" applyFill="1" applyBorder="1" applyAlignment="1">
      <alignment horizontal="left" vertical="center" wrapText="1"/>
    </xf>
    <xf numFmtId="0" fontId="104" fillId="0" borderId="6" xfId="0" applyFont="1" applyFill="1" applyBorder="1" applyAlignment="1">
      <alignment horizontal="left" indent="1"/>
    </xf>
    <xf numFmtId="0" fontId="5" fillId="0" borderId="6" xfId="18" applyBorder="1" applyAlignment="1" applyProtection="1"/>
    <xf numFmtId="0" fontId="107" fillId="0" borderId="6"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4" fillId="0" borderId="0" xfId="0" applyFont="1" applyFill="1" applyBorder="1" applyAlignment="1">
      <alignment horizontal="center" vertical="center" wrapText="1"/>
    </xf>
    <xf numFmtId="14" fontId="1" fillId="0" borderId="0" xfId="0" applyNumberFormat="1" applyFont="1" applyFill="1"/>
    <xf numFmtId="0" fontId="110" fillId="0" borderId="6" xfId="14" applyFont="1" applyFill="1" applyBorder="1" applyAlignment="1" applyProtection="1">
      <alignment horizontal="left" vertical="center" wrapText="1"/>
      <protection locked="0"/>
    </xf>
    <xf numFmtId="0" fontId="104" fillId="0" borderId="0" xfId="0" applyFont="1" applyFill="1" applyAlignment="1">
      <alignment horizontal="left" vertical="top" wrapText="1"/>
    </xf>
    <xf numFmtId="0" fontId="104" fillId="0" borderId="0" xfId="0" applyFont="1" applyFill="1" applyAlignment="1">
      <alignment wrapText="1"/>
    </xf>
    <xf numFmtId="0" fontId="104" fillId="0" borderId="6" xfId="0" applyFont="1" applyFill="1" applyBorder="1" applyAlignment="1">
      <alignment horizontal="center" vertical="center"/>
    </xf>
    <xf numFmtId="0" fontId="104" fillId="0" borderId="6" xfId="0" applyFont="1" applyFill="1" applyBorder="1" applyAlignment="1">
      <alignment horizontal="center" vertical="center" wrapText="1"/>
    </xf>
    <xf numFmtId="0" fontId="107" fillId="0" borderId="0" xfId="0" applyFont="1" applyFill="1"/>
    <xf numFmtId="0" fontId="104" fillId="0" borderId="6" xfId="0" applyFont="1" applyFill="1" applyBorder="1" applyAlignment="1">
      <alignment wrapText="1"/>
    </xf>
    <xf numFmtId="0" fontId="104" fillId="0" borderId="6" xfId="0" applyFont="1" applyFill="1" applyBorder="1" applyAlignment="1">
      <alignment horizontal="left" indent="8"/>
    </xf>
    <xf numFmtId="0" fontId="104" fillId="0" borderId="0" xfId="0" applyFont="1" applyFill="1" applyBorder="1" applyAlignment="1">
      <alignment horizontal="left"/>
    </xf>
    <xf numFmtId="0" fontId="107" fillId="0" borderId="0" xfId="0" applyFont="1" applyFill="1" applyBorder="1"/>
    <xf numFmtId="0" fontId="107" fillId="0" borderId="16" xfId="0" applyFont="1" applyFill="1" applyBorder="1"/>
    <xf numFmtId="0" fontId="104" fillId="0" borderId="0" xfId="0" applyFont="1" applyFill="1" applyBorder="1" applyAlignment="1">
      <alignment horizontal="center" vertical="center"/>
    </xf>
    <xf numFmtId="0" fontId="104" fillId="0" borderId="16" xfId="0" applyFont="1" applyFill="1" applyBorder="1" applyAlignment="1">
      <alignment wrapText="1"/>
    </xf>
    <xf numFmtId="49" fontId="104" fillId="0" borderId="6" xfId="0" applyNumberFormat="1" applyFont="1" applyFill="1" applyBorder="1" applyAlignment="1">
      <alignment horizontal="center" vertical="center" wrapText="1"/>
    </xf>
    <xf numFmtId="0" fontId="104" fillId="0" borderId="6" xfId="0" applyFont="1" applyFill="1" applyBorder="1" applyAlignment="1">
      <alignment horizontal="center"/>
    </xf>
    <xf numFmtId="0" fontId="104" fillId="0" borderId="16" xfId="0" applyFont="1" applyFill="1" applyBorder="1"/>
    <xf numFmtId="0" fontId="104" fillId="0" borderId="6" xfId="0" applyFont="1" applyFill="1" applyBorder="1" applyAlignment="1">
      <alignment horizontal="left" indent="2"/>
    </xf>
    <xf numFmtId="0" fontId="104" fillId="0" borderId="6" xfId="0" applyNumberFormat="1" applyFont="1" applyFill="1" applyBorder="1" applyAlignment="1">
      <alignment horizontal="left" indent="1"/>
    </xf>
    <xf numFmtId="0" fontId="104" fillId="0" borderId="0" xfId="0" applyFont="1" applyFill="1" applyAlignment="1">
      <alignment horizontal="center" vertical="center"/>
    </xf>
    <xf numFmtId="0" fontId="112" fillId="0" borderId="0" xfId="0" applyFont="1" applyFill="1"/>
    <xf numFmtId="0" fontId="112" fillId="0" borderId="0" xfId="0" applyFont="1" applyFill="1" applyAlignment="1">
      <alignment horizontal="center" vertical="center"/>
    </xf>
    <xf numFmtId="0" fontId="106" fillId="0" borderId="6" xfId="0" applyFont="1" applyFill="1" applyBorder="1" applyAlignment="1">
      <alignment horizontal="center" vertical="center" wrapText="1"/>
    </xf>
    <xf numFmtId="0" fontId="104" fillId="75" borderId="6" xfId="0" applyFont="1" applyFill="1" applyBorder="1"/>
    <xf numFmtId="0" fontId="107" fillId="75" borderId="6" xfId="0" applyFont="1" applyFill="1" applyBorder="1"/>
    <xf numFmtId="0" fontId="0" fillId="0" borderId="6" xfId="0" applyBorder="1" applyAlignment="1">
      <alignment horizontal="left" indent="2"/>
    </xf>
    <xf numFmtId="0" fontId="0" fillId="0" borderId="40" xfId="0" applyBorder="1" applyAlignment="1">
      <alignment horizontal="left" indent="2"/>
    </xf>
    <xf numFmtId="0" fontId="0" fillId="0" borderId="6" xfId="0" applyFill="1" applyBorder="1" applyAlignment="1">
      <alignment horizontal="left" indent="2"/>
    </xf>
    <xf numFmtId="0" fontId="113" fillId="0" borderId="90" xfId="0" applyNumberFormat="1" applyFont="1" applyFill="1" applyBorder="1" applyAlignment="1">
      <alignment vertical="center" wrapText="1" readingOrder="1"/>
    </xf>
    <xf numFmtId="0" fontId="113" fillId="0" borderId="91" xfId="0" applyNumberFormat="1" applyFont="1" applyFill="1" applyBorder="1" applyAlignment="1">
      <alignment vertical="center" wrapText="1" readingOrder="1"/>
    </xf>
    <xf numFmtId="0" fontId="113" fillId="0" borderId="91" xfId="0" applyNumberFormat="1" applyFont="1" applyFill="1" applyBorder="1" applyAlignment="1">
      <alignment horizontal="left" vertical="center" wrapText="1" indent="1" readingOrder="1"/>
    </xf>
    <xf numFmtId="0" fontId="113" fillId="0" borderId="92" xfId="0" applyNumberFormat="1" applyFont="1" applyFill="1" applyBorder="1" applyAlignment="1">
      <alignment vertical="center" wrapText="1" readingOrder="1"/>
    </xf>
    <xf numFmtId="0" fontId="114" fillId="0" borderId="6" xfId="0" applyNumberFormat="1" applyFont="1" applyFill="1" applyBorder="1" applyAlignment="1">
      <alignment vertical="center" wrapText="1" readingOrder="1"/>
    </xf>
    <xf numFmtId="0" fontId="104" fillId="0" borderId="40" xfId="0" applyFont="1" applyFill="1" applyBorder="1" applyAlignment="1">
      <alignment horizontal="center" vertical="center" wrapText="1"/>
    </xf>
    <xf numFmtId="0" fontId="0" fillId="0" borderId="16" xfId="0" applyBorder="1"/>
    <xf numFmtId="0" fontId="104" fillId="0" borderId="78" xfId="0" applyFont="1" applyFill="1" applyBorder="1" applyAlignment="1">
      <alignment horizontal="center" vertical="center" wrapText="1"/>
    </xf>
    <xf numFmtId="0" fontId="0" fillId="0" borderId="6" xfId="0" applyBorder="1" applyAlignment="1">
      <alignment horizontal="left" indent="3"/>
    </xf>
    <xf numFmtId="164" fontId="2" fillId="0" borderId="6" xfId="2" applyNumberFormat="1" applyFont="1" applyFill="1" applyBorder="1" applyAlignment="1" applyProtection="1">
      <alignment vertical="center" wrapText="1"/>
      <protection locked="0"/>
    </xf>
    <xf numFmtId="164" fontId="1" fillId="0" borderId="6" xfId="2" applyNumberFormat="1" applyFont="1" applyFill="1" applyBorder="1" applyAlignment="1" applyProtection="1">
      <alignment vertical="center" wrapText="1"/>
      <protection locked="0"/>
    </xf>
    <xf numFmtId="164" fontId="1" fillId="0" borderId="27" xfId="2" applyNumberFormat="1" applyFont="1" applyFill="1" applyBorder="1" applyAlignment="1" applyProtection="1">
      <alignment vertical="center" wrapText="1"/>
      <protection locked="0"/>
    </xf>
    <xf numFmtId="164" fontId="2" fillId="2" borderId="0" xfId="2" applyNumberFormat="1" applyFont="1" applyFill="1" applyBorder="1"/>
    <xf numFmtId="164" fontId="2" fillId="2" borderId="86" xfId="2" applyNumberFormat="1" applyFont="1" applyFill="1" applyBorder="1"/>
    <xf numFmtId="164" fontId="2" fillId="0" borderId="6" xfId="2" applyNumberFormat="1" applyFont="1" applyFill="1" applyBorder="1" applyAlignment="1" applyProtection="1">
      <alignment horizontal="right" vertical="center" wrapText="1"/>
      <protection locked="0"/>
    </xf>
    <xf numFmtId="165" fontId="2" fillId="0" borderId="6" xfId="1" applyNumberFormat="1" applyFont="1" applyBorder="1" applyAlignment="1" applyProtection="1">
      <alignment vertical="center" wrapText="1"/>
      <protection locked="0"/>
    </xf>
    <xf numFmtId="165" fontId="1" fillId="0" borderId="6" xfId="1" applyNumberFormat="1" applyFont="1" applyBorder="1" applyAlignment="1" applyProtection="1">
      <alignment vertical="center" wrapText="1"/>
      <protection locked="0"/>
    </xf>
    <xf numFmtId="165" fontId="1" fillId="0" borderId="27" xfId="1" applyNumberFormat="1" applyFont="1" applyBorder="1" applyAlignment="1" applyProtection="1">
      <alignment vertical="center" wrapText="1"/>
      <protection locked="0"/>
    </xf>
    <xf numFmtId="165" fontId="2" fillId="2" borderId="0" xfId="1" applyNumberFormat="1" applyFont="1" applyFill="1" applyBorder="1" applyAlignment="1"/>
    <xf numFmtId="165" fontId="2" fillId="2" borderId="86" xfId="1" applyNumberFormat="1" applyFont="1" applyFill="1" applyBorder="1" applyAlignment="1"/>
    <xf numFmtId="165" fontId="2" fillId="70" borderId="6" xfId="1" applyNumberFormat="1" applyFont="1" applyFill="1" applyBorder="1" applyAlignment="1" applyProtection="1">
      <alignment vertical="center"/>
      <protection locked="0"/>
    </xf>
    <xf numFmtId="165" fontId="80" fillId="70" borderId="6" xfId="1" applyNumberFormat="1" applyFont="1" applyFill="1" applyBorder="1" applyAlignment="1" applyProtection="1">
      <alignment vertical="center"/>
      <protection locked="0"/>
    </xf>
    <xf numFmtId="165" fontId="80" fillId="70" borderId="27" xfId="1" applyNumberFormat="1" applyFont="1" applyFill="1" applyBorder="1" applyAlignment="1" applyProtection="1">
      <alignment vertical="center"/>
      <protection locked="0"/>
    </xf>
    <xf numFmtId="165" fontId="43" fillId="0" borderId="6" xfId="1" applyNumberFormat="1" applyFont="1" applyFill="1" applyBorder="1" applyAlignment="1" applyProtection="1">
      <alignment vertical="center" wrapText="1"/>
      <protection locked="0"/>
    </xf>
    <xf numFmtId="165" fontId="1" fillId="0" borderId="6" xfId="1" applyNumberFormat="1" applyFont="1" applyFill="1" applyBorder="1" applyAlignment="1" applyProtection="1">
      <alignment vertical="center" wrapText="1"/>
      <protection locked="0"/>
    </xf>
    <xf numFmtId="165" fontId="1" fillId="0" borderId="27" xfId="1" applyNumberFormat="1" applyFont="1" applyFill="1" applyBorder="1" applyAlignment="1" applyProtection="1">
      <alignment vertical="center" wrapText="1"/>
      <protection locked="0"/>
    </xf>
    <xf numFmtId="165" fontId="2" fillId="70" borderId="40" xfId="1" applyNumberFormat="1" applyFont="1" applyFill="1" applyBorder="1" applyAlignment="1" applyProtection="1">
      <alignment vertical="center"/>
      <protection locked="0"/>
    </xf>
    <xf numFmtId="165" fontId="80" fillId="70" borderId="40" xfId="1" applyNumberFormat="1" applyFont="1" applyFill="1" applyBorder="1" applyAlignment="1" applyProtection="1">
      <alignment vertical="center"/>
      <protection locked="0"/>
    </xf>
    <xf numFmtId="165" fontId="80" fillId="70" borderId="79" xfId="1" applyNumberFormat="1" applyFont="1" applyFill="1" applyBorder="1" applyAlignment="1" applyProtection="1">
      <alignment vertical="center"/>
      <protection locked="0"/>
    </xf>
    <xf numFmtId="165" fontId="2" fillId="70" borderId="28" xfId="1" applyNumberFormat="1" applyFont="1" applyFill="1" applyBorder="1" applyAlignment="1" applyProtection="1">
      <alignment vertical="center"/>
      <protection locked="0"/>
    </xf>
    <xf numFmtId="165" fontId="80" fillId="70" borderId="28" xfId="1" applyNumberFormat="1" applyFont="1" applyFill="1" applyBorder="1" applyAlignment="1" applyProtection="1">
      <alignment vertical="center"/>
      <protection locked="0"/>
    </xf>
    <xf numFmtId="165" fontId="80" fillId="70" borderId="29" xfId="1" applyNumberFormat="1" applyFont="1" applyFill="1" applyBorder="1" applyAlignment="1" applyProtection="1">
      <alignment vertical="center"/>
      <protection locked="0"/>
    </xf>
    <xf numFmtId="164" fontId="2" fillId="0" borderId="6" xfId="2" applyNumberFormat="1" applyFont="1" applyFill="1" applyBorder="1" applyAlignment="1" applyProtection="1">
      <alignment horizontal="right"/>
      <protection locked="0"/>
    </xf>
    <xf numFmtId="164" fontId="2" fillId="71" borderId="6" xfId="2" applyNumberFormat="1" applyFont="1" applyFill="1" applyBorder="1" applyAlignment="1" applyProtection="1">
      <alignment horizontal="right"/>
    </xf>
    <xf numFmtId="164" fontId="2" fillId="71" borderId="27" xfId="2" applyNumberFormat="1" applyFont="1" applyFill="1" applyBorder="1" applyAlignment="1" applyProtection="1">
      <alignment horizontal="right"/>
    </xf>
    <xf numFmtId="164" fontId="2" fillId="71" borderId="6" xfId="2" applyNumberFormat="1" applyFont="1" applyFill="1" applyBorder="1" applyAlignment="1">
      <alignment horizontal="right"/>
    </xf>
    <xf numFmtId="164" fontId="2" fillId="69" borderId="6" xfId="2" applyNumberFormat="1" applyFont="1" applyFill="1" applyBorder="1" applyAlignment="1" applyProtection="1">
      <alignment horizontal="right"/>
      <protection locked="0"/>
    </xf>
    <xf numFmtId="164" fontId="2" fillId="69" borderId="6" xfId="2" applyNumberFormat="1" applyFont="1" applyFill="1" applyBorder="1" applyAlignment="1" applyProtection="1">
      <alignment horizontal="right"/>
    </xf>
    <xf numFmtId="164" fontId="2" fillId="69" borderId="27" xfId="2" applyNumberFormat="1" applyFont="1" applyFill="1" applyBorder="1" applyAlignment="1" applyProtection="1">
      <alignment horizontal="right"/>
    </xf>
    <xf numFmtId="164" fontId="43" fillId="0" borderId="6" xfId="2" applyNumberFormat="1" applyFont="1" applyFill="1" applyBorder="1" applyAlignment="1">
      <alignment horizontal="center"/>
    </xf>
    <xf numFmtId="164" fontId="43" fillId="69" borderId="6" xfId="2" applyNumberFormat="1" applyFont="1" applyFill="1" applyBorder="1" applyAlignment="1">
      <alignment horizontal="center"/>
    </xf>
    <xf numFmtId="164" fontId="2" fillId="0" borderId="6" xfId="2" applyNumberFormat="1" applyFont="1" applyFill="1" applyBorder="1" applyAlignment="1" applyProtection="1">
      <alignment horizontal="right" vertical="center"/>
      <protection locked="0"/>
    </xf>
    <xf numFmtId="164" fontId="2" fillId="71" borderId="28" xfId="2" applyNumberFormat="1" applyFont="1" applyFill="1" applyBorder="1" applyAlignment="1">
      <alignment horizontal="right"/>
    </xf>
    <xf numFmtId="164" fontId="2" fillId="71" borderId="28" xfId="2" applyNumberFormat="1" applyFont="1" applyFill="1" applyBorder="1" applyAlignment="1" applyProtection="1">
      <alignment horizontal="right"/>
    </xf>
    <xf numFmtId="164" fontId="2" fillId="71" borderId="29" xfId="2" applyNumberFormat="1" applyFont="1" applyFill="1" applyBorder="1" applyAlignment="1" applyProtection="1">
      <alignment horizontal="right"/>
    </xf>
    <xf numFmtId="164" fontId="2" fillId="0" borderId="6" xfId="2" applyNumberFormat="1" applyFont="1" applyFill="1" applyBorder="1" applyAlignment="1" applyProtection="1">
      <alignment horizontal="right"/>
    </xf>
    <xf numFmtId="192" fontId="1" fillId="0" borderId="6" xfId="0" applyNumberFormat="1" applyFont="1" applyFill="1" applyBorder="1" applyAlignment="1">
      <alignment horizontal="right" vertical="center"/>
    </xf>
    <xf numFmtId="192" fontId="1" fillId="0" borderId="27" xfId="0" applyNumberFormat="1" applyFont="1" applyFill="1" applyBorder="1" applyAlignment="1">
      <alignment horizontal="right" vertical="center"/>
    </xf>
    <xf numFmtId="192" fontId="81" fillId="0" borderId="6" xfId="0" applyNumberFormat="1" applyFont="1" applyFill="1" applyBorder="1" applyAlignment="1">
      <alignment horizontal="right" vertical="center"/>
    </xf>
    <xf numFmtId="192" fontId="79" fillId="71" borderId="28" xfId="0" applyNumberFormat="1" applyFont="1" applyFill="1" applyBorder="1" applyAlignment="1">
      <alignment horizontal="right" vertical="center"/>
    </xf>
    <xf numFmtId="192" fontId="79" fillId="71" borderId="29" xfId="0" applyNumberFormat="1" applyFont="1" applyFill="1" applyBorder="1" applyAlignment="1">
      <alignment horizontal="right" vertical="center"/>
    </xf>
    <xf numFmtId="192" fontId="1" fillId="71" borderId="37" xfId="0" applyNumberFormat="1" applyFont="1" applyFill="1" applyBorder="1" applyAlignment="1">
      <alignment horizontal="right" vertical="center"/>
    </xf>
    <xf numFmtId="192" fontId="1" fillId="0" borderId="27" xfId="0" applyNumberFormat="1" applyFont="1" applyBorder="1" applyAlignment="1">
      <alignment horizontal="right"/>
    </xf>
    <xf numFmtId="192" fontId="1" fillId="0" borderId="27" xfId="0" applyNumberFormat="1" applyFont="1" applyBorder="1" applyAlignment="1">
      <alignment horizontal="right" wrapText="1"/>
    </xf>
    <xf numFmtId="192" fontId="1" fillId="71" borderId="27" xfId="0" applyNumberFormat="1" applyFont="1" applyFill="1" applyBorder="1" applyAlignment="1">
      <alignment horizontal="right" vertical="center" wrapText="1"/>
    </xf>
    <xf numFmtId="192" fontId="1" fillId="71" borderId="29" xfId="0" applyNumberFormat="1" applyFont="1" applyFill="1" applyBorder="1" applyAlignment="1">
      <alignment horizontal="right" vertical="center" wrapText="1"/>
    </xf>
    <xf numFmtId="164" fontId="3" fillId="0" borderId="27" xfId="2" applyNumberFormat="1" applyFont="1" applyFill="1" applyBorder="1" applyAlignment="1">
      <alignment horizontal="right" vertical="center" wrapText="1"/>
    </xf>
    <xf numFmtId="164" fontId="4" fillId="71" borderId="27" xfId="2" applyNumberFormat="1" applyFont="1" applyFill="1" applyBorder="1" applyAlignment="1">
      <alignment horizontal="left" vertical="center" wrapText="1"/>
    </xf>
    <xf numFmtId="164" fontId="4" fillId="71" borderId="27" xfId="2" applyNumberFormat="1" applyFont="1" applyFill="1" applyBorder="1" applyAlignment="1">
      <alignment horizontal="center" vertical="center" wrapText="1"/>
    </xf>
    <xf numFmtId="164" fontId="3" fillId="0" borderId="29" xfId="2" applyNumberFormat="1" applyFont="1" applyFill="1" applyBorder="1" applyAlignment="1">
      <alignment horizontal="right" vertical="center" wrapText="1"/>
    </xf>
    <xf numFmtId="192" fontId="78" fillId="0" borderId="0" xfId="0" applyNumberFormat="1" applyFont="1"/>
    <xf numFmtId="167" fontId="44" fillId="0" borderId="48" xfId="0" applyNumberFormat="1" applyFont="1" applyFill="1" applyBorder="1" applyAlignment="1">
      <alignment horizontal="center"/>
    </xf>
    <xf numFmtId="164" fontId="8" fillId="2" borderId="0" xfId="2" applyNumberFormat="1" applyFont="1" applyFill="1" applyBorder="1"/>
    <xf numFmtId="164" fontId="3" fillId="0" borderId="74" xfId="2" applyNumberFormat="1" applyFont="1" applyFill="1" applyBorder="1" applyAlignment="1">
      <alignment vertical="center"/>
    </xf>
    <xf numFmtId="164" fontId="3" fillId="0" borderId="75"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34" xfId="2" applyNumberFormat="1" applyFont="1" applyFill="1" applyBorder="1" applyAlignment="1">
      <alignment vertical="center"/>
    </xf>
    <xf numFmtId="164" fontId="3" fillId="0" borderId="12" xfId="2" applyNumberFormat="1" applyFont="1" applyFill="1" applyBorder="1" applyAlignment="1">
      <alignment vertical="center"/>
    </xf>
    <xf numFmtId="164" fontId="3" fillId="0" borderId="27" xfId="2" applyNumberFormat="1" applyFont="1" applyFill="1" applyBorder="1" applyAlignment="1">
      <alignment vertical="center"/>
    </xf>
    <xf numFmtId="164" fontId="3" fillId="0" borderId="28" xfId="2" applyNumberFormat="1" applyFont="1" applyFill="1" applyBorder="1" applyAlignment="1">
      <alignment vertical="center"/>
    </xf>
    <xf numFmtId="164" fontId="3" fillId="0" borderId="35" xfId="2" applyNumberFormat="1" applyFont="1" applyFill="1" applyBorder="1" applyAlignment="1">
      <alignment vertical="center"/>
    </xf>
    <xf numFmtId="164" fontId="3" fillId="0" borderId="29" xfId="2" applyNumberFormat="1" applyFont="1" applyFill="1" applyBorder="1" applyAlignment="1">
      <alignment vertical="center"/>
    </xf>
    <xf numFmtId="165" fontId="3" fillId="0" borderId="82" xfId="1" applyNumberFormat="1" applyFont="1" applyFill="1" applyBorder="1" applyAlignment="1">
      <alignment vertical="center"/>
    </xf>
    <xf numFmtId="165" fontId="3" fillId="0" borderId="83" xfId="1" applyNumberFormat="1" applyFont="1" applyFill="1" applyBorder="1" applyAlignment="1">
      <alignment vertical="center"/>
    </xf>
    <xf numFmtId="165" fontId="96" fillId="0" borderId="6" xfId="1" applyNumberFormat="1" applyFont="1" applyFill="1" applyBorder="1" applyAlignment="1" applyProtection="1">
      <alignment horizontal="right" vertical="center"/>
      <protection locked="0"/>
    </xf>
    <xf numFmtId="164" fontId="107" fillId="0" borderId="6" xfId="2" applyNumberFormat="1" applyFont="1" applyFill="1" applyBorder="1"/>
    <xf numFmtId="164" fontId="104" fillId="0" borderId="6" xfId="2" applyNumberFormat="1" applyFont="1" applyFill="1" applyBorder="1"/>
    <xf numFmtId="164" fontId="103" fillId="0" borderId="6" xfId="2" applyNumberFormat="1" applyFont="1" applyFill="1" applyBorder="1"/>
    <xf numFmtId="164" fontId="104" fillId="0" borderId="6" xfId="2" applyNumberFormat="1" applyFont="1" applyFill="1" applyBorder="1" applyAlignment="1">
      <alignment horizontal="left" indent="1"/>
    </xf>
    <xf numFmtId="164" fontId="107" fillId="0" borderId="6" xfId="2" applyNumberFormat="1" applyFont="1" applyBorder="1"/>
    <xf numFmtId="164" fontId="104" fillId="0" borderId="6" xfId="2" applyNumberFormat="1" applyFont="1" applyBorder="1"/>
    <xf numFmtId="164" fontId="104" fillId="76" borderId="6" xfId="2" applyNumberFormat="1" applyFont="1" applyFill="1" applyBorder="1"/>
    <xf numFmtId="164" fontId="104" fillId="0" borderId="6" xfId="2" applyNumberFormat="1" applyFont="1" applyBorder="1" applyAlignment="1">
      <alignment horizontal="left" indent="1"/>
    </xf>
    <xf numFmtId="164" fontId="107" fillId="0" borderId="16" xfId="2" applyNumberFormat="1" applyFont="1" applyFill="1" applyBorder="1"/>
    <xf numFmtId="164" fontId="104" fillId="0" borderId="6" xfId="2" applyNumberFormat="1" applyFont="1" applyFill="1" applyBorder="1" applyAlignment="1">
      <alignment horizontal="left" indent="2"/>
    </xf>
    <xf numFmtId="164" fontId="104" fillId="0" borderId="6" xfId="2" applyNumberFormat="1" applyFont="1" applyFill="1" applyBorder="1" applyAlignment="1">
      <alignment horizontal="left" indent="3"/>
    </xf>
    <xf numFmtId="164" fontId="104" fillId="0" borderId="6" xfId="2" applyNumberFormat="1" applyFont="1" applyFill="1" applyBorder="1" applyAlignment="1">
      <alignment horizontal="left" vertical="top" wrapText="1" indent="2"/>
    </xf>
    <xf numFmtId="164" fontId="104" fillId="0" borderId="6" xfId="2" applyNumberFormat="1" applyFont="1" applyFill="1" applyBorder="1" applyAlignment="1">
      <alignment horizontal="left" wrapText="1" indent="3"/>
    </xf>
    <xf numFmtId="164" fontId="104" fillId="0" borderId="6" xfId="2" applyNumberFormat="1" applyFont="1" applyFill="1" applyBorder="1" applyAlignment="1">
      <alignment horizontal="left" wrapText="1" indent="2"/>
    </xf>
    <xf numFmtId="164" fontId="104" fillId="0" borderId="6" xfId="2" applyNumberFormat="1" applyFont="1" applyFill="1" applyBorder="1" applyAlignment="1">
      <alignment horizontal="left" wrapText="1" indent="1"/>
    </xf>
    <xf numFmtId="164" fontId="103" fillId="0" borderId="6" xfId="2" applyNumberFormat="1" applyFont="1" applyFill="1" applyBorder="1" applyAlignment="1">
      <alignment horizontal="right" vertical="center" wrapText="1"/>
    </xf>
    <xf numFmtId="164" fontId="104" fillId="0" borderId="6" xfId="2" applyNumberFormat="1" applyFont="1" applyFill="1" applyBorder="1" applyAlignment="1">
      <alignment horizontal="right"/>
    </xf>
    <xf numFmtId="164" fontId="104" fillId="0" borderId="6" xfId="2" applyNumberFormat="1" applyFont="1" applyFill="1" applyBorder="1" applyAlignment="1">
      <alignment horizontal="right" vertical="center" wrapText="1"/>
    </xf>
    <xf numFmtId="164" fontId="104" fillId="0" borderId="6" xfId="2" applyNumberFormat="1" applyFont="1" applyFill="1" applyBorder="1" applyAlignment="1">
      <alignment horizontal="right" vertical="center"/>
    </xf>
    <xf numFmtId="164" fontId="106" fillId="0" borderId="6" xfId="2" applyNumberFormat="1" applyFont="1" applyFill="1" applyBorder="1" applyAlignment="1">
      <alignment horizontal="right" vertical="center" wrapText="1"/>
    </xf>
    <xf numFmtId="164" fontId="112" fillId="0" borderId="6" xfId="2" applyNumberFormat="1" applyFont="1" applyBorder="1"/>
    <xf numFmtId="164" fontId="0" fillId="0" borderId="6" xfId="2" applyNumberFormat="1" applyFont="1" applyBorder="1"/>
    <xf numFmtId="164" fontId="112" fillId="0" borderId="40" xfId="2" applyNumberFormat="1" applyFont="1" applyBorder="1"/>
    <xf numFmtId="164" fontId="0" fillId="0" borderId="40" xfId="2" applyNumberFormat="1" applyFont="1" applyBorder="1"/>
    <xf numFmtId="165" fontId="0" fillId="0" borderId="6" xfId="1" applyNumberFormat="1" applyFont="1" applyBorder="1"/>
    <xf numFmtId="165" fontId="0" fillId="0" borderId="40" xfId="1" applyNumberFormat="1" applyFont="1" applyBorder="1"/>
    <xf numFmtId="10" fontId="2" fillId="0" borderId="12" xfId="1" applyNumberFormat="1" applyFont="1" applyBorder="1" applyAlignment="1">
      <alignment wrapText="1"/>
    </xf>
    <xf numFmtId="10" fontId="1" fillId="0" borderId="34" xfId="1" applyNumberFormat="1" applyFont="1" applyBorder="1" applyAlignment="1"/>
    <xf numFmtId="10" fontId="2" fillId="0" borderId="35" xfId="1" applyNumberFormat="1" applyFont="1" applyBorder="1" applyAlignment="1">
      <alignment wrapText="1"/>
    </xf>
    <xf numFmtId="10" fontId="1" fillId="0" borderId="36" xfId="1" applyNumberFormat="1" applyFont="1" applyBorder="1" applyAlignment="1"/>
    <xf numFmtId="0" fontId="87" fillId="0" borderId="78" xfId="0" applyFont="1" applyBorder="1" applyAlignment="1">
      <alignment horizontal="left" wrapText="1"/>
    </xf>
    <xf numFmtId="0" fontId="87" fillId="0" borderId="71" xfId="0" applyFont="1" applyBorder="1" applyAlignment="1">
      <alignment horizontal="left" wrapText="1"/>
    </xf>
    <xf numFmtId="0" fontId="2" fillId="0" borderId="67" xfId="0" applyFont="1" applyFill="1" applyBorder="1" applyAlignment="1" applyProtection="1">
      <alignment horizontal="center"/>
    </xf>
    <xf numFmtId="0" fontId="2" fillId="0" borderId="93" xfId="0" applyFont="1" applyFill="1" applyBorder="1" applyAlignment="1" applyProtection="1">
      <alignment horizontal="center"/>
    </xf>
    <xf numFmtId="0" fontId="2" fillId="0" borderId="85" xfId="0" applyFont="1" applyFill="1" applyBorder="1" applyAlignment="1" applyProtection="1">
      <alignment horizontal="center"/>
    </xf>
    <xf numFmtId="0" fontId="2" fillId="0" borderId="94" xfId="0" applyFont="1" applyFill="1" applyBorder="1" applyAlignment="1" applyProtection="1">
      <alignment horizontal="center"/>
    </xf>
    <xf numFmtId="0" fontId="79" fillId="0" borderId="41" xfId="0" applyFont="1" applyBorder="1" applyAlignment="1">
      <alignment horizontal="center" vertical="center"/>
    </xf>
    <xf numFmtId="0" fontId="79" fillId="0" borderId="73" xfId="0" applyFont="1" applyBorder="1" applyAlignment="1">
      <alignment horizontal="center" vertical="center"/>
    </xf>
    <xf numFmtId="0" fontId="43" fillId="0" borderId="39"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6"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4" xfId="0" applyFont="1" applyFill="1" applyBorder="1" applyAlignment="1">
      <alignment horizontal="center" vertical="center" wrapText="1"/>
    </xf>
    <xf numFmtId="0" fontId="79"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3" fillId="0" borderId="6" xfId="12" applyFont="1" applyFill="1" applyBorder="1" applyAlignment="1" applyProtection="1">
      <alignment horizontal="center" vertical="center" wrapText="1"/>
    </xf>
    <xf numFmtId="0" fontId="43" fillId="0" borderId="27" xfId="12" applyFont="1" applyFill="1" applyBorder="1" applyAlignment="1" applyProtection="1">
      <alignment horizontal="center" vertical="center" wrapText="1"/>
    </xf>
    <xf numFmtId="0" fontId="43" fillId="0" borderId="95" xfId="12" applyFont="1" applyFill="1" applyBorder="1" applyAlignment="1" applyProtection="1">
      <alignment horizontal="center" vertical="center" wrapText="1"/>
    </xf>
    <xf numFmtId="0" fontId="43" fillId="0" borderId="0" xfId="12" applyFont="1" applyFill="1" applyBorder="1" applyAlignment="1" applyProtection="1">
      <alignment horizontal="center" vertical="center" wrapText="1"/>
    </xf>
    <xf numFmtId="9" fontId="3" fillId="0" borderId="12" xfId="0" applyNumberFormat="1" applyFont="1" applyBorder="1" applyAlignment="1">
      <alignment horizontal="center" vertical="center"/>
    </xf>
    <xf numFmtId="9" fontId="3" fillId="0" borderId="31" xfId="0" applyNumberFormat="1" applyFont="1" applyBorder="1" applyAlignment="1">
      <alignment horizontal="center" vertical="center"/>
    </xf>
    <xf numFmtId="0" fontId="92" fillId="69" borderId="79" xfId="14" applyFont="1" applyFill="1" applyBorder="1" applyAlignment="1" applyProtection="1">
      <alignment horizontal="center" vertical="center" wrapText="1"/>
      <protection locked="0"/>
    </xf>
    <xf numFmtId="0" fontId="92" fillId="69" borderId="75" xfId="14" applyFont="1" applyFill="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16" xfId="0" applyFont="1" applyBorder="1" applyAlignment="1">
      <alignment horizontal="center" vertical="center" wrapText="1"/>
    </xf>
    <xf numFmtId="164" fontId="43" fillId="69" borderId="84" xfId="3" applyNumberFormat="1" applyFont="1" applyFill="1" applyBorder="1" applyAlignment="1" applyProtection="1">
      <alignment horizontal="center"/>
      <protection locked="0"/>
    </xf>
    <xf numFmtId="164" fontId="43" fillId="69" borderId="93" xfId="3" applyNumberFormat="1" applyFont="1" applyFill="1" applyBorder="1" applyAlignment="1" applyProtection="1">
      <alignment horizontal="center"/>
      <protection locked="0"/>
    </xf>
    <xf numFmtId="164" fontId="43" fillId="69" borderId="94" xfId="3" applyNumberFormat="1" applyFont="1" applyFill="1" applyBorder="1" applyAlignment="1" applyProtection="1">
      <alignment horizontal="center"/>
      <protection locked="0"/>
    </xf>
    <xf numFmtId="164" fontId="43" fillId="0" borderId="30" xfId="3" applyNumberFormat="1" applyFont="1" applyFill="1" applyBorder="1" applyAlignment="1" applyProtection="1">
      <alignment horizontal="center"/>
      <protection locked="0"/>
    </xf>
    <xf numFmtId="164" fontId="43" fillId="0" borderId="26" xfId="3" applyNumberFormat="1" applyFont="1" applyFill="1" applyBorder="1" applyAlignment="1" applyProtection="1">
      <alignment horizontal="center"/>
      <protection locked="0"/>
    </xf>
    <xf numFmtId="164" fontId="43" fillId="0" borderId="37" xfId="3" applyNumberFormat="1" applyFont="1" applyFill="1" applyBorder="1" applyAlignment="1" applyProtection="1">
      <alignment horizontal="center"/>
      <protection locked="0"/>
    </xf>
    <xf numFmtId="0" fontId="79" fillId="0" borderId="96" xfId="0" applyFont="1" applyBorder="1" applyAlignment="1">
      <alignment horizontal="center" vertical="center" wrapText="1"/>
    </xf>
    <xf numFmtId="0" fontId="79" fillId="0" borderId="61" xfId="0" applyFont="1" applyBorder="1" applyAlignment="1">
      <alignment horizontal="center" vertical="center" wrapText="1"/>
    </xf>
    <xf numFmtId="164" fontId="43" fillId="0" borderId="97" xfId="3" applyNumberFormat="1" applyFont="1" applyFill="1" applyBorder="1" applyAlignment="1" applyProtection="1">
      <alignment horizontal="center" vertical="center" wrapText="1"/>
      <protection locked="0"/>
    </xf>
    <xf numFmtId="164" fontId="43" fillId="0" borderId="98" xfId="3"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79" fillId="0" borderId="99" xfId="0" applyFont="1" applyBorder="1" applyAlignment="1">
      <alignment horizontal="center"/>
    </xf>
    <xf numFmtId="0" fontId="79" fillId="0" borderId="89" xfId="0" applyFont="1" applyBorder="1" applyAlignment="1">
      <alignment horizontal="center"/>
    </xf>
    <xf numFmtId="0" fontId="3" fillId="0" borderId="4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31" xfId="0" applyFont="1" applyFill="1" applyBorder="1" applyAlignment="1">
      <alignment horizontal="center" wrapText="1"/>
    </xf>
    <xf numFmtId="0" fontId="93" fillId="0" borderId="64" xfId="0" applyFont="1" applyFill="1" applyBorder="1" applyAlignment="1">
      <alignment horizontal="left" vertical="center"/>
    </xf>
    <xf numFmtId="0" fontId="93" fillId="0" borderId="65" xfId="0" applyFont="1" applyFill="1" applyBorder="1" applyAlignment="1">
      <alignment horizontal="left" vertical="center"/>
    </xf>
    <xf numFmtId="0" fontId="3" fillId="0" borderId="65"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6" xfId="0" applyFont="1" applyBorder="1" applyAlignment="1">
      <alignment horizontal="center"/>
    </xf>
    <xf numFmtId="0" fontId="3" fillId="0" borderId="37" xfId="0" applyFont="1" applyBorder="1" applyAlignment="1">
      <alignment horizontal="center" vertical="center" wrapText="1"/>
    </xf>
    <xf numFmtId="0" fontId="3" fillId="0" borderId="27" xfId="0" applyFont="1" applyBorder="1" applyAlignment="1">
      <alignment horizontal="center" vertical="center" wrapText="1"/>
    </xf>
    <xf numFmtId="0" fontId="106" fillId="0" borderId="101" xfId="0" applyNumberFormat="1" applyFont="1" applyFill="1" applyBorder="1" applyAlignment="1">
      <alignment horizontal="left" vertical="center" wrapText="1"/>
    </xf>
    <xf numFmtId="0" fontId="106" fillId="0" borderId="102" xfId="0" applyNumberFormat="1" applyFont="1" applyFill="1" applyBorder="1" applyAlignment="1">
      <alignment horizontal="left" vertical="center" wrapText="1"/>
    </xf>
    <xf numFmtId="0" fontId="106" fillId="0" borderId="103" xfId="0" applyNumberFormat="1" applyFont="1" applyFill="1" applyBorder="1" applyAlignment="1">
      <alignment horizontal="left" vertical="center" wrapText="1"/>
    </xf>
    <xf numFmtId="0" fontId="106" fillId="0" borderId="104" xfId="0" applyNumberFormat="1" applyFont="1" applyFill="1" applyBorder="1" applyAlignment="1">
      <alignment horizontal="left" vertical="center" wrapText="1"/>
    </xf>
    <xf numFmtId="0" fontId="106" fillId="0" borderId="105" xfId="0" applyNumberFormat="1" applyFont="1" applyFill="1" applyBorder="1" applyAlignment="1">
      <alignment horizontal="left" vertical="center" wrapText="1"/>
    </xf>
    <xf numFmtId="0" fontId="106" fillId="0" borderId="106" xfId="0" applyNumberFormat="1" applyFont="1" applyFill="1" applyBorder="1" applyAlignment="1">
      <alignment horizontal="left" vertical="center" wrapText="1"/>
    </xf>
    <xf numFmtId="0" fontId="107" fillId="0" borderId="78" xfId="0" applyFont="1" applyFill="1" applyBorder="1" applyAlignment="1">
      <alignment horizontal="center" vertical="center" wrapText="1"/>
    </xf>
    <xf numFmtId="0" fontId="107" fillId="0" borderId="71" xfId="0" applyFont="1" applyFill="1" applyBorder="1" applyAlignment="1">
      <alignment horizontal="center" vertical="center" wrapText="1"/>
    </xf>
    <xf numFmtId="0" fontId="107" fillId="0" borderId="99" xfId="0" applyFont="1" applyFill="1" applyBorder="1" applyAlignment="1">
      <alignment horizontal="center" vertical="center" wrapText="1"/>
    </xf>
    <xf numFmtId="0" fontId="107" fillId="0" borderId="74" xfId="0" applyFont="1" applyFill="1" applyBorder="1" applyAlignment="1">
      <alignment horizontal="center" vertical="center" wrapText="1"/>
    </xf>
    <xf numFmtId="0" fontId="107" fillId="0" borderId="107" xfId="0" applyFont="1" applyFill="1" applyBorder="1" applyAlignment="1">
      <alignment horizontal="center" vertical="center" wrapText="1"/>
    </xf>
    <xf numFmtId="0" fontId="107" fillId="0" borderId="89" xfId="0" applyFont="1" applyFill="1" applyBorder="1" applyAlignment="1">
      <alignment horizontal="center" vertical="center" wrapText="1"/>
    </xf>
    <xf numFmtId="0" fontId="104" fillId="0" borderId="40"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4" fillId="0" borderId="6" xfId="0" applyFont="1" applyFill="1" applyBorder="1" applyAlignment="1">
      <alignment horizontal="center" vertical="center" wrapText="1"/>
    </xf>
    <xf numFmtId="0" fontId="106" fillId="0" borderId="101" xfId="0" applyNumberFormat="1" applyFont="1" applyFill="1" applyBorder="1" applyAlignment="1">
      <alignment horizontal="right" vertical="center" wrapText="1"/>
    </xf>
    <xf numFmtId="0" fontId="106" fillId="0" borderId="102" xfId="0" applyNumberFormat="1" applyFont="1" applyFill="1" applyBorder="1" applyAlignment="1">
      <alignment horizontal="right" vertical="center" wrapText="1"/>
    </xf>
    <xf numFmtId="0" fontId="106" fillId="0" borderId="105" xfId="0" applyNumberFormat="1" applyFont="1" applyFill="1" applyBorder="1" applyAlignment="1">
      <alignment horizontal="right" vertical="center" wrapText="1"/>
    </xf>
    <xf numFmtId="0" fontId="106" fillId="0" borderId="106" xfId="0" applyNumberFormat="1" applyFont="1" applyFill="1" applyBorder="1" applyAlignment="1">
      <alignment horizontal="right" vertical="center" wrapText="1"/>
    </xf>
    <xf numFmtId="0" fontId="111" fillId="0" borderId="6" xfId="0" applyFont="1" applyFill="1" applyBorder="1" applyAlignment="1">
      <alignment horizontal="center" vertical="center"/>
    </xf>
    <xf numFmtId="0" fontId="111" fillId="0" borderId="78" xfId="0" applyFont="1" applyFill="1" applyBorder="1" applyAlignment="1">
      <alignment horizontal="center" vertical="center"/>
    </xf>
    <xf numFmtId="0" fontId="111" fillId="0" borderId="99" xfId="0" applyFont="1" applyFill="1" applyBorder="1" applyAlignment="1">
      <alignment horizontal="center" vertical="center"/>
    </xf>
    <xf numFmtId="0" fontId="111" fillId="0" borderId="74" xfId="0" applyFont="1" applyFill="1" applyBorder="1" applyAlignment="1">
      <alignment horizontal="center" vertical="center"/>
    </xf>
    <xf numFmtId="0" fontId="111" fillId="0" borderId="89" xfId="0" applyFont="1" applyFill="1" applyBorder="1" applyAlignment="1">
      <alignment horizontal="center" vertical="center"/>
    </xf>
    <xf numFmtId="0" fontId="107" fillId="0" borderId="6" xfId="0" applyFont="1" applyFill="1" applyBorder="1" applyAlignment="1">
      <alignment horizontal="center" vertical="center" wrapText="1"/>
    </xf>
    <xf numFmtId="0" fontId="107" fillId="0" borderId="95" xfId="0" applyFont="1" applyFill="1" applyBorder="1" applyAlignment="1">
      <alignment horizontal="center" vertical="center" wrapText="1"/>
    </xf>
    <xf numFmtId="0" fontId="107" fillId="0" borderId="68"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8" xfId="0" applyFont="1" applyFill="1" applyBorder="1" applyAlignment="1">
      <alignment horizontal="center" vertical="center" wrapText="1"/>
    </xf>
    <xf numFmtId="0" fontId="104" fillId="0" borderId="31" xfId="0" applyFont="1" applyFill="1" applyBorder="1" applyAlignment="1">
      <alignment horizontal="center" vertical="center" wrapText="1"/>
    </xf>
    <xf numFmtId="0" fontId="107" fillId="0" borderId="69"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4" fillId="0" borderId="69" xfId="0" applyFont="1" applyFill="1" applyBorder="1" applyAlignment="1">
      <alignment horizontal="center" vertical="center" wrapText="1"/>
    </xf>
    <xf numFmtId="0" fontId="104" fillId="0" borderId="95"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68" xfId="0" applyFont="1" applyFill="1" applyBorder="1" applyAlignment="1">
      <alignment horizontal="center" vertical="center" wrapText="1"/>
    </xf>
    <xf numFmtId="0" fontId="104" fillId="0" borderId="89" xfId="0" applyFont="1" applyFill="1" applyBorder="1" applyAlignment="1">
      <alignment horizontal="center" vertical="center" wrapText="1"/>
    </xf>
    <xf numFmtId="0" fontId="107" fillId="0" borderId="78" xfId="0" applyFont="1" applyFill="1" applyBorder="1" applyAlignment="1">
      <alignment horizontal="center" vertical="top" wrapText="1"/>
    </xf>
    <xf numFmtId="0" fontId="107" fillId="0" borderId="99" xfId="0" applyFont="1" applyFill="1" applyBorder="1" applyAlignment="1">
      <alignment horizontal="center" vertical="top" wrapText="1"/>
    </xf>
    <xf numFmtId="0" fontId="107" fillId="0" borderId="95" xfId="0" applyFont="1" applyFill="1" applyBorder="1" applyAlignment="1">
      <alignment horizontal="center" vertical="top" wrapText="1"/>
    </xf>
    <xf numFmtId="0" fontId="107" fillId="0" borderId="68" xfId="0" applyFont="1" applyFill="1" applyBorder="1" applyAlignment="1">
      <alignment horizontal="center" vertical="top" wrapText="1"/>
    </xf>
    <xf numFmtId="0" fontId="107" fillId="0" borderId="74" xfId="0" applyFont="1" applyFill="1" applyBorder="1" applyAlignment="1">
      <alignment horizontal="center" vertical="top" wrapText="1"/>
    </xf>
    <xf numFmtId="0" fontId="107" fillId="0" borderId="89" xfId="0" applyFont="1" applyFill="1" applyBorder="1" applyAlignment="1">
      <alignment horizontal="center" vertical="top" wrapText="1"/>
    </xf>
    <xf numFmtId="0" fontId="104" fillId="0" borderId="0" xfId="0" applyFont="1" applyFill="1" applyBorder="1" applyAlignment="1">
      <alignment horizontal="center" vertical="center"/>
    </xf>
    <xf numFmtId="0" fontId="104" fillId="0" borderId="68" xfId="0" applyFont="1" applyFill="1" applyBorder="1" applyAlignment="1">
      <alignment horizontal="center" vertical="center"/>
    </xf>
    <xf numFmtId="0" fontId="104" fillId="0" borderId="95" xfId="0" applyFont="1" applyFill="1" applyBorder="1" applyAlignment="1">
      <alignment horizontal="center" vertical="center"/>
    </xf>
    <xf numFmtId="0" fontId="104" fillId="0" borderId="12" xfId="0" applyFont="1" applyFill="1" applyBorder="1" applyAlignment="1">
      <alignment horizontal="center" vertical="center"/>
    </xf>
    <xf numFmtId="0" fontId="104" fillId="0" borderId="8" xfId="0" applyFont="1" applyFill="1" applyBorder="1" applyAlignment="1">
      <alignment horizontal="center" vertical="center"/>
    </xf>
    <xf numFmtId="0" fontId="104" fillId="0" borderId="31" xfId="0" applyFont="1" applyFill="1" applyBorder="1" applyAlignment="1">
      <alignment horizontal="center" vertical="center"/>
    </xf>
    <xf numFmtId="0" fontId="104" fillId="0" borderId="78" xfId="0" applyFont="1" applyFill="1" applyBorder="1" applyAlignment="1">
      <alignment horizontal="center" vertical="top" wrapText="1"/>
    </xf>
    <xf numFmtId="0" fontId="104" fillId="0" borderId="71" xfId="0" applyFont="1" applyFill="1" applyBorder="1" applyAlignment="1">
      <alignment horizontal="center" vertical="top" wrapText="1"/>
    </xf>
    <xf numFmtId="0" fontId="104" fillId="0" borderId="99" xfId="0" applyFont="1" applyFill="1" applyBorder="1" applyAlignment="1">
      <alignment horizontal="center" vertical="top" wrapText="1"/>
    </xf>
    <xf numFmtId="0" fontId="104" fillId="0" borderId="8" xfId="0" applyFont="1" applyFill="1" applyBorder="1" applyAlignment="1">
      <alignment horizontal="center" vertical="top" wrapText="1"/>
    </xf>
    <xf numFmtId="0" fontId="104" fillId="0" borderId="31" xfId="0" applyFont="1" applyFill="1" applyBorder="1" applyAlignment="1">
      <alignment horizontal="center" vertical="top" wrapText="1"/>
    </xf>
    <xf numFmtId="0" fontId="104" fillId="0" borderId="40" xfId="0" applyFont="1" applyFill="1" applyBorder="1" applyAlignment="1">
      <alignment horizontal="center" vertical="top" wrapText="1"/>
    </xf>
    <xf numFmtId="0" fontId="104" fillId="0" borderId="16" xfId="0" applyFont="1" applyFill="1" applyBorder="1" applyAlignment="1">
      <alignment horizontal="center" vertical="top" wrapText="1"/>
    </xf>
    <xf numFmtId="0" fontId="106" fillId="0" borderId="108" xfId="0" applyNumberFormat="1" applyFont="1" applyFill="1" applyBorder="1" applyAlignment="1">
      <alignment horizontal="left" vertical="top" wrapText="1"/>
    </xf>
    <xf numFmtId="0" fontId="106" fillId="0" borderId="109" xfId="0" applyNumberFormat="1" applyFont="1" applyFill="1" applyBorder="1" applyAlignment="1">
      <alignment horizontal="left" vertical="top" wrapText="1"/>
    </xf>
    <xf numFmtId="0" fontId="112" fillId="0" borderId="40" xfId="0" applyFont="1" applyBorder="1" applyAlignment="1">
      <alignment horizontal="center" vertical="center" wrapText="1"/>
    </xf>
    <xf numFmtId="0" fontId="112" fillId="0" borderId="78" xfId="0" applyFont="1" applyBorder="1" applyAlignment="1">
      <alignment horizontal="center" vertical="center" wrapText="1"/>
    </xf>
    <xf numFmtId="0" fontId="115" fillId="0" borderId="6" xfId="0" applyFont="1" applyBorder="1" applyAlignment="1">
      <alignment horizontal="center" vertical="center"/>
    </xf>
    <xf numFmtId="0" fontId="112" fillId="0" borderId="6" xfId="0" applyFont="1" applyBorder="1" applyAlignment="1">
      <alignment horizontal="center" vertical="center" wrapText="1"/>
    </xf>
    <xf numFmtId="192" fontId="88" fillId="0" borderId="6" xfId="0" applyNumberFormat="1" applyFont="1" applyFill="1" applyBorder="1" applyAlignment="1" applyProtection="1">
      <alignment horizontal="right"/>
    </xf>
    <xf numFmtId="192" fontId="88" fillId="71" borderId="27" xfId="0" applyNumberFormat="1" applyFont="1" applyFill="1" applyBorder="1" applyAlignment="1" applyProtection="1">
      <alignment horizontal="right"/>
    </xf>
  </cellXfs>
  <cellStyles count="20966">
    <cellStyle name="_RC VALUTEBIS WRILSI " xfId="19"/>
    <cellStyle name="=C:\WINNT35\SYSTEM32\COMMAND.COM" xfId="20964"/>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3" xfId="725"/>
    <cellStyle name="Calculation 2 10 4" xfId="726"/>
    <cellStyle name="Calculation 2 10 5" xfId="727"/>
    <cellStyle name="Calculation 2 11" xfId="728"/>
    <cellStyle name="Calculation 2 11 2" xfId="729"/>
    <cellStyle name="Calculation 2 11 3" xfId="730"/>
    <cellStyle name="Calculation 2 11 4" xfId="731"/>
    <cellStyle name="Calculation 2 11 5" xfId="732"/>
    <cellStyle name="Calculation 2 12" xfId="733"/>
    <cellStyle name="Calculation 2 12 2" xfId="734"/>
    <cellStyle name="Calculation 2 12 3" xfId="735"/>
    <cellStyle name="Calculation 2 12 4" xfId="736"/>
    <cellStyle name="Calculation 2 12 5" xfId="737"/>
    <cellStyle name="Calculation 2 13" xfId="738"/>
    <cellStyle name="Calculation 2 13 2" xfId="739"/>
    <cellStyle name="Calculation 2 13 3" xfId="740"/>
    <cellStyle name="Calculation 2 13 4" xfId="741"/>
    <cellStyle name="Calculation 2 14" xfId="742"/>
    <cellStyle name="Calculation 2 15" xfId="743"/>
    <cellStyle name="Calculation 2 16" xfId="744"/>
    <cellStyle name="Calculation 2 2" xfId="745"/>
    <cellStyle name="Calculation 2 2 2" xfId="746"/>
    <cellStyle name="Calculation 2 2 2 2" xfId="747"/>
    <cellStyle name="Calculation 2 2 2 3" xfId="748"/>
    <cellStyle name="Calculation 2 2 2 4" xfId="749"/>
    <cellStyle name="Calculation 2 2 3" xfId="750"/>
    <cellStyle name="Calculation 2 2 3 2" xfId="751"/>
    <cellStyle name="Calculation 2 2 3 3" xfId="752"/>
    <cellStyle name="Calculation 2 2 3 4" xfId="753"/>
    <cellStyle name="Calculation 2 2 4" xfId="754"/>
    <cellStyle name="Calculation 2 2 4 2" xfId="755"/>
    <cellStyle name="Calculation 2 2 4 3" xfId="756"/>
    <cellStyle name="Calculation 2 2 4 4" xfId="757"/>
    <cellStyle name="Calculation 2 2 5" xfId="758"/>
    <cellStyle name="Calculation 2 2 5 2" xfId="759"/>
    <cellStyle name="Calculation 2 2 5 3" xfId="760"/>
    <cellStyle name="Calculation 2 2 5 4" xfId="761"/>
    <cellStyle name="Calculation 2 2 6" xfId="762"/>
    <cellStyle name="Calculation 2 2 7" xfId="763"/>
    <cellStyle name="Calculation 2 2 8" xfId="764"/>
    <cellStyle name="Calculation 2 2 9" xfId="765"/>
    <cellStyle name="Calculation 2 3" xfId="766"/>
    <cellStyle name="Calculation 2 3 2" xfId="767"/>
    <cellStyle name="Calculation 2 3 3" xfId="768"/>
    <cellStyle name="Calculation 2 3 4" xfId="769"/>
    <cellStyle name="Calculation 2 3 5" xfId="770"/>
    <cellStyle name="Calculation 2 4" xfId="771"/>
    <cellStyle name="Calculation 2 4 2" xfId="772"/>
    <cellStyle name="Calculation 2 4 3" xfId="773"/>
    <cellStyle name="Calculation 2 4 4" xfId="774"/>
    <cellStyle name="Calculation 2 4 5" xfId="775"/>
    <cellStyle name="Calculation 2 5" xfId="776"/>
    <cellStyle name="Calculation 2 5 2" xfId="777"/>
    <cellStyle name="Calculation 2 5 3" xfId="778"/>
    <cellStyle name="Calculation 2 5 4" xfId="779"/>
    <cellStyle name="Calculation 2 5 5" xfId="780"/>
    <cellStyle name="Calculation 2 6" xfId="781"/>
    <cellStyle name="Calculation 2 6 2" xfId="782"/>
    <cellStyle name="Calculation 2 6 3" xfId="783"/>
    <cellStyle name="Calculation 2 6 4" xfId="784"/>
    <cellStyle name="Calculation 2 6 5" xfId="785"/>
    <cellStyle name="Calculation 2 7" xfId="786"/>
    <cellStyle name="Calculation 2 7 2" xfId="787"/>
    <cellStyle name="Calculation 2 7 3" xfId="788"/>
    <cellStyle name="Calculation 2 7 4" xfId="789"/>
    <cellStyle name="Calculation 2 7 5" xfId="790"/>
    <cellStyle name="Calculation 2 8" xfId="791"/>
    <cellStyle name="Calculation 2 8 2" xfId="792"/>
    <cellStyle name="Calculation 2 8 3" xfId="793"/>
    <cellStyle name="Calculation 2 8 4" xfId="794"/>
    <cellStyle name="Calculation 2 8 5" xfId="795"/>
    <cellStyle name="Calculation 2 9" xfId="796"/>
    <cellStyle name="Calculation 2 9 2" xfId="797"/>
    <cellStyle name="Calculation 2 9 3" xfId="798"/>
    <cellStyle name="Calculation 2 9 4" xfId="799"/>
    <cellStyle name="Calculation 2 9 5" xfId="800"/>
    <cellStyle name="Calculation 3" xfId="801"/>
    <cellStyle name="Calculation 3 2" xfId="802"/>
    <cellStyle name="Calculation 3 3" xfId="803"/>
    <cellStyle name="Calculation 4" xfId="804"/>
    <cellStyle name="Calculation 4 2" xfId="805"/>
    <cellStyle name="Calculation 4 3" xfId="806"/>
    <cellStyle name="Calculation 5" xfId="807"/>
    <cellStyle name="Calculation 5 2" xfId="808"/>
    <cellStyle name="Calculation 5 3" xfId="809"/>
    <cellStyle name="Calculation 6" xfId="810"/>
    <cellStyle name="Calculation 6 2" xfId="811"/>
    <cellStyle name="Calculation 6 3" xfId="812"/>
    <cellStyle name="Calculation 7" xfId="813"/>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0965"/>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2" xfId="9188"/>
    <cellStyle name="Gia's 3" xfId="9189"/>
    <cellStyle name="Gia's 4" xfId="9190"/>
    <cellStyle name="Gia's 5" xfId="9191"/>
    <cellStyle name="Gia's 6" xfId="9192"/>
    <cellStyle name="Gia's 7" xfId="9193"/>
    <cellStyle name="Gia's 8" xfId="9194"/>
    <cellStyle name="Gia's 9" xfId="9195"/>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Header1" xfId="9223"/>
    <cellStyle name="Header1 2" xfId="9224"/>
    <cellStyle name="Header1 3" xfId="9225"/>
    <cellStyle name="Header2" xfId="9226"/>
    <cellStyle name="Header2 2" xfId="9227"/>
    <cellStyle name="Header2 3" xfId="9228"/>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ighlightExposure" xfId="9324"/>
    <cellStyle name="highlightPercentage" xfId="9325"/>
    <cellStyle name="highlightText" xfId="9326"/>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3" xfId="9337"/>
    <cellStyle name="Input 2 10 4" xfId="9338"/>
    <cellStyle name="Input 2 10 5" xfId="9339"/>
    <cellStyle name="Input 2 11" xfId="9340"/>
    <cellStyle name="Input 2 11 2" xfId="9341"/>
    <cellStyle name="Input 2 11 3" xfId="9342"/>
    <cellStyle name="Input 2 11 4" xfId="9343"/>
    <cellStyle name="Input 2 11 5" xfId="9344"/>
    <cellStyle name="Input 2 12" xfId="9345"/>
    <cellStyle name="Input 2 12 2" xfId="9346"/>
    <cellStyle name="Input 2 12 3" xfId="9347"/>
    <cellStyle name="Input 2 12 4" xfId="9348"/>
    <cellStyle name="Input 2 12 5" xfId="9349"/>
    <cellStyle name="Input 2 13" xfId="9350"/>
    <cellStyle name="Input 2 13 2" xfId="9351"/>
    <cellStyle name="Input 2 13 3" xfId="9352"/>
    <cellStyle name="Input 2 13 4" xfId="9353"/>
    <cellStyle name="Input 2 14" xfId="9354"/>
    <cellStyle name="Input 2 15" xfId="9355"/>
    <cellStyle name="Input 2 16" xfId="9356"/>
    <cellStyle name="Input 2 2" xfId="9357"/>
    <cellStyle name="Input 2 2 2" xfId="9358"/>
    <cellStyle name="Input 2 2 2 2" xfId="9359"/>
    <cellStyle name="Input 2 2 2 3" xfId="9360"/>
    <cellStyle name="Input 2 2 2 4" xfId="9361"/>
    <cellStyle name="Input 2 2 3" xfId="9362"/>
    <cellStyle name="Input 2 2 3 2" xfId="9363"/>
    <cellStyle name="Input 2 2 3 3" xfId="9364"/>
    <cellStyle name="Input 2 2 3 4" xfId="9365"/>
    <cellStyle name="Input 2 2 4" xfId="9366"/>
    <cellStyle name="Input 2 2 4 2" xfId="9367"/>
    <cellStyle name="Input 2 2 4 3" xfId="9368"/>
    <cellStyle name="Input 2 2 4 4" xfId="9369"/>
    <cellStyle name="Input 2 2 5" xfId="9370"/>
    <cellStyle name="Input 2 2 5 2" xfId="9371"/>
    <cellStyle name="Input 2 2 5 3" xfId="9372"/>
    <cellStyle name="Input 2 2 5 4" xfId="9373"/>
    <cellStyle name="Input 2 2 6" xfId="9374"/>
    <cellStyle name="Input 2 2 7" xfId="9375"/>
    <cellStyle name="Input 2 2 8" xfId="9376"/>
    <cellStyle name="Input 2 2 9" xfId="9377"/>
    <cellStyle name="Input 2 3" xfId="9378"/>
    <cellStyle name="Input 2 3 2" xfId="9379"/>
    <cellStyle name="Input 2 3 3" xfId="9380"/>
    <cellStyle name="Input 2 3 4" xfId="9381"/>
    <cellStyle name="Input 2 3 5" xfId="9382"/>
    <cellStyle name="Input 2 4" xfId="9383"/>
    <cellStyle name="Input 2 4 2" xfId="9384"/>
    <cellStyle name="Input 2 4 3" xfId="9385"/>
    <cellStyle name="Input 2 4 4" xfId="9386"/>
    <cellStyle name="Input 2 4 5" xfId="9387"/>
    <cellStyle name="Input 2 5" xfId="9388"/>
    <cellStyle name="Input 2 5 2" xfId="9389"/>
    <cellStyle name="Input 2 5 3" xfId="9390"/>
    <cellStyle name="Input 2 5 4" xfId="9391"/>
    <cellStyle name="Input 2 5 5" xfId="9392"/>
    <cellStyle name="Input 2 6" xfId="9393"/>
    <cellStyle name="Input 2 6 2" xfId="9394"/>
    <cellStyle name="Input 2 6 3" xfId="9395"/>
    <cellStyle name="Input 2 6 4" xfId="9396"/>
    <cellStyle name="Input 2 6 5" xfId="9397"/>
    <cellStyle name="Input 2 7" xfId="9398"/>
    <cellStyle name="Input 2 7 2" xfId="9399"/>
    <cellStyle name="Input 2 7 3" xfId="9400"/>
    <cellStyle name="Input 2 7 4" xfId="9401"/>
    <cellStyle name="Input 2 7 5" xfId="9402"/>
    <cellStyle name="Input 2 8" xfId="9403"/>
    <cellStyle name="Input 2 8 2" xfId="9404"/>
    <cellStyle name="Input 2 8 3" xfId="9405"/>
    <cellStyle name="Input 2 8 4" xfId="9406"/>
    <cellStyle name="Input 2 8 5" xfId="9407"/>
    <cellStyle name="Input 2 9" xfId="9408"/>
    <cellStyle name="Input 2 9 2" xfId="9409"/>
    <cellStyle name="Input 2 9 3" xfId="9410"/>
    <cellStyle name="Input 2 9 4" xfId="9411"/>
    <cellStyle name="Input 2 9 5" xfId="9412"/>
    <cellStyle name="Input 3" xfId="9413"/>
    <cellStyle name="Input 3 2" xfId="9414"/>
    <cellStyle name="Input 3 3" xfId="9415"/>
    <cellStyle name="Input 4" xfId="9416"/>
    <cellStyle name="Input 4 2" xfId="9417"/>
    <cellStyle name="Input 4 3" xfId="9418"/>
    <cellStyle name="Input 5" xfId="9419"/>
    <cellStyle name="Input 5 2" xfId="9420"/>
    <cellStyle name="Input 5 3" xfId="9421"/>
    <cellStyle name="Input 6" xfId="9422"/>
    <cellStyle name="Input 6 2" xfId="9423"/>
    <cellStyle name="Input 6 3" xfId="9424"/>
    <cellStyle name="Input 7" xfId="9425"/>
    <cellStyle name="inputExposure" xfId="9426"/>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0963"/>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pital &amp; RWA N 2 2" xfId="20962"/>
    <cellStyle name="Normal_Casestdy draft" xfId="16"/>
    <cellStyle name="Normal_Casestdy draft 2" xfId="10"/>
    <cellStyle name="Normalny_Eksport 2000 - F" xfId="20383"/>
    <cellStyle name="Note 2" xfId="20384"/>
    <cellStyle name="Note 2 10" xfId="20385"/>
    <cellStyle name="Note 2 10 2" xfId="20386"/>
    <cellStyle name="Note 2 10 3" xfId="20387"/>
    <cellStyle name="Note 2 10 4" xfId="20388"/>
    <cellStyle name="Note 2 10 5" xfId="20389"/>
    <cellStyle name="Note 2 11" xfId="20390"/>
    <cellStyle name="Note 2 11 2" xfId="20391"/>
    <cellStyle name="Note 2 11 3" xfId="20392"/>
    <cellStyle name="Note 2 11 4" xfId="20393"/>
    <cellStyle name="Note 2 11 5" xfId="20394"/>
    <cellStyle name="Note 2 12" xfId="20395"/>
    <cellStyle name="Note 2 12 2" xfId="20396"/>
    <cellStyle name="Note 2 12 3" xfId="20397"/>
    <cellStyle name="Note 2 12 4" xfId="20398"/>
    <cellStyle name="Note 2 12 5" xfId="20399"/>
    <cellStyle name="Note 2 13" xfId="20400"/>
    <cellStyle name="Note 2 13 2" xfId="20401"/>
    <cellStyle name="Note 2 13 3" xfId="20402"/>
    <cellStyle name="Note 2 13 4" xfId="20403"/>
    <cellStyle name="Note 2 13 5" xfId="20404"/>
    <cellStyle name="Note 2 14" xfId="20405"/>
    <cellStyle name="Note 2 14 2" xfId="20406"/>
    <cellStyle name="Note 2 15" xfId="20407"/>
    <cellStyle name="Note 2 15 2" xfId="20408"/>
    <cellStyle name="Note 2 16" xfId="20409"/>
    <cellStyle name="Note 2 17" xfId="20410"/>
    <cellStyle name="Note 2 2" xfId="20411"/>
    <cellStyle name="Note 2 2 10" xfId="20412"/>
    <cellStyle name="Note 2 2 2" xfId="20413"/>
    <cellStyle name="Note 2 2 2 2" xfId="20414"/>
    <cellStyle name="Note 2 2 2 3" xfId="20415"/>
    <cellStyle name="Note 2 2 2 4" xfId="20416"/>
    <cellStyle name="Note 2 2 2 5" xfId="20417"/>
    <cellStyle name="Note 2 2 3" xfId="20418"/>
    <cellStyle name="Note 2 2 3 2" xfId="20419"/>
    <cellStyle name="Note 2 2 3 3" xfId="20420"/>
    <cellStyle name="Note 2 2 3 4" xfId="20421"/>
    <cellStyle name="Note 2 2 3 5" xfId="20422"/>
    <cellStyle name="Note 2 2 4" xfId="20423"/>
    <cellStyle name="Note 2 2 4 2" xfId="20424"/>
    <cellStyle name="Note 2 2 4 3" xfId="20425"/>
    <cellStyle name="Note 2 2 4 4" xfId="20426"/>
    <cellStyle name="Note 2 2 5" xfId="20427"/>
    <cellStyle name="Note 2 2 5 2" xfId="20428"/>
    <cellStyle name="Note 2 2 5 3" xfId="20429"/>
    <cellStyle name="Note 2 2 5 4" xfId="20430"/>
    <cellStyle name="Note 2 2 6" xfId="20431"/>
    <cellStyle name="Note 2 2 7" xfId="20432"/>
    <cellStyle name="Note 2 2 8" xfId="20433"/>
    <cellStyle name="Note 2 2 9" xfId="20434"/>
    <cellStyle name="Note 2 3" xfId="20435"/>
    <cellStyle name="Note 2 3 2" xfId="20436"/>
    <cellStyle name="Note 2 3 3" xfId="20437"/>
    <cellStyle name="Note 2 3 4" xfId="20438"/>
    <cellStyle name="Note 2 3 5" xfId="20439"/>
    <cellStyle name="Note 2 4" xfId="20440"/>
    <cellStyle name="Note 2 4 2" xfId="20441"/>
    <cellStyle name="Note 2 4 2 2" xfId="20442"/>
    <cellStyle name="Note 2 4 3" xfId="20443"/>
    <cellStyle name="Note 2 4 3 2" xfId="20444"/>
    <cellStyle name="Note 2 4 4" xfId="20445"/>
    <cellStyle name="Note 2 4 4 2" xfId="20446"/>
    <cellStyle name="Note 2 4 5" xfId="20447"/>
    <cellStyle name="Note 2 4 6" xfId="20448"/>
    <cellStyle name="Note 2 4 7" xfId="20449"/>
    <cellStyle name="Note 2 5" xfId="20450"/>
    <cellStyle name="Note 2 5 2" xfId="20451"/>
    <cellStyle name="Note 2 5 2 2" xfId="20452"/>
    <cellStyle name="Note 2 5 3" xfId="20453"/>
    <cellStyle name="Note 2 5 3 2" xfId="20454"/>
    <cellStyle name="Note 2 5 4" xfId="20455"/>
    <cellStyle name="Note 2 5 4 2" xfId="20456"/>
    <cellStyle name="Note 2 5 5" xfId="20457"/>
    <cellStyle name="Note 2 5 6" xfId="20458"/>
    <cellStyle name="Note 2 5 7" xfId="20459"/>
    <cellStyle name="Note 2 6" xfId="20460"/>
    <cellStyle name="Note 2 6 2" xfId="20461"/>
    <cellStyle name="Note 2 6 2 2" xfId="20462"/>
    <cellStyle name="Note 2 6 3" xfId="20463"/>
    <cellStyle name="Note 2 6 3 2" xfId="20464"/>
    <cellStyle name="Note 2 6 4" xfId="20465"/>
    <cellStyle name="Note 2 6 4 2" xfId="20466"/>
    <cellStyle name="Note 2 6 5" xfId="20467"/>
    <cellStyle name="Note 2 6 6" xfId="20468"/>
    <cellStyle name="Note 2 6 7" xfId="20469"/>
    <cellStyle name="Note 2 7" xfId="20470"/>
    <cellStyle name="Note 2 7 2" xfId="20471"/>
    <cellStyle name="Note 2 7 2 2" xfId="20472"/>
    <cellStyle name="Note 2 7 3" xfId="20473"/>
    <cellStyle name="Note 2 7 3 2" xfId="20474"/>
    <cellStyle name="Note 2 7 4" xfId="20475"/>
    <cellStyle name="Note 2 7 4 2" xfId="20476"/>
    <cellStyle name="Note 2 7 5" xfId="20477"/>
    <cellStyle name="Note 2 7 6" xfId="20478"/>
    <cellStyle name="Note 2 7 7" xfId="20479"/>
    <cellStyle name="Note 2 8" xfId="20480"/>
    <cellStyle name="Note 2 8 2" xfId="20481"/>
    <cellStyle name="Note 2 8 3" xfId="20482"/>
    <cellStyle name="Note 2 8 4" xfId="20483"/>
    <cellStyle name="Note 2 8 5" xfId="20484"/>
    <cellStyle name="Note 2 9" xfId="20485"/>
    <cellStyle name="Note 2 9 2" xfId="20486"/>
    <cellStyle name="Note 2 9 3" xfId="20487"/>
    <cellStyle name="Note 2 9 4" xfId="20488"/>
    <cellStyle name="Note 2 9 5" xfId="20489"/>
    <cellStyle name="Note 3 2" xfId="20490"/>
    <cellStyle name="Note 3 2 2" xfId="20491"/>
    <cellStyle name="Note 3 2 3" xfId="20492"/>
    <cellStyle name="Note 3 3" xfId="20493"/>
    <cellStyle name="Note 3 3 2" xfId="20494"/>
    <cellStyle name="Note 3 4" xfId="20495"/>
    <cellStyle name="Note 3 5" xfId="20496"/>
    <cellStyle name="Note 4 2" xfId="20497"/>
    <cellStyle name="Note 4 2 2" xfId="20498"/>
    <cellStyle name="Note 4 2 3" xfId="20499"/>
    <cellStyle name="Note 4 3" xfId="20500"/>
    <cellStyle name="Note 4 4" xfId="20501"/>
    <cellStyle name="Note 4 5" xfId="20502"/>
    <cellStyle name="Note 5" xfId="20503"/>
    <cellStyle name="Note 5 2" xfId="20504"/>
    <cellStyle name="Note 5 2 2" xfId="20505"/>
    <cellStyle name="Note 5 3" xfId="20506"/>
    <cellStyle name="Note 5 3 2" xfId="20507"/>
    <cellStyle name="Note 5 4" xfId="20508"/>
    <cellStyle name="Note 5 5" xfId="20509"/>
    <cellStyle name="Note 6" xfId="20510"/>
    <cellStyle name="Note 6 2" xfId="20511"/>
    <cellStyle name="Note 6 2 2" xfId="20512"/>
    <cellStyle name="Note 6 3" xfId="20513"/>
    <cellStyle name="Note 6 4" xfId="20514"/>
    <cellStyle name="Note 7" xfId="20515"/>
    <cellStyle name="Note 8" xfId="20516"/>
    <cellStyle name="Note 8 2" xfId="20517"/>
    <cellStyle name="Note 9" xfId="20518"/>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Heading" xfId="20526"/>
    <cellStyle name="OptionHeading 2" xfId="20527"/>
    <cellStyle name="OptionHeading 3" xfId="20528"/>
    <cellStyle name="Output 2" xfId="20529"/>
    <cellStyle name="Output 2 10" xfId="20530"/>
    <cellStyle name="Output 2 10 2" xfId="20531"/>
    <cellStyle name="Output 2 10 3" xfId="20532"/>
    <cellStyle name="Output 2 10 4" xfId="20533"/>
    <cellStyle name="Output 2 10 5" xfId="20534"/>
    <cellStyle name="Output 2 11" xfId="20535"/>
    <cellStyle name="Output 2 11 2" xfId="20536"/>
    <cellStyle name="Output 2 11 3" xfId="20537"/>
    <cellStyle name="Output 2 11 4" xfId="20538"/>
    <cellStyle name="Output 2 11 5" xfId="20539"/>
    <cellStyle name="Output 2 12" xfId="20540"/>
    <cellStyle name="Output 2 12 2" xfId="20541"/>
    <cellStyle name="Output 2 12 3" xfId="20542"/>
    <cellStyle name="Output 2 12 4" xfId="20543"/>
    <cellStyle name="Output 2 12 5" xfId="20544"/>
    <cellStyle name="Output 2 13" xfId="20545"/>
    <cellStyle name="Output 2 13 2" xfId="20546"/>
    <cellStyle name="Output 2 13 3" xfId="20547"/>
    <cellStyle name="Output 2 13 4" xfId="20548"/>
    <cellStyle name="Output 2 14" xfId="20549"/>
    <cellStyle name="Output 2 15" xfId="20550"/>
    <cellStyle name="Output 2 16" xfId="20551"/>
    <cellStyle name="Output 2 2" xfId="20552"/>
    <cellStyle name="Output 2 2 2" xfId="20553"/>
    <cellStyle name="Output 2 2 2 2" xfId="20554"/>
    <cellStyle name="Output 2 2 2 3" xfId="20555"/>
    <cellStyle name="Output 2 2 2 4" xfId="20556"/>
    <cellStyle name="Output 2 2 3" xfId="20557"/>
    <cellStyle name="Output 2 2 3 2" xfId="20558"/>
    <cellStyle name="Output 2 2 3 3" xfId="20559"/>
    <cellStyle name="Output 2 2 3 4" xfId="20560"/>
    <cellStyle name="Output 2 2 4" xfId="20561"/>
    <cellStyle name="Output 2 2 4 2" xfId="20562"/>
    <cellStyle name="Output 2 2 4 3" xfId="20563"/>
    <cellStyle name="Output 2 2 4 4" xfId="20564"/>
    <cellStyle name="Output 2 2 5" xfId="20565"/>
    <cellStyle name="Output 2 2 5 2" xfId="20566"/>
    <cellStyle name="Output 2 2 5 3" xfId="20567"/>
    <cellStyle name="Output 2 2 5 4" xfId="20568"/>
    <cellStyle name="Output 2 2 6" xfId="20569"/>
    <cellStyle name="Output 2 2 7" xfId="20570"/>
    <cellStyle name="Output 2 2 8" xfId="20571"/>
    <cellStyle name="Output 2 2 9" xfId="20572"/>
    <cellStyle name="Output 2 3" xfId="20573"/>
    <cellStyle name="Output 2 3 2" xfId="20574"/>
    <cellStyle name="Output 2 3 3" xfId="20575"/>
    <cellStyle name="Output 2 3 4" xfId="20576"/>
    <cellStyle name="Output 2 3 5" xfId="20577"/>
    <cellStyle name="Output 2 4" xfId="20578"/>
    <cellStyle name="Output 2 4 2" xfId="20579"/>
    <cellStyle name="Output 2 4 3" xfId="20580"/>
    <cellStyle name="Output 2 4 4" xfId="20581"/>
    <cellStyle name="Output 2 4 5" xfId="20582"/>
    <cellStyle name="Output 2 5" xfId="20583"/>
    <cellStyle name="Output 2 5 2" xfId="20584"/>
    <cellStyle name="Output 2 5 3" xfId="20585"/>
    <cellStyle name="Output 2 5 4" xfId="20586"/>
    <cellStyle name="Output 2 5 5" xfId="20587"/>
    <cellStyle name="Output 2 6" xfId="20588"/>
    <cellStyle name="Output 2 6 2" xfId="20589"/>
    <cellStyle name="Output 2 6 3" xfId="20590"/>
    <cellStyle name="Output 2 6 4" xfId="20591"/>
    <cellStyle name="Output 2 6 5" xfId="20592"/>
    <cellStyle name="Output 2 7" xfId="20593"/>
    <cellStyle name="Output 2 7 2" xfId="20594"/>
    <cellStyle name="Output 2 7 3" xfId="20595"/>
    <cellStyle name="Output 2 7 4" xfId="20596"/>
    <cellStyle name="Output 2 7 5" xfId="20597"/>
    <cellStyle name="Output 2 8" xfId="20598"/>
    <cellStyle name="Output 2 8 2" xfId="20599"/>
    <cellStyle name="Output 2 8 3" xfId="20600"/>
    <cellStyle name="Output 2 8 4" xfId="20601"/>
    <cellStyle name="Output 2 8 5" xfId="20602"/>
    <cellStyle name="Output 2 9" xfId="20603"/>
    <cellStyle name="Output 2 9 2" xfId="20604"/>
    <cellStyle name="Output 2 9 3" xfId="20605"/>
    <cellStyle name="Output 2 9 4" xfId="20606"/>
    <cellStyle name="Output 2 9 5" xfId="20607"/>
    <cellStyle name="Output 3" xfId="20608"/>
    <cellStyle name="Output 3 2" xfId="20609"/>
    <cellStyle name="Output 3 3" xfId="20610"/>
    <cellStyle name="Output 4" xfId="20611"/>
    <cellStyle name="Output 4 2" xfId="20612"/>
    <cellStyle name="Output 4 3" xfId="20613"/>
    <cellStyle name="Output 5" xfId="20614"/>
    <cellStyle name="Output 5 2" xfId="20615"/>
    <cellStyle name="Output 5 3" xfId="20616"/>
    <cellStyle name="Output 6" xfId="20617"/>
    <cellStyle name="Output 6 2" xfId="20618"/>
    <cellStyle name="Output 6 3" xfId="20619"/>
    <cellStyle name="Output 7" xfId="20620"/>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ParameterE" xfId="20788"/>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3" xfId="20827"/>
    <cellStyle name="Total 2 10 4" xfId="20828"/>
    <cellStyle name="Total 2 10 5" xfId="20829"/>
    <cellStyle name="Total 2 11" xfId="20830"/>
    <cellStyle name="Total 2 11 2" xfId="20831"/>
    <cellStyle name="Total 2 11 3" xfId="20832"/>
    <cellStyle name="Total 2 11 4" xfId="20833"/>
    <cellStyle name="Total 2 11 5" xfId="20834"/>
    <cellStyle name="Total 2 12" xfId="20835"/>
    <cellStyle name="Total 2 12 2" xfId="20836"/>
    <cellStyle name="Total 2 12 3" xfId="20837"/>
    <cellStyle name="Total 2 12 4" xfId="20838"/>
    <cellStyle name="Total 2 12 5" xfId="20839"/>
    <cellStyle name="Total 2 13" xfId="20840"/>
    <cellStyle name="Total 2 13 2" xfId="20841"/>
    <cellStyle name="Total 2 13 3" xfId="20842"/>
    <cellStyle name="Total 2 13 4" xfId="20843"/>
    <cellStyle name="Total 2 14" xfId="20844"/>
    <cellStyle name="Total 2 15" xfId="20845"/>
    <cellStyle name="Total 2 16" xfId="20846"/>
    <cellStyle name="Total 2 2" xfId="20847"/>
    <cellStyle name="Total 2 2 2" xfId="20848"/>
    <cellStyle name="Total 2 2 2 2" xfId="20849"/>
    <cellStyle name="Total 2 2 2 3" xfId="20850"/>
    <cellStyle name="Total 2 2 2 4" xfId="20851"/>
    <cellStyle name="Total 2 2 3" xfId="20852"/>
    <cellStyle name="Total 2 2 3 2" xfId="20853"/>
    <cellStyle name="Total 2 2 3 3" xfId="20854"/>
    <cellStyle name="Total 2 2 3 4" xfId="20855"/>
    <cellStyle name="Total 2 2 4" xfId="20856"/>
    <cellStyle name="Total 2 2 4 2" xfId="20857"/>
    <cellStyle name="Total 2 2 4 3" xfId="20858"/>
    <cellStyle name="Total 2 2 4 4" xfId="20859"/>
    <cellStyle name="Total 2 2 5" xfId="20860"/>
    <cellStyle name="Total 2 2 5 2" xfId="20861"/>
    <cellStyle name="Total 2 2 5 3" xfId="20862"/>
    <cellStyle name="Total 2 2 5 4" xfId="20863"/>
    <cellStyle name="Total 2 2 6" xfId="20864"/>
    <cellStyle name="Total 2 2 7" xfId="20865"/>
    <cellStyle name="Total 2 2 8" xfId="20866"/>
    <cellStyle name="Total 2 2 9" xfId="20867"/>
    <cellStyle name="Total 2 3" xfId="20868"/>
    <cellStyle name="Total 2 3 2" xfId="20869"/>
    <cellStyle name="Total 2 3 3" xfId="20870"/>
    <cellStyle name="Total 2 3 4" xfId="20871"/>
    <cellStyle name="Total 2 3 5" xfId="20872"/>
    <cellStyle name="Total 2 4" xfId="20873"/>
    <cellStyle name="Total 2 4 2" xfId="20874"/>
    <cellStyle name="Total 2 4 3" xfId="20875"/>
    <cellStyle name="Total 2 4 4" xfId="20876"/>
    <cellStyle name="Total 2 4 5" xfId="20877"/>
    <cellStyle name="Total 2 5" xfId="20878"/>
    <cellStyle name="Total 2 5 2" xfId="20879"/>
    <cellStyle name="Total 2 5 3" xfId="20880"/>
    <cellStyle name="Total 2 5 4" xfId="20881"/>
    <cellStyle name="Total 2 5 5" xfId="20882"/>
    <cellStyle name="Total 2 6" xfId="20883"/>
    <cellStyle name="Total 2 6 2" xfId="20884"/>
    <cellStyle name="Total 2 6 3" xfId="20885"/>
    <cellStyle name="Total 2 6 4" xfId="20886"/>
    <cellStyle name="Total 2 6 5" xfId="20887"/>
    <cellStyle name="Total 2 7" xfId="20888"/>
    <cellStyle name="Total 2 7 2" xfId="20889"/>
    <cellStyle name="Total 2 7 3" xfId="20890"/>
    <cellStyle name="Total 2 7 4" xfId="20891"/>
    <cellStyle name="Total 2 7 5" xfId="20892"/>
    <cellStyle name="Total 2 8" xfId="20893"/>
    <cellStyle name="Total 2 8 2" xfId="20894"/>
    <cellStyle name="Total 2 8 3" xfId="20895"/>
    <cellStyle name="Total 2 8 4" xfId="20896"/>
    <cellStyle name="Total 2 8 5" xfId="20897"/>
    <cellStyle name="Total 2 9" xfId="20898"/>
    <cellStyle name="Total 2 9 2" xfId="20899"/>
    <cellStyle name="Total 2 9 3" xfId="20900"/>
    <cellStyle name="Total 2 9 4" xfId="20901"/>
    <cellStyle name="Total 2 9 5" xfId="20902"/>
    <cellStyle name="Total 3" xfId="20903"/>
    <cellStyle name="Total 3 2" xfId="20904"/>
    <cellStyle name="Total 3 3" xfId="20905"/>
    <cellStyle name="Total 4" xfId="20906"/>
    <cellStyle name="Total 4 2" xfId="20907"/>
    <cellStyle name="Total 4 3" xfId="20908"/>
    <cellStyle name="Total 5" xfId="20909"/>
    <cellStyle name="Total 5 2" xfId="20910"/>
    <cellStyle name="Total 5 3" xfId="20911"/>
    <cellStyle name="Total 6" xfId="20912"/>
    <cellStyle name="Total 6 2" xfId="20913"/>
    <cellStyle name="Total 6 3" xfId="20914"/>
    <cellStyle name="Total 7" xfId="20915"/>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800100" y="962025"/>
          <a:ext cx="6324600" cy="1647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BreakPreview" zoomScale="60" zoomScaleNormal="100" workbookViewId="0">
      <selection activeCell="D24" sqref="D24"/>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89"/>
      <c r="B1" s="237" t="s">
        <v>340</v>
      </c>
      <c r="C1" s="189"/>
    </row>
    <row r="2" spans="1:3">
      <c r="A2" s="238">
        <v>1</v>
      </c>
      <c r="B2" s="378" t="s">
        <v>341</v>
      </c>
      <c r="C2" s="96" t="s">
        <v>740</v>
      </c>
    </row>
    <row r="3" spans="1:3">
      <c r="A3" s="238">
        <v>2</v>
      </c>
      <c r="B3" s="379" t="s">
        <v>337</v>
      </c>
      <c r="C3" s="96" t="s">
        <v>741</v>
      </c>
    </row>
    <row r="4" spans="1:3">
      <c r="A4" s="238">
        <v>3</v>
      </c>
      <c r="B4" s="380" t="s">
        <v>342</v>
      </c>
      <c r="C4" s="96" t="s">
        <v>742</v>
      </c>
    </row>
    <row r="5" spans="1:3">
      <c r="A5" s="239">
        <v>4</v>
      </c>
      <c r="B5" s="381" t="s">
        <v>338</v>
      </c>
      <c r="C5" s="96" t="s">
        <v>743</v>
      </c>
    </row>
    <row r="6" spans="1:3" s="240" customFormat="1" ht="45.75" customHeight="1">
      <c r="A6" s="670" t="s">
        <v>416</v>
      </c>
      <c r="B6" s="671"/>
      <c r="C6" s="671"/>
    </row>
    <row r="7" spans="1:3" ht="15">
      <c r="A7" s="241" t="s">
        <v>29</v>
      </c>
      <c r="B7" s="237" t="s">
        <v>339</v>
      </c>
    </row>
    <row r="8" spans="1:3">
      <c r="A8" s="189">
        <v>1</v>
      </c>
      <c r="B8" s="280" t="s">
        <v>20</v>
      </c>
    </row>
    <row r="9" spans="1:3">
      <c r="A9" s="189">
        <v>2</v>
      </c>
      <c r="B9" s="281" t="s">
        <v>21</v>
      </c>
    </row>
    <row r="10" spans="1:3">
      <c r="A10" s="189">
        <v>3</v>
      </c>
      <c r="B10" s="281" t="s">
        <v>22</v>
      </c>
    </row>
    <row r="11" spans="1:3">
      <c r="A11" s="189">
        <v>4</v>
      </c>
      <c r="B11" s="281" t="s">
        <v>23</v>
      </c>
      <c r="C11" s="101"/>
    </row>
    <row r="12" spans="1:3">
      <c r="A12" s="189">
        <v>5</v>
      </c>
      <c r="B12" s="281" t="s">
        <v>24</v>
      </c>
    </row>
    <row r="13" spans="1:3">
      <c r="A13" s="189">
        <v>6</v>
      </c>
      <c r="B13" s="282" t="s">
        <v>349</v>
      </c>
    </row>
    <row r="14" spans="1:3">
      <c r="A14" s="189">
        <v>7</v>
      </c>
      <c r="B14" s="281" t="s">
        <v>343</v>
      </c>
    </row>
    <row r="15" spans="1:3">
      <c r="A15" s="189">
        <v>8</v>
      </c>
      <c r="B15" s="281" t="s">
        <v>344</v>
      </c>
    </row>
    <row r="16" spans="1:3">
      <c r="A16" s="189">
        <v>9</v>
      </c>
      <c r="B16" s="281" t="s">
        <v>25</v>
      </c>
    </row>
    <row r="17" spans="1:2">
      <c r="A17" s="377" t="s">
        <v>415</v>
      </c>
      <c r="B17" s="376" t="s">
        <v>402</v>
      </c>
    </row>
    <row r="18" spans="1:2">
      <c r="A18" s="189">
        <v>10</v>
      </c>
      <c r="B18" s="281" t="s">
        <v>26</v>
      </c>
    </row>
    <row r="19" spans="1:2">
      <c r="A19" s="189">
        <v>11</v>
      </c>
      <c r="B19" s="282" t="s">
        <v>345</v>
      </c>
    </row>
    <row r="20" spans="1:2">
      <c r="A20" s="189">
        <v>12</v>
      </c>
      <c r="B20" s="282" t="s">
        <v>27</v>
      </c>
    </row>
    <row r="21" spans="1:2">
      <c r="A21" s="428">
        <v>13</v>
      </c>
      <c r="B21" s="429" t="s">
        <v>346</v>
      </c>
    </row>
    <row r="22" spans="1:2">
      <c r="A22" s="428">
        <v>14</v>
      </c>
      <c r="B22" s="430" t="s">
        <v>373</v>
      </c>
    </row>
    <row r="23" spans="1:2">
      <c r="A23" s="431">
        <v>15</v>
      </c>
      <c r="B23" s="432" t="s">
        <v>28</v>
      </c>
    </row>
    <row r="24" spans="1:2">
      <c r="A24" s="431">
        <v>15.1</v>
      </c>
      <c r="B24" s="433" t="s">
        <v>429</v>
      </c>
    </row>
    <row r="25" spans="1:2">
      <c r="A25" s="431">
        <v>16</v>
      </c>
      <c r="B25" s="433" t="s">
        <v>492</v>
      </c>
    </row>
    <row r="26" spans="1:2">
      <c r="A26" s="431">
        <v>17</v>
      </c>
      <c r="B26" s="433" t="s">
        <v>533</v>
      </c>
    </row>
    <row r="27" spans="1:2">
      <c r="A27" s="431">
        <v>18</v>
      </c>
      <c r="B27" s="433" t="s">
        <v>702</v>
      </c>
    </row>
    <row r="28" spans="1:2">
      <c r="A28" s="431">
        <v>19</v>
      </c>
      <c r="B28" s="433" t="s">
        <v>703</v>
      </c>
    </row>
    <row r="29" spans="1:2">
      <c r="A29" s="431">
        <v>20</v>
      </c>
      <c r="B29" s="533" t="s">
        <v>534</v>
      </c>
    </row>
    <row r="30" spans="1:2">
      <c r="A30" s="431">
        <v>21</v>
      </c>
      <c r="B30" s="433" t="s">
        <v>700</v>
      </c>
    </row>
    <row r="31" spans="1:2">
      <c r="A31" s="431">
        <v>22</v>
      </c>
      <c r="B31" s="433" t="s">
        <v>535</v>
      </c>
    </row>
    <row r="32" spans="1:2">
      <c r="A32" s="431">
        <v>23</v>
      </c>
      <c r="B32" s="433" t="s">
        <v>536</v>
      </c>
    </row>
    <row r="33" spans="1:2">
      <c r="A33" s="431">
        <v>24</v>
      </c>
      <c r="B33" s="433" t="s">
        <v>537</v>
      </c>
    </row>
    <row r="34" spans="1:2">
      <c r="A34" s="431">
        <v>25</v>
      </c>
      <c r="B34" s="433" t="s">
        <v>538</v>
      </c>
    </row>
    <row r="35" spans="1:2">
      <c r="A35" s="431">
        <v>26</v>
      </c>
      <c r="B35" s="433" t="s">
        <v>731</v>
      </c>
    </row>
  </sheetData>
  <mergeCells count="1">
    <mergeCell ref="A6:C6"/>
  </mergeCells>
  <hyperlinks>
    <hyperlink ref="B9" display="Balance Sheet"/>
    <hyperlink ref="B12" display="Risk-Weighted Assets (RWA)"/>
    <hyperlink ref="B8" display="Key ratios"/>
    <hyperlink ref="B10" display="Income statement"/>
    <hyperlink ref="B11" display="Off-balance sheet"/>
    <hyperlink ref="B13" display="Information about supervisory board, senior management and shareholders"/>
    <hyperlink ref="B14" display="Linkages between financial statement assets and  balance sheet items subject to credit risk weighting"/>
    <hyperlink ref="B15" display="Differences between carrying values of balance sheet items and exposure amounts subject to credit risk weighting"/>
    <hyperlink ref="B16" display="Regulatory Capital"/>
    <hyperlink ref="B18" display="Reconciliation of regulatory capital to balance sheet "/>
    <hyperlink ref="B19" display="Credit risk weighted exposures"/>
    <hyperlink ref="B20" display="Credit risk mitigation"/>
    <hyperlink ref="B21" display="Standardized approach - effect of credit risk mitigation"/>
    <hyperlink ref="B23" display="Counterparty credit risk"/>
    <hyperlink ref="B22" display="Liquidity Coverage Ratio"/>
    <hyperlink ref="B17" display="Capital Adequacy Requirements"/>
    <hyperlink ref="B24" display="Leverage Ratio"/>
    <hyperlink ref="B25" display="Net Stable Funding Ratio"/>
    <hyperlink ref="B26" display="Exposures distributed by residual maturity and Risk Classes"/>
    <hyperlink ref="B27" display="Gross carrying value, book value, reserves and write-offs by risk classes"/>
    <hyperlink ref="B28" display="Gross carrying value, book value, reserves and write-offs by Sectors of income source"/>
    <hyperlink ref="B30" display="Changes in the stock of non-performing loans over the period"/>
    <hyperlink ref="B31" display="Distribution of loans, Debt securities  and Off-balance-sheet items according to  Risk classification and Past due days"/>
    <hyperlink ref="B32" display="Loans Distributed according to LTV ratio, Loan reserves, Value of collateral for loans and loans secured by guarantees according to Risk classification and past due days"/>
    <hyperlink ref="B33" display="Loans and reserves on loans distributed according to Sectors of income source and risk classification"/>
    <hyperlink ref="B34" display="Loans, corporate debt securities and Off-balance-sheet items distributed by type of collateral"/>
    <hyperlink ref="B29" display="Change in reserve for loans and Corporate debt securities"/>
    <hyperlink ref="B35" display="General and Qualitative information on Retail Products"/>
  </hyperlinks>
  <pageMargins left="0.7" right="0.7" top="0.75" bottom="0.75" header="0.3" footer="0.3"/>
  <pageSetup paperSize="9" scale="4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view="pageBreakPreview" zoomScale="60" zoomScaleNormal="90" workbookViewId="0">
      <pane xSplit="1" ySplit="5" topLeftCell="B9" activePane="bottomRight" state="frozen"/>
      <selection activeCell="B9" sqref="B9"/>
      <selection pane="topRight" activeCell="B9" sqref="B9"/>
      <selection pane="bottomLeft" activeCell="B9" sqref="B9"/>
      <selection pane="bottomRight" activeCell="F33" sqref="F33"/>
    </sheetView>
  </sheetViews>
  <sheetFormatPr defaultColWidth="9.140625" defaultRowHeight="12.75"/>
  <cols>
    <col min="1" max="1" width="9.42578125" style="104" bestFit="1" customWidth="1"/>
    <col min="2" max="2" width="132.42578125" style="4" customWidth="1"/>
    <col min="3" max="3" width="18.42578125" style="4" customWidth="1"/>
    <col min="4" max="16384" width="9.140625" style="4"/>
  </cols>
  <sheetData>
    <row r="1" spans="1:3">
      <c r="A1" s="2" t="s">
        <v>30</v>
      </c>
      <c r="B1" s="3" t="str">
        <f>'Info '!C2</f>
        <v>JSC "BasisBank"</v>
      </c>
    </row>
    <row r="2" spans="1:3" s="91" customFormat="1" ht="15.75" customHeight="1">
      <c r="A2" s="91" t="s">
        <v>31</v>
      </c>
      <c r="B2" s="452">
        <f>'1. key ratios '!B2</f>
        <v>44469</v>
      </c>
    </row>
    <row r="3" spans="1:3" s="91" customFormat="1" ht="15.75" customHeight="1"/>
    <row r="4" spans="1:3" ht="13.5" thickBot="1">
      <c r="A4" s="104" t="s">
        <v>243</v>
      </c>
      <c r="B4" s="170" t="s">
        <v>242</v>
      </c>
    </row>
    <row r="5" spans="1:3">
      <c r="A5" s="105" t="s">
        <v>6</v>
      </c>
      <c r="B5" s="106"/>
      <c r="C5" s="107" t="s">
        <v>73</v>
      </c>
    </row>
    <row r="6" spans="1:3">
      <c r="A6" s="108">
        <v>1</v>
      </c>
      <c r="B6" s="109" t="s">
        <v>241</v>
      </c>
      <c r="C6" s="110">
        <v>281071013.75999999</v>
      </c>
    </row>
    <row r="7" spans="1:3">
      <c r="A7" s="108">
        <v>2</v>
      </c>
      <c r="B7" s="111" t="s">
        <v>240</v>
      </c>
      <c r="C7" s="112">
        <v>16181147</v>
      </c>
    </row>
    <row r="8" spans="1:3">
      <c r="A8" s="108">
        <v>3</v>
      </c>
      <c r="B8" s="113" t="s">
        <v>239</v>
      </c>
      <c r="C8" s="112">
        <v>76412652.799999997</v>
      </c>
    </row>
    <row r="9" spans="1:3">
      <c r="A9" s="108">
        <v>4</v>
      </c>
      <c r="B9" s="113" t="s">
        <v>238</v>
      </c>
      <c r="C9" s="112">
        <v>0</v>
      </c>
    </row>
    <row r="10" spans="1:3">
      <c r="A10" s="108">
        <v>5</v>
      </c>
      <c r="B10" s="113" t="s">
        <v>237</v>
      </c>
      <c r="C10" s="112">
        <v>155157570.71000001</v>
      </c>
    </row>
    <row r="11" spans="1:3">
      <c r="A11" s="108">
        <v>6</v>
      </c>
      <c r="B11" s="114" t="s">
        <v>236</v>
      </c>
      <c r="C11" s="112">
        <v>33319643.25</v>
      </c>
    </row>
    <row r="12" spans="1:3" s="81" customFormat="1">
      <c r="A12" s="108">
        <v>7</v>
      </c>
      <c r="B12" s="109" t="s">
        <v>235</v>
      </c>
      <c r="C12" s="115">
        <v>15618512.629999999</v>
      </c>
    </row>
    <row r="13" spans="1:3" s="81" customFormat="1">
      <c r="A13" s="108">
        <v>8</v>
      </c>
      <c r="B13" s="116" t="s">
        <v>234</v>
      </c>
      <c r="C13" s="117">
        <v>9513350.1799999997</v>
      </c>
    </row>
    <row r="14" spans="1:3" s="81" customFormat="1" ht="25.5">
      <c r="A14" s="108">
        <v>9</v>
      </c>
      <c r="B14" s="118" t="s">
        <v>233</v>
      </c>
      <c r="C14" s="117">
        <v>0</v>
      </c>
    </row>
    <row r="15" spans="1:3" s="81" customFormat="1">
      <c r="A15" s="108">
        <v>10</v>
      </c>
      <c r="B15" s="119" t="s">
        <v>232</v>
      </c>
      <c r="C15" s="117">
        <v>6105162.4500000002</v>
      </c>
    </row>
    <row r="16" spans="1:3" s="81" customFormat="1">
      <c r="A16" s="108">
        <v>11</v>
      </c>
      <c r="B16" s="120" t="s">
        <v>231</v>
      </c>
      <c r="C16" s="117">
        <v>0</v>
      </c>
    </row>
    <row r="17" spans="1:3" s="81" customFormat="1">
      <c r="A17" s="108">
        <v>12</v>
      </c>
      <c r="B17" s="119" t="s">
        <v>230</v>
      </c>
      <c r="C17" s="117">
        <v>0</v>
      </c>
    </row>
    <row r="18" spans="1:3" s="81" customFormat="1">
      <c r="A18" s="108">
        <v>13</v>
      </c>
      <c r="B18" s="119" t="s">
        <v>229</v>
      </c>
      <c r="C18" s="117">
        <v>0</v>
      </c>
    </row>
    <row r="19" spans="1:3" s="81" customFormat="1">
      <c r="A19" s="108">
        <v>14</v>
      </c>
      <c r="B19" s="119" t="s">
        <v>228</v>
      </c>
      <c r="C19" s="117">
        <v>0</v>
      </c>
    </row>
    <row r="20" spans="1:3" s="81" customFormat="1">
      <c r="A20" s="108">
        <v>15</v>
      </c>
      <c r="B20" s="119" t="s">
        <v>227</v>
      </c>
      <c r="C20" s="117">
        <v>0</v>
      </c>
    </row>
    <row r="21" spans="1:3" s="81" customFormat="1" ht="25.5">
      <c r="A21" s="108">
        <v>16</v>
      </c>
      <c r="B21" s="118" t="s">
        <v>226</v>
      </c>
      <c r="C21" s="117">
        <v>0</v>
      </c>
    </row>
    <row r="22" spans="1:3" s="81" customFormat="1">
      <c r="A22" s="108">
        <v>17</v>
      </c>
      <c r="B22" s="121" t="s">
        <v>225</v>
      </c>
      <c r="C22" s="117">
        <v>0</v>
      </c>
    </row>
    <row r="23" spans="1:3" s="81" customFormat="1">
      <c r="A23" s="108">
        <v>18</v>
      </c>
      <c r="B23" s="118" t="s">
        <v>224</v>
      </c>
      <c r="C23" s="117">
        <v>0</v>
      </c>
    </row>
    <row r="24" spans="1:3" s="81" customFormat="1" ht="25.5">
      <c r="A24" s="108">
        <v>19</v>
      </c>
      <c r="B24" s="118" t="s">
        <v>201</v>
      </c>
      <c r="C24" s="117">
        <v>0</v>
      </c>
    </row>
    <row r="25" spans="1:3" s="81" customFormat="1">
      <c r="A25" s="108">
        <v>20</v>
      </c>
      <c r="B25" s="122" t="s">
        <v>223</v>
      </c>
      <c r="C25" s="117">
        <v>0</v>
      </c>
    </row>
    <row r="26" spans="1:3" s="81" customFormat="1">
      <c r="A26" s="108">
        <v>21</v>
      </c>
      <c r="B26" s="122" t="s">
        <v>222</v>
      </c>
      <c r="C26" s="117">
        <v>0</v>
      </c>
    </row>
    <row r="27" spans="1:3" s="81" customFormat="1">
      <c r="A27" s="108">
        <v>22</v>
      </c>
      <c r="B27" s="122" t="s">
        <v>221</v>
      </c>
      <c r="C27" s="117">
        <v>0</v>
      </c>
    </row>
    <row r="28" spans="1:3" s="81" customFormat="1">
      <c r="A28" s="108">
        <v>23</v>
      </c>
      <c r="B28" s="123" t="s">
        <v>220</v>
      </c>
      <c r="C28" s="115">
        <v>265452501.13</v>
      </c>
    </row>
    <row r="29" spans="1:3" s="81" customFormat="1">
      <c r="A29" s="124"/>
      <c r="B29" s="125"/>
      <c r="C29" s="117"/>
    </row>
    <row r="30" spans="1:3" s="81" customFormat="1">
      <c r="A30" s="124">
        <v>24</v>
      </c>
      <c r="B30" s="123" t="s">
        <v>219</v>
      </c>
      <c r="C30" s="115">
        <v>0</v>
      </c>
    </row>
    <row r="31" spans="1:3" s="81" customFormat="1">
      <c r="A31" s="124">
        <v>25</v>
      </c>
      <c r="B31" s="113" t="s">
        <v>218</v>
      </c>
      <c r="C31" s="126">
        <v>0</v>
      </c>
    </row>
    <row r="32" spans="1:3" s="81" customFormat="1">
      <c r="A32" s="124">
        <v>26</v>
      </c>
      <c r="B32" s="127" t="s">
        <v>298</v>
      </c>
      <c r="C32" s="117"/>
    </row>
    <row r="33" spans="1:3" s="81" customFormat="1">
      <c r="A33" s="124">
        <v>27</v>
      </c>
      <c r="B33" s="127" t="s">
        <v>217</v>
      </c>
      <c r="C33" s="117"/>
    </row>
    <row r="34" spans="1:3" s="81" customFormat="1">
      <c r="A34" s="124">
        <v>28</v>
      </c>
      <c r="B34" s="113" t="s">
        <v>216</v>
      </c>
      <c r="C34" s="117"/>
    </row>
    <row r="35" spans="1:3" s="81" customFormat="1">
      <c r="A35" s="124">
        <v>29</v>
      </c>
      <c r="B35" s="123" t="s">
        <v>215</v>
      </c>
      <c r="C35" s="115">
        <v>0</v>
      </c>
    </row>
    <row r="36" spans="1:3" s="81" customFormat="1">
      <c r="A36" s="124">
        <v>30</v>
      </c>
      <c r="B36" s="118" t="s">
        <v>214</v>
      </c>
      <c r="C36" s="117"/>
    </row>
    <row r="37" spans="1:3" s="81" customFormat="1">
      <c r="A37" s="124">
        <v>31</v>
      </c>
      <c r="B37" s="119" t="s">
        <v>213</v>
      </c>
      <c r="C37" s="117"/>
    </row>
    <row r="38" spans="1:3" s="81" customFormat="1" ht="25.5">
      <c r="A38" s="124">
        <v>32</v>
      </c>
      <c r="B38" s="118" t="s">
        <v>212</v>
      </c>
      <c r="C38" s="117"/>
    </row>
    <row r="39" spans="1:3" s="81" customFormat="1" ht="25.5">
      <c r="A39" s="124">
        <v>33</v>
      </c>
      <c r="B39" s="118" t="s">
        <v>201</v>
      </c>
      <c r="C39" s="117"/>
    </row>
    <row r="40" spans="1:3" s="81" customFormat="1">
      <c r="A40" s="124">
        <v>34</v>
      </c>
      <c r="B40" s="122" t="s">
        <v>211</v>
      </c>
      <c r="C40" s="117"/>
    </row>
    <row r="41" spans="1:3" s="81" customFormat="1">
      <c r="A41" s="124">
        <v>35</v>
      </c>
      <c r="B41" s="123" t="s">
        <v>210</v>
      </c>
      <c r="C41" s="115">
        <v>0</v>
      </c>
    </row>
    <row r="42" spans="1:3" s="81" customFormat="1">
      <c r="A42" s="124"/>
      <c r="B42" s="125"/>
      <c r="C42" s="117"/>
    </row>
    <row r="43" spans="1:3" s="81" customFormat="1">
      <c r="A43" s="124">
        <v>36</v>
      </c>
      <c r="B43" s="128" t="s">
        <v>209</v>
      </c>
      <c r="C43" s="115">
        <v>29905675.346499138</v>
      </c>
    </row>
    <row r="44" spans="1:3" s="81" customFormat="1">
      <c r="A44" s="124">
        <v>37</v>
      </c>
      <c r="B44" s="113" t="s">
        <v>208</v>
      </c>
      <c r="C44" s="117">
        <v>12241376</v>
      </c>
    </row>
    <row r="45" spans="1:3" s="81" customFormat="1">
      <c r="A45" s="124">
        <v>38</v>
      </c>
      <c r="B45" s="113" t="s">
        <v>207</v>
      </c>
      <c r="C45" s="117">
        <v>0</v>
      </c>
    </row>
    <row r="46" spans="1:3" s="81" customFormat="1">
      <c r="A46" s="124">
        <v>39</v>
      </c>
      <c r="B46" s="113" t="s">
        <v>206</v>
      </c>
      <c r="C46" s="117">
        <v>17664299.346499138</v>
      </c>
    </row>
    <row r="47" spans="1:3" s="81" customFormat="1">
      <c r="A47" s="124">
        <v>40</v>
      </c>
      <c r="B47" s="128" t="s">
        <v>205</v>
      </c>
      <c r="C47" s="115">
        <v>0</v>
      </c>
    </row>
    <row r="48" spans="1:3" s="81" customFormat="1">
      <c r="A48" s="124">
        <v>41</v>
      </c>
      <c r="B48" s="118" t="s">
        <v>204</v>
      </c>
      <c r="C48" s="117"/>
    </row>
    <row r="49" spans="1:3" s="81" customFormat="1">
      <c r="A49" s="124">
        <v>42</v>
      </c>
      <c r="B49" s="119" t="s">
        <v>203</v>
      </c>
      <c r="C49" s="117"/>
    </row>
    <row r="50" spans="1:3" s="81" customFormat="1">
      <c r="A50" s="124">
        <v>43</v>
      </c>
      <c r="B50" s="118" t="s">
        <v>202</v>
      </c>
      <c r="C50" s="117"/>
    </row>
    <row r="51" spans="1:3" s="81" customFormat="1" ht="25.5">
      <c r="A51" s="124">
        <v>44</v>
      </c>
      <c r="B51" s="118" t="s">
        <v>201</v>
      </c>
      <c r="C51" s="117"/>
    </row>
    <row r="52" spans="1:3" s="81" customFormat="1" ht="13.5" thickBot="1">
      <c r="A52" s="129">
        <v>45</v>
      </c>
      <c r="B52" s="130" t="s">
        <v>200</v>
      </c>
      <c r="C52" s="131">
        <v>29905675.346499138</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60" zoomScaleNormal="100" workbookViewId="0">
      <selection activeCell="C30" sqref="C30"/>
    </sheetView>
  </sheetViews>
  <sheetFormatPr defaultColWidth="9.140625" defaultRowHeight="12.75"/>
  <cols>
    <col min="1" max="1" width="9.42578125" style="296" bestFit="1" customWidth="1"/>
    <col min="2" max="2" width="59" style="296" customWidth="1"/>
    <col min="3" max="3" width="16.7109375" style="296" bestFit="1" customWidth="1"/>
    <col min="4" max="4" width="14.28515625" style="296" bestFit="1" customWidth="1"/>
    <col min="5" max="16384" width="9.140625" style="296"/>
  </cols>
  <sheetData>
    <row r="1" spans="1:4" ht="15">
      <c r="A1" s="357" t="s">
        <v>30</v>
      </c>
      <c r="B1" s="3" t="str">
        <f>'Info '!C2</f>
        <v>JSC "BasisBank"</v>
      </c>
    </row>
    <row r="2" spans="1:4" s="263" customFormat="1" ht="15.75" customHeight="1">
      <c r="A2" s="263" t="s">
        <v>31</v>
      </c>
      <c r="B2" s="452">
        <f>'1. key ratios '!B2</f>
        <v>44469</v>
      </c>
    </row>
    <row r="3" spans="1:4" s="263" customFormat="1" ht="15.75" customHeight="1"/>
    <row r="4" spans="1:4" ht="13.5" thickBot="1">
      <c r="A4" s="321" t="s">
        <v>401</v>
      </c>
      <c r="B4" s="365" t="s">
        <v>402</v>
      </c>
    </row>
    <row r="5" spans="1:4" s="366" customFormat="1" ht="12.75" customHeight="1">
      <c r="A5" s="426"/>
      <c r="B5" s="427" t="s">
        <v>405</v>
      </c>
      <c r="C5" s="358" t="s">
        <v>403</v>
      </c>
      <c r="D5" s="359" t="s">
        <v>404</v>
      </c>
    </row>
    <row r="6" spans="1:4" s="367" customFormat="1">
      <c r="A6" s="360">
        <v>1</v>
      </c>
      <c r="B6" s="422" t="s">
        <v>406</v>
      </c>
      <c r="C6" s="422"/>
      <c r="D6" s="361"/>
    </row>
    <row r="7" spans="1:4" s="367" customFormat="1">
      <c r="A7" s="362" t="s">
        <v>392</v>
      </c>
      <c r="B7" s="423" t="s">
        <v>407</v>
      </c>
      <c r="C7" s="415">
        <v>4.4999999999999998E-2</v>
      </c>
      <c r="D7" s="621">
        <v>69611036.070025384</v>
      </c>
    </row>
    <row r="8" spans="1:4" s="367" customFormat="1">
      <c r="A8" s="362" t="s">
        <v>393</v>
      </c>
      <c r="B8" s="423" t="s">
        <v>408</v>
      </c>
      <c r="C8" s="416">
        <v>0.06</v>
      </c>
      <c r="D8" s="621">
        <v>92814714.760033846</v>
      </c>
    </row>
    <row r="9" spans="1:4" s="367" customFormat="1">
      <c r="A9" s="362" t="s">
        <v>394</v>
      </c>
      <c r="B9" s="423" t="s">
        <v>409</v>
      </c>
      <c r="C9" s="416">
        <v>0.08</v>
      </c>
      <c r="D9" s="621">
        <v>123752953.01337847</v>
      </c>
    </row>
    <row r="10" spans="1:4" s="367" customFormat="1">
      <c r="A10" s="360" t="s">
        <v>395</v>
      </c>
      <c r="B10" s="422" t="s">
        <v>410</v>
      </c>
      <c r="C10" s="417"/>
      <c r="D10" s="622"/>
    </row>
    <row r="11" spans="1:4" s="368" customFormat="1">
      <c r="A11" s="363" t="s">
        <v>396</v>
      </c>
      <c r="B11" s="414" t="s">
        <v>476</v>
      </c>
      <c r="C11" s="418">
        <v>0</v>
      </c>
      <c r="D11" s="621">
        <v>0</v>
      </c>
    </row>
    <row r="12" spans="1:4" s="368" customFormat="1">
      <c r="A12" s="363" t="s">
        <v>397</v>
      </c>
      <c r="B12" s="414" t="s">
        <v>411</v>
      </c>
      <c r="C12" s="418">
        <v>0</v>
      </c>
      <c r="D12" s="621">
        <v>0</v>
      </c>
    </row>
    <row r="13" spans="1:4" s="368" customFormat="1">
      <c r="A13" s="363" t="s">
        <v>398</v>
      </c>
      <c r="B13" s="414" t="s">
        <v>412</v>
      </c>
      <c r="C13" s="418"/>
      <c r="D13" s="621">
        <v>0</v>
      </c>
    </row>
    <row r="14" spans="1:4" s="368" customFormat="1">
      <c r="A14" s="360" t="s">
        <v>399</v>
      </c>
      <c r="B14" s="422" t="s">
        <v>473</v>
      </c>
      <c r="C14" s="419"/>
      <c r="D14" s="622"/>
    </row>
    <row r="15" spans="1:4" s="368" customFormat="1">
      <c r="A15" s="363">
        <v>3.1</v>
      </c>
      <c r="B15" s="414" t="s">
        <v>417</v>
      </c>
      <c r="C15" s="418">
        <v>1.4251156900988157E-2</v>
      </c>
      <c r="D15" s="621">
        <v>22045284.379428394</v>
      </c>
    </row>
    <row r="16" spans="1:4" s="368" customFormat="1">
      <c r="A16" s="363">
        <v>3.2</v>
      </c>
      <c r="B16" s="414" t="s">
        <v>418</v>
      </c>
      <c r="C16" s="418">
        <v>1.9023260917017969E-2</v>
      </c>
      <c r="D16" s="621">
        <v>29427308.930312045</v>
      </c>
    </row>
    <row r="17" spans="1:6" s="367" customFormat="1">
      <c r="A17" s="363">
        <v>3.3</v>
      </c>
      <c r="B17" s="414" t="s">
        <v>419</v>
      </c>
      <c r="C17" s="418">
        <v>4.1857076921183359E-2</v>
      </c>
      <c r="D17" s="621">
        <v>64749210.918807156</v>
      </c>
    </row>
    <row r="18" spans="1:6" s="366" customFormat="1" ht="12.75" customHeight="1">
      <c r="A18" s="424"/>
      <c r="B18" s="425" t="s">
        <v>472</v>
      </c>
      <c r="C18" s="420" t="s">
        <v>403</v>
      </c>
      <c r="D18" s="623" t="s">
        <v>404</v>
      </c>
    </row>
    <row r="19" spans="1:6" s="367" customFormat="1">
      <c r="A19" s="364">
        <v>4</v>
      </c>
      <c r="B19" s="414" t="s">
        <v>413</v>
      </c>
      <c r="C19" s="418">
        <v>5.9251156900988158E-2</v>
      </c>
      <c r="D19" s="621">
        <v>91656320.449453786</v>
      </c>
    </row>
    <row r="20" spans="1:6" s="367" customFormat="1">
      <c r="A20" s="364">
        <v>5</v>
      </c>
      <c r="B20" s="414" t="s">
        <v>134</v>
      </c>
      <c r="C20" s="418">
        <v>7.9023260917017973E-2</v>
      </c>
      <c r="D20" s="621">
        <v>122242023.6903459</v>
      </c>
    </row>
    <row r="21" spans="1:6" s="367" customFormat="1" ht="13.5" thickBot="1">
      <c r="A21" s="369" t="s">
        <v>400</v>
      </c>
      <c r="B21" s="370" t="s">
        <v>414</v>
      </c>
      <c r="C21" s="421">
        <v>0.12185707692118336</v>
      </c>
      <c r="D21" s="624">
        <v>188502163.93218562</v>
      </c>
    </row>
    <row r="22" spans="1:6">
      <c r="F22" s="321"/>
    </row>
    <row r="23" spans="1:6" ht="51">
      <c r="B23" s="320" t="s">
        <v>475</v>
      </c>
    </row>
  </sheetData>
  <conditionalFormatting sqref="C21">
    <cfRule type="cellIs" dxfId="21" priority="1" operator="lessThan">
      <formula>#REF!</formula>
    </cfRule>
  </conditionalFormatting>
  <pageMargins left="0.7" right="0.7" top="0.75" bottom="0.75" header="0.3" footer="0.3"/>
  <pageSetup paperSize="9" scale="8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60" zoomScaleNormal="100" workbookViewId="0">
      <pane xSplit="1" ySplit="5" topLeftCell="B6" activePane="bottomRight" state="frozen"/>
      <selection activeCell="B47" sqref="B47"/>
      <selection pane="topRight" activeCell="B47" sqref="B47"/>
      <selection pane="bottomLeft" activeCell="B47" sqref="B47"/>
      <selection pane="bottomRight" activeCell="C5" sqref="C5"/>
    </sheetView>
  </sheetViews>
  <sheetFormatPr defaultColWidth="9.140625" defaultRowHeight="14.25"/>
  <cols>
    <col min="1" max="1" width="10.7109375" style="4" customWidth="1"/>
    <col min="2" max="2" width="36.28515625" style="4" customWidth="1"/>
    <col min="3" max="3" width="31.28515625" style="4" customWidth="1"/>
    <col min="4" max="4" width="29.140625" style="4" customWidth="1"/>
    <col min="5" max="5" width="9.42578125" style="5" customWidth="1"/>
    <col min="6" max="16384" width="9.140625" style="5"/>
  </cols>
  <sheetData>
    <row r="1" spans="1:7">
      <c r="A1" s="2" t="s">
        <v>30</v>
      </c>
      <c r="B1" s="3" t="str">
        <f>'Info '!C2</f>
        <v>JSC "BasisBank"</v>
      </c>
      <c r="E1" s="4"/>
      <c r="F1" s="4"/>
    </row>
    <row r="2" spans="1:7" s="91" customFormat="1" ht="15.75" customHeight="1">
      <c r="A2" s="2" t="s">
        <v>31</v>
      </c>
      <c r="B2" s="452">
        <f>'1. key ratios '!B2</f>
        <v>44469</v>
      </c>
    </row>
    <row r="3" spans="1:7" s="91" customFormat="1" ht="15.75" customHeight="1">
      <c r="A3" s="132"/>
    </row>
    <row r="4" spans="1:7" s="91" customFormat="1" ht="15.75" customHeight="1" thickBot="1">
      <c r="A4" s="91" t="s">
        <v>86</v>
      </c>
      <c r="B4" s="255" t="s">
        <v>282</v>
      </c>
      <c r="D4" s="53" t="s">
        <v>73</v>
      </c>
    </row>
    <row r="5" spans="1:7" ht="56.25" customHeight="1">
      <c r="A5" s="133" t="s">
        <v>6</v>
      </c>
      <c r="B5" s="285" t="s">
        <v>336</v>
      </c>
      <c r="C5" s="134" t="s">
        <v>90</v>
      </c>
      <c r="D5" s="135" t="s">
        <v>91</v>
      </c>
    </row>
    <row r="6" spans="1:7">
      <c r="A6" s="97">
        <v>1</v>
      </c>
      <c r="B6" s="136" t="s">
        <v>35</v>
      </c>
      <c r="C6" s="137">
        <v>38227543.432700001</v>
      </c>
      <c r="D6" s="138"/>
      <c r="E6" s="139"/>
      <c r="G6" s="625"/>
    </row>
    <row r="7" spans="1:7">
      <c r="A7" s="97">
        <v>2</v>
      </c>
      <c r="B7" s="140" t="s">
        <v>36</v>
      </c>
      <c r="C7" s="141">
        <v>176287387.56119999</v>
      </c>
      <c r="D7" s="142"/>
      <c r="E7" s="139"/>
      <c r="G7" s="625"/>
    </row>
    <row r="8" spans="1:7">
      <c r="A8" s="97">
        <v>3</v>
      </c>
      <c r="B8" s="140" t="s">
        <v>37</v>
      </c>
      <c r="C8" s="141">
        <v>64049997.742599994</v>
      </c>
      <c r="D8" s="142"/>
      <c r="E8" s="139"/>
      <c r="G8" s="625"/>
    </row>
    <row r="9" spans="1:7">
      <c r="A9" s="97">
        <v>4</v>
      </c>
      <c r="B9" s="140" t="s">
        <v>38</v>
      </c>
      <c r="C9" s="141">
        <v>38981665.329999998</v>
      </c>
      <c r="D9" s="142"/>
      <c r="E9" s="139"/>
      <c r="G9" s="625"/>
    </row>
    <row r="10" spans="1:7">
      <c r="A10" s="97">
        <v>5</v>
      </c>
      <c r="B10" s="140" t="s">
        <v>39</v>
      </c>
      <c r="C10" s="141">
        <v>160873134.75</v>
      </c>
      <c r="D10" s="142"/>
      <c r="E10" s="139"/>
      <c r="G10" s="625"/>
    </row>
    <row r="11" spans="1:7">
      <c r="A11" s="97">
        <v>6.1</v>
      </c>
      <c r="B11" s="256" t="s">
        <v>40</v>
      </c>
      <c r="C11" s="143">
        <v>1137237451.5723999</v>
      </c>
      <c r="D11" s="144"/>
      <c r="E11" s="145"/>
      <c r="G11" s="625"/>
    </row>
    <row r="12" spans="1:7">
      <c r="A12" s="97">
        <v>6.2</v>
      </c>
      <c r="B12" s="257" t="s">
        <v>41</v>
      </c>
      <c r="C12" s="143">
        <v>-51383017.656300001</v>
      </c>
      <c r="D12" s="144"/>
      <c r="E12" s="145"/>
      <c r="G12" s="625"/>
    </row>
    <row r="13" spans="1:7">
      <c r="A13" s="97" t="s">
        <v>705</v>
      </c>
      <c r="B13" s="147" t="s">
        <v>706</v>
      </c>
      <c r="C13" s="143">
        <v>17664299.346499138</v>
      </c>
      <c r="D13" s="144" t="s">
        <v>733</v>
      </c>
      <c r="E13" s="145"/>
      <c r="G13" s="625"/>
    </row>
    <row r="14" spans="1:7">
      <c r="A14" s="97">
        <v>6</v>
      </c>
      <c r="B14" s="140" t="s">
        <v>42</v>
      </c>
      <c r="C14" s="146">
        <f>C11+C12</f>
        <v>1085854433.9160998</v>
      </c>
      <c r="D14" s="144"/>
      <c r="E14" s="139"/>
      <c r="G14" s="625"/>
    </row>
    <row r="15" spans="1:7" ht="25.5">
      <c r="A15" s="97">
        <v>7</v>
      </c>
      <c r="B15" s="140" t="s">
        <v>43</v>
      </c>
      <c r="C15" s="141">
        <v>13367098.870499998</v>
      </c>
      <c r="D15" s="142"/>
      <c r="E15" s="139"/>
      <c r="G15" s="625"/>
    </row>
    <row r="16" spans="1:7" ht="25.5">
      <c r="A16" s="97">
        <v>8</v>
      </c>
      <c r="B16" s="283" t="s">
        <v>196</v>
      </c>
      <c r="C16" s="141">
        <v>11591911.736</v>
      </c>
      <c r="D16" s="142"/>
      <c r="E16" s="139"/>
      <c r="G16" s="625"/>
    </row>
    <row r="17" spans="1:7">
      <c r="A17" s="97">
        <v>9</v>
      </c>
      <c r="B17" s="140" t="s">
        <v>44</v>
      </c>
      <c r="C17" s="141">
        <v>17062704.219999999</v>
      </c>
      <c r="D17" s="142"/>
      <c r="E17" s="139"/>
      <c r="G17" s="625"/>
    </row>
    <row r="18" spans="1:7">
      <c r="A18" s="97">
        <v>10</v>
      </c>
      <c r="B18" s="140" t="s">
        <v>45</v>
      </c>
      <c r="C18" s="141">
        <v>35342823.920000002</v>
      </c>
      <c r="D18" s="142"/>
      <c r="E18" s="139"/>
      <c r="G18" s="625"/>
    </row>
    <row r="19" spans="1:7">
      <c r="A19" s="97">
        <v>10.1</v>
      </c>
      <c r="B19" s="147" t="s">
        <v>88</v>
      </c>
      <c r="C19" s="141">
        <v>6105162.4500000002</v>
      </c>
      <c r="D19" s="626" t="s">
        <v>89</v>
      </c>
      <c r="E19" s="139"/>
      <c r="G19" s="625"/>
    </row>
    <row r="20" spans="1:7">
      <c r="A20" s="97">
        <v>11</v>
      </c>
      <c r="B20" s="148" t="s">
        <v>46</v>
      </c>
      <c r="C20" s="149">
        <v>8771696.5536000002</v>
      </c>
      <c r="D20" s="150"/>
      <c r="E20" s="139"/>
      <c r="G20" s="625"/>
    </row>
    <row r="21" spans="1:7" ht="15">
      <c r="A21" s="97">
        <v>12</v>
      </c>
      <c r="B21" s="151" t="s">
        <v>47</v>
      </c>
      <c r="C21" s="152">
        <f>SUM(C6:C10,C14:C17,C18,C20)</f>
        <v>1650410398.0327001</v>
      </c>
      <c r="D21" s="153"/>
      <c r="E21" s="154"/>
      <c r="G21" s="625"/>
    </row>
    <row r="22" spans="1:7">
      <c r="A22" s="97">
        <v>13</v>
      </c>
      <c r="B22" s="140" t="s">
        <v>49</v>
      </c>
      <c r="C22" s="155">
        <v>21501144.460000001</v>
      </c>
      <c r="D22" s="156"/>
      <c r="E22" s="139"/>
      <c r="G22" s="625"/>
    </row>
    <row r="23" spans="1:7">
      <c r="A23" s="97">
        <v>14</v>
      </c>
      <c r="B23" s="140" t="s">
        <v>50</v>
      </c>
      <c r="C23" s="141">
        <v>224797883.64379999</v>
      </c>
      <c r="D23" s="142"/>
      <c r="E23" s="139"/>
      <c r="G23" s="625"/>
    </row>
    <row r="24" spans="1:7">
      <c r="A24" s="97">
        <v>15</v>
      </c>
      <c r="B24" s="140" t="s">
        <v>51</v>
      </c>
      <c r="C24" s="141">
        <v>213103056.41760004</v>
      </c>
      <c r="D24" s="142"/>
      <c r="E24" s="139"/>
      <c r="G24" s="625"/>
    </row>
    <row r="25" spans="1:7">
      <c r="A25" s="97">
        <v>16</v>
      </c>
      <c r="B25" s="140" t="s">
        <v>52</v>
      </c>
      <c r="C25" s="141">
        <v>401274378.12190002</v>
      </c>
      <c r="D25" s="142"/>
      <c r="E25" s="139"/>
      <c r="G25" s="625"/>
    </row>
    <row r="26" spans="1:7">
      <c r="A26" s="97">
        <v>17</v>
      </c>
      <c r="B26" s="140" t="s">
        <v>53</v>
      </c>
      <c r="C26" s="141">
        <v>0</v>
      </c>
      <c r="D26" s="142"/>
      <c r="E26" s="139"/>
      <c r="G26" s="625"/>
    </row>
    <row r="27" spans="1:7">
      <c r="A27" s="97">
        <v>18</v>
      </c>
      <c r="B27" s="140" t="s">
        <v>54</v>
      </c>
      <c r="C27" s="141">
        <v>465251394.46999997</v>
      </c>
      <c r="D27" s="142"/>
      <c r="E27" s="139"/>
      <c r="G27" s="625"/>
    </row>
    <row r="28" spans="1:7">
      <c r="A28" s="97">
        <v>19</v>
      </c>
      <c r="B28" s="140" t="s">
        <v>55</v>
      </c>
      <c r="C28" s="141">
        <v>7392039.4478000002</v>
      </c>
      <c r="D28" s="142"/>
      <c r="E28" s="139"/>
      <c r="G28" s="625"/>
    </row>
    <row r="29" spans="1:7">
      <c r="A29" s="97">
        <v>20</v>
      </c>
      <c r="B29" s="140" t="s">
        <v>56</v>
      </c>
      <c r="C29" s="141">
        <v>20717765.941599995</v>
      </c>
      <c r="D29" s="142"/>
      <c r="E29" s="139"/>
      <c r="G29" s="625"/>
    </row>
    <row r="30" spans="1:7">
      <c r="A30" s="97">
        <v>21</v>
      </c>
      <c r="B30" s="148" t="s">
        <v>57</v>
      </c>
      <c r="C30" s="149">
        <v>15301720</v>
      </c>
      <c r="D30" s="150"/>
      <c r="E30" s="139"/>
      <c r="G30" s="625"/>
    </row>
    <row r="31" spans="1:7" ht="25.5">
      <c r="A31" s="97">
        <v>21.1</v>
      </c>
      <c r="B31" s="157" t="s">
        <v>707</v>
      </c>
      <c r="C31" s="158">
        <v>12241376</v>
      </c>
      <c r="D31" s="159" t="s">
        <v>734</v>
      </c>
      <c r="E31" s="139"/>
      <c r="G31" s="625"/>
    </row>
    <row r="32" spans="1:7" ht="15">
      <c r="A32" s="97">
        <v>22</v>
      </c>
      <c r="B32" s="151" t="s">
        <v>58</v>
      </c>
      <c r="C32" s="152">
        <f>SUM(C22:C30)</f>
        <v>1369339382.5027001</v>
      </c>
      <c r="D32" s="153"/>
      <c r="E32" s="154"/>
      <c r="G32" s="625"/>
    </row>
    <row r="33" spans="1:7">
      <c r="A33" s="97">
        <v>23</v>
      </c>
      <c r="B33" s="148" t="s">
        <v>60</v>
      </c>
      <c r="C33" s="141">
        <v>16181147</v>
      </c>
      <c r="D33" s="142" t="s">
        <v>735</v>
      </c>
      <c r="E33" s="139"/>
      <c r="G33" s="625"/>
    </row>
    <row r="34" spans="1:7">
      <c r="A34" s="97">
        <v>24</v>
      </c>
      <c r="B34" s="148" t="s">
        <v>61</v>
      </c>
      <c r="C34" s="141">
        <v>0</v>
      </c>
      <c r="D34" s="142"/>
      <c r="E34" s="139"/>
      <c r="G34" s="625"/>
    </row>
    <row r="35" spans="1:7">
      <c r="A35" s="97">
        <v>25</v>
      </c>
      <c r="B35" s="148" t="s">
        <v>62</v>
      </c>
      <c r="C35" s="141">
        <v>0</v>
      </c>
      <c r="D35" s="142"/>
      <c r="E35" s="139"/>
      <c r="G35" s="625"/>
    </row>
    <row r="36" spans="1:7">
      <c r="A36" s="97">
        <v>26</v>
      </c>
      <c r="B36" s="148" t="s">
        <v>63</v>
      </c>
      <c r="C36" s="141">
        <v>76412652.799999997</v>
      </c>
      <c r="D36" s="142" t="s">
        <v>736</v>
      </c>
      <c r="E36" s="139"/>
      <c r="G36" s="625"/>
    </row>
    <row r="37" spans="1:7">
      <c r="A37" s="97">
        <v>27</v>
      </c>
      <c r="B37" s="148" t="s">
        <v>64</v>
      </c>
      <c r="C37" s="141">
        <v>145644220.53</v>
      </c>
      <c r="D37" s="142" t="s">
        <v>737</v>
      </c>
      <c r="E37" s="139"/>
      <c r="G37" s="625"/>
    </row>
    <row r="38" spans="1:7">
      <c r="A38" s="97">
        <v>28</v>
      </c>
      <c r="B38" s="148" t="s">
        <v>65</v>
      </c>
      <c r="C38" s="141">
        <v>33319645.050499991</v>
      </c>
      <c r="D38" s="142" t="s">
        <v>738</v>
      </c>
      <c r="E38" s="139"/>
      <c r="G38" s="625"/>
    </row>
    <row r="39" spans="1:7">
      <c r="A39" s="97">
        <v>29</v>
      </c>
      <c r="B39" s="148" t="s">
        <v>66</v>
      </c>
      <c r="C39" s="141">
        <v>9513350.1799999997</v>
      </c>
      <c r="D39" s="142" t="s">
        <v>739</v>
      </c>
      <c r="E39" s="139"/>
      <c r="G39" s="625"/>
    </row>
    <row r="40" spans="1:7" ht="15.75" thickBot="1">
      <c r="A40" s="160">
        <v>30</v>
      </c>
      <c r="B40" s="161" t="s">
        <v>263</v>
      </c>
      <c r="C40" s="162">
        <f>SUM(C33:C39)</f>
        <v>281071015.56049997</v>
      </c>
      <c r="D40" s="163"/>
      <c r="E40" s="154"/>
      <c r="G40" s="625"/>
    </row>
    <row r="41" spans="1:7">
      <c r="G41" s="625"/>
    </row>
  </sheetData>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view="pageBreakPreview" zoomScale="60" zoomScaleNormal="70" workbookViewId="0">
      <pane xSplit="1" ySplit="4" topLeftCell="B5" activePane="bottomRight" state="frozen"/>
      <selection activeCell="B9" sqref="B9"/>
      <selection pane="topRight" activeCell="B9" sqref="B9"/>
      <selection pane="bottomLeft" activeCell="B9" sqref="B9"/>
      <selection pane="bottomRight" activeCell="M28" sqref="M28"/>
    </sheetView>
  </sheetViews>
  <sheetFormatPr defaultColWidth="9.140625" defaultRowHeight="12.75"/>
  <cols>
    <col min="1" max="1" width="10.42578125" style="4" bestFit="1" customWidth="1"/>
    <col min="2" max="2" width="55.42578125" style="4" customWidth="1"/>
    <col min="3" max="3" width="16.28515625" style="4" bestFit="1" customWidth="1"/>
    <col min="4" max="4" width="11.28515625" style="4" customWidth="1"/>
    <col min="5" max="11" width="12.28515625" style="4" customWidth="1"/>
    <col min="12" max="12" width="12.28515625" style="51" customWidth="1"/>
    <col min="13" max="13" width="15.85546875" style="51" customWidth="1"/>
    <col min="14" max="17" width="12.28515625" style="51" customWidth="1"/>
    <col min="18" max="18" width="11.28515625" style="51" customWidth="1"/>
    <col min="19" max="19" width="26.85546875" style="51" customWidth="1"/>
    <col min="20" max="16384" width="9.140625" style="51"/>
  </cols>
  <sheetData>
    <row r="1" spans="1:19">
      <c r="A1" s="2" t="s">
        <v>30</v>
      </c>
      <c r="B1" s="3" t="str">
        <f>'Info '!C2</f>
        <v>JSC "BasisBank"</v>
      </c>
    </row>
    <row r="2" spans="1:19">
      <c r="A2" s="2" t="s">
        <v>31</v>
      </c>
      <c r="B2" s="452">
        <f>'1. key ratios '!B2</f>
        <v>44469</v>
      </c>
    </row>
    <row r="4" spans="1:19" ht="39" thickBot="1">
      <c r="A4" s="4" t="s">
        <v>246</v>
      </c>
      <c r="B4" s="307" t="s">
        <v>371</v>
      </c>
    </row>
    <row r="5" spans="1:19" s="293" customFormat="1">
      <c r="A5" s="288"/>
      <c r="B5" s="289"/>
      <c r="C5" s="290" t="s">
        <v>0</v>
      </c>
      <c r="D5" s="290" t="s">
        <v>1</v>
      </c>
      <c r="E5" s="290" t="s">
        <v>2</v>
      </c>
      <c r="F5" s="290" t="s">
        <v>3</v>
      </c>
      <c r="G5" s="290" t="s">
        <v>4</v>
      </c>
      <c r="H5" s="290" t="s">
        <v>5</v>
      </c>
      <c r="I5" s="290" t="s">
        <v>8</v>
      </c>
      <c r="J5" s="290" t="s">
        <v>9</v>
      </c>
      <c r="K5" s="290" t="s">
        <v>10</v>
      </c>
      <c r="L5" s="290" t="s">
        <v>11</v>
      </c>
      <c r="M5" s="290" t="s">
        <v>12</v>
      </c>
      <c r="N5" s="290" t="s">
        <v>13</v>
      </c>
      <c r="O5" s="290" t="s">
        <v>354</v>
      </c>
      <c r="P5" s="290" t="s">
        <v>355</v>
      </c>
      <c r="Q5" s="290" t="s">
        <v>356</v>
      </c>
      <c r="R5" s="291" t="s">
        <v>357</v>
      </c>
      <c r="S5" s="292" t="s">
        <v>358</v>
      </c>
    </row>
    <row r="6" spans="1:19" s="293" customFormat="1" ht="99" customHeight="1">
      <c r="A6" s="294"/>
      <c r="B6" s="693" t="s">
        <v>359</v>
      </c>
      <c r="C6" s="689">
        <v>0</v>
      </c>
      <c r="D6" s="690"/>
      <c r="E6" s="689">
        <v>0.2</v>
      </c>
      <c r="F6" s="690"/>
      <c r="G6" s="689">
        <v>0.35</v>
      </c>
      <c r="H6" s="690"/>
      <c r="I6" s="689">
        <v>0.5</v>
      </c>
      <c r="J6" s="690"/>
      <c r="K6" s="689">
        <v>0.75</v>
      </c>
      <c r="L6" s="690"/>
      <c r="M6" s="689">
        <v>1</v>
      </c>
      <c r="N6" s="690"/>
      <c r="O6" s="689">
        <v>1.5</v>
      </c>
      <c r="P6" s="690"/>
      <c r="Q6" s="689">
        <v>2.5</v>
      </c>
      <c r="R6" s="690"/>
      <c r="S6" s="691" t="s">
        <v>245</v>
      </c>
    </row>
    <row r="7" spans="1:19" s="293" customFormat="1" ht="30.75" customHeight="1">
      <c r="A7" s="294"/>
      <c r="B7" s="694"/>
      <c r="C7" s="284" t="s">
        <v>248</v>
      </c>
      <c r="D7" s="284" t="s">
        <v>247</v>
      </c>
      <c r="E7" s="284" t="s">
        <v>248</v>
      </c>
      <c r="F7" s="284" t="s">
        <v>247</v>
      </c>
      <c r="G7" s="284" t="s">
        <v>248</v>
      </c>
      <c r="H7" s="284" t="s">
        <v>247</v>
      </c>
      <c r="I7" s="284" t="s">
        <v>248</v>
      </c>
      <c r="J7" s="284" t="s">
        <v>247</v>
      </c>
      <c r="K7" s="284" t="s">
        <v>248</v>
      </c>
      <c r="L7" s="284" t="s">
        <v>247</v>
      </c>
      <c r="M7" s="284" t="s">
        <v>248</v>
      </c>
      <c r="N7" s="284" t="s">
        <v>247</v>
      </c>
      <c r="O7" s="284" t="s">
        <v>248</v>
      </c>
      <c r="P7" s="284" t="s">
        <v>247</v>
      </c>
      <c r="Q7" s="284" t="s">
        <v>248</v>
      </c>
      <c r="R7" s="284" t="s">
        <v>247</v>
      </c>
      <c r="S7" s="692"/>
    </row>
    <row r="8" spans="1:19" s="166" customFormat="1" ht="25.5">
      <c r="A8" s="164">
        <v>1</v>
      </c>
      <c r="B8" s="1" t="s">
        <v>93</v>
      </c>
      <c r="C8" s="165">
        <v>188580179.31</v>
      </c>
      <c r="D8" s="165"/>
      <c r="E8" s="165">
        <v>0</v>
      </c>
      <c r="F8" s="165"/>
      <c r="G8" s="165">
        <v>0</v>
      </c>
      <c r="H8" s="165"/>
      <c r="I8" s="165">
        <v>0</v>
      </c>
      <c r="J8" s="165"/>
      <c r="K8" s="165">
        <v>0</v>
      </c>
      <c r="L8" s="165"/>
      <c r="M8" s="165">
        <v>175252592.30930001</v>
      </c>
      <c r="N8" s="165"/>
      <c r="O8" s="165">
        <v>0</v>
      </c>
      <c r="P8" s="165"/>
      <c r="Q8" s="165">
        <v>0</v>
      </c>
      <c r="R8" s="165"/>
      <c r="S8" s="308">
        <v>175252592.30930001</v>
      </c>
    </row>
    <row r="9" spans="1:19" s="166" customFormat="1" ht="25.5">
      <c r="A9" s="164">
        <v>2</v>
      </c>
      <c r="B9" s="1" t="s">
        <v>94</v>
      </c>
      <c r="C9" s="165">
        <v>0</v>
      </c>
      <c r="D9" s="165"/>
      <c r="E9" s="165">
        <v>0</v>
      </c>
      <c r="F9" s="165"/>
      <c r="G9" s="165">
        <v>0</v>
      </c>
      <c r="H9" s="165"/>
      <c r="I9" s="165">
        <v>0</v>
      </c>
      <c r="J9" s="165"/>
      <c r="K9" s="165">
        <v>0</v>
      </c>
      <c r="L9" s="165"/>
      <c r="M9" s="165">
        <v>0</v>
      </c>
      <c r="N9" s="165"/>
      <c r="O9" s="165">
        <v>0</v>
      </c>
      <c r="P9" s="165"/>
      <c r="Q9" s="165">
        <v>0</v>
      </c>
      <c r="R9" s="165"/>
      <c r="S9" s="308">
        <v>0</v>
      </c>
    </row>
    <row r="10" spans="1:19" s="166" customFormat="1">
      <c r="A10" s="164">
        <v>3</v>
      </c>
      <c r="B10" s="1" t="s">
        <v>265</v>
      </c>
      <c r="C10" s="165">
        <v>0</v>
      </c>
      <c r="D10" s="165">
        <v>0</v>
      </c>
      <c r="E10" s="165">
        <v>0</v>
      </c>
      <c r="F10" s="165">
        <v>0</v>
      </c>
      <c r="G10" s="165">
        <v>0</v>
      </c>
      <c r="H10" s="165">
        <v>0</v>
      </c>
      <c r="I10" s="165">
        <v>0</v>
      </c>
      <c r="J10" s="165">
        <v>0</v>
      </c>
      <c r="K10" s="165">
        <v>0</v>
      </c>
      <c r="L10" s="165">
        <v>0</v>
      </c>
      <c r="M10" s="165">
        <v>26270727.535500001</v>
      </c>
      <c r="N10" s="165">
        <v>0</v>
      </c>
      <c r="O10" s="165">
        <v>0</v>
      </c>
      <c r="P10" s="165">
        <v>0</v>
      </c>
      <c r="Q10" s="165">
        <v>0</v>
      </c>
      <c r="R10" s="165">
        <v>0</v>
      </c>
      <c r="S10" s="308">
        <v>26270727.535500001</v>
      </c>
    </row>
    <row r="11" spans="1:19" s="166" customFormat="1">
      <c r="A11" s="164">
        <v>4</v>
      </c>
      <c r="B11" s="1" t="s">
        <v>95</v>
      </c>
      <c r="C11" s="165">
        <v>0</v>
      </c>
      <c r="D11" s="165"/>
      <c r="E11" s="165">
        <v>0</v>
      </c>
      <c r="F11" s="165"/>
      <c r="G11" s="165">
        <v>0</v>
      </c>
      <c r="H11" s="165"/>
      <c r="I11" s="165">
        <v>0</v>
      </c>
      <c r="J11" s="165"/>
      <c r="K11" s="165">
        <v>0</v>
      </c>
      <c r="L11" s="165"/>
      <c r="M11" s="165">
        <v>0</v>
      </c>
      <c r="N11" s="165"/>
      <c r="O11" s="165">
        <v>0</v>
      </c>
      <c r="P11" s="165"/>
      <c r="Q11" s="165">
        <v>0</v>
      </c>
      <c r="R11" s="165"/>
      <c r="S11" s="308">
        <v>0</v>
      </c>
    </row>
    <row r="12" spans="1:19" s="166" customFormat="1" ht="25.5">
      <c r="A12" s="164">
        <v>5</v>
      </c>
      <c r="B12" s="1" t="s">
        <v>96</v>
      </c>
      <c r="C12" s="165">
        <v>0</v>
      </c>
      <c r="D12" s="165"/>
      <c r="E12" s="165">
        <v>0</v>
      </c>
      <c r="F12" s="165"/>
      <c r="G12" s="165">
        <v>0</v>
      </c>
      <c r="H12" s="165"/>
      <c r="I12" s="165">
        <v>0</v>
      </c>
      <c r="J12" s="165"/>
      <c r="K12" s="165">
        <v>0</v>
      </c>
      <c r="L12" s="165"/>
      <c r="M12" s="165">
        <v>0</v>
      </c>
      <c r="N12" s="165"/>
      <c r="O12" s="165">
        <v>0</v>
      </c>
      <c r="P12" s="165"/>
      <c r="Q12" s="165">
        <v>0</v>
      </c>
      <c r="R12" s="165"/>
      <c r="S12" s="308">
        <v>0</v>
      </c>
    </row>
    <row r="13" spans="1:19" s="166" customFormat="1">
      <c r="A13" s="164">
        <v>6</v>
      </c>
      <c r="B13" s="1" t="s">
        <v>97</v>
      </c>
      <c r="C13" s="165">
        <v>0</v>
      </c>
      <c r="D13" s="165"/>
      <c r="E13" s="165">
        <v>56626354.545100003</v>
      </c>
      <c r="F13" s="165"/>
      <c r="G13" s="165">
        <v>0</v>
      </c>
      <c r="H13" s="165"/>
      <c r="I13" s="165">
        <v>4446909.5444999998</v>
      </c>
      <c r="J13" s="165"/>
      <c r="K13" s="165">
        <v>0</v>
      </c>
      <c r="L13" s="165"/>
      <c r="M13" s="165">
        <v>2996895.4319000002</v>
      </c>
      <c r="N13" s="165"/>
      <c r="O13" s="165">
        <v>0</v>
      </c>
      <c r="P13" s="165"/>
      <c r="Q13" s="165">
        <v>0</v>
      </c>
      <c r="R13" s="165"/>
      <c r="S13" s="308">
        <v>16545621.113170002</v>
      </c>
    </row>
    <row r="14" spans="1:19" s="166" customFormat="1">
      <c r="A14" s="164">
        <v>7</v>
      </c>
      <c r="B14" s="1" t="s">
        <v>98</v>
      </c>
      <c r="C14" s="165">
        <v>0</v>
      </c>
      <c r="D14" s="165">
        <v>0</v>
      </c>
      <c r="E14" s="165">
        <v>0</v>
      </c>
      <c r="F14" s="165">
        <v>0</v>
      </c>
      <c r="G14" s="165">
        <v>0</v>
      </c>
      <c r="H14" s="165">
        <v>35694.5</v>
      </c>
      <c r="I14" s="165">
        <v>0</v>
      </c>
      <c r="J14" s="165">
        <v>0</v>
      </c>
      <c r="K14" s="165">
        <v>0</v>
      </c>
      <c r="L14" s="165">
        <v>1061704.9923</v>
      </c>
      <c r="M14" s="165">
        <v>777247081.13758659</v>
      </c>
      <c r="N14" s="165">
        <v>95776773.97570996</v>
      </c>
      <c r="O14" s="165">
        <v>0</v>
      </c>
      <c r="P14" s="165">
        <v>0</v>
      </c>
      <c r="Q14" s="165">
        <v>0</v>
      </c>
      <c r="R14" s="165">
        <v>0</v>
      </c>
      <c r="S14" s="308">
        <v>873832626.93252146</v>
      </c>
    </row>
    <row r="15" spans="1:19" s="166" customFormat="1">
      <c r="A15" s="164">
        <v>8</v>
      </c>
      <c r="B15" s="1" t="s">
        <v>99</v>
      </c>
      <c r="C15" s="165">
        <v>0</v>
      </c>
      <c r="D15" s="165">
        <v>0</v>
      </c>
      <c r="E15" s="165">
        <v>0</v>
      </c>
      <c r="F15" s="165">
        <v>0</v>
      </c>
      <c r="G15" s="165">
        <v>0</v>
      </c>
      <c r="H15" s="165">
        <v>14563.6</v>
      </c>
      <c r="I15" s="165">
        <v>0</v>
      </c>
      <c r="J15" s="165">
        <v>0</v>
      </c>
      <c r="K15" s="165">
        <v>52847583.481175303</v>
      </c>
      <c r="L15" s="165">
        <v>363969.7062999999</v>
      </c>
      <c r="M15" s="165">
        <v>0</v>
      </c>
      <c r="N15" s="165">
        <v>163017.33000000002</v>
      </c>
      <c r="O15" s="165">
        <v>0</v>
      </c>
      <c r="P15" s="165">
        <v>7182.7549999999992</v>
      </c>
      <c r="Q15" s="165">
        <v>0</v>
      </c>
      <c r="R15" s="165">
        <v>0</v>
      </c>
      <c r="S15" s="308">
        <v>40087553.613106474</v>
      </c>
    </row>
    <row r="16" spans="1:19" s="166" customFormat="1" ht="25.5">
      <c r="A16" s="164">
        <v>9</v>
      </c>
      <c r="B16" s="1" t="s">
        <v>100</v>
      </c>
      <c r="C16" s="165">
        <v>0</v>
      </c>
      <c r="D16" s="165">
        <v>0</v>
      </c>
      <c r="E16" s="165">
        <v>0</v>
      </c>
      <c r="F16" s="165">
        <v>0</v>
      </c>
      <c r="G16" s="165">
        <v>111149901.2809867</v>
      </c>
      <c r="H16" s="165">
        <v>0</v>
      </c>
      <c r="I16" s="165">
        <v>0</v>
      </c>
      <c r="J16" s="165">
        <v>0</v>
      </c>
      <c r="K16" s="165">
        <v>0</v>
      </c>
      <c r="L16" s="165">
        <v>0</v>
      </c>
      <c r="M16" s="165">
        <v>0</v>
      </c>
      <c r="N16" s="165">
        <v>0</v>
      </c>
      <c r="O16" s="165">
        <v>0</v>
      </c>
      <c r="P16" s="165">
        <v>0</v>
      </c>
      <c r="Q16" s="165">
        <v>0</v>
      </c>
      <c r="R16" s="165">
        <v>0</v>
      </c>
      <c r="S16" s="308">
        <v>38902465.448345341</v>
      </c>
    </row>
    <row r="17" spans="1:19" s="166" customFormat="1">
      <c r="A17" s="164">
        <v>10</v>
      </c>
      <c r="B17" s="1" t="s">
        <v>101</v>
      </c>
      <c r="C17" s="165">
        <v>0</v>
      </c>
      <c r="D17" s="165">
        <v>0</v>
      </c>
      <c r="E17" s="165">
        <v>0</v>
      </c>
      <c r="F17" s="165">
        <v>0</v>
      </c>
      <c r="G17" s="165">
        <v>0</v>
      </c>
      <c r="H17" s="165">
        <v>0</v>
      </c>
      <c r="I17" s="165">
        <v>2948520.5078614</v>
      </c>
      <c r="J17" s="165">
        <v>0</v>
      </c>
      <c r="K17" s="165">
        <v>0</v>
      </c>
      <c r="L17" s="165">
        <v>0</v>
      </c>
      <c r="M17" s="165">
        <v>16307882.5370636</v>
      </c>
      <c r="N17" s="165">
        <v>0</v>
      </c>
      <c r="O17" s="165">
        <v>290672.71435239998</v>
      </c>
      <c r="P17" s="165">
        <v>0</v>
      </c>
      <c r="Q17" s="165">
        <v>0</v>
      </c>
      <c r="R17" s="165">
        <v>0</v>
      </c>
      <c r="S17" s="308">
        <v>18218151.8625229</v>
      </c>
    </row>
    <row r="18" spans="1:19" s="166" customFormat="1">
      <c r="A18" s="164">
        <v>11</v>
      </c>
      <c r="B18" s="1" t="s">
        <v>102</v>
      </c>
      <c r="C18" s="165">
        <v>0</v>
      </c>
      <c r="D18" s="165">
        <v>0</v>
      </c>
      <c r="E18" s="165">
        <v>0</v>
      </c>
      <c r="F18" s="165">
        <v>0</v>
      </c>
      <c r="G18" s="165">
        <v>0</v>
      </c>
      <c r="H18" s="165">
        <v>0</v>
      </c>
      <c r="I18" s="165">
        <v>0</v>
      </c>
      <c r="J18" s="165">
        <v>0</v>
      </c>
      <c r="K18" s="165">
        <v>0</v>
      </c>
      <c r="L18" s="165">
        <v>27892.898000000001</v>
      </c>
      <c r="M18" s="165">
        <v>26921118.113675401</v>
      </c>
      <c r="N18" s="165">
        <v>78411.455000000002</v>
      </c>
      <c r="O18" s="165">
        <v>7359126.7567953998</v>
      </c>
      <c r="P18" s="165">
        <v>118012.69500000007</v>
      </c>
      <c r="Q18" s="165">
        <v>4851783.8669999996</v>
      </c>
      <c r="R18" s="165">
        <v>0</v>
      </c>
      <c r="S18" s="308">
        <v>50365618.087368496</v>
      </c>
    </row>
    <row r="19" spans="1:19" s="166" customFormat="1">
      <c r="A19" s="164">
        <v>12</v>
      </c>
      <c r="B19" s="1" t="s">
        <v>103</v>
      </c>
      <c r="C19" s="165">
        <v>0</v>
      </c>
      <c r="D19" s="165">
        <v>0</v>
      </c>
      <c r="E19" s="165">
        <v>0</v>
      </c>
      <c r="F19" s="165">
        <v>0</v>
      </c>
      <c r="G19" s="165">
        <v>0</v>
      </c>
      <c r="H19" s="165">
        <v>0</v>
      </c>
      <c r="I19" s="165">
        <v>0</v>
      </c>
      <c r="J19" s="165">
        <v>0</v>
      </c>
      <c r="K19" s="165">
        <v>0</v>
      </c>
      <c r="L19" s="165">
        <v>4333.41</v>
      </c>
      <c r="M19" s="165">
        <v>8008849.2275831001</v>
      </c>
      <c r="N19" s="165">
        <v>17465827.029199999</v>
      </c>
      <c r="O19" s="165">
        <v>0</v>
      </c>
      <c r="P19" s="165">
        <v>7691.79</v>
      </c>
      <c r="Q19" s="165">
        <v>0</v>
      </c>
      <c r="R19" s="165">
        <v>0</v>
      </c>
      <c r="S19" s="308">
        <v>25489463.999283098</v>
      </c>
    </row>
    <row r="20" spans="1:19" s="166" customFormat="1">
      <c r="A20" s="164">
        <v>13</v>
      </c>
      <c r="B20" s="1" t="s">
        <v>244</v>
      </c>
      <c r="C20" s="165">
        <v>0</v>
      </c>
      <c r="D20" s="165"/>
      <c r="E20" s="165">
        <v>0</v>
      </c>
      <c r="F20" s="165"/>
      <c r="G20" s="165">
        <v>0</v>
      </c>
      <c r="H20" s="165"/>
      <c r="I20" s="165">
        <v>0</v>
      </c>
      <c r="J20" s="165"/>
      <c r="K20" s="165">
        <v>0</v>
      </c>
      <c r="L20" s="165"/>
      <c r="M20" s="165">
        <v>0</v>
      </c>
      <c r="N20" s="165"/>
      <c r="O20" s="165">
        <v>0</v>
      </c>
      <c r="P20" s="165"/>
      <c r="Q20" s="165">
        <v>0</v>
      </c>
      <c r="R20" s="165"/>
      <c r="S20" s="308">
        <v>0</v>
      </c>
    </row>
    <row r="21" spans="1:19" s="166" customFormat="1">
      <c r="A21" s="164">
        <v>14</v>
      </c>
      <c r="B21" s="1" t="s">
        <v>105</v>
      </c>
      <c r="C21" s="165">
        <v>38367293.432700001</v>
      </c>
      <c r="D21" s="165">
        <v>0</v>
      </c>
      <c r="E21" s="165">
        <v>0</v>
      </c>
      <c r="F21" s="165">
        <v>0</v>
      </c>
      <c r="G21" s="165">
        <v>0</v>
      </c>
      <c r="H21" s="165">
        <v>210377.46520000001</v>
      </c>
      <c r="I21" s="165">
        <v>0</v>
      </c>
      <c r="J21" s="165">
        <v>0</v>
      </c>
      <c r="K21" s="165">
        <v>0</v>
      </c>
      <c r="L21" s="165">
        <v>523936.09900000005</v>
      </c>
      <c r="M21" s="165">
        <v>136164986.41210872</v>
      </c>
      <c r="N21" s="165">
        <v>8195070.4685499985</v>
      </c>
      <c r="O21" s="165">
        <v>0</v>
      </c>
      <c r="P21" s="165">
        <v>116960.777</v>
      </c>
      <c r="Q21" s="165">
        <v>17000000</v>
      </c>
      <c r="R21" s="165">
        <v>0</v>
      </c>
      <c r="S21" s="308">
        <v>187502082.23322871</v>
      </c>
    </row>
    <row r="22" spans="1:19" ht="13.5" thickBot="1">
      <c r="A22" s="167"/>
      <c r="B22" s="168" t="s">
        <v>106</v>
      </c>
      <c r="C22" s="169">
        <v>226947472.74270001</v>
      </c>
      <c r="D22" s="169">
        <v>0</v>
      </c>
      <c r="E22" s="169">
        <v>56626354.545100003</v>
      </c>
      <c r="F22" s="169">
        <v>0</v>
      </c>
      <c r="G22" s="169">
        <v>111149901.2809867</v>
      </c>
      <c r="H22" s="169">
        <v>260635.56520000001</v>
      </c>
      <c r="I22" s="169">
        <v>7395430.0523613999</v>
      </c>
      <c r="J22" s="169">
        <v>0</v>
      </c>
      <c r="K22" s="169">
        <v>52847583.481175303</v>
      </c>
      <c r="L22" s="169">
        <v>1981837.1055999999</v>
      </c>
      <c r="M22" s="169">
        <v>1169170132.7047174</v>
      </c>
      <c r="N22" s="169">
        <v>121679100.25845996</v>
      </c>
      <c r="O22" s="169">
        <v>7649799.4711477999</v>
      </c>
      <c r="P22" s="169">
        <v>249848.01700000008</v>
      </c>
      <c r="Q22" s="169">
        <v>21851783.866999999</v>
      </c>
      <c r="R22" s="169">
        <v>0</v>
      </c>
      <c r="S22" s="309">
        <v>1452466903.1343465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4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view="pageBreakPreview" zoomScale="60" zoomScaleNormal="100" workbookViewId="0">
      <pane xSplit="2" ySplit="6" topLeftCell="C7" activePane="bottomRight" state="frozen"/>
      <selection activeCell="B9" sqref="B9"/>
      <selection pane="topRight" activeCell="B9" sqref="B9"/>
      <selection pane="bottomLeft" activeCell="B9" sqref="B9"/>
      <selection pane="bottomRight" activeCell="AB19" sqref="AB19"/>
    </sheetView>
  </sheetViews>
  <sheetFormatPr defaultColWidth="9.140625" defaultRowHeight="12.75"/>
  <cols>
    <col min="1" max="1" width="10.42578125" style="4" bestFit="1" customWidth="1"/>
    <col min="2" max="2" width="63.7109375" style="4" bestFit="1" customWidth="1"/>
    <col min="3" max="3" width="14" style="4" customWidth="1"/>
    <col min="4" max="4" width="19.42578125" style="4" customWidth="1"/>
    <col min="5" max="7" width="22.85546875" style="4" customWidth="1"/>
    <col min="8" max="10" width="16.42578125" style="4" customWidth="1"/>
    <col min="11" max="11" width="15.7109375" style="4" customWidth="1"/>
    <col min="12" max="12" width="13.28515625" style="4" customWidth="1"/>
    <col min="13" max="13" width="20.85546875" style="4" hidden="1" customWidth="1"/>
    <col min="14" max="14" width="19.28515625" style="4" hidden="1" customWidth="1"/>
    <col min="15" max="15" width="18.42578125" style="4" hidden="1" customWidth="1"/>
    <col min="16" max="16" width="19" style="4" hidden="1" customWidth="1"/>
    <col min="17" max="17" width="20.28515625" style="4" hidden="1" customWidth="1"/>
    <col min="18" max="18" width="18" style="4" hidden="1" customWidth="1"/>
    <col min="19" max="19" width="36" style="4" hidden="1" customWidth="1"/>
    <col min="20" max="20" width="26.140625" style="4" customWidth="1"/>
    <col min="21" max="21" width="24.85546875" style="4" customWidth="1"/>
    <col min="22" max="22" width="20" style="4" customWidth="1"/>
    <col min="23" max="16384" width="9.140625" style="51"/>
  </cols>
  <sheetData>
    <row r="1" spans="1:22">
      <c r="A1" s="2" t="s">
        <v>30</v>
      </c>
      <c r="B1" s="3" t="str">
        <f>'Info '!C2</f>
        <v>JSC "BasisBank"</v>
      </c>
    </row>
    <row r="2" spans="1:22">
      <c r="A2" s="2" t="s">
        <v>31</v>
      </c>
      <c r="B2" s="452">
        <f>'1. key ratios '!B2</f>
        <v>44469</v>
      </c>
    </row>
    <row r="4" spans="1:22" ht="13.5" thickBot="1">
      <c r="A4" s="4" t="s">
        <v>362</v>
      </c>
      <c r="B4" s="170" t="s">
        <v>92</v>
      </c>
      <c r="V4" s="53" t="s">
        <v>73</v>
      </c>
    </row>
    <row r="5" spans="1:22" ht="12.75" customHeight="1">
      <c r="A5" s="171"/>
      <c r="B5" s="172"/>
      <c r="C5" s="695" t="s">
        <v>273</v>
      </c>
      <c r="D5" s="696"/>
      <c r="E5" s="696"/>
      <c r="F5" s="696"/>
      <c r="G5" s="696"/>
      <c r="H5" s="696"/>
      <c r="I5" s="696"/>
      <c r="J5" s="696"/>
      <c r="K5" s="696"/>
      <c r="L5" s="697"/>
      <c r="M5" s="698" t="s">
        <v>274</v>
      </c>
      <c r="N5" s="699"/>
      <c r="O5" s="699"/>
      <c r="P5" s="699"/>
      <c r="Q5" s="699"/>
      <c r="R5" s="699"/>
      <c r="S5" s="700"/>
      <c r="T5" s="703" t="s">
        <v>360</v>
      </c>
      <c r="U5" s="703" t="s">
        <v>361</v>
      </c>
      <c r="V5" s="701" t="s">
        <v>118</v>
      </c>
    </row>
    <row r="6" spans="1:22" s="103" customFormat="1" ht="126" customHeight="1">
      <c r="A6" s="100"/>
      <c r="B6" s="173"/>
      <c r="C6" s="174" t="s">
        <v>107</v>
      </c>
      <c r="D6" s="260" t="s">
        <v>108</v>
      </c>
      <c r="E6" s="201" t="s">
        <v>276</v>
      </c>
      <c r="F6" s="201" t="s">
        <v>277</v>
      </c>
      <c r="G6" s="260" t="s">
        <v>280</v>
      </c>
      <c r="H6" s="260" t="s">
        <v>275</v>
      </c>
      <c r="I6" s="260" t="s">
        <v>109</v>
      </c>
      <c r="J6" s="260" t="s">
        <v>110</v>
      </c>
      <c r="K6" s="175" t="s">
        <v>111</v>
      </c>
      <c r="L6" s="176" t="s">
        <v>112</v>
      </c>
      <c r="M6" s="174" t="s">
        <v>278</v>
      </c>
      <c r="N6" s="175" t="s">
        <v>113</v>
      </c>
      <c r="O6" s="175" t="s">
        <v>114</v>
      </c>
      <c r="P6" s="175" t="s">
        <v>115</v>
      </c>
      <c r="Q6" s="175" t="s">
        <v>116</v>
      </c>
      <c r="R6" s="175" t="s">
        <v>117</v>
      </c>
      <c r="S6" s="286" t="s">
        <v>279</v>
      </c>
      <c r="T6" s="704"/>
      <c r="U6" s="704"/>
      <c r="V6" s="702"/>
    </row>
    <row r="7" spans="1:22" s="166" customFormat="1">
      <c r="A7" s="177">
        <v>1</v>
      </c>
      <c r="B7" s="1" t="s">
        <v>93</v>
      </c>
      <c r="C7" s="178"/>
      <c r="D7" s="165">
        <v>0</v>
      </c>
      <c r="E7" s="165"/>
      <c r="F7" s="165"/>
      <c r="G7" s="165"/>
      <c r="H7" s="165"/>
      <c r="I7" s="165"/>
      <c r="J7" s="165"/>
      <c r="K7" s="165"/>
      <c r="L7" s="179"/>
      <c r="M7" s="178"/>
      <c r="N7" s="165"/>
      <c r="O7" s="165"/>
      <c r="P7" s="165"/>
      <c r="Q7" s="165"/>
      <c r="R7" s="165"/>
      <c r="S7" s="179"/>
      <c r="T7" s="295">
        <v>0</v>
      </c>
      <c r="U7" s="295"/>
      <c r="V7" s="180">
        <v>0</v>
      </c>
    </row>
    <row r="8" spans="1:22" s="166" customFormat="1">
      <c r="A8" s="177">
        <v>2</v>
      </c>
      <c r="B8" s="1" t="s">
        <v>94</v>
      </c>
      <c r="C8" s="178"/>
      <c r="D8" s="165">
        <v>0</v>
      </c>
      <c r="E8" s="165"/>
      <c r="F8" s="165"/>
      <c r="G8" s="165"/>
      <c r="H8" s="165"/>
      <c r="I8" s="165"/>
      <c r="J8" s="165"/>
      <c r="K8" s="165"/>
      <c r="L8" s="179"/>
      <c r="M8" s="178"/>
      <c r="N8" s="165"/>
      <c r="O8" s="165"/>
      <c r="P8" s="165"/>
      <c r="Q8" s="165"/>
      <c r="R8" s="165"/>
      <c r="S8" s="179"/>
      <c r="T8" s="295">
        <v>0</v>
      </c>
      <c r="U8" s="295"/>
      <c r="V8" s="180">
        <v>0</v>
      </c>
    </row>
    <row r="9" spans="1:22" s="166" customFormat="1">
      <c r="A9" s="177">
        <v>3</v>
      </c>
      <c r="B9" s="1" t="s">
        <v>266</v>
      </c>
      <c r="C9" s="178"/>
      <c r="D9" s="165">
        <v>0</v>
      </c>
      <c r="E9" s="165"/>
      <c r="F9" s="165"/>
      <c r="G9" s="165"/>
      <c r="H9" s="165"/>
      <c r="I9" s="165"/>
      <c r="J9" s="165"/>
      <c r="K9" s="165"/>
      <c r="L9" s="179"/>
      <c r="M9" s="178"/>
      <c r="N9" s="165"/>
      <c r="O9" s="165"/>
      <c r="P9" s="165"/>
      <c r="Q9" s="165"/>
      <c r="R9" s="165"/>
      <c r="S9" s="179"/>
      <c r="T9" s="295">
        <v>0</v>
      </c>
      <c r="U9" s="295"/>
      <c r="V9" s="180">
        <v>0</v>
      </c>
    </row>
    <row r="10" spans="1:22" s="166" customFormat="1">
      <c r="A10" s="177">
        <v>4</v>
      </c>
      <c r="B10" s="1" t="s">
        <v>95</v>
      </c>
      <c r="C10" s="178"/>
      <c r="D10" s="165">
        <v>0</v>
      </c>
      <c r="E10" s="165"/>
      <c r="F10" s="165"/>
      <c r="G10" s="165"/>
      <c r="H10" s="165"/>
      <c r="I10" s="165"/>
      <c r="J10" s="165"/>
      <c r="K10" s="165"/>
      <c r="L10" s="179"/>
      <c r="M10" s="178"/>
      <c r="N10" s="165"/>
      <c r="O10" s="165"/>
      <c r="P10" s="165"/>
      <c r="Q10" s="165"/>
      <c r="R10" s="165"/>
      <c r="S10" s="179"/>
      <c r="T10" s="295">
        <v>0</v>
      </c>
      <c r="U10" s="295"/>
      <c r="V10" s="180">
        <v>0</v>
      </c>
    </row>
    <row r="11" spans="1:22" s="166" customFormat="1">
      <c r="A11" s="177">
        <v>5</v>
      </c>
      <c r="B11" s="1" t="s">
        <v>96</v>
      </c>
      <c r="C11" s="178"/>
      <c r="D11" s="165">
        <v>0</v>
      </c>
      <c r="E11" s="165"/>
      <c r="F11" s="165"/>
      <c r="G11" s="165"/>
      <c r="H11" s="165"/>
      <c r="I11" s="165"/>
      <c r="J11" s="165"/>
      <c r="K11" s="165"/>
      <c r="L11" s="179"/>
      <c r="M11" s="178"/>
      <c r="N11" s="165"/>
      <c r="O11" s="165"/>
      <c r="P11" s="165"/>
      <c r="Q11" s="165"/>
      <c r="R11" s="165"/>
      <c r="S11" s="179"/>
      <c r="T11" s="295">
        <v>0</v>
      </c>
      <c r="U11" s="295"/>
      <c r="V11" s="180">
        <v>0</v>
      </c>
    </row>
    <row r="12" spans="1:22" s="166" customFormat="1">
      <c r="A12" s="177">
        <v>6</v>
      </c>
      <c r="B12" s="1" t="s">
        <v>97</v>
      </c>
      <c r="C12" s="178"/>
      <c r="D12" s="165">
        <v>0</v>
      </c>
      <c r="E12" s="165"/>
      <c r="F12" s="165"/>
      <c r="G12" s="165"/>
      <c r="H12" s="165"/>
      <c r="I12" s="165"/>
      <c r="J12" s="165"/>
      <c r="K12" s="165"/>
      <c r="L12" s="179"/>
      <c r="M12" s="178"/>
      <c r="N12" s="165"/>
      <c r="O12" s="165"/>
      <c r="P12" s="165"/>
      <c r="Q12" s="165"/>
      <c r="R12" s="165"/>
      <c r="S12" s="179"/>
      <c r="T12" s="295">
        <v>0</v>
      </c>
      <c r="U12" s="295"/>
      <c r="V12" s="180">
        <v>0</v>
      </c>
    </row>
    <row r="13" spans="1:22" s="166" customFormat="1">
      <c r="A13" s="177">
        <v>7</v>
      </c>
      <c r="B13" s="1" t="s">
        <v>98</v>
      </c>
      <c r="C13" s="178"/>
      <c r="D13" s="165">
        <v>32298695.363398023</v>
      </c>
      <c r="E13" s="165"/>
      <c r="F13" s="165"/>
      <c r="G13" s="165"/>
      <c r="H13" s="165"/>
      <c r="I13" s="165"/>
      <c r="J13" s="165"/>
      <c r="K13" s="165"/>
      <c r="L13" s="179"/>
      <c r="M13" s="178"/>
      <c r="N13" s="165"/>
      <c r="O13" s="165"/>
      <c r="P13" s="165"/>
      <c r="Q13" s="165"/>
      <c r="R13" s="165"/>
      <c r="S13" s="179"/>
      <c r="T13" s="295">
        <v>24704492.5928634</v>
      </c>
      <c r="U13" s="295">
        <v>7594202.7705346216</v>
      </c>
      <c r="V13" s="180">
        <v>32298695.363398023</v>
      </c>
    </row>
    <row r="14" spans="1:22" s="166" customFormat="1">
      <c r="A14" s="177">
        <v>8</v>
      </c>
      <c r="B14" s="1" t="s">
        <v>99</v>
      </c>
      <c r="C14" s="178"/>
      <c r="D14" s="165">
        <v>381376.62812940002</v>
      </c>
      <c r="E14" s="165"/>
      <c r="F14" s="165"/>
      <c r="G14" s="165"/>
      <c r="H14" s="165"/>
      <c r="I14" s="165"/>
      <c r="J14" s="165"/>
      <c r="K14" s="165"/>
      <c r="L14" s="179"/>
      <c r="M14" s="178"/>
      <c r="N14" s="165"/>
      <c r="O14" s="165"/>
      <c r="P14" s="165"/>
      <c r="Q14" s="165"/>
      <c r="R14" s="165"/>
      <c r="S14" s="179"/>
      <c r="T14" s="295">
        <v>370876.62812940002</v>
      </c>
      <c r="U14" s="295">
        <v>10500</v>
      </c>
      <c r="V14" s="180">
        <v>381376.62812940002</v>
      </c>
    </row>
    <row r="15" spans="1:22" s="166" customFormat="1">
      <c r="A15" s="177">
        <v>9</v>
      </c>
      <c r="B15" s="1" t="s">
        <v>100</v>
      </c>
      <c r="C15" s="178"/>
      <c r="D15" s="165">
        <v>0</v>
      </c>
      <c r="E15" s="165"/>
      <c r="F15" s="165"/>
      <c r="G15" s="165"/>
      <c r="H15" s="165"/>
      <c r="I15" s="165"/>
      <c r="J15" s="165"/>
      <c r="K15" s="165"/>
      <c r="L15" s="179"/>
      <c r="M15" s="178"/>
      <c r="N15" s="165"/>
      <c r="O15" s="165"/>
      <c r="P15" s="165"/>
      <c r="Q15" s="165"/>
      <c r="R15" s="165"/>
      <c r="S15" s="179"/>
      <c r="T15" s="295">
        <v>0</v>
      </c>
      <c r="U15" s="295">
        <v>0</v>
      </c>
      <c r="V15" s="180">
        <v>0</v>
      </c>
    </row>
    <row r="16" spans="1:22" s="166" customFormat="1">
      <c r="A16" s="177">
        <v>10</v>
      </c>
      <c r="B16" s="1" t="s">
        <v>101</v>
      </c>
      <c r="C16" s="178"/>
      <c r="D16" s="165">
        <v>0</v>
      </c>
      <c r="E16" s="165"/>
      <c r="F16" s="165"/>
      <c r="G16" s="165"/>
      <c r="H16" s="165"/>
      <c r="I16" s="165"/>
      <c r="J16" s="165"/>
      <c r="K16" s="165"/>
      <c r="L16" s="179"/>
      <c r="M16" s="178"/>
      <c r="N16" s="165"/>
      <c r="O16" s="165"/>
      <c r="P16" s="165"/>
      <c r="Q16" s="165"/>
      <c r="R16" s="165"/>
      <c r="S16" s="179"/>
      <c r="T16" s="295">
        <v>0</v>
      </c>
      <c r="U16" s="295"/>
      <c r="V16" s="180">
        <v>0</v>
      </c>
    </row>
    <row r="17" spans="1:22" s="166" customFormat="1">
      <c r="A17" s="177">
        <v>11</v>
      </c>
      <c r="B17" s="1" t="s">
        <v>102</v>
      </c>
      <c r="C17" s="178"/>
      <c r="D17" s="165">
        <v>2549733.8655332001</v>
      </c>
      <c r="E17" s="165"/>
      <c r="F17" s="165"/>
      <c r="G17" s="165"/>
      <c r="H17" s="165"/>
      <c r="I17" s="165"/>
      <c r="J17" s="165"/>
      <c r="K17" s="165"/>
      <c r="L17" s="179"/>
      <c r="M17" s="178"/>
      <c r="N17" s="165"/>
      <c r="O17" s="165"/>
      <c r="P17" s="165"/>
      <c r="Q17" s="165"/>
      <c r="R17" s="165"/>
      <c r="S17" s="179"/>
      <c r="T17" s="295">
        <v>2549733.8655332001</v>
      </c>
      <c r="U17" s="295">
        <v>0</v>
      </c>
      <c r="V17" s="180">
        <v>2549733.8655332001</v>
      </c>
    </row>
    <row r="18" spans="1:22" s="166" customFormat="1">
      <c r="A18" s="177">
        <v>12</v>
      </c>
      <c r="B18" s="1" t="s">
        <v>103</v>
      </c>
      <c r="C18" s="178"/>
      <c r="D18" s="165">
        <v>1983514.0607987</v>
      </c>
      <c r="E18" s="165"/>
      <c r="F18" s="165"/>
      <c r="G18" s="165"/>
      <c r="H18" s="165"/>
      <c r="I18" s="165"/>
      <c r="J18" s="165"/>
      <c r="K18" s="165"/>
      <c r="L18" s="179"/>
      <c r="M18" s="178"/>
      <c r="N18" s="165"/>
      <c r="O18" s="165"/>
      <c r="P18" s="165"/>
      <c r="Q18" s="165"/>
      <c r="R18" s="165"/>
      <c r="S18" s="179"/>
      <c r="T18" s="295">
        <v>593332</v>
      </c>
      <c r="U18" s="295">
        <v>1390182.0607987</v>
      </c>
      <c r="V18" s="180">
        <v>1983514.0607987</v>
      </c>
    </row>
    <row r="19" spans="1:22" s="166" customFormat="1">
      <c r="A19" s="177">
        <v>13</v>
      </c>
      <c r="B19" s="1" t="s">
        <v>104</v>
      </c>
      <c r="C19" s="178"/>
      <c r="D19" s="165">
        <v>0</v>
      </c>
      <c r="E19" s="165"/>
      <c r="F19" s="165"/>
      <c r="G19" s="165"/>
      <c r="H19" s="165"/>
      <c r="I19" s="165"/>
      <c r="J19" s="165"/>
      <c r="K19" s="165"/>
      <c r="L19" s="179"/>
      <c r="M19" s="178"/>
      <c r="N19" s="165"/>
      <c r="O19" s="165"/>
      <c r="P19" s="165"/>
      <c r="Q19" s="165"/>
      <c r="R19" s="165"/>
      <c r="S19" s="179"/>
      <c r="T19" s="295">
        <v>0</v>
      </c>
      <c r="U19" s="295"/>
      <c r="V19" s="180">
        <v>0</v>
      </c>
    </row>
    <row r="20" spans="1:22" s="166" customFormat="1">
      <c r="A20" s="177">
        <v>14</v>
      </c>
      <c r="B20" s="1" t="s">
        <v>105</v>
      </c>
      <c r="C20" s="178"/>
      <c r="D20" s="165">
        <v>2109635.4965567002</v>
      </c>
      <c r="E20" s="165"/>
      <c r="F20" s="165"/>
      <c r="G20" s="165"/>
      <c r="H20" s="165"/>
      <c r="I20" s="165"/>
      <c r="J20" s="165"/>
      <c r="K20" s="165"/>
      <c r="L20" s="179"/>
      <c r="M20" s="178"/>
      <c r="N20" s="165"/>
      <c r="O20" s="165"/>
      <c r="P20" s="165"/>
      <c r="Q20" s="165"/>
      <c r="R20" s="165"/>
      <c r="S20" s="179"/>
      <c r="T20" s="295">
        <v>1463592.4888569</v>
      </c>
      <c r="U20" s="295">
        <v>646043.00769980007</v>
      </c>
      <c r="V20" s="180">
        <v>2109635.4965567002</v>
      </c>
    </row>
    <row r="21" spans="1:22" ht="13.5" thickBot="1">
      <c r="A21" s="167"/>
      <c r="B21" s="181" t="s">
        <v>106</v>
      </c>
      <c r="C21" s="182">
        <v>0</v>
      </c>
      <c r="D21" s="169">
        <v>39322955.414416023</v>
      </c>
      <c r="E21" s="169">
        <v>0</v>
      </c>
      <c r="F21" s="169">
        <v>0</v>
      </c>
      <c r="G21" s="169">
        <v>0</v>
      </c>
      <c r="H21" s="169">
        <v>0</v>
      </c>
      <c r="I21" s="169">
        <v>0</v>
      </c>
      <c r="J21" s="169">
        <v>0</v>
      </c>
      <c r="K21" s="169">
        <v>0</v>
      </c>
      <c r="L21" s="183">
        <v>0</v>
      </c>
      <c r="M21" s="182">
        <v>0</v>
      </c>
      <c r="N21" s="169">
        <v>0</v>
      </c>
      <c r="O21" s="169">
        <v>0</v>
      </c>
      <c r="P21" s="169">
        <v>0</v>
      </c>
      <c r="Q21" s="169">
        <v>0</v>
      </c>
      <c r="R21" s="169">
        <v>0</v>
      </c>
      <c r="S21" s="183">
        <v>0</v>
      </c>
      <c r="T21" s="183">
        <v>29682027.575382899</v>
      </c>
      <c r="U21" s="183">
        <v>9640927.8390331212</v>
      </c>
      <c r="V21" s="184">
        <v>39322955.414416023</v>
      </c>
    </row>
    <row r="24" spans="1:22">
      <c r="A24" s="7"/>
      <c r="B24" s="7"/>
      <c r="C24" s="79"/>
      <c r="D24" s="79"/>
      <c r="E24" s="79"/>
    </row>
    <row r="25" spans="1:22">
      <c r="A25" s="185"/>
      <c r="B25" s="185"/>
      <c r="C25" s="7"/>
      <c r="D25" s="79"/>
      <c r="E25" s="79"/>
    </row>
    <row r="26" spans="1:22">
      <c r="A26" s="185"/>
      <c r="B26" s="80"/>
      <c r="C26" s="7"/>
      <c r="D26" s="79"/>
      <c r="E26" s="79"/>
    </row>
    <row r="27" spans="1:22">
      <c r="A27" s="185"/>
      <c r="B27" s="185"/>
      <c r="C27" s="7"/>
      <c r="D27" s="79"/>
      <c r="E27" s="79"/>
    </row>
    <row r="28" spans="1:22">
      <c r="A28" s="185"/>
      <c r="B28" s="80"/>
      <c r="C28" s="7"/>
      <c r="D28" s="79"/>
      <c r="E28" s="79"/>
    </row>
  </sheetData>
  <mergeCells count="5">
    <mergeCell ref="C5:L5"/>
    <mergeCell ref="M5:S5"/>
    <mergeCell ref="V5:V6"/>
    <mergeCell ref="T5:T6"/>
    <mergeCell ref="U5:U6"/>
  </mergeCells>
  <pageMargins left="0.7" right="0.7" top="0.75" bottom="0.75" header="0.3" footer="0.3"/>
  <pageSetup paperSize="9" scale="3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60" zoomScaleNormal="100" workbookViewId="0">
      <pane xSplit="1" ySplit="7" topLeftCell="B8" activePane="bottomRight" state="frozen"/>
      <selection activeCell="B9" sqref="B9"/>
      <selection pane="topRight" activeCell="B9" sqref="B9"/>
      <selection pane="bottomLeft" activeCell="B9" sqref="B9"/>
      <selection pane="bottomRight" activeCell="H39" sqref="H39"/>
    </sheetView>
  </sheetViews>
  <sheetFormatPr defaultColWidth="9.140625" defaultRowHeight="12.75"/>
  <cols>
    <col min="1" max="1" width="10.42578125" style="4" bestFit="1" customWidth="1"/>
    <col min="2" max="2" width="65.7109375" style="4" customWidth="1"/>
    <col min="3" max="3" width="13.7109375" style="296" customWidth="1"/>
    <col min="4" max="4" width="14.85546875" style="296" bestFit="1" customWidth="1"/>
    <col min="5" max="5" width="17.7109375" style="296" customWidth="1"/>
    <col min="6" max="6" width="15.85546875" style="296" customWidth="1"/>
    <col min="7" max="7" width="17.42578125" style="296" customWidth="1"/>
    <col min="8" max="8" width="15.28515625" style="296" customWidth="1"/>
    <col min="9" max="16384" width="9.140625" style="51"/>
  </cols>
  <sheetData>
    <row r="1" spans="1:9">
      <c r="A1" s="2" t="s">
        <v>30</v>
      </c>
      <c r="B1" s="3" t="str">
        <f>'Info '!C2</f>
        <v>JSC "BasisBank"</v>
      </c>
      <c r="C1" s="3"/>
    </row>
    <row r="2" spans="1:9">
      <c r="A2" s="2" t="s">
        <v>31</v>
      </c>
      <c r="B2" s="452">
        <f>'1. key ratios '!B2</f>
        <v>44469</v>
      </c>
      <c r="C2" s="452"/>
    </row>
    <row r="4" spans="1:9" ht="13.5" thickBot="1">
      <c r="A4" s="2" t="s">
        <v>250</v>
      </c>
      <c r="B4" s="170" t="s">
        <v>372</v>
      </c>
    </row>
    <row r="5" spans="1:9">
      <c r="A5" s="171"/>
      <c r="B5" s="186"/>
      <c r="C5" s="297" t="s">
        <v>0</v>
      </c>
      <c r="D5" s="297" t="s">
        <v>1</v>
      </c>
      <c r="E5" s="297" t="s">
        <v>2</v>
      </c>
      <c r="F5" s="297" t="s">
        <v>3</v>
      </c>
      <c r="G5" s="298" t="s">
        <v>4</v>
      </c>
      <c r="H5" s="299" t="s">
        <v>5</v>
      </c>
      <c r="I5" s="187"/>
    </row>
    <row r="6" spans="1:9" s="187" customFormat="1" ht="12.75" customHeight="1">
      <c r="A6" s="188"/>
      <c r="B6" s="707" t="s">
        <v>249</v>
      </c>
      <c r="C6" s="709" t="s">
        <v>364</v>
      </c>
      <c r="D6" s="711" t="s">
        <v>363</v>
      </c>
      <c r="E6" s="712"/>
      <c r="F6" s="709" t="s">
        <v>368</v>
      </c>
      <c r="G6" s="709" t="s">
        <v>369</v>
      </c>
      <c r="H6" s="705" t="s">
        <v>367</v>
      </c>
    </row>
    <row r="7" spans="1:9" ht="38.25">
      <c r="A7" s="190"/>
      <c r="B7" s="708"/>
      <c r="C7" s="710"/>
      <c r="D7" s="300" t="s">
        <v>366</v>
      </c>
      <c r="E7" s="300" t="s">
        <v>365</v>
      </c>
      <c r="F7" s="710"/>
      <c r="G7" s="710"/>
      <c r="H7" s="706"/>
      <c r="I7" s="187"/>
    </row>
    <row r="8" spans="1:9">
      <c r="A8" s="188">
        <v>1</v>
      </c>
      <c r="B8" s="1" t="s">
        <v>93</v>
      </c>
      <c r="C8" s="301">
        <v>363832771.61930001</v>
      </c>
      <c r="D8" s="302"/>
      <c r="E8" s="301"/>
      <c r="F8" s="301">
        <v>175252592.30930001</v>
      </c>
      <c r="G8" s="303">
        <v>175252592.30930001</v>
      </c>
      <c r="H8" s="305">
        <v>0.48168446049900443</v>
      </c>
    </row>
    <row r="9" spans="1:9" ht="15" customHeight="1">
      <c r="A9" s="188">
        <v>2</v>
      </c>
      <c r="B9" s="1" t="s">
        <v>94</v>
      </c>
      <c r="C9" s="301">
        <v>0</v>
      </c>
      <c r="D9" s="302"/>
      <c r="E9" s="301"/>
      <c r="F9" s="301">
        <v>0</v>
      </c>
      <c r="G9" s="303">
        <v>0</v>
      </c>
      <c r="H9" s="305"/>
    </row>
    <row r="10" spans="1:9">
      <c r="A10" s="188">
        <v>3</v>
      </c>
      <c r="B10" s="1" t="s">
        <v>266</v>
      </c>
      <c r="C10" s="301">
        <v>26270727.535500001</v>
      </c>
      <c r="D10" s="302">
        <v>0</v>
      </c>
      <c r="E10" s="301">
        <v>0</v>
      </c>
      <c r="F10" s="301">
        <v>26270727.535500001</v>
      </c>
      <c r="G10" s="303">
        <v>26270727.535500001</v>
      </c>
      <c r="H10" s="305">
        <v>1</v>
      </c>
    </row>
    <row r="11" spans="1:9">
      <c r="A11" s="188">
        <v>4</v>
      </c>
      <c r="B11" s="1" t="s">
        <v>95</v>
      </c>
      <c r="C11" s="301">
        <v>0</v>
      </c>
      <c r="D11" s="302"/>
      <c r="E11" s="301"/>
      <c r="F11" s="301">
        <v>0</v>
      </c>
      <c r="G11" s="303">
        <v>0</v>
      </c>
      <c r="H11" s="305"/>
    </row>
    <row r="12" spans="1:9">
      <c r="A12" s="188">
        <v>5</v>
      </c>
      <c r="B12" s="1" t="s">
        <v>96</v>
      </c>
      <c r="C12" s="301">
        <v>0</v>
      </c>
      <c r="D12" s="302"/>
      <c r="E12" s="301"/>
      <c r="F12" s="301">
        <v>0</v>
      </c>
      <c r="G12" s="303">
        <v>0</v>
      </c>
      <c r="H12" s="305"/>
    </row>
    <row r="13" spans="1:9">
      <c r="A13" s="188">
        <v>6</v>
      </c>
      <c r="B13" s="1" t="s">
        <v>97</v>
      </c>
      <c r="C13" s="301">
        <v>64070159.521500006</v>
      </c>
      <c r="D13" s="302"/>
      <c r="E13" s="301"/>
      <c r="F13" s="301">
        <v>16545621.113170002</v>
      </c>
      <c r="G13" s="303">
        <v>16545621.113170002</v>
      </c>
      <c r="H13" s="305">
        <v>0.25824223377526934</v>
      </c>
    </row>
    <row r="14" spans="1:9">
      <c r="A14" s="188">
        <v>7</v>
      </c>
      <c r="B14" s="1" t="s">
        <v>98</v>
      </c>
      <c r="C14" s="301">
        <v>777247081.13758659</v>
      </c>
      <c r="D14" s="302">
        <v>171376385.79709995</v>
      </c>
      <c r="E14" s="301">
        <v>96874173.468009964</v>
      </c>
      <c r="F14" s="301">
        <v>873832626.93252158</v>
      </c>
      <c r="G14" s="303">
        <v>841533931.56912351</v>
      </c>
      <c r="H14" s="305">
        <v>0.96271990543099606</v>
      </c>
    </row>
    <row r="15" spans="1:9">
      <c r="A15" s="188">
        <v>8</v>
      </c>
      <c r="B15" s="1" t="s">
        <v>99</v>
      </c>
      <c r="C15" s="301">
        <v>52847583.481175303</v>
      </c>
      <c r="D15" s="302">
        <v>937449.45259999938</v>
      </c>
      <c r="E15" s="301">
        <v>548733.39129999967</v>
      </c>
      <c r="F15" s="301">
        <v>40087553.613106474</v>
      </c>
      <c r="G15" s="303">
        <v>39706176.984977074</v>
      </c>
      <c r="H15" s="305">
        <v>0.74361265552839628</v>
      </c>
    </row>
    <row r="16" spans="1:9">
      <c r="A16" s="188">
        <v>9</v>
      </c>
      <c r="B16" s="1" t="s">
        <v>100</v>
      </c>
      <c r="C16" s="301">
        <v>111149901.2809867</v>
      </c>
      <c r="D16" s="302">
        <v>0</v>
      </c>
      <c r="E16" s="301">
        <v>0</v>
      </c>
      <c r="F16" s="301">
        <v>38902465.448345341</v>
      </c>
      <c r="G16" s="303">
        <v>38902465.448345341</v>
      </c>
      <c r="H16" s="305">
        <v>0.35</v>
      </c>
    </row>
    <row r="17" spans="1:8">
      <c r="A17" s="188">
        <v>10</v>
      </c>
      <c r="B17" s="1" t="s">
        <v>101</v>
      </c>
      <c r="C17" s="301">
        <v>19547075.7592774</v>
      </c>
      <c r="D17" s="302">
        <v>0</v>
      </c>
      <c r="E17" s="301">
        <v>0</v>
      </c>
      <c r="F17" s="301">
        <v>18218151.8625229</v>
      </c>
      <c r="G17" s="303">
        <v>18218151.8625229</v>
      </c>
      <c r="H17" s="305">
        <v>0.93201418395670932</v>
      </c>
    </row>
    <row r="18" spans="1:8">
      <c r="A18" s="188">
        <v>11</v>
      </c>
      <c r="B18" s="1" t="s">
        <v>102</v>
      </c>
      <c r="C18" s="301">
        <v>39132028.737470798</v>
      </c>
      <c r="D18" s="302">
        <v>471982.13999999972</v>
      </c>
      <c r="E18" s="301">
        <v>224317.04799999998</v>
      </c>
      <c r="F18" s="301">
        <v>50365618.087368496</v>
      </c>
      <c r="G18" s="303">
        <v>47815884.221835293</v>
      </c>
      <c r="H18" s="305">
        <v>1.2149472535503412</v>
      </c>
    </row>
    <row r="19" spans="1:8">
      <c r="A19" s="188">
        <v>12</v>
      </c>
      <c r="B19" s="1" t="s">
        <v>103</v>
      </c>
      <c r="C19" s="301">
        <v>8008849.2275831001</v>
      </c>
      <c r="D19" s="302">
        <v>39376221.784099989</v>
      </c>
      <c r="E19" s="301">
        <v>17477852.229199998</v>
      </c>
      <c r="F19" s="301">
        <v>25489463.999283098</v>
      </c>
      <c r="G19" s="303">
        <v>23505949.938484397</v>
      </c>
      <c r="H19" s="305">
        <v>0.92228293952995877</v>
      </c>
    </row>
    <row r="20" spans="1:8">
      <c r="A20" s="188">
        <v>13</v>
      </c>
      <c r="B20" s="1" t="s">
        <v>244</v>
      </c>
      <c r="C20" s="301">
        <v>0</v>
      </c>
      <c r="D20" s="302"/>
      <c r="E20" s="301"/>
      <c r="F20" s="301">
        <v>0</v>
      </c>
      <c r="G20" s="303">
        <v>0</v>
      </c>
      <c r="H20" s="305"/>
    </row>
    <row r="21" spans="1:8">
      <c r="A21" s="188">
        <v>14</v>
      </c>
      <c r="B21" s="1" t="s">
        <v>105</v>
      </c>
      <c r="C21" s="301">
        <v>191532279.8448087</v>
      </c>
      <c r="D21" s="302">
        <v>15539178.674899992</v>
      </c>
      <c r="E21" s="301">
        <v>9046344.8097500037</v>
      </c>
      <c r="F21" s="301">
        <v>187502082.23322871</v>
      </c>
      <c r="G21" s="303">
        <v>185392446.73667201</v>
      </c>
      <c r="H21" s="305">
        <v>0.92428815411392573</v>
      </c>
    </row>
    <row r="22" spans="1:8" ht="13.5" thickBot="1">
      <c r="A22" s="191"/>
      <c r="B22" s="192" t="s">
        <v>106</v>
      </c>
      <c r="C22" s="304">
        <v>1653638458.1451888</v>
      </c>
      <c r="D22" s="304">
        <v>227701217.84869993</v>
      </c>
      <c r="E22" s="304">
        <v>124171420.94625996</v>
      </c>
      <c r="F22" s="304">
        <v>1452466903.1343465</v>
      </c>
      <c r="G22" s="304">
        <v>1413143947.7199306</v>
      </c>
      <c r="H22" s="306">
        <v>0.79487911746902828</v>
      </c>
    </row>
  </sheetData>
  <mergeCells count="6">
    <mergeCell ref="H6:H7"/>
    <mergeCell ref="B6:B7"/>
    <mergeCell ref="C6:C7"/>
    <mergeCell ref="D6:E6"/>
    <mergeCell ref="F6:F7"/>
    <mergeCell ref="G6:G7"/>
  </mergeCells>
  <pageMargins left="0.7" right="0.7" top="0.75" bottom="0.75" header="0.3" footer="0.3"/>
  <pageSetup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60" zoomScaleNormal="90" workbookViewId="0">
      <pane xSplit="2" ySplit="6" topLeftCell="C7" activePane="bottomRight" state="frozen"/>
      <selection pane="topRight" activeCell="C1" sqref="C1"/>
      <selection pane="bottomLeft" activeCell="A6" sqref="A6"/>
      <selection pane="bottomRight" activeCell="K38" sqref="K38"/>
    </sheetView>
  </sheetViews>
  <sheetFormatPr defaultColWidth="9.140625" defaultRowHeight="12.75"/>
  <cols>
    <col min="1" max="1" width="10.42578125" style="296" bestFit="1" customWidth="1"/>
    <col min="2" max="2" width="54" style="296" customWidth="1"/>
    <col min="3" max="3" width="14.42578125" style="296" bestFit="1" customWidth="1"/>
    <col min="4" max="4" width="14.140625" style="296" bestFit="1" customWidth="1"/>
    <col min="5" max="5" width="15.140625" style="296" bestFit="1" customWidth="1"/>
    <col min="6" max="11" width="14.7109375" style="296" bestFit="1" customWidth="1"/>
    <col min="12" max="16384" width="9.140625" style="296"/>
  </cols>
  <sheetData>
    <row r="1" spans="1:11">
      <c r="A1" s="296" t="s">
        <v>30</v>
      </c>
      <c r="B1" s="3" t="str">
        <f>'Info '!C2</f>
        <v>JSC "BasisBank"</v>
      </c>
    </row>
    <row r="2" spans="1:11">
      <c r="A2" s="296" t="s">
        <v>31</v>
      </c>
      <c r="B2" s="452">
        <f>'1. key ratios '!B2</f>
        <v>44469</v>
      </c>
      <c r="C2" s="321"/>
      <c r="D2" s="321"/>
    </row>
    <row r="3" spans="1:11">
      <c r="B3" s="321"/>
      <c r="C3" s="321"/>
      <c r="D3" s="321"/>
    </row>
    <row r="4" spans="1:11" ht="13.5" thickBot="1">
      <c r="A4" s="296" t="s">
        <v>246</v>
      </c>
      <c r="B4" s="351" t="s">
        <v>373</v>
      </c>
      <c r="C4" s="321"/>
      <c r="D4" s="321"/>
    </row>
    <row r="5" spans="1:11" ht="30" customHeight="1">
      <c r="A5" s="713"/>
      <c r="B5" s="714"/>
      <c r="C5" s="715" t="s">
        <v>425</v>
      </c>
      <c r="D5" s="715"/>
      <c r="E5" s="715"/>
      <c r="F5" s="715" t="s">
        <v>426</v>
      </c>
      <c r="G5" s="715"/>
      <c r="H5" s="715"/>
      <c r="I5" s="715" t="s">
        <v>427</v>
      </c>
      <c r="J5" s="715"/>
      <c r="K5" s="716"/>
    </row>
    <row r="6" spans="1:11">
      <c r="A6" s="322"/>
      <c r="B6" s="323"/>
      <c r="C6" s="58" t="s">
        <v>69</v>
      </c>
      <c r="D6" s="58" t="s">
        <v>70</v>
      </c>
      <c r="E6" s="58" t="s">
        <v>71</v>
      </c>
      <c r="F6" s="58" t="s">
        <v>69</v>
      </c>
      <c r="G6" s="58" t="s">
        <v>70</v>
      </c>
      <c r="H6" s="58" t="s">
        <v>71</v>
      </c>
      <c r="I6" s="58" t="s">
        <v>69</v>
      </c>
      <c r="J6" s="58" t="s">
        <v>70</v>
      </c>
      <c r="K6" s="58" t="s">
        <v>71</v>
      </c>
    </row>
    <row r="7" spans="1:11">
      <c r="A7" s="324" t="s">
        <v>376</v>
      </c>
      <c r="B7" s="325"/>
      <c r="C7" s="325"/>
      <c r="D7" s="325"/>
      <c r="E7" s="325"/>
      <c r="F7" s="325"/>
      <c r="G7" s="325"/>
      <c r="H7" s="325"/>
      <c r="I7" s="325"/>
      <c r="J7" s="325"/>
      <c r="K7" s="326"/>
    </row>
    <row r="8" spans="1:11">
      <c r="A8" s="327">
        <v>1</v>
      </c>
      <c r="B8" s="328" t="s">
        <v>374</v>
      </c>
      <c r="C8" s="627"/>
      <c r="D8" s="627"/>
      <c r="E8" s="627"/>
      <c r="F8" s="628">
        <v>169294653.22152179</v>
      </c>
      <c r="G8" s="628">
        <v>280540860.49917811</v>
      </c>
      <c r="H8" s="628">
        <v>449835513.72069997</v>
      </c>
      <c r="I8" s="628">
        <v>167274352.3095654</v>
      </c>
      <c r="J8" s="628">
        <v>194971410.26202169</v>
      </c>
      <c r="K8" s="629">
        <v>362245762.57158709</v>
      </c>
    </row>
    <row r="9" spans="1:11">
      <c r="A9" s="324" t="s">
        <v>377</v>
      </c>
      <c r="B9" s="325"/>
      <c r="C9" s="630"/>
      <c r="D9" s="630"/>
      <c r="E9" s="630"/>
      <c r="F9" s="630"/>
      <c r="G9" s="630"/>
      <c r="H9" s="630"/>
      <c r="I9" s="630"/>
      <c r="J9" s="630"/>
      <c r="K9" s="631"/>
    </row>
    <row r="10" spans="1:11">
      <c r="A10" s="329">
        <v>2</v>
      </c>
      <c r="B10" s="330" t="s">
        <v>385</v>
      </c>
      <c r="C10" s="488">
        <v>62315299.771630391</v>
      </c>
      <c r="D10" s="632">
        <v>321786062.41394681</v>
      </c>
      <c r="E10" s="632">
        <v>384101362.18557721</v>
      </c>
      <c r="F10" s="632">
        <v>12392132.287439145</v>
      </c>
      <c r="G10" s="632">
        <v>49366817.071019277</v>
      </c>
      <c r="H10" s="632">
        <v>61758949.358458422</v>
      </c>
      <c r="I10" s="632">
        <v>2402573.2998374104</v>
      </c>
      <c r="J10" s="632">
        <v>7920022.4310997147</v>
      </c>
      <c r="K10" s="633">
        <v>10322595.730937125</v>
      </c>
    </row>
    <row r="11" spans="1:11">
      <c r="A11" s="329">
        <v>3</v>
      </c>
      <c r="B11" s="330" t="s">
        <v>379</v>
      </c>
      <c r="C11" s="488">
        <v>270821302.25334215</v>
      </c>
      <c r="D11" s="632">
        <v>526867840.16339105</v>
      </c>
      <c r="E11" s="632">
        <v>797689142.41673326</v>
      </c>
      <c r="F11" s="632">
        <v>77205129.50724797</v>
      </c>
      <c r="G11" s="632">
        <v>89414398.699468344</v>
      </c>
      <c r="H11" s="632">
        <v>166619528.2067163</v>
      </c>
      <c r="I11" s="632">
        <v>64765378.483449563</v>
      </c>
      <c r="J11" s="632">
        <v>75325192.111994565</v>
      </c>
      <c r="K11" s="633">
        <v>140090570.59544414</v>
      </c>
    </row>
    <row r="12" spans="1:11">
      <c r="A12" s="329">
        <v>4</v>
      </c>
      <c r="B12" s="330" t="s">
        <v>380</v>
      </c>
      <c r="C12" s="488">
        <v>133043115.2918478</v>
      </c>
      <c r="D12" s="632">
        <v>0</v>
      </c>
      <c r="E12" s="632">
        <v>133043115.2918478</v>
      </c>
      <c r="F12" s="632">
        <v>0</v>
      </c>
      <c r="G12" s="632">
        <v>0</v>
      </c>
      <c r="H12" s="632">
        <v>0</v>
      </c>
      <c r="I12" s="632">
        <v>0</v>
      </c>
      <c r="J12" s="632">
        <v>0</v>
      </c>
      <c r="K12" s="633">
        <v>0</v>
      </c>
    </row>
    <row r="13" spans="1:11">
      <c r="A13" s="329">
        <v>5</v>
      </c>
      <c r="B13" s="330" t="s">
        <v>388</v>
      </c>
      <c r="C13" s="488">
        <v>117614438.7645144</v>
      </c>
      <c r="D13" s="632">
        <v>63048312.226464897</v>
      </c>
      <c r="E13" s="632">
        <v>180662750.99097931</v>
      </c>
      <c r="F13" s="632">
        <v>30480492.408743016</v>
      </c>
      <c r="G13" s="632">
        <v>16060799.254032476</v>
      </c>
      <c r="H13" s="632">
        <v>46541291.662775494</v>
      </c>
      <c r="I13" s="632">
        <v>11805032.847980609</v>
      </c>
      <c r="J13" s="632">
        <v>5818076.0477561504</v>
      </c>
      <c r="K13" s="633">
        <v>17623108.895736761</v>
      </c>
    </row>
    <row r="14" spans="1:11">
      <c r="A14" s="329">
        <v>6</v>
      </c>
      <c r="B14" s="330" t="s">
        <v>420</v>
      </c>
      <c r="C14" s="488"/>
      <c r="D14" s="632"/>
      <c r="E14" s="632"/>
      <c r="F14" s="632"/>
      <c r="G14" s="632"/>
      <c r="H14" s="632"/>
      <c r="I14" s="632"/>
      <c r="J14" s="632"/>
      <c r="K14" s="633"/>
    </row>
    <row r="15" spans="1:11">
      <c r="A15" s="329">
        <v>7</v>
      </c>
      <c r="B15" s="330" t="s">
        <v>421</v>
      </c>
      <c r="C15" s="488">
        <v>12199006.999890501</v>
      </c>
      <c r="D15" s="632">
        <v>10844906.793278901</v>
      </c>
      <c r="E15" s="632">
        <v>23043913.793169402</v>
      </c>
      <c r="F15" s="632">
        <v>2814589.3951086001</v>
      </c>
      <c r="G15" s="632">
        <v>0</v>
      </c>
      <c r="H15" s="632">
        <v>2814589.3951086001</v>
      </c>
      <c r="I15" s="632">
        <v>2814589.3951086001</v>
      </c>
      <c r="J15" s="632">
        <v>0</v>
      </c>
      <c r="K15" s="633">
        <v>2814589.3951086001</v>
      </c>
    </row>
    <row r="16" spans="1:11">
      <c r="A16" s="329">
        <v>8</v>
      </c>
      <c r="B16" s="331" t="s">
        <v>381</v>
      </c>
      <c r="C16" s="488">
        <v>595993163.08122528</v>
      </c>
      <c r="D16" s="632">
        <v>922547121.59708166</v>
      </c>
      <c r="E16" s="632">
        <v>1518540284.6783071</v>
      </c>
      <c r="F16" s="632">
        <v>122892343.59853874</v>
      </c>
      <c r="G16" s="632">
        <v>154842015.02452007</v>
      </c>
      <c r="H16" s="632">
        <v>277734358.6230588</v>
      </c>
      <c r="I16" s="632">
        <v>81787574.026376173</v>
      </c>
      <c r="J16" s="632">
        <v>89063290.590850428</v>
      </c>
      <c r="K16" s="633">
        <v>170850864.61722663</v>
      </c>
    </row>
    <row r="17" spans="1:11">
      <c r="A17" s="324" t="s">
        <v>378</v>
      </c>
      <c r="B17" s="325"/>
      <c r="C17" s="630"/>
      <c r="D17" s="630"/>
      <c r="E17" s="630"/>
      <c r="F17" s="630"/>
      <c r="G17" s="630"/>
      <c r="H17" s="630"/>
      <c r="I17" s="630"/>
      <c r="J17" s="630"/>
      <c r="K17" s="631"/>
    </row>
    <row r="18" spans="1:11">
      <c r="A18" s="329">
        <v>9</v>
      </c>
      <c r="B18" s="330" t="s">
        <v>384</v>
      </c>
      <c r="C18" s="488">
        <v>7455174.9999997001</v>
      </c>
      <c r="D18" s="632">
        <v>0</v>
      </c>
      <c r="E18" s="632">
        <v>7455174.9999997001</v>
      </c>
      <c r="F18" s="632"/>
      <c r="G18" s="632"/>
      <c r="H18" s="632"/>
      <c r="I18" s="632">
        <v>0</v>
      </c>
      <c r="J18" s="632">
        <v>0</v>
      </c>
      <c r="K18" s="633">
        <v>0</v>
      </c>
    </row>
    <row r="19" spans="1:11">
      <c r="A19" s="329">
        <v>10</v>
      </c>
      <c r="B19" s="330" t="s">
        <v>422</v>
      </c>
      <c r="C19" s="488">
        <v>403768649.12935531</v>
      </c>
      <c r="D19" s="632">
        <v>606807793.35735583</v>
      </c>
      <c r="E19" s="632">
        <v>1010576442.4867111</v>
      </c>
      <c r="F19" s="632">
        <v>26142972.73763895</v>
      </c>
      <c r="G19" s="632">
        <v>6094293.5311892992</v>
      </c>
      <c r="H19" s="632">
        <v>32237266.26882825</v>
      </c>
      <c r="I19" s="632">
        <v>28163273.64959535</v>
      </c>
      <c r="J19" s="632">
        <v>92353035.750706494</v>
      </c>
      <c r="K19" s="633">
        <v>120516309.40030184</v>
      </c>
    </row>
    <row r="20" spans="1:11">
      <c r="A20" s="329">
        <v>11</v>
      </c>
      <c r="B20" s="330" t="s">
        <v>383</v>
      </c>
      <c r="C20" s="488">
        <v>14274624.054782001</v>
      </c>
      <c r="D20" s="632">
        <v>12284371.307305301</v>
      </c>
      <c r="E20" s="632">
        <v>26558995.362087302</v>
      </c>
      <c r="F20" s="632">
        <v>1237052.8086486999</v>
      </c>
      <c r="G20" s="632">
        <v>53603.949175499998</v>
      </c>
      <c r="H20" s="632">
        <v>1290656.7578242</v>
      </c>
      <c r="I20" s="632">
        <v>1237052.8086486999</v>
      </c>
      <c r="J20" s="632">
        <v>53603.949175499998</v>
      </c>
      <c r="K20" s="633">
        <v>1290656.7578242</v>
      </c>
    </row>
    <row r="21" spans="1:11" ht="13.5" thickBot="1">
      <c r="A21" s="332">
        <v>12</v>
      </c>
      <c r="B21" s="333" t="s">
        <v>382</v>
      </c>
      <c r="C21" s="634">
        <v>425498448.18413699</v>
      </c>
      <c r="D21" s="635">
        <v>619092164.66466117</v>
      </c>
      <c r="E21" s="634">
        <v>1044590612.848798</v>
      </c>
      <c r="F21" s="635">
        <v>27380025.546287648</v>
      </c>
      <c r="G21" s="635">
        <v>6147897.4803647995</v>
      </c>
      <c r="H21" s="635">
        <v>33527923.026652448</v>
      </c>
      <c r="I21" s="635">
        <v>29400326.458244048</v>
      </c>
      <c r="J21" s="635">
        <v>92406639.699882001</v>
      </c>
      <c r="K21" s="636">
        <v>121806966.15812604</v>
      </c>
    </row>
    <row r="22" spans="1:11" ht="38.25" customHeight="1" thickBot="1">
      <c r="A22" s="334"/>
      <c r="B22" s="335"/>
      <c r="C22" s="335"/>
      <c r="D22" s="335"/>
      <c r="E22" s="335"/>
      <c r="F22" s="717" t="s">
        <v>424</v>
      </c>
      <c r="G22" s="715"/>
      <c r="H22" s="715"/>
      <c r="I22" s="717" t="s">
        <v>389</v>
      </c>
      <c r="J22" s="715"/>
      <c r="K22" s="716"/>
    </row>
    <row r="23" spans="1:11">
      <c r="A23" s="336">
        <v>13</v>
      </c>
      <c r="B23" s="337" t="s">
        <v>374</v>
      </c>
      <c r="C23" s="338"/>
      <c r="D23" s="338"/>
      <c r="E23" s="338"/>
      <c r="F23" s="339">
        <v>169294653.22152179</v>
      </c>
      <c r="G23" s="339">
        <v>280540860.49917811</v>
      </c>
      <c r="H23" s="339">
        <v>449835513.72069997</v>
      </c>
      <c r="I23" s="339">
        <v>242417391.90879133</v>
      </c>
      <c r="J23" s="339">
        <v>220677838.52255392</v>
      </c>
      <c r="K23" s="340">
        <v>463095230.43134522</v>
      </c>
    </row>
    <row r="24" spans="1:11" ht="13.5" thickBot="1">
      <c r="A24" s="341">
        <v>14</v>
      </c>
      <c r="B24" s="342" t="s">
        <v>386</v>
      </c>
      <c r="C24" s="343"/>
      <c r="D24" s="344"/>
      <c r="E24" s="345"/>
      <c r="F24" s="346">
        <v>95512318.052251041</v>
      </c>
      <c r="G24" s="346">
        <v>148694117.5441553</v>
      </c>
      <c r="H24" s="346">
        <v>244206435.59640634</v>
      </c>
      <c r="I24" s="346">
        <v>65697062.672962464</v>
      </c>
      <c r="J24" s="346">
        <v>41354214.541178763</v>
      </c>
      <c r="K24" s="347">
        <v>107051277.21414122</v>
      </c>
    </row>
    <row r="25" spans="1:11" ht="13.5" thickBot="1">
      <c r="A25" s="348">
        <v>15</v>
      </c>
      <c r="B25" s="349" t="s">
        <v>387</v>
      </c>
      <c r="C25" s="350"/>
      <c r="D25" s="350"/>
      <c r="E25" s="350"/>
      <c r="F25" s="637">
        <v>1.7724902575279069</v>
      </c>
      <c r="G25" s="637">
        <v>1.8866977734735901</v>
      </c>
      <c r="H25" s="637">
        <v>1.8420297262932557</v>
      </c>
      <c r="I25" s="637">
        <v>3.689927403840505</v>
      </c>
      <c r="J25" s="637">
        <v>5.336284124144405</v>
      </c>
      <c r="K25" s="638">
        <v>4.3259197132696281</v>
      </c>
    </row>
    <row r="27" spans="1:11" ht="51">
      <c r="B27" s="320" t="s">
        <v>423</v>
      </c>
    </row>
  </sheetData>
  <mergeCells count="6">
    <mergeCell ref="A5:B5"/>
    <mergeCell ref="C5:E5"/>
    <mergeCell ref="F5:H5"/>
    <mergeCell ref="I5:K5"/>
    <mergeCell ref="F22:H22"/>
    <mergeCell ref="I22:K22"/>
  </mergeCells>
  <pageMargins left="0.7" right="0.7" top="0.75" bottom="0.75" header="0.3" footer="0.3"/>
  <pageSetup paperSize="9"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60" zoomScaleNormal="100" workbookViewId="0">
      <pane xSplit="1" ySplit="5" topLeftCell="B6" activePane="bottomRight" state="frozen"/>
      <selection pane="topRight" activeCell="B1" sqref="B1"/>
      <selection pane="bottomLeft" activeCell="A5" sqref="A5"/>
      <selection pane="bottomRight" activeCell="E43" sqref="E43"/>
    </sheetView>
  </sheetViews>
  <sheetFormatPr defaultColWidth="9.140625" defaultRowHeight="12.75"/>
  <cols>
    <col min="1" max="1" width="10.42578125" style="4" bestFit="1" customWidth="1"/>
    <col min="2" max="2" width="40" style="4" customWidth="1"/>
    <col min="3" max="3" width="12.42578125" style="4" bestFit="1" customWidth="1"/>
    <col min="4" max="4" width="11.42578125" style="4" customWidth="1"/>
    <col min="5" max="5" width="18.28515625" style="4" bestFit="1" customWidth="1"/>
    <col min="6" max="6" width="3.7109375" style="4" bestFit="1" customWidth="1"/>
    <col min="7" max="10" width="4.7109375" style="4" bestFit="1" customWidth="1"/>
    <col min="11" max="13" width="5.7109375" style="4" bestFit="1" customWidth="1"/>
    <col min="14" max="14" width="31" style="4" bestFit="1" customWidth="1"/>
    <col min="15" max="16384" width="9.140625" style="51"/>
  </cols>
  <sheetData>
    <row r="1" spans="1:14">
      <c r="A1" s="4" t="s">
        <v>30</v>
      </c>
      <c r="B1" s="3" t="str">
        <f>'Info '!C2</f>
        <v>JSC "BasisBank"</v>
      </c>
    </row>
    <row r="2" spans="1:14" ht="14.25" customHeight="1">
      <c r="A2" s="4" t="s">
        <v>31</v>
      </c>
      <c r="B2" s="452">
        <f>'1. key ratios '!B2</f>
        <v>44469</v>
      </c>
    </row>
    <row r="3" spans="1:14" ht="14.25" customHeight="1"/>
    <row r="4" spans="1:14" ht="13.5" thickBot="1">
      <c r="A4" s="4" t="s">
        <v>262</v>
      </c>
      <c r="B4" s="259" t="s">
        <v>28</v>
      </c>
    </row>
    <row r="5" spans="1:14" s="198" customFormat="1">
      <c r="A5" s="194"/>
      <c r="B5" s="195"/>
      <c r="C5" s="196" t="s">
        <v>0</v>
      </c>
      <c r="D5" s="196" t="s">
        <v>1</v>
      </c>
      <c r="E5" s="196" t="s">
        <v>2</v>
      </c>
      <c r="F5" s="196" t="s">
        <v>3</v>
      </c>
      <c r="G5" s="196" t="s">
        <v>4</v>
      </c>
      <c r="H5" s="196" t="s">
        <v>5</v>
      </c>
      <c r="I5" s="196" t="s">
        <v>8</v>
      </c>
      <c r="J5" s="196" t="s">
        <v>9</v>
      </c>
      <c r="K5" s="196" t="s">
        <v>10</v>
      </c>
      <c r="L5" s="196" t="s">
        <v>11</v>
      </c>
      <c r="M5" s="196" t="s">
        <v>12</v>
      </c>
      <c r="N5" s="197" t="s">
        <v>13</v>
      </c>
    </row>
    <row r="6" spans="1:14" ht="25.5">
      <c r="A6" s="199"/>
      <c r="B6" s="200"/>
      <c r="C6" s="201" t="s">
        <v>261</v>
      </c>
      <c r="D6" s="202" t="s">
        <v>260</v>
      </c>
      <c r="E6" s="203" t="s">
        <v>259</v>
      </c>
      <c r="F6" s="204">
        <v>0</v>
      </c>
      <c r="G6" s="204">
        <v>0.2</v>
      </c>
      <c r="H6" s="204">
        <v>0.35</v>
      </c>
      <c r="I6" s="204">
        <v>0.5</v>
      </c>
      <c r="J6" s="204">
        <v>0.75</v>
      </c>
      <c r="K6" s="204">
        <v>1</v>
      </c>
      <c r="L6" s="204">
        <v>1.5</v>
      </c>
      <c r="M6" s="204">
        <v>2.5</v>
      </c>
      <c r="N6" s="258" t="s">
        <v>272</v>
      </c>
    </row>
    <row r="7" spans="1:14" ht="15">
      <c r="A7" s="205">
        <v>1</v>
      </c>
      <c r="B7" s="206" t="s">
        <v>258</v>
      </c>
      <c r="C7" s="207">
        <f>SUM(C8:C13)</f>
        <v>0</v>
      </c>
      <c r="D7" s="200"/>
      <c r="E7" s="208">
        <f t="shared" ref="E7:M7" si="0">SUM(E8:E13)</f>
        <v>0</v>
      </c>
      <c r="F7" s="209">
        <f>SUM(F8:F13)</f>
        <v>0</v>
      </c>
      <c r="G7" s="209">
        <f t="shared" si="0"/>
        <v>0</v>
      </c>
      <c r="H7" s="209">
        <f t="shared" si="0"/>
        <v>0</v>
      </c>
      <c r="I7" s="209">
        <f t="shared" si="0"/>
        <v>0</v>
      </c>
      <c r="J7" s="209">
        <f t="shared" si="0"/>
        <v>0</v>
      </c>
      <c r="K7" s="209">
        <f t="shared" si="0"/>
        <v>0</v>
      </c>
      <c r="L7" s="209">
        <f t="shared" si="0"/>
        <v>0</v>
      </c>
      <c r="M7" s="209">
        <f t="shared" si="0"/>
        <v>0</v>
      </c>
      <c r="N7" s="210">
        <f>SUM(N8:N13)</f>
        <v>0</v>
      </c>
    </row>
    <row r="8" spans="1:14" ht="14.25">
      <c r="A8" s="205">
        <v>1.1000000000000001</v>
      </c>
      <c r="B8" s="211" t="s">
        <v>256</v>
      </c>
      <c r="C8" s="209">
        <v>0</v>
      </c>
      <c r="D8" s="212">
        <v>0.02</v>
      </c>
      <c r="E8" s="208">
        <f>C8*D8</f>
        <v>0</v>
      </c>
      <c r="F8" s="209"/>
      <c r="G8" s="209"/>
      <c r="H8" s="209"/>
      <c r="I8" s="209"/>
      <c r="J8" s="209"/>
      <c r="K8" s="209"/>
      <c r="L8" s="209"/>
      <c r="M8" s="209"/>
      <c r="N8" s="210">
        <f>SUMPRODUCT($F$6:$M$6,F8:M8)</f>
        <v>0</v>
      </c>
    </row>
    <row r="9" spans="1:14" ht="14.25">
      <c r="A9" s="205">
        <v>1.2</v>
      </c>
      <c r="B9" s="211" t="s">
        <v>255</v>
      </c>
      <c r="C9" s="209">
        <v>0</v>
      </c>
      <c r="D9" s="212">
        <v>0.05</v>
      </c>
      <c r="E9" s="208">
        <f>C9*D9</f>
        <v>0</v>
      </c>
      <c r="F9" s="209"/>
      <c r="G9" s="209"/>
      <c r="H9" s="209"/>
      <c r="I9" s="209"/>
      <c r="J9" s="209"/>
      <c r="K9" s="209"/>
      <c r="L9" s="209"/>
      <c r="M9" s="209"/>
      <c r="N9" s="210">
        <f t="shared" ref="N9:N12" si="1">SUMPRODUCT($F$6:$M$6,F9:M9)</f>
        <v>0</v>
      </c>
    </row>
    <row r="10" spans="1:14" ht="14.25">
      <c r="A10" s="205">
        <v>1.3</v>
      </c>
      <c r="B10" s="211" t="s">
        <v>254</v>
      </c>
      <c r="C10" s="209">
        <v>0</v>
      </c>
      <c r="D10" s="212">
        <v>0.08</v>
      </c>
      <c r="E10" s="208">
        <f>C10*D10</f>
        <v>0</v>
      </c>
      <c r="F10" s="209"/>
      <c r="G10" s="209"/>
      <c r="H10" s="209"/>
      <c r="I10" s="209"/>
      <c r="J10" s="209"/>
      <c r="K10" s="209"/>
      <c r="L10" s="209"/>
      <c r="M10" s="209"/>
      <c r="N10" s="210">
        <f>SUMPRODUCT($F$6:$M$6,F10:M10)</f>
        <v>0</v>
      </c>
    </row>
    <row r="11" spans="1:14" ht="14.25">
      <c r="A11" s="205">
        <v>1.4</v>
      </c>
      <c r="B11" s="211" t="s">
        <v>253</v>
      </c>
      <c r="C11" s="209">
        <v>0</v>
      </c>
      <c r="D11" s="212">
        <v>0.11</v>
      </c>
      <c r="E11" s="208">
        <f>C11*D11</f>
        <v>0</v>
      </c>
      <c r="F11" s="209"/>
      <c r="G11" s="209"/>
      <c r="H11" s="209"/>
      <c r="I11" s="209"/>
      <c r="J11" s="209"/>
      <c r="K11" s="209"/>
      <c r="L11" s="209"/>
      <c r="M11" s="209"/>
      <c r="N11" s="210">
        <f t="shared" si="1"/>
        <v>0</v>
      </c>
    </row>
    <row r="12" spans="1:14" ht="14.25">
      <c r="A12" s="205">
        <v>1.5</v>
      </c>
      <c r="B12" s="211" t="s">
        <v>252</v>
      </c>
      <c r="C12" s="209">
        <v>0</v>
      </c>
      <c r="D12" s="212">
        <v>0.14000000000000001</v>
      </c>
      <c r="E12" s="208">
        <f>C12*D12</f>
        <v>0</v>
      </c>
      <c r="F12" s="209"/>
      <c r="G12" s="209"/>
      <c r="H12" s="209"/>
      <c r="I12" s="209"/>
      <c r="J12" s="209"/>
      <c r="K12" s="209"/>
      <c r="L12" s="209"/>
      <c r="M12" s="209"/>
      <c r="N12" s="210">
        <f t="shared" si="1"/>
        <v>0</v>
      </c>
    </row>
    <row r="13" spans="1:14" ht="14.25">
      <c r="A13" s="205">
        <v>1.6</v>
      </c>
      <c r="B13" s="213" t="s">
        <v>251</v>
      </c>
      <c r="C13" s="209">
        <v>0</v>
      </c>
      <c r="D13" s="214"/>
      <c r="E13" s="209"/>
      <c r="F13" s="209"/>
      <c r="G13" s="209"/>
      <c r="H13" s="209"/>
      <c r="I13" s="209"/>
      <c r="J13" s="209"/>
      <c r="K13" s="209"/>
      <c r="L13" s="209"/>
      <c r="M13" s="209"/>
      <c r="N13" s="210">
        <f>SUMPRODUCT($F$6:$M$6,F13:M13)</f>
        <v>0</v>
      </c>
    </row>
    <row r="14" spans="1:14" ht="15">
      <c r="A14" s="205">
        <v>2</v>
      </c>
      <c r="B14" s="215" t="s">
        <v>257</v>
      </c>
      <c r="C14" s="207">
        <f>SUM(C15:C20)</f>
        <v>0</v>
      </c>
      <c r="D14" s="200"/>
      <c r="E14" s="208">
        <f t="shared" ref="E14:M14" si="2">SUM(E15:E20)</f>
        <v>0</v>
      </c>
      <c r="F14" s="209">
        <f t="shared" si="2"/>
        <v>0</v>
      </c>
      <c r="G14" s="209">
        <f t="shared" si="2"/>
        <v>0</v>
      </c>
      <c r="H14" s="209">
        <f t="shared" si="2"/>
        <v>0</v>
      </c>
      <c r="I14" s="209">
        <f t="shared" si="2"/>
        <v>0</v>
      </c>
      <c r="J14" s="209">
        <f t="shared" si="2"/>
        <v>0</v>
      </c>
      <c r="K14" s="209">
        <f t="shared" si="2"/>
        <v>0</v>
      </c>
      <c r="L14" s="209">
        <f t="shared" si="2"/>
        <v>0</v>
      </c>
      <c r="M14" s="209">
        <f t="shared" si="2"/>
        <v>0</v>
      </c>
      <c r="N14" s="210">
        <f>SUM(N15:N20)</f>
        <v>0</v>
      </c>
    </row>
    <row r="15" spans="1:14" ht="14.25">
      <c r="A15" s="205">
        <v>2.1</v>
      </c>
      <c r="B15" s="213" t="s">
        <v>256</v>
      </c>
      <c r="C15" s="209"/>
      <c r="D15" s="212">
        <v>5.0000000000000001E-3</v>
      </c>
      <c r="E15" s="208">
        <f>C15*D15</f>
        <v>0</v>
      </c>
      <c r="F15" s="209"/>
      <c r="G15" s="209"/>
      <c r="H15" s="209"/>
      <c r="I15" s="209"/>
      <c r="J15" s="209"/>
      <c r="K15" s="209"/>
      <c r="L15" s="209"/>
      <c r="M15" s="209"/>
      <c r="N15" s="210">
        <f>SUMPRODUCT($F$6:$M$6,F15:M15)</f>
        <v>0</v>
      </c>
    </row>
    <row r="16" spans="1:14" ht="14.25">
      <c r="A16" s="205">
        <v>2.2000000000000002</v>
      </c>
      <c r="B16" s="213" t="s">
        <v>255</v>
      </c>
      <c r="C16" s="209"/>
      <c r="D16" s="212">
        <v>0.01</v>
      </c>
      <c r="E16" s="208">
        <f>C16*D16</f>
        <v>0</v>
      </c>
      <c r="F16" s="209"/>
      <c r="G16" s="209"/>
      <c r="H16" s="209"/>
      <c r="I16" s="209"/>
      <c r="J16" s="209"/>
      <c r="K16" s="209"/>
      <c r="L16" s="209"/>
      <c r="M16" s="209"/>
      <c r="N16" s="210">
        <f t="shared" ref="N16:N20" si="3">SUMPRODUCT($F$6:$M$6,F16:M16)</f>
        <v>0</v>
      </c>
    </row>
    <row r="17" spans="1:14" ht="14.25">
      <c r="A17" s="205">
        <v>2.2999999999999998</v>
      </c>
      <c r="B17" s="213" t="s">
        <v>254</v>
      </c>
      <c r="C17" s="209"/>
      <c r="D17" s="212">
        <v>0.02</v>
      </c>
      <c r="E17" s="208">
        <f>C17*D17</f>
        <v>0</v>
      </c>
      <c r="F17" s="209"/>
      <c r="G17" s="209"/>
      <c r="H17" s="209"/>
      <c r="I17" s="209"/>
      <c r="J17" s="209"/>
      <c r="K17" s="209"/>
      <c r="L17" s="209"/>
      <c r="M17" s="209"/>
      <c r="N17" s="210">
        <f t="shared" si="3"/>
        <v>0</v>
      </c>
    </row>
    <row r="18" spans="1:14" ht="14.25">
      <c r="A18" s="205">
        <v>2.4</v>
      </c>
      <c r="B18" s="213" t="s">
        <v>253</v>
      </c>
      <c r="C18" s="209"/>
      <c r="D18" s="212">
        <v>0.03</v>
      </c>
      <c r="E18" s="208">
        <f>C18*D18</f>
        <v>0</v>
      </c>
      <c r="F18" s="209"/>
      <c r="G18" s="209"/>
      <c r="H18" s="209"/>
      <c r="I18" s="209"/>
      <c r="J18" s="209"/>
      <c r="K18" s="209"/>
      <c r="L18" s="209"/>
      <c r="M18" s="209"/>
      <c r="N18" s="210">
        <f t="shared" si="3"/>
        <v>0</v>
      </c>
    </row>
    <row r="19" spans="1:14" ht="14.25">
      <c r="A19" s="205">
        <v>2.5</v>
      </c>
      <c r="B19" s="213" t="s">
        <v>252</v>
      </c>
      <c r="C19" s="209"/>
      <c r="D19" s="212">
        <v>0.04</v>
      </c>
      <c r="E19" s="208">
        <f>C19*D19</f>
        <v>0</v>
      </c>
      <c r="F19" s="209"/>
      <c r="G19" s="209"/>
      <c r="H19" s="209"/>
      <c r="I19" s="209"/>
      <c r="J19" s="209"/>
      <c r="K19" s="209"/>
      <c r="L19" s="209"/>
      <c r="M19" s="209"/>
      <c r="N19" s="210">
        <f t="shared" si="3"/>
        <v>0</v>
      </c>
    </row>
    <row r="20" spans="1:14" ht="14.25">
      <c r="A20" s="205">
        <v>2.6</v>
      </c>
      <c r="B20" s="213" t="s">
        <v>251</v>
      </c>
      <c r="C20" s="209"/>
      <c r="D20" s="214"/>
      <c r="E20" s="216"/>
      <c r="F20" s="209"/>
      <c r="G20" s="209"/>
      <c r="H20" s="209"/>
      <c r="I20" s="209"/>
      <c r="J20" s="209"/>
      <c r="K20" s="209"/>
      <c r="L20" s="209"/>
      <c r="M20" s="209"/>
      <c r="N20" s="210">
        <f t="shared" si="3"/>
        <v>0</v>
      </c>
    </row>
    <row r="21" spans="1:14" ht="15.75" thickBot="1">
      <c r="A21" s="217"/>
      <c r="B21" s="218" t="s">
        <v>106</v>
      </c>
      <c r="C21" s="193">
        <f>C14+C7</f>
        <v>0</v>
      </c>
      <c r="D21" s="219"/>
      <c r="E21" s="220">
        <f>E14+E7</f>
        <v>0</v>
      </c>
      <c r="F21" s="221">
        <f>F7+F14</f>
        <v>0</v>
      </c>
      <c r="G21" s="221">
        <f t="shared" ref="G21:L21" si="4">G7+G14</f>
        <v>0</v>
      </c>
      <c r="H21" s="221">
        <f t="shared" si="4"/>
        <v>0</v>
      </c>
      <c r="I21" s="221">
        <f t="shared" si="4"/>
        <v>0</v>
      </c>
      <c r="J21" s="221">
        <f t="shared" si="4"/>
        <v>0</v>
      </c>
      <c r="K21" s="221">
        <f t="shared" si="4"/>
        <v>0</v>
      </c>
      <c r="L21" s="221">
        <f t="shared" si="4"/>
        <v>0</v>
      </c>
      <c r="M21" s="221">
        <f>M7+M14</f>
        <v>0</v>
      </c>
      <c r="N21" s="222">
        <f>N14+N7</f>
        <v>0</v>
      </c>
    </row>
    <row r="22" spans="1:14">
      <c r="E22" s="223"/>
      <c r="F22" s="223"/>
      <c r="G22" s="223"/>
      <c r="H22" s="223"/>
      <c r="I22" s="223"/>
      <c r="J22" s="223"/>
      <c r="K22" s="223"/>
      <c r="L22" s="223"/>
      <c r="M22" s="22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BreakPreview" zoomScale="60" zoomScaleNormal="90" workbookViewId="0">
      <selection activeCell="N49" sqref="N49"/>
    </sheetView>
  </sheetViews>
  <sheetFormatPr defaultRowHeight="15"/>
  <cols>
    <col min="1" max="1" width="11.42578125" customWidth="1"/>
    <col min="2" max="2" width="76.85546875" style="382" customWidth="1"/>
    <col min="3" max="3" width="22.85546875" customWidth="1"/>
  </cols>
  <sheetData>
    <row r="1" spans="1:3">
      <c r="A1" s="2" t="s">
        <v>30</v>
      </c>
      <c r="B1" s="3" t="str">
        <f>'Info '!C2</f>
        <v>JSC "BasisBank"</v>
      </c>
    </row>
    <row r="2" spans="1:3">
      <c r="A2" s="2" t="s">
        <v>31</v>
      </c>
      <c r="B2" s="452">
        <f>'1. key ratios '!B2</f>
        <v>44469</v>
      </c>
    </row>
    <row r="3" spans="1:3">
      <c r="A3" s="4"/>
      <c r="B3"/>
    </row>
    <row r="4" spans="1:3">
      <c r="A4" s="4" t="s">
        <v>428</v>
      </c>
      <c r="B4" t="s">
        <v>429</v>
      </c>
    </row>
    <row r="5" spans="1:3">
      <c r="A5" s="383" t="s">
        <v>430</v>
      </c>
      <c r="B5" s="384"/>
      <c r="C5" s="385"/>
    </row>
    <row r="6" spans="1:3" ht="24">
      <c r="A6" s="386">
        <v>1</v>
      </c>
      <c r="B6" s="387" t="s">
        <v>480</v>
      </c>
      <c r="C6" s="388">
        <v>1669256970.7751887</v>
      </c>
    </row>
    <row r="7" spans="1:3">
      <c r="A7" s="386">
        <v>2</v>
      </c>
      <c r="B7" s="387" t="s">
        <v>431</v>
      </c>
      <c r="C7" s="388">
        <v>-15618512.629999999</v>
      </c>
    </row>
    <row r="8" spans="1:3" ht="24">
      <c r="A8" s="389">
        <v>3</v>
      </c>
      <c r="B8" s="390" t="s">
        <v>432</v>
      </c>
      <c r="C8" s="388">
        <v>1653638458.1451886</v>
      </c>
    </row>
    <row r="9" spans="1:3">
      <c r="A9" s="383" t="s">
        <v>433</v>
      </c>
      <c r="B9" s="384"/>
      <c r="C9" s="391"/>
    </row>
    <row r="10" spans="1:3" ht="24">
      <c r="A10" s="392">
        <v>4</v>
      </c>
      <c r="B10" s="393" t="s">
        <v>434</v>
      </c>
      <c r="C10" s="388"/>
    </row>
    <row r="11" spans="1:3">
      <c r="A11" s="392">
        <v>5</v>
      </c>
      <c r="B11" s="394" t="s">
        <v>435</v>
      </c>
      <c r="C11" s="388"/>
    </row>
    <row r="12" spans="1:3">
      <c r="A12" s="392" t="s">
        <v>436</v>
      </c>
      <c r="B12" s="394" t="s">
        <v>437</v>
      </c>
      <c r="C12" s="388">
        <v>0</v>
      </c>
    </row>
    <row r="13" spans="1:3" ht="24">
      <c r="A13" s="395">
        <v>6</v>
      </c>
      <c r="B13" s="393" t="s">
        <v>438</v>
      </c>
      <c r="C13" s="388"/>
    </row>
    <row r="14" spans="1:3">
      <c r="A14" s="395">
        <v>7</v>
      </c>
      <c r="B14" s="396" t="s">
        <v>439</v>
      </c>
      <c r="C14" s="388"/>
    </row>
    <row r="15" spans="1:3">
      <c r="A15" s="397">
        <v>8</v>
      </c>
      <c r="B15" s="398" t="s">
        <v>440</v>
      </c>
      <c r="C15" s="388"/>
    </row>
    <row r="16" spans="1:3">
      <c r="A16" s="395">
        <v>9</v>
      </c>
      <c r="B16" s="396" t="s">
        <v>441</v>
      </c>
      <c r="C16" s="388"/>
    </row>
    <row r="17" spans="1:3">
      <c r="A17" s="395">
        <v>10</v>
      </c>
      <c r="B17" s="396" t="s">
        <v>442</v>
      </c>
      <c r="C17" s="388"/>
    </row>
    <row r="18" spans="1:3">
      <c r="A18" s="399">
        <v>11</v>
      </c>
      <c r="B18" s="400" t="s">
        <v>443</v>
      </c>
      <c r="C18" s="401">
        <v>0</v>
      </c>
    </row>
    <row r="19" spans="1:3">
      <c r="A19" s="402" t="s">
        <v>444</v>
      </c>
      <c r="B19" s="403"/>
      <c r="C19" s="404"/>
    </row>
    <row r="20" spans="1:3" ht="24">
      <c r="A20" s="405">
        <v>12</v>
      </c>
      <c r="B20" s="393" t="s">
        <v>445</v>
      </c>
      <c r="C20" s="388"/>
    </row>
    <row r="21" spans="1:3">
      <c r="A21" s="405">
        <v>13</v>
      </c>
      <c r="B21" s="393" t="s">
        <v>446</v>
      </c>
      <c r="C21" s="388"/>
    </row>
    <row r="22" spans="1:3">
      <c r="A22" s="405">
        <v>14</v>
      </c>
      <c r="B22" s="393" t="s">
        <v>447</v>
      </c>
      <c r="C22" s="388"/>
    </row>
    <row r="23" spans="1:3" ht="24">
      <c r="A23" s="405" t="s">
        <v>448</v>
      </c>
      <c r="B23" s="393" t="s">
        <v>449</v>
      </c>
      <c r="C23" s="388"/>
    </row>
    <row r="24" spans="1:3">
      <c r="A24" s="405">
        <v>15</v>
      </c>
      <c r="B24" s="393" t="s">
        <v>450</v>
      </c>
      <c r="C24" s="388"/>
    </row>
    <row r="25" spans="1:3">
      <c r="A25" s="405" t="s">
        <v>451</v>
      </c>
      <c r="B25" s="393" t="s">
        <v>452</v>
      </c>
      <c r="C25" s="388"/>
    </row>
    <row r="26" spans="1:3">
      <c r="A26" s="406">
        <v>16</v>
      </c>
      <c r="B26" s="407" t="s">
        <v>453</v>
      </c>
      <c r="C26" s="401">
        <v>0</v>
      </c>
    </row>
    <row r="27" spans="1:3">
      <c r="A27" s="383" t="s">
        <v>454</v>
      </c>
      <c r="B27" s="384"/>
      <c r="C27" s="391"/>
    </row>
    <row r="28" spans="1:3">
      <c r="A28" s="408">
        <v>17</v>
      </c>
      <c r="B28" s="394" t="s">
        <v>455</v>
      </c>
      <c r="C28" s="388"/>
    </row>
    <row r="29" spans="1:3">
      <c r="A29" s="408">
        <v>18</v>
      </c>
      <c r="B29" s="394" t="s">
        <v>456</v>
      </c>
      <c r="C29" s="388"/>
    </row>
    <row r="30" spans="1:3">
      <c r="A30" s="406">
        <v>19</v>
      </c>
      <c r="B30" s="407" t="s">
        <v>457</v>
      </c>
      <c r="C30" s="401">
        <v>0</v>
      </c>
    </row>
    <row r="31" spans="1:3">
      <c r="A31" s="383" t="s">
        <v>458</v>
      </c>
      <c r="B31" s="384"/>
      <c r="C31" s="391"/>
    </row>
    <row r="32" spans="1:3" ht="24">
      <c r="A32" s="408" t="s">
        <v>459</v>
      </c>
      <c r="B32" s="393" t="s">
        <v>460</v>
      </c>
      <c r="C32" s="409"/>
    </row>
    <row r="33" spans="1:3">
      <c r="A33" s="408" t="s">
        <v>461</v>
      </c>
      <c r="B33" s="394" t="s">
        <v>462</v>
      </c>
      <c r="C33" s="409"/>
    </row>
    <row r="34" spans="1:3">
      <c r="A34" s="383" t="s">
        <v>463</v>
      </c>
      <c r="B34" s="384"/>
      <c r="C34" s="391"/>
    </row>
    <row r="35" spans="1:3">
      <c r="A35" s="410">
        <v>20</v>
      </c>
      <c r="B35" s="411" t="s">
        <v>464</v>
      </c>
      <c r="C35" s="401">
        <v>265452501.13</v>
      </c>
    </row>
    <row r="36" spans="1:3">
      <c r="A36" s="406">
        <v>21</v>
      </c>
      <c r="B36" s="407" t="s">
        <v>465</v>
      </c>
      <c r="C36" s="401">
        <v>1653638458.1451886</v>
      </c>
    </row>
    <row r="37" spans="1:3">
      <c r="A37" s="383" t="s">
        <v>466</v>
      </c>
      <c r="B37" s="384"/>
      <c r="C37" s="391"/>
    </row>
    <row r="38" spans="1:3">
      <c r="A38" s="406">
        <v>22</v>
      </c>
      <c r="B38" s="407" t="s">
        <v>466</v>
      </c>
      <c r="C38" s="639">
        <v>0.16052632292293567</v>
      </c>
    </row>
    <row r="39" spans="1:3">
      <c r="A39" s="383" t="s">
        <v>467</v>
      </c>
      <c r="B39" s="384"/>
      <c r="C39" s="391"/>
    </row>
    <row r="40" spans="1:3">
      <c r="A40" s="412" t="s">
        <v>468</v>
      </c>
      <c r="B40" s="393" t="s">
        <v>469</v>
      </c>
      <c r="C40" s="409"/>
    </row>
    <row r="41" spans="1:3" ht="24">
      <c r="A41" s="413" t="s">
        <v>470</v>
      </c>
      <c r="B41" s="387" t="s">
        <v>471</v>
      </c>
      <c r="C41" s="409"/>
    </row>
    <row r="43" spans="1:3">
      <c r="B43" s="382" t="s">
        <v>481</v>
      </c>
    </row>
  </sheetData>
  <pageMargins left="0.7" right="0.7" top="0.75" bottom="0.75" header="0.3" footer="0.3"/>
  <pageSetup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60" zoomScaleNormal="90" workbookViewId="0">
      <pane xSplit="2" ySplit="6" topLeftCell="C7" activePane="bottomRight" state="frozen"/>
      <selection pane="topRight" activeCell="C1" sqref="C1"/>
      <selection pane="bottomLeft" activeCell="A6" sqref="A6"/>
      <selection pane="bottomRight" activeCell="G42" sqref="G42"/>
    </sheetView>
  </sheetViews>
  <sheetFormatPr defaultRowHeight="15"/>
  <cols>
    <col min="1" max="1" width="8.7109375" style="296"/>
    <col min="2" max="2" width="69.42578125" style="460" customWidth="1"/>
    <col min="3" max="3" width="14.42578125" style="296" bestFit="1" customWidth="1"/>
    <col min="4" max="4" width="14.140625" style="296" bestFit="1" customWidth="1"/>
    <col min="5" max="6" width="14.7109375" style="296" bestFit="1" customWidth="1"/>
    <col min="7" max="7" width="19" style="296" bestFit="1" customWidth="1"/>
  </cols>
  <sheetData>
    <row r="1" spans="1:7">
      <c r="A1" s="296" t="s">
        <v>30</v>
      </c>
      <c r="B1" s="3" t="str">
        <f>'Info '!C2</f>
        <v>JSC "BasisBank"</v>
      </c>
    </row>
    <row r="2" spans="1:7">
      <c r="A2" s="296" t="s">
        <v>31</v>
      </c>
      <c r="B2" s="452">
        <f>'1. key ratios '!B2</f>
        <v>44469</v>
      </c>
    </row>
    <row r="4" spans="1:7" ht="15.75" thickBot="1">
      <c r="A4" s="296" t="s">
        <v>531</v>
      </c>
      <c r="B4" s="461" t="s">
        <v>492</v>
      </c>
    </row>
    <row r="5" spans="1:7">
      <c r="A5" s="462"/>
      <c r="B5" s="463"/>
      <c r="C5" s="718" t="s">
        <v>493</v>
      </c>
      <c r="D5" s="718"/>
      <c r="E5" s="718"/>
      <c r="F5" s="718"/>
      <c r="G5" s="719" t="s">
        <v>494</v>
      </c>
    </row>
    <row r="6" spans="1:7">
      <c r="A6" s="464"/>
      <c r="B6" s="465"/>
      <c r="C6" s="466" t="s">
        <v>495</v>
      </c>
      <c r="D6" s="467" t="s">
        <v>496</v>
      </c>
      <c r="E6" s="467" t="s">
        <v>497</v>
      </c>
      <c r="F6" s="467" t="s">
        <v>498</v>
      </c>
      <c r="G6" s="720"/>
    </row>
    <row r="7" spans="1:7">
      <c r="A7" s="468"/>
      <c r="B7" s="469" t="s">
        <v>499</v>
      </c>
      <c r="C7" s="470"/>
      <c r="D7" s="470"/>
      <c r="E7" s="470"/>
      <c r="F7" s="470"/>
      <c r="G7" s="471"/>
    </row>
    <row r="8" spans="1:7">
      <c r="A8" s="472">
        <v>1</v>
      </c>
      <c r="B8" s="473" t="s">
        <v>500</v>
      </c>
      <c r="C8" s="474">
        <v>265452501.13</v>
      </c>
      <c r="D8" s="474">
        <v>0</v>
      </c>
      <c r="E8" s="474">
        <v>0</v>
      </c>
      <c r="F8" s="474">
        <v>338823104.96399999</v>
      </c>
      <c r="G8" s="475">
        <v>604275606.09399998</v>
      </c>
    </row>
    <row r="9" spans="1:7">
      <c r="A9" s="472">
        <v>2</v>
      </c>
      <c r="B9" s="476" t="s">
        <v>501</v>
      </c>
      <c r="C9" s="474">
        <v>265452501.13</v>
      </c>
      <c r="D9" s="474"/>
      <c r="E9" s="474"/>
      <c r="F9" s="474">
        <v>12241376</v>
      </c>
      <c r="G9" s="475">
        <v>277693877.13</v>
      </c>
    </row>
    <row r="10" spans="1:7" ht="26.25">
      <c r="A10" s="472">
        <v>3</v>
      </c>
      <c r="B10" s="476" t="s">
        <v>502</v>
      </c>
      <c r="C10" s="477"/>
      <c r="D10" s="477"/>
      <c r="E10" s="477"/>
      <c r="F10" s="474">
        <v>326581728.96399999</v>
      </c>
      <c r="G10" s="475">
        <v>326581728.96399999</v>
      </c>
    </row>
    <row r="11" spans="1:7" ht="14.45" customHeight="1">
      <c r="A11" s="472">
        <v>4</v>
      </c>
      <c r="B11" s="473" t="s">
        <v>503</v>
      </c>
      <c r="C11" s="474">
        <v>176331951.98539999</v>
      </c>
      <c r="D11" s="474">
        <v>90870736.236599997</v>
      </c>
      <c r="E11" s="474">
        <v>71908948.358899996</v>
      </c>
      <c r="F11" s="474">
        <v>1684034.5567999999</v>
      </c>
      <c r="G11" s="475">
        <v>306894148.14828002</v>
      </c>
    </row>
    <row r="12" spans="1:7">
      <c r="A12" s="472">
        <v>5</v>
      </c>
      <c r="B12" s="476" t="s">
        <v>504</v>
      </c>
      <c r="C12" s="474">
        <v>154455320.38609999</v>
      </c>
      <c r="D12" s="478">
        <v>82631949.485100001</v>
      </c>
      <c r="E12" s="474">
        <v>64553834.582400002</v>
      </c>
      <c r="F12" s="474">
        <v>1684034.5567999999</v>
      </c>
      <c r="G12" s="475">
        <v>288158882.08463001</v>
      </c>
    </row>
    <row r="13" spans="1:7">
      <c r="A13" s="472">
        <v>6</v>
      </c>
      <c r="B13" s="476" t="s">
        <v>505</v>
      </c>
      <c r="C13" s="474">
        <v>21876631.599300001</v>
      </c>
      <c r="D13" s="478">
        <v>8238786.7515000002</v>
      </c>
      <c r="E13" s="474">
        <v>7355113.7764999997</v>
      </c>
      <c r="F13" s="474">
        <v>0</v>
      </c>
      <c r="G13" s="475">
        <v>18735266.063650001</v>
      </c>
    </row>
    <row r="14" spans="1:7">
      <c r="A14" s="472">
        <v>7</v>
      </c>
      <c r="B14" s="473" t="s">
        <v>506</v>
      </c>
      <c r="C14" s="474">
        <v>261474727.01479998</v>
      </c>
      <c r="D14" s="474">
        <v>310903868.83109999</v>
      </c>
      <c r="E14" s="474">
        <v>88960531.166999996</v>
      </c>
      <c r="F14" s="474">
        <v>39984</v>
      </c>
      <c r="G14" s="475">
        <v>205355211.80324998</v>
      </c>
    </row>
    <row r="15" spans="1:7" ht="51.75">
      <c r="A15" s="472">
        <v>8</v>
      </c>
      <c r="B15" s="476" t="s">
        <v>507</v>
      </c>
      <c r="C15" s="474">
        <v>239141780.06529999</v>
      </c>
      <c r="D15" s="478">
        <v>82568128.374200001</v>
      </c>
      <c r="E15" s="474">
        <v>20700899.741100002</v>
      </c>
      <c r="F15" s="474">
        <v>39984</v>
      </c>
      <c r="G15" s="475">
        <v>171225396.09029999</v>
      </c>
    </row>
    <row r="16" spans="1:7" ht="26.25">
      <c r="A16" s="472">
        <v>9</v>
      </c>
      <c r="B16" s="476" t="s">
        <v>508</v>
      </c>
      <c r="C16" s="474">
        <v>22332946.949500002</v>
      </c>
      <c r="D16" s="478">
        <v>228335740.4569</v>
      </c>
      <c r="E16" s="474">
        <v>68259631.425899997</v>
      </c>
      <c r="F16" s="474">
        <v>0</v>
      </c>
      <c r="G16" s="475">
        <v>34129815.712949999</v>
      </c>
    </row>
    <row r="17" spans="1:7">
      <c r="A17" s="472">
        <v>10</v>
      </c>
      <c r="B17" s="473" t="s">
        <v>509</v>
      </c>
      <c r="C17" s="474"/>
      <c r="D17" s="478"/>
      <c r="E17" s="474"/>
      <c r="F17" s="474"/>
      <c r="G17" s="475"/>
    </row>
    <row r="18" spans="1:7">
      <c r="A18" s="472">
        <v>11</v>
      </c>
      <c r="B18" s="473" t="s">
        <v>510</v>
      </c>
      <c r="C18" s="474">
        <v>39799129.838699102</v>
      </c>
      <c r="D18" s="478">
        <v>0</v>
      </c>
      <c r="E18" s="474">
        <v>0</v>
      </c>
      <c r="F18" s="474">
        <v>0</v>
      </c>
      <c r="G18" s="475">
        <v>0</v>
      </c>
    </row>
    <row r="19" spans="1:7">
      <c r="A19" s="472">
        <v>12</v>
      </c>
      <c r="B19" s="476" t="s">
        <v>511</v>
      </c>
      <c r="C19" s="477"/>
      <c r="D19" s="478"/>
      <c r="E19" s="474"/>
      <c r="F19" s="474"/>
      <c r="G19" s="475"/>
    </row>
    <row r="20" spans="1:7">
      <c r="A20" s="472">
        <v>13</v>
      </c>
      <c r="B20" s="476" t="s">
        <v>512</v>
      </c>
      <c r="C20" s="474">
        <v>39799129.838699102</v>
      </c>
      <c r="D20" s="474"/>
      <c r="E20" s="474"/>
      <c r="F20" s="474"/>
      <c r="G20" s="475"/>
    </row>
    <row r="21" spans="1:7">
      <c r="A21" s="479">
        <v>14</v>
      </c>
      <c r="B21" s="480" t="s">
        <v>513</v>
      </c>
      <c r="C21" s="477"/>
      <c r="D21" s="477"/>
      <c r="E21" s="477"/>
      <c r="F21" s="477"/>
      <c r="G21" s="481">
        <v>1116524966.0455301</v>
      </c>
    </row>
    <row r="22" spans="1:7">
      <c r="A22" s="482"/>
      <c r="B22" s="483" t="s">
        <v>514</v>
      </c>
      <c r="C22" s="484"/>
      <c r="D22" s="485"/>
      <c r="E22" s="484"/>
      <c r="F22" s="484"/>
      <c r="G22" s="486"/>
    </row>
    <row r="23" spans="1:7">
      <c r="A23" s="472">
        <v>15</v>
      </c>
      <c r="B23" s="473" t="s">
        <v>515</v>
      </c>
      <c r="C23" s="487">
        <v>422740997.9131</v>
      </c>
      <c r="D23" s="488">
        <v>122108164.5</v>
      </c>
      <c r="E23" s="487"/>
      <c r="F23" s="487"/>
      <c r="G23" s="475">
        <v>16516711.57096</v>
      </c>
    </row>
    <row r="24" spans="1:7">
      <c r="A24" s="472">
        <v>16</v>
      </c>
      <c r="B24" s="473" t="s">
        <v>516</v>
      </c>
      <c r="C24" s="474">
        <v>2905952.5929999901</v>
      </c>
      <c r="D24" s="478">
        <v>167133660.22052392</v>
      </c>
      <c r="E24" s="474">
        <v>113574756.17655426</v>
      </c>
      <c r="F24" s="474">
        <v>606090488.27486277</v>
      </c>
      <c r="G24" s="475">
        <v>638686995.35506856</v>
      </c>
    </row>
    <row r="25" spans="1:7">
      <c r="A25" s="472">
        <v>17</v>
      </c>
      <c r="B25" s="476" t="s">
        <v>517</v>
      </c>
      <c r="C25" s="474"/>
      <c r="D25" s="478">
        <v>4715000</v>
      </c>
      <c r="E25" s="474">
        <v>240000</v>
      </c>
      <c r="F25" s="474">
        <v>0</v>
      </c>
      <c r="G25" s="475">
        <v>591500</v>
      </c>
    </row>
    <row r="26" spans="1:7" ht="26.25">
      <c r="A26" s="472">
        <v>18</v>
      </c>
      <c r="B26" s="476" t="s">
        <v>518</v>
      </c>
      <c r="C26" s="474">
        <v>2905952.5929999901</v>
      </c>
      <c r="D26" s="478">
        <v>18238217.7148</v>
      </c>
      <c r="E26" s="474">
        <v>14371088.4223</v>
      </c>
      <c r="F26" s="474">
        <v>19479645.0222</v>
      </c>
      <c r="G26" s="475">
        <v>29836814.779519998</v>
      </c>
    </row>
    <row r="27" spans="1:7">
      <c r="A27" s="472">
        <v>19</v>
      </c>
      <c r="B27" s="476" t="s">
        <v>519</v>
      </c>
      <c r="C27" s="474"/>
      <c r="D27" s="478">
        <v>135031807.17628402</v>
      </c>
      <c r="E27" s="474">
        <v>92390053.137290701</v>
      </c>
      <c r="F27" s="474">
        <v>509017904.65652174</v>
      </c>
      <c r="G27" s="475">
        <v>546376149.11485505</v>
      </c>
    </row>
    <row r="28" spans="1:7">
      <c r="A28" s="472">
        <v>20</v>
      </c>
      <c r="B28" s="489" t="s">
        <v>520</v>
      </c>
      <c r="C28" s="474">
        <v>0</v>
      </c>
      <c r="D28" s="478">
        <v>0</v>
      </c>
      <c r="E28" s="474">
        <v>0</v>
      </c>
      <c r="F28" s="474">
        <v>0</v>
      </c>
      <c r="G28" s="475"/>
    </row>
    <row r="29" spans="1:7">
      <c r="A29" s="472">
        <v>21</v>
      </c>
      <c r="B29" s="476" t="s">
        <v>521</v>
      </c>
      <c r="C29" s="474"/>
      <c r="D29" s="478">
        <v>4642554.5101399198</v>
      </c>
      <c r="E29" s="474">
        <v>4421622.61696357</v>
      </c>
      <c r="F29" s="474">
        <v>59662956.5961411</v>
      </c>
      <c r="G29" s="475">
        <v>43313010.351043463</v>
      </c>
    </row>
    <row r="30" spans="1:7">
      <c r="A30" s="472">
        <v>22</v>
      </c>
      <c r="B30" s="489" t="s">
        <v>520</v>
      </c>
      <c r="C30" s="474"/>
      <c r="D30" s="478">
        <v>4642554.5101399198</v>
      </c>
      <c r="E30" s="474">
        <v>4421622.61696357</v>
      </c>
      <c r="F30" s="474">
        <v>59662956.5961411</v>
      </c>
      <c r="G30" s="475">
        <v>43313010.351043463</v>
      </c>
    </row>
    <row r="31" spans="1:7">
      <c r="A31" s="472">
        <v>23</v>
      </c>
      <c r="B31" s="476" t="s">
        <v>522</v>
      </c>
      <c r="C31" s="474"/>
      <c r="D31" s="478">
        <v>4506080.8192999996</v>
      </c>
      <c r="E31" s="474">
        <v>2151992</v>
      </c>
      <c r="F31" s="474">
        <v>17929982</v>
      </c>
      <c r="G31" s="475">
        <v>18569521.109650001</v>
      </c>
    </row>
    <row r="32" spans="1:7">
      <c r="A32" s="472">
        <v>24</v>
      </c>
      <c r="B32" s="473" t="s">
        <v>523</v>
      </c>
      <c r="C32" s="474"/>
      <c r="D32" s="478"/>
      <c r="E32" s="474"/>
      <c r="F32" s="474"/>
      <c r="G32" s="475"/>
    </row>
    <row r="33" spans="1:7">
      <c r="A33" s="472">
        <v>25</v>
      </c>
      <c r="B33" s="473" t="s">
        <v>524</v>
      </c>
      <c r="C33" s="474">
        <v>66813540.843800001</v>
      </c>
      <c r="D33" s="474">
        <v>23843199.140219998</v>
      </c>
      <c r="E33" s="474">
        <v>20353705.870979998</v>
      </c>
      <c r="F33" s="474">
        <v>103248342.10430001</v>
      </c>
      <c r="G33" s="475">
        <v>192160335.45370001</v>
      </c>
    </row>
    <row r="34" spans="1:7">
      <c r="A34" s="472">
        <v>26</v>
      </c>
      <c r="B34" s="476" t="s">
        <v>525</v>
      </c>
      <c r="C34" s="477"/>
      <c r="D34" s="478"/>
      <c r="E34" s="474"/>
      <c r="F34" s="474"/>
      <c r="G34" s="475"/>
    </row>
    <row r="35" spans="1:7">
      <c r="A35" s="472">
        <v>27</v>
      </c>
      <c r="B35" s="476" t="s">
        <v>526</v>
      </c>
      <c r="C35" s="474">
        <v>66813540.843800001</v>
      </c>
      <c r="D35" s="478">
        <v>23843199.140219998</v>
      </c>
      <c r="E35" s="474">
        <v>20353705.870979998</v>
      </c>
      <c r="F35" s="474">
        <v>103248342.10430001</v>
      </c>
      <c r="G35" s="475">
        <v>192160335.45370001</v>
      </c>
    </row>
    <row r="36" spans="1:7">
      <c r="A36" s="472">
        <v>28</v>
      </c>
      <c r="B36" s="473" t="s">
        <v>527</v>
      </c>
      <c r="C36" s="474">
        <v>139753991.69410002</v>
      </c>
      <c r="D36" s="478">
        <v>34629151.191399999</v>
      </c>
      <c r="E36" s="474">
        <v>15709982.9109</v>
      </c>
      <c r="F36" s="474">
        <v>36003213.333400004</v>
      </c>
      <c r="G36" s="475">
        <v>17420095.794945002</v>
      </c>
    </row>
    <row r="37" spans="1:7">
      <c r="A37" s="479">
        <v>29</v>
      </c>
      <c r="B37" s="480" t="s">
        <v>528</v>
      </c>
      <c r="C37" s="477"/>
      <c r="D37" s="477"/>
      <c r="E37" s="477"/>
      <c r="F37" s="477"/>
      <c r="G37" s="481">
        <v>864784138.17467356</v>
      </c>
    </row>
    <row r="38" spans="1:7">
      <c r="A38" s="468"/>
      <c r="B38" s="490"/>
      <c r="C38" s="491"/>
      <c r="D38" s="491"/>
      <c r="E38" s="491"/>
      <c r="F38" s="491"/>
      <c r="G38" s="492"/>
    </row>
    <row r="39" spans="1:7" ht="15.75" thickBot="1">
      <c r="A39" s="493">
        <v>30</v>
      </c>
      <c r="B39" s="494" t="s">
        <v>529</v>
      </c>
      <c r="C39" s="343"/>
      <c r="D39" s="344"/>
      <c r="E39" s="344"/>
      <c r="F39" s="345"/>
      <c r="G39" s="495">
        <v>1.2911025038019472</v>
      </c>
    </row>
    <row r="42" spans="1:7" ht="39">
      <c r="B42" s="460" t="s">
        <v>530</v>
      </c>
    </row>
  </sheetData>
  <mergeCells count="2">
    <mergeCell ref="C5:F5"/>
    <mergeCell ref="G5:G6"/>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60" zoomScaleNormal="100" workbookViewId="0">
      <pane xSplit="1" ySplit="5" topLeftCell="B6" activePane="bottomRight" state="frozen"/>
      <selection activeCell="B9" sqref="B9"/>
      <selection pane="topRight" activeCell="B9" sqref="B9"/>
      <selection pane="bottomLeft" activeCell="B9" sqref="B9"/>
      <selection pane="bottomRight" activeCell="E51" sqref="E51"/>
    </sheetView>
  </sheetViews>
  <sheetFormatPr defaultColWidth="9.140625" defaultRowHeight="14.25"/>
  <cols>
    <col min="1" max="1" width="9.42578125" style="3" bestFit="1" customWidth="1"/>
    <col min="2" max="2" width="57.85546875" style="3" customWidth="1"/>
    <col min="3" max="3" width="14" style="3" bestFit="1" customWidth="1"/>
    <col min="4" max="4" width="14" style="4" bestFit="1" customWidth="1"/>
    <col min="5" max="5" width="14.7109375" style="4" bestFit="1" customWidth="1"/>
    <col min="6" max="6" width="14" style="4" bestFit="1" customWidth="1"/>
    <col min="7" max="7" width="14.7109375" style="4" bestFit="1" customWidth="1"/>
    <col min="8" max="13" width="6.7109375" style="5" customWidth="1"/>
    <col min="14" max="16384" width="9.140625" style="5"/>
  </cols>
  <sheetData>
    <row r="1" spans="1:8">
      <c r="A1" s="2" t="s">
        <v>30</v>
      </c>
      <c r="B1" s="3" t="str">
        <f>'Info '!C2</f>
        <v>JSC "BasisBank"</v>
      </c>
    </row>
    <row r="2" spans="1:8">
      <c r="A2" s="2" t="s">
        <v>31</v>
      </c>
      <c r="B2" s="452">
        <v>44469</v>
      </c>
      <c r="C2" s="6"/>
      <c r="D2" s="7"/>
      <c r="E2" s="7"/>
      <c r="F2" s="7"/>
      <c r="G2" s="7"/>
      <c r="H2" s="8"/>
    </row>
    <row r="3" spans="1:8">
      <c r="A3" s="2"/>
      <c r="B3" s="6"/>
      <c r="C3" s="6"/>
      <c r="D3" s="7"/>
      <c r="E3" s="7"/>
      <c r="F3" s="7"/>
      <c r="G3" s="7"/>
      <c r="H3" s="8"/>
    </row>
    <row r="4" spans="1:8" ht="15" thickBot="1">
      <c r="A4" s="9" t="s">
        <v>137</v>
      </c>
      <c r="B4" s="10" t="s">
        <v>136</v>
      </c>
      <c r="C4" s="10"/>
      <c r="D4" s="10"/>
      <c r="E4" s="10"/>
      <c r="F4" s="10"/>
      <c r="G4" s="10"/>
      <c r="H4" s="8"/>
    </row>
    <row r="5" spans="1:8">
      <c r="A5" s="11" t="s">
        <v>6</v>
      </c>
      <c r="B5" s="12"/>
      <c r="C5" s="450" t="str">
        <f>INT((MONTH($B$2))/3)&amp;"Q"&amp;"-"&amp;YEAR($B$2)</f>
        <v>3Q-2021</v>
      </c>
      <c r="D5" s="450" t="str">
        <f>IF(INT(MONTH($B$2))=3,"4"&amp;"Q"&amp;"-"&amp;YEAR($B$2)-1,IF(INT(MONTH($B$2))=6,"1"&amp;"Q"&amp;"-"&amp;YEAR($B$2),IF(INT(MONTH($B$2))=9,"2"&amp;"Q"&amp;"-"&amp;YEAR($B$2),IF(INT(MONTH($B$2))=12,"3"&amp;"Q"&amp;"-"&amp;YEAR($B$2),0))))</f>
        <v>2Q-2021</v>
      </c>
      <c r="E5" s="450" t="str">
        <f>IF(INT(MONTH($B$2))=3,"3"&amp;"Q"&amp;"-"&amp;YEAR($B$2)-1,IF(INT(MONTH($B$2))=6,"4"&amp;"Q"&amp;"-"&amp;YEAR($B$2)-1,IF(INT(MONTH($B$2))=9,"1"&amp;"Q"&amp;"-"&amp;YEAR($B$2),IF(INT(MONTH($B$2))=12,"2"&amp;"Q"&amp;"-"&amp;YEAR($B$2),0))))</f>
        <v>1Q-2021</v>
      </c>
      <c r="F5" s="450" t="str">
        <f>IF(INT(MONTH($B$2))=3,"2"&amp;"Q"&amp;"-"&amp;YEAR($B$2)-1,IF(INT(MONTH($B$2))=6,"3"&amp;"Q"&amp;"-"&amp;YEAR($B$2)-1,IF(INT(MONTH($B$2))=9,"4"&amp;"Q"&amp;"-"&amp;YEAR($B$2)-1,IF(INT(MONTH($B$2))=12,"1"&amp;"Q"&amp;"-"&amp;YEAR($B$2),0))))</f>
        <v>4Q-2020</v>
      </c>
      <c r="G5" s="451" t="str">
        <f>IF(INT(MONTH($B$2))=3,"1"&amp;"Q"&amp;"-"&amp;YEAR($B$2)-1,IF(INT(MONTH($B$2))=6,"2"&amp;"Q"&amp;"-"&amp;YEAR($B$2)-1,IF(INT(MONTH($B$2))=9,"3"&amp;"Q"&amp;"-"&amp;YEAR($B$2)-1,IF(INT(MONTH($B$2))=12,"4"&amp;"Q"&amp;"-"&amp;YEAR($B$2)-1,0))))</f>
        <v>3Q-2020</v>
      </c>
    </row>
    <row r="6" spans="1:8">
      <c r="B6" s="242" t="s">
        <v>135</v>
      </c>
      <c r="C6" s="454"/>
      <c r="D6" s="454"/>
      <c r="E6" s="454"/>
      <c r="F6" s="454"/>
      <c r="G6" s="455"/>
    </row>
    <row r="7" spans="1:8">
      <c r="A7" s="13"/>
      <c r="B7" s="243" t="s">
        <v>133</v>
      </c>
      <c r="C7" s="454"/>
      <c r="D7" s="454"/>
      <c r="E7" s="454"/>
      <c r="F7" s="454"/>
      <c r="G7" s="455"/>
    </row>
    <row r="8" spans="1:8">
      <c r="A8" s="456">
        <v>1</v>
      </c>
      <c r="B8" s="14" t="s">
        <v>482</v>
      </c>
      <c r="C8" s="574">
        <v>265452501.13</v>
      </c>
      <c r="D8" s="575">
        <v>247816256.63999999</v>
      </c>
      <c r="E8" s="575">
        <v>240719372.53</v>
      </c>
      <c r="F8" s="575">
        <v>232115414.32999998</v>
      </c>
      <c r="G8" s="576">
        <v>225149320.08999997</v>
      </c>
    </row>
    <row r="9" spans="1:8">
      <c r="A9" s="456">
        <v>2</v>
      </c>
      <c r="B9" s="14" t="s">
        <v>483</v>
      </c>
      <c r="C9" s="574">
        <v>265452501.13</v>
      </c>
      <c r="D9" s="575">
        <v>247816256.63999999</v>
      </c>
      <c r="E9" s="575">
        <v>240719372.53</v>
      </c>
      <c r="F9" s="575">
        <v>232115414.32999998</v>
      </c>
      <c r="G9" s="576">
        <v>225149320.08999997</v>
      </c>
    </row>
    <row r="10" spans="1:8">
      <c r="A10" s="456">
        <v>3</v>
      </c>
      <c r="B10" s="14" t="s">
        <v>242</v>
      </c>
      <c r="C10" s="574">
        <v>295358176.47649914</v>
      </c>
      <c r="D10" s="575">
        <v>280321900.0819748</v>
      </c>
      <c r="E10" s="575">
        <v>275128392.06172788</v>
      </c>
      <c r="F10" s="575">
        <v>265483867.79889318</v>
      </c>
      <c r="G10" s="576">
        <v>258330127.02649707</v>
      </c>
    </row>
    <row r="11" spans="1:8">
      <c r="A11" s="456">
        <v>4</v>
      </c>
      <c r="B11" s="14" t="s">
        <v>485</v>
      </c>
      <c r="C11" s="574">
        <v>91656320.449453786</v>
      </c>
      <c r="D11" s="575">
        <v>88361268.60597527</v>
      </c>
      <c r="E11" s="575">
        <v>92191695.259750709</v>
      </c>
      <c r="F11" s="575">
        <v>82523586.435273439</v>
      </c>
      <c r="G11" s="576">
        <v>81130940.400928885</v>
      </c>
    </row>
    <row r="12" spans="1:8">
      <c r="A12" s="456">
        <v>5</v>
      </c>
      <c r="B12" s="14" t="s">
        <v>486</v>
      </c>
      <c r="C12" s="574">
        <v>122242023.6903459</v>
      </c>
      <c r="D12" s="575">
        <v>117848931.49008335</v>
      </c>
      <c r="E12" s="575">
        <v>122958475.84602115</v>
      </c>
      <c r="F12" s="575">
        <v>110067421.63070144</v>
      </c>
      <c r="G12" s="576">
        <v>108209938.6272198</v>
      </c>
    </row>
    <row r="13" spans="1:8">
      <c r="A13" s="456">
        <v>6</v>
      </c>
      <c r="B13" s="14" t="s">
        <v>484</v>
      </c>
      <c r="C13" s="574">
        <v>188502163.93218562</v>
      </c>
      <c r="D13" s="575">
        <v>181457653.67036971</v>
      </c>
      <c r="E13" s="575">
        <v>189404655.43450895</v>
      </c>
      <c r="F13" s="575">
        <v>186412557.92842311</v>
      </c>
      <c r="G13" s="576">
        <v>183403321.68553901</v>
      </c>
    </row>
    <row r="14" spans="1:8">
      <c r="A14" s="13"/>
      <c r="B14" s="242" t="s">
        <v>488</v>
      </c>
      <c r="C14" s="577"/>
      <c r="D14" s="577"/>
      <c r="E14" s="577"/>
      <c r="F14" s="577"/>
      <c r="G14" s="578"/>
    </row>
    <row r="15" spans="1:8" ht="15" customHeight="1">
      <c r="A15" s="456">
        <v>7</v>
      </c>
      <c r="B15" s="14" t="s">
        <v>487</v>
      </c>
      <c r="C15" s="579">
        <v>1546911912.6672308</v>
      </c>
      <c r="D15" s="575">
        <v>1489488157.1328807</v>
      </c>
      <c r="E15" s="575">
        <v>1549785221.6105356</v>
      </c>
      <c r="F15" s="575">
        <v>1519303562.2598829</v>
      </c>
      <c r="G15" s="576">
        <v>1493097477.3454585</v>
      </c>
    </row>
    <row r="16" spans="1:8">
      <c r="A16" s="13"/>
      <c r="B16" s="242" t="s">
        <v>489</v>
      </c>
      <c r="C16" s="454"/>
      <c r="D16" s="454"/>
      <c r="E16" s="454"/>
      <c r="F16" s="454"/>
      <c r="G16" s="455"/>
    </row>
    <row r="17" spans="1:7" s="17" customFormat="1">
      <c r="A17" s="456"/>
      <c r="B17" s="243" t="s">
        <v>474</v>
      </c>
      <c r="C17" s="318"/>
      <c r="D17" s="15"/>
      <c r="E17" s="15"/>
      <c r="F17" s="15"/>
      <c r="G17" s="16"/>
    </row>
    <row r="18" spans="1:7">
      <c r="A18" s="11">
        <v>8</v>
      </c>
      <c r="B18" s="14" t="s">
        <v>482</v>
      </c>
      <c r="C18" s="580">
        <v>0.17160156241366001</v>
      </c>
      <c r="D18" s="581">
        <v>0.16637678886754098</v>
      </c>
      <c r="E18" s="581">
        <v>0.15532434376928991</v>
      </c>
      <c r="F18" s="581">
        <v>0.15277750944303764</v>
      </c>
      <c r="G18" s="582">
        <v>0.15079345019742946</v>
      </c>
    </row>
    <row r="19" spans="1:7" ht="15" customHeight="1">
      <c r="A19" s="11">
        <v>9</v>
      </c>
      <c r="B19" s="14" t="s">
        <v>483</v>
      </c>
      <c r="C19" s="580">
        <v>0.17160156241366001</v>
      </c>
      <c r="D19" s="581">
        <v>0.16637678886754098</v>
      </c>
      <c r="E19" s="581">
        <v>0.15532434376928991</v>
      </c>
      <c r="F19" s="581">
        <v>0.15277750944303764</v>
      </c>
      <c r="G19" s="582">
        <v>0.15079345019742946</v>
      </c>
    </row>
    <row r="20" spans="1:7">
      <c r="A20" s="11">
        <v>10</v>
      </c>
      <c r="B20" s="14" t="s">
        <v>242</v>
      </c>
      <c r="C20" s="580">
        <v>0.19093406292749657</v>
      </c>
      <c r="D20" s="581">
        <v>0.18820015368337475</v>
      </c>
      <c r="E20" s="581">
        <v>0.1775267877285697</v>
      </c>
      <c r="F20" s="581">
        <v>0.17474050242072764</v>
      </c>
      <c r="G20" s="582">
        <v>0.17301625040970259</v>
      </c>
    </row>
    <row r="21" spans="1:7">
      <c r="A21" s="11">
        <v>11</v>
      </c>
      <c r="B21" s="14" t="s">
        <v>485</v>
      </c>
      <c r="C21" s="580">
        <v>5.9251156900988158E-2</v>
      </c>
      <c r="D21" s="581">
        <v>5.932324347986901E-2</v>
      </c>
      <c r="E21" s="581">
        <v>5.9486755954444553E-2</v>
      </c>
      <c r="F21" s="581">
        <v>5.4316720163891413E-2</v>
      </c>
      <c r="G21" s="582">
        <v>5.4337336732474824E-2</v>
      </c>
    </row>
    <row r="22" spans="1:7">
      <c r="A22" s="11">
        <v>12</v>
      </c>
      <c r="B22" s="14" t="s">
        <v>486</v>
      </c>
      <c r="C22" s="580">
        <v>7.9023260917017973E-2</v>
      </c>
      <c r="D22" s="581">
        <v>7.9120421955506545E-2</v>
      </c>
      <c r="E22" s="581">
        <v>7.933904268247105E-2</v>
      </c>
      <c r="F22" s="581">
        <v>7.2445970880883101E-2</v>
      </c>
      <c r="G22" s="582">
        <v>7.2473458879324881E-2</v>
      </c>
    </row>
    <row r="23" spans="1:7">
      <c r="A23" s="11">
        <v>13</v>
      </c>
      <c r="B23" s="14" t="s">
        <v>484</v>
      </c>
      <c r="C23" s="580">
        <v>0.12185707692118336</v>
      </c>
      <c r="D23" s="581">
        <v>0.12182550952245098</v>
      </c>
      <c r="E23" s="581">
        <v>0.12221348661311905</v>
      </c>
      <c r="F23" s="581">
        <v>0.12269605795641285</v>
      </c>
      <c r="G23" s="582">
        <v>0.12283412467591016</v>
      </c>
    </row>
    <row r="24" spans="1:7">
      <c r="A24" s="13"/>
      <c r="B24" s="242" t="s">
        <v>132</v>
      </c>
      <c r="C24" s="583"/>
      <c r="D24" s="583"/>
      <c r="E24" s="583"/>
      <c r="F24" s="583"/>
      <c r="G24" s="584"/>
    </row>
    <row r="25" spans="1:7" ht="15" customHeight="1">
      <c r="A25" s="457">
        <v>14</v>
      </c>
      <c r="B25" s="14" t="s">
        <v>131</v>
      </c>
      <c r="C25" s="585">
        <v>7.4479871420651933E-2</v>
      </c>
      <c r="D25" s="586">
        <v>7.0902119707839384E-2</v>
      </c>
      <c r="E25" s="586">
        <v>6.6770995748569581E-2</v>
      </c>
      <c r="F25" s="586">
        <v>6.9850878461628629E-2</v>
      </c>
      <c r="G25" s="587">
        <v>7.0839950279849975E-2</v>
      </c>
    </row>
    <row r="26" spans="1:7">
      <c r="A26" s="457">
        <v>15</v>
      </c>
      <c r="B26" s="14" t="s">
        <v>130</v>
      </c>
      <c r="C26" s="585">
        <v>3.7014829842418134E-2</v>
      </c>
      <c r="D26" s="586">
        <v>3.6262768582781317E-2</v>
      </c>
      <c r="E26" s="586">
        <v>3.5917108724700712E-2</v>
      </c>
      <c r="F26" s="586">
        <v>3.9204573780741186E-2</v>
      </c>
      <c r="G26" s="587">
        <v>4.0347292186893008E-2</v>
      </c>
    </row>
    <row r="27" spans="1:7">
      <c r="A27" s="457">
        <v>16</v>
      </c>
      <c r="B27" s="14" t="s">
        <v>129</v>
      </c>
      <c r="C27" s="585">
        <v>2.245780989268167E-2</v>
      </c>
      <c r="D27" s="586">
        <v>1.9056347753749096E-2</v>
      </c>
      <c r="E27" s="586">
        <v>1.6734743988668074E-2</v>
      </c>
      <c r="F27" s="586">
        <v>1.933807261584054E-2</v>
      </c>
      <c r="G27" s="587">
        <v>2.0405175263203994E-2</v>
      </c>
    </row>
    <row r="28" spans="1:7">
      <c r="A28" s="457">
        <v>17</v>
      </c>
      <c r="B28" s="14" t="s">
        <v>128</v>
      </c>
      <c r="C28" s="585">
        <v>3.7465041578233806E-2</v>
      </c>
      <c r="D28" s="586">
        <v>3.463935112505806E-2</v>
      </c>
      <c r="E28" s="586">
        <v>3.0853887023868872E-2</v>
      </c>
      <c r="F28" s="586">
        <v>3.0646304680887439E-2</v>
      </c>
      <c r="G28" s="587">
        <v>3.0492658092956964E-2</v>
      </c>
    </row>
    <row r="29" spans="1:7">
      <c r="A29" s="457">
        <v>18</v>
      </c>
      <c r="B29" s="14" t="s">
        <v>267</v>
      </c>
      <c r="C29" s="585">
        <v>2.6098149319998695E-2</v>
      </c>
      <c r="D29" s="586">
        <v>1.8065614205511414E-2</v>
      </c>
      <c r="E29" s="586">
        <v>1.6125735583015152E-2</v>
      </c>
      <c r="F29" s="586">
        <v>3.5040779731209792E-3</v>
      </c>
      <c r="G29" s="587">
        <v>-8.8184580812811556E-4</v>
      </c>
    </row>
    <row r="30" spans="1:7">
      <c r="A30" s="457">
        <v>19</v>
      </c>
      <c r="B30" s="14" t="s">
        <v>268</v>
      </c>
      <c r="C30" s="585">
        <v>0.17039304628525573</v>
      </c>
      <c r="D30" s="586">
        <v>0.12265188052050463</v>
      </c>
      <c r="E30" s="586">
        <v>0.11428334902011199</v>
      </c>
      <c r="F30" s="586">
        <v>2.540281131801141E-2</v>
      </c>
      <c r="G30" s="587">
        <v>-6.3873704896180552E-3</v>
      </c>
    </row>
    <row r="31" spans="1:7">
      <c r="A31" s="13"/>
      <c r="B31" s="242" t="s">
        <v>347</v>
      </c>
      <c r="C31" s="583"/>
      <c r="D31" s="583"/>
      <c r="E31" s="583"/>
      <c r="F31" s="583"/>
      <c r="G31" s="584"/>
    </row>
    <row r="32" spans="1:7">
      <c r="A32" s="457">
        <v>20</v>
      </c>
      <c r="B32" s="14" t="s">
        <v>127</v>
      </c>
      <c r="C32" s="585">
        <v>6.5587091122677021E-2</v>
      </c>
      <c r="D32" s="586">
        <v>6.6395780911242833E-2</v>
      </c>
      <c r="E32" s="586">
        <v>8.0136951377358046E-2</v>
      </c>
      <c r="F32" s="586">
        <v>7.6626922194088634E-2</v>
      </c>
      <c r="G32" s="587">
        <v>6.1674933283950004E-2</v>
      </c>
    </row>
    <row r="33" spans="1:7" ht="15" customHeight="1">
      <c r="A33" s="457">
        <v>21</v>
      </c>
      <c r="B33" s="14" t="s">
        <v>126</v>
      </c>
      <c r="C33" s="585">
        <v>4.5182312264914717E-2</v>
      </c>
      <c r="D33" s="586">
        <v>5.2278951377838716E-2</v>
      </c>
      <c r="E33" s="586">
        <v>5.6189783611179767E-2</v>
      </c>
      <c r="F33" s="586">
        <v>5.6707328997536534E-2</v>
      </c>
      <c r="G33" s="587">
        <v>6.1542531506263952E-2</v>
      </c>
    </row>
    <row r="34" spans="1:7">
      <c r="A34" s="457">
        <v>22</v>
      </c>
      <c r="B34" s="14" t="s">
        <v>125</v>
      </c>
      <c r="C34" s="585">
        <v>0.53388802260505441</v>
      </c>
      <c r="D34" s="586">
        <v>0.53497616563376815</v>
      </c>
      <c r="E34" s="586">
        <v>0.56433702233821448</v>
      </c>
      <c r="F34" s="586">
        <v>0.55467286457773513</v>
      </c>
      <c r="G34" s="587">
        <v>0.58474716330136189</v>
      </c>
    </row>
    <row r="35" spans="1:7" ht="15" customHeight="1">
      <c r="A35" s="457">
        <v>23</v>
      </c>
      <c r="B35" s="14" t="s">
        <v>124</v>
      </c>
      <c r="C35" s="585">
        <v>0.51341190576933793</v>
      </c>
      <c r="D35" s="586">
        <v>0.51478573018715101</v>
      </c>
      <c r="E35" s="586">
        <v>0.54957430631496063</v>
      </c>
      <c r="F35" s="586">
        <v>0.4894964707574046</v>
      </c>
      <c r="G35" s="587">
        <v>0.54156204060985791</v>
      </c>
    </row>
    <row r="36" spans="1:7">
      <c r="A36" s="457">
        <v>24</v>
      </c>
      <c r="B36" s="14" t="s">
        <v>123</v>
      </c>
      <c r="C36" s="585">
        <v>4.1347382270580192E-2</v>
      </c>
      <c r="D36" s="586">
        <v>-1.1387720612598736E-2</v>
      </c>
      <c r="E36" s="586">
        <v>2.8164207245850495E-3</v>
      </c>
      <c r="F36" s="586">
        <v>9.5497690167106589E-2</v>
      </c>
      <c r="G36" s="587">
        <v>4.2007147546551528E-2</v>
      </c>
    </row>
    <row r="37" spans="1:7" ht="15" customHeight="1">
      <c r="A37" s="13"/>
      <c r="B37" s="242" t="s">
        <v>348</v>
      </c>
      <c r="C37" s="583"/>
      <c r="D37" s="583"/>
      <c r="E37" s="583"/>
      <c r="F37" s="583"/>
      <c r="G37" s="584"/>
    </row>
    <row r="38" spans="1:7" ht="15" customHeight="1">
      <c r="A38" s="457">
        <v>25</v>
      </c>
      <c r="B38" s="14" t="s">
        <v>122</v>
      </c>
      <c r="C38" s="588">
        <v>0.24932928486575559</v>
      </c>
      <c r="D38" s="589">
        <v>0.27608821527110394</v>
      </c>
      <c r="E38" s="589">
        <v>0.33146937701530188</v>
      </c>
      <c r="F38" s="589">
        <v>0.29533945330228051</v>
      </c>
      <c r="G38" s="590">
        <v>0.2714951603677026</v>
      </c>
    </row>
    <row r="39" spans="1:7" ht="15" customHeight="1">
      <c r="A39" s="457">
        <v>26</v>
      </c>
      <c r="B39" s="14" t="s">
        <v>121</v>
      </c>
      <c r="C39" s="588">
        <v>0.62861500262956382</v>
      </c>
      <c r="D39" s="589">
        <v>0.63930598491277091</v>
      </c>
      <c r="E39" s="589">
        <v>0.68225441363384465</v>
      </c>
      <c r="F39" s="589">
        <v>0.56787522673427027</v>
      </c>
      <c r="G39" s="590">
        <v>0.64311254702589138</v>
      </c>
    </row>
    <row r="40" spans="1:7" ht="15" customHeight="1">
      <c r="A40" s="457">
        <v>27</v>
      </c>
      <c r="B40" s="14" t="s">
        <v>120</v>
      </c>
      <c r="C40" s="588">
        <v>0.26532851500655896</v>
      </c>
      <c r="D40" s="589">
        <v>0.24168653816688657</v>
      </c>
      <c r="E40" s="589">
        <v>0.27893743583485425</v>
      </c>
      <c r="F40" s="589">
        <v>0.24492352250829472</v>
      </c>
      <c r="G40" s="590">
        <v>0.22527962660753947</v>
      </c>
    </row>
    <row r="41" spans="1:7" ht="15" customHeight="1">
      <c r="A41" s="458"/>
      <c r="B41" s="242" t="s">
        <v>391</v>
      </c>
      <c r="C41" s="454"/>
      <c r="D41" s="454"/>
      <c r="E41" s="454"/>
      <c r="F41" s="454"/>
      <c r="G41" s="455"/>
    </row>
    <row r="42" spans="1:7">
      <c r="A42" s="457">
        <v>28</v>
      </c>
      <c r="B42" s="14" t="s">
        <v>374</v>
      </c>
      <c r="C42" s="18">
        <v>449835513.72069997</v>
      </c>
      <c r="D42" s="19">
        <v>515705204.31278449</v>
      </c>
      <c r="E42" s="19">
        <v>583476451.98086345</v>
      </c>
      <c r="F42" s="19">
        <v>486317738.58238661</v>
      </c>
      <c r="G42" s="20">
        <v>500473282.5186106</v>
      </c>
    </row>
    <row r="43" spans="1:7" ht="15" customHeight="1">
      <c r="A43" s="457">
        <v>29</v>
      </c>
      <c r="B43" s="14" t="s">
        <v>386</v>
      </c>
      <c r="C43" s="18">
        <v>244206435.59640634</v>
      </c>
      <c r="D43" s="19">
        <v>262313771.04218721</v>
      </c>
      <c r="E43" s="19">
        <v>324780065.35037214</v>
      </c>
      <c r="F43" s="19">
        <v>221915531.16067123</v>
      </c>
      <c r="G43" s="20">
        <v>244182699.04260415</v>
      </c>
    </row>
    <row r="44" spans="1:7" ht="15" customHeight="1">
      <c r="A44" s="496">
        <v>30</v>
      </c>
      <c r="B44" s="497" t="s">
        <v>375</v>
      </c>
      <c r="C44" s="591">
        <v>1.8420297262932557</v>
      </c>
      <c r="D44" s="592">
        <v>1.9659860108139158</v>
      </c>
      <c r="E44" s="592">
        <v>1.7965279098993041</v>
      </c>
      <c r="F44" s="592">
        <v>2.1914542710860689</v>
      </c>
      <c r="G44" s="593">
        <v>2.0495853493342286</v>
      </c>
    </row>
    <row r="45" spans="1:7" ht="15" customHeight="1">
      <c r="A45" s="496"/>
      <c r="B45" s="242" t="s">
        <v>492</v>
      </c>
      <c r="C45" s="498"/>
      <c r="D45" s="499"/>
      <c r="E45" s="499"/>
      <c r="F45" s="499"/>
      <c r="G45" s="500"/>
    </row>
    <row r="46" spans="1:7" ht="15" customHeight="1">
      <c r="A46" s="496">
        <v>31</v>
      </c>
      <c r="B46" s="497" t="s">
        <v>499</v>
      </c>
      <c r="C46" s="498">
        <v>1116524966.0207798</v>
      </c>
      <c r="D46" s="499">
        <v>1095909111.1989348</v>
      </c>
      <c r="E46" s="499">
        <v>1142443072.8429351</v>
      </c>
      <c r="F46" s="499">
        <v>1080484155.5451598</v>
      </c>
      <c r="G46" s="500">
        <v>1032570680.2405301</v>
      </c>
    </row>
    <row r="47" spans="1:7" ht="15" customHeight="1">
      <c r="A47" s="496">
        <v>32</v>
      </c>
      <c r="B47" s="497" t="s">
        <v>514</v>
      </c>
      <c r="C47" s="498">
        <v>864784138.17464519</v>
      </c>
      <c r="D47" s="499">
        <v>829886561.87671816</v>
      </c>
      <c r="E47" s="499">
        <v>836661871.92420769</v>
      </c>
      <c r="F47" s="499">
        <v>833086310.36673725</v>
      </c>
      <c r="G47" s="500">
        <v>807623838.55426741</v>
      </c>
    </row>
    <row r="48" spans="1:7" ht="15" thickBot="1">
      <c r="A48" s="459">
        <v>33</v>
      </c>
      <c r="B48" s="244" t="s">
        <v>532</v>
      </c>
      <c r="C48" s="594">
        <v>1.2911025037733694</v>
      </c>
      <c r="D48" s="595">
        <v>1.3205529063160502</v>
      </c>
      <c r="E48" s="595">
        <v>1.3654776334141683</v>
      </c>
      <c r="F48" s="595">
        <v>1.2969654429557416</v>
      </c>
      <c r="G48" s="596">
        <v>1.2785292248046336</v>
      </c>
    </row>
    <row r="49" spans="1:2">
      <c r="A49" s="21"/>
    </row>
    <row r="50" spans="1:2" ht="76.5">
      <c r="B50" s="320" t="s">
        <v>475</v>
      </c>
    </row>
    <row r="51" spans="1:2" ht="76.5">
      <c r="B51" s="320" t="s">
        <v>390</v>
      </c>
    </row>
    <row r="53" spans="1:2">
      <c r="B53" s="319"/>
    </row>
  </sheetData>
  <pageMargins left="0.7" right="0.7" top="0.75" bottom="0.75" header="0.3" footer="0.3"/>
  <pageSetup paperSize="9" scale="5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view="pageBreakPreview" zoomScale="60" zoomScaleNormal="100" workbookViewId="0">
      <selection activeCell="E29" sqref="E29"/>
    </sheetView>
  </sheetViews>
  <sheetFormatPr defaultColWidth="9.140625" defaultRowHeight="12.75"/>
  <cols>
    <col min="1" max="1" width="9.28515625" style="510" customWidth="1"/>
    <col min="2" max="2" width="59.5703125" style="510" customWidth="1"/>
    <col min="3" max="4" width="15.28515625" style="510" bestFit="1" customWidth="1"/>
    <col min="5" max="5" width="17.5703125" style="510" bestFit="1" customWidth="1"/>
    <col min="6" max="6" width="15.28515625" style="510" bestFit="1" customWidth="1"/>
    <col min="7" max="7" width="16.28515625" style="510" customWidth="1"/>
    <col min="8" max="8" width="12" style="510" bestFit="1" customWidth="1"/>
    <col min="9" max="16384" width="9.140625" style="510"/>
  </cols>
  <sheetData>
    <row r="1" spans="1:8" ht="13.5">
      <c r="A1" s="501" t="s">
        <v>30</v>
      </c>
      <c r="B1" s="3" t="str">
        <f>'Info '!C2</f>
        <v>JSC "BasisBank"</v>
      </c>
    </row>
    <row r="2" spans="1:8" ht="13.5">
      <c r="A2" s="502" t="s">
        <v>31</v>
      </c>
      <c r="B2" s="452">
        <f>'1. key ratios '!B2</f>
        <v>44469</v>
      </c>
    </row>
    <row r="3" spans="1:8">
      <c r="A3" s="503" t="s">
        <v>539</v>
      </c>
    </row>
    <row r="5" spans="1:8" ht="15" customHeight="1">
      <c r="A5" s="721" t="s">
        <v>540</v>
      </c>
      <c r="B5" s="722"/>
      <c r="C5" s="727" t="s">
        <v>541</v>
      </c>
      <c r="D5" s="728"/>
      <c r="E5" s="728"/>
      <c r="F5" s="728"/>
      <c r="G5" s="728"/>
      <c r="H5" s="729"/>
    </row>
    <row r="6" spans="1:8">
      <c r="A6" s="723"/>
      <c r="B6" s="724"/>
      <c r="C6" s="730"/>
      <c r="D6" s="731"/>
      <c r="E6" s="731"/>
      <c r="F6" s="731"/>
      <c r="G6" s="731"/>
      <c r="H6" s="732"/>
    </row>
    <row r="7" spans="1:8" ht="25.5">
      <c r="A7" s="725"/>
      <c r="B7" s="726"/>
      <c r="C7" s="534" t="s">
        <v>542</v>
      </c>
      <c r="D7" s="534" t="s">
        <v>543</v>
      </c>
      <c r="E7" s="534" t="s">
        <v>544</v>
      </c>
      <c r="F7" s="534" t="s">
        <v>545</v>
      </c>
      <c r="G7" s="534" t="s">
        <v>546</v>
      </c>
      <c r="H7" s="534" t="s">
        <v>106</v>
      </c>
    </row>
    <row r="8" spans="1:8">
      <c r="A8" s="505">
        <v>1</v>
      </c>
      <c r="B8" s="504" t="s">
        <v>93</v>
      </c>
      <c r="C8" s="641">
        <v>176287387.9048</v>
      </c>
      <c r="D8" s="641">
        <v>45229406.170000002</v>
      </c>
      <c r="E8" s="641">
        <v>115673793.44000001</v>
      </c>
      <c r="F8" s="641">
        <v>26642183.960000001</v>
      </c>
      <c r="G8" s="641"/>
      <c r="H8" s="641">
        <v>363832771.47479999</v>
      </c>
    </row>
    <row r="9" spans="1:8">
      <c r="A9" s="505">
        <v>2</v>
      </c>
      <c r="B9" s="504" t="s">
        <v>94</v>
      </c>
      <c r="C9" s="641"/>
      <c r="D9" s="641"/>
      <c r="E9" s="641"/>
      <c r="F9" s="641"/>
      <c r="G9" s="641"/>
      <c r="H9" s="641">
        <v>0</v>
      </c>
    </row>
    <row r="10" spans="1:8">
      <c r="A10" s="505">
        <v>3</v>
      </c>
      <c r="B10" s="504" t="s">
        <v>265</v>
      </c>
      <c r="C10" s="641"/>
      <c r="D10" s="641">
        <v>25767649.695500001</v>
      </c>
      <c r="E10" s="641"/>
      <c r="F10" s="641">
        <v>503077.84</v>
      </c>
      <c r="G10" s="641"/>
      <c r="H10" s="641">
        <v>26270727.535500001</v>
      </c>
    </row>
    <row r="11" spans="1:8">
      <c r="A11" s="505">
        <v>4</v>
      </c>
      <c r="B11" s="504" t="s">
        <v>95</v>
      </c>
      <c r="C11" s="641"/>
      <c r="D11" s="641"/>
      <c r="E11" s="641"/>
      <c r="F11" s="641"/>
      <c r="G11" s="641"/>
      <c r="H11" s="641">
        <v>0</v>
      </c>
    </row>
    <row r="12" spans="1:8">
      <c r="A12" s="505">
        <v>5</v>
      </c>
      <c r="B12" s="504" t="s">
        <v>96</v>
      </c>
      <c r="C12" s="641"/>
      <c r="D12" s="641"/>
      <c r="E12" s="641"/>
      <c r="F12" s="641"/>
      <c r="G12" s="641"/>
      <c r="H12" s="641">
        <v>0</v>
      </c>
    </row>
    <row r="13" spans="1:8">
      <c r="A13" s="505">
        <v>6</v>
      </c>
      <c r="B13" s="504" t="s">
        <v>97</v>
      </c>
      <c r="C13" s="641">
        <v>61545587.601499997</v>
      </c>
      <c r="D13" s="641">
        <v>2524571.92</v>
      </c>
      <c r="E13" s="641"/>
      <c r="F13" s="641"/>
      <c r="G13" s="641"/>
      <c r="H13" s="641">
        <v>64070159.521499999</v>
      </c>
    </row>
    <row r="14" spans="1:8">
      <c r="A14" s="505">
        <v>7</v>
      </c>
      <c r="B14" s="504" t="s">
        <v>98</v>
      </c>
      <c r="C14" s="641"/>
      <c r="D14" s="641">
        <v>163662900.65636623</v>
      </c>
      <c r="E14" s="641">
        <v>223184541.65392601</v>
      </c>
      <c r="F14" s="641">
        <v>396776938.7004047</v>
      </c>
      <c r="G14" s="641">
        <v>2658303.5243407302</v>
      </c>
      <c r="H14" s="641">
        <v>786282684.53503764</v>
      </c>
    </row>
    <row r="15" spans="1:8">
      <c r="A15" s="505">
        <v>8</v>
      </c>
      <c r="B15" s="504" t="s">
        <v>99</v>
      </c>
      <c r="C15" s="641"/>
      <c r="D15" s="641">
        <v>4319726.2687661378</v>
      </c>
      <c r="E15" s="641">
        <v>21871995.252322271</v>
      </c>
      <c r="F15" s="641">
        <v>29020307.983224228</v>
      </c>
      <c r="G15" s="641">
        <v>832464.00143243221</v>
      </c>
      <c r="H15" s="641">
        <v>56044493.505745068</v>
      </c>
    </row>
    <row r="16" spans="1:8" ht="24">
      <c r="A16" s="505">
        <v>9</v>
      </c>
      <c r="B16" s="504" t="s">
        <v>100</v>
      </c>
      <c r="C16" s="641"/>
      <c r="D16" s="641">
        <v>1785796.044873022</v>
      </c>
      <c r="E16" s="641">
        <v>25438338.457728446</v>
      </c>
      <c r="F16" s="641">
        <v>84455611.295890093</v>
      </c>
      <c r="G16" s="641">
        <v>409801.67221382831</v>
      </c>
      <c r="H16" s="641">
        <v>112089547.47070539</v>
      </c>
    </row>
    <row r="17" spans="1:8">
      <c r="A17" s="505">
        <v>10</v>
      </c>
      <c r="B17" s="538" t="s">
        <v>558</v>
      </c>
      <c r="C17" s="641"/>
      <c r="D17" s="641">
        <v>3317033.1209999998</v>
      </c>
      <c r="E17" s="641">
        <v>1771759.7147082</v>
      </c>
      <c r="F17" s="641">
        <v>11766573.3056143</v>
      </c>
      <c r="G17" s="641">
        <v>2691709.6179550001</v>
      </c>
      <c r="H17" s="641">
        <v>19547075.7592775</v>
      </c>
    </row>
    <row r="18" spans="1:8">
      <c r="A18" s="505">
        <v>11</v>
      </c>
      <c r="B18" s="504" t="s">
        <v>102</v>
      </c>
      <c r="C18" s="641"/>
      <c r="D18" s="641">
        <v>6614331.9720999999</v>
      </c>
      <c r="E18" s="641">
        <v>26048811.682499401</v>
      </c>
      <c r="F18" s="641">
        <v>1648392.5288722001</v>
      </c>
      <c r="G18" s="641">
        <v>4855950.7494000001</v>
      </c>
      <c r="H18" s="641">
        <v>39167486.932871602</v>
      </c>
    </row>
    <row r="19" spans="1:8">
      <c r="A19" s="505">
        <v>12</v>
      </c>
      <c r="B19" s="504" t="s">
        <v>103</v>
      </c>
      <c r="C19" s="641"/>
      <c r="D19" s="641">
        <v>8008849.2285831003</v>
      </c>
      <c r="E19" s="641"/>
      <c r="F19" s="641"/>
      <c r="G19" s="641">
        <v>-1E-3</v>
      </c>
      <c r="H19" s="641">
        <v>8008849.2275831001</v>
      </c>
    </row>
    <row r="20" spans="1:8">
      <c r="A20" s="505">
        <v>13</v>
      </c>
      <c r="B20" s="504" t="s">
        <v>244</v>
      </c>
      <c r="C20" s="641"/>
      <c r="D20" s="641"/>
      <c r="E20" s="641"/>
      <c r="F20" s="641"/>
      <c r="G20" s="641"/>
      <c r="H20" s="641">
        <v>0</v>
      </c>
    </row>
    <row r="21" spans="1:8">
      <c r="A21" s="505">
        <v>14</v>
      </c>
      <c r="B21" s="504" t="s">
        <v>105</v>
      </c>
      <c r="C21" s="641">
        <v>38227543.432700001</v>
      </c>
      <c r="D21" s="641">
        <v>12669286.240823969</v>
      </c>
      <c r="E21" s="641">
        <v>35425881.454829589</v>
      </c>
      <c r="F21" s="641">
        <v>63325591.877332702</v>
      </c>
      <c r="G21" s="641">
        <v>48223474.275083892</v>
      </c>
      <c r="H21" s="641">
        <v>197871777.28077018</v>
      </c>
    </row>
    <row r="22" spans="1:8">
      <c r="A22" s="506">
        <v>15</v>
      </c>
      <c r="B22" s="512" t="s">
        <v>106</v>
      </c>
      <c r="C22" s="641">
        <v>276060518.93900001</v>
      </c>
      <c r="D22" s="641">
        <v>270582518.19701242</v>
      </c>
      <c r="E22" s="641">
        <v>447643361.9413057</v>
      </c>
      <c r="F22" s="641">
        <v>602372104.18572402</v>
      </c>
      <c r="G22" s="641">
        <v>56979994.221470885</v>
      </c>
      <c r="H22" s="641">
        <v>1653638497.484513</v>
      </c>
    </row>
    <row r="26" spans="1:8" ht="51">
      <c r="B26" s="539" t="s">
        <v>687</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view="pageBreakPreview" zoomScale="60" zoomScaleNormal="100" workbookViewId="0">
      <selection activeCell="G7" sqref="G7"/>
    </sheetView>
  </sheetViews>
  <sheetFormatPr defaultColWidth="9.140625" defaultRowHeight="12.75"/>
  <cols>
    <col min="1" max="1" width="11.85546875" style="540" bestFit="1" customWidth="1"/>
    <col min="2" max="2" width="58.85546875" style="510" customWidth="1"/>
    <col min="3" max="4" width="18.42578125" style="510" customWidth="1"/>
    <col min="5" max="5" width="15.28515625" style="510" customWidth="1"/>
    <col min="6" max="6" width="18.42578125" style="510" customWidth="1"/>
    <col min="7" max="7" width="16.7109375" style="510" customWidth="1"/>
    <col min="8" max="9" width="18.42578125" style="510" customWidth="1"/>
    <col min="10" max="16384" width="9.140625" style="510"/>
  </cols>
  <sheetData>
    <row r="1" spans="1:9" ht="13.5">
      <c r="A1" s="501" t="s">
        <v>30</v>
      </c>
      <c r="B1" s="3" t="str">
        <f>'Info '!C2</f>
        <v>JSC "BasisBank"</v>
      </c>
    </row>
    <row r="2" spans="1:9" ht="13.5">
      <c r="A2" s="502" t="s">
        <v>31</v>
      </c>
      <c r="B2" s="537">
        <f>'1. key ratios '!B2</f>
        <v>44469</v>
      </c>
    </row>
    <row r="3" spans="1:9">
      <c r="A3" s="503" t="s">
        <v>547</v>
      </c>
    </row>
    <row r="4" spans="1:9">
      <c r="C4" s="541" t="s">
        <v>0</v>
      </c>
      <c r="D4" s="541" t="s">
        <v>1</v>
      </c>
      <c r="E4" s="541" t="s">
        <v>2</v>
      </c>
      <c r="F4" s="541" t="s">
        <v>3</v>
      </c>
      <c r="G4" s="541" t="s">
        <v>4</v>
      </c>
      <c r="H4" s="541" t="s">
        <v>5</v>
      </c>
      <c r="I4" s="541" t="s">
        <v>8</v>
      </c>
    </row>
    <row r="5" spans="1:9" ht="44.25" customHeight="1">
      <c r="A5" s="721" t="s">
        <v>548</v>
      </c>
      <c r="B5" s="722"/>
      <c r="C5" s="735" t="s">
        <v>549</v>
      </c>
      <c r="D5" s="735"/>
      <c r="E5" s="735" t="s">
        <v>550</v>
      </c>
      <c r="F5" s="735" t="s">
        <v>551</v>
      </c>
      <c r="G5" s="733" t="s">
        <v>552</v>
      </c>
      <c r="H5" s="733" t="s">
        <v>553</v>
      </c>
      <c r="I5" s="542" t="s">
        <v>554</v>
      </c>
    </row>
    <row r="6" spans="1:9" ht="60" customHeight="1">
      <c r="A6" s="725"/>
      <c r="B6" s="726"/>
      <c r="C6" s="530" t="s">
        <v>555</v>
      </c>
      <c r="D6" s="530" t="s">
        <v>556</v>
      </c>
      <c r="E6" s="735"/>
      <c r="F6" s="735"/>
      <c r="G6" s="734"/>
      <c r="H6" s="734"/>
      <c r="I6" s="542" t="s">
        <v>557</v>
      </c>
    </row>
    <row r="7" spans="1:9">
      <c r="A7" s="508">
        <v>1</v>
      </c>
      <c r="B7" s="504" t="s">
        <v>93</v>
      </c>
      <c r="C7" s="641"/>
      <c r="D7" s="641">
        <v>363832771.61930001</v>
      </c>
      <c r="E7" s="641"/>
      <c r="F7" s="641"/>
      <c r="G7" s="641"/>
      <c r="H7" s="641"/>
      <c r="I7" s="642">
        <v>363832771.61930001</v>
      </c>
    </row>
    <row r="8" spans="1:9" ht="24">
      <c r="A8" s="508">
        <v>2</v>
      </c>
      <c r="B8" s="504" t="s">
        <v>94</v>
      </c>
      <c r="C8" s="641"/>
      <c r="D8" s="641"/>
      <c r="E8" s="641"/>
      <c r="F8" s="641"/>
      <c r="G8" s="641"/>
      <c r="H8" s="641"/>
      <c r="I8" s="642">
        <v>0</v>
      </c>
    </row>
    <row r="9" spans="1:9">
      <c r="A9" s="508">
        <v>3</v>
      </c>
      <c r="B9" s="504" t="s">
        <v>265</v>
      </c>
      <c r="C9" s="641"/>
      <c r="D9" s="641">
        <v>26270727.535500001</v>
      </c>
      <c r="E9" s="641"/>
      <c r="F9" s="641">
        <v>524615.36921539996</v>
      </c>
      <c r="G9" s="641"/>
      <c r="H9" s="641"/>
      <c r="I9" s="642">
        <v>25746112.166284602</v>
      </c>
    </row>
    <row r="10" spans="1:9">
      <c r="A10" s="508">
        <v>4</v>
      </c>
      <c r="B10" s="504" t="s">
        <v>95</v>
      </c>
      <c r="C10" s="641"/>
      <c r="D10" s="641"/>
      <c r="E10" s="641"/>
      <c r="F10" s="641"/>
      <c r="G10" s="641"/>
      <c r="H10" s="641"/>
      <c r="I10" s="642">
        <v>0</v>
      </c>
    </row>
    <row r="11" spans="1:9">
      <c r="A11" s="508">
        <v>5</v>
      </c>
      <c r="B11" s="504" t="s">
        <v>96</v>
      </c>
      <c r="C11" s="641"/>
      <c r="D11" s="641"/>
      <c r="E11" s="641"/>
      <c r="F11" s="641"/>
      <c r="G11" s="641"/>
      <c r="H11" s="641"/>
      <c r="I11" s="642">
        <v>0</v>
      </c>
    </row>
    <row r="12" spans="1:9">
      <c r="A12" s="508">
        <v>6</v>
      </c>
      <c r="B12" s="504" t="s">
        <v>97</v>
      </c>
      <c r="C12" s="641"/>
      <c r="D12" s="641">
        <v>64070159.521499999</v>
      </c>
      <c r="E12" s="641"/>
      <c r="F12" s="641"/>
      <c r="G12" s="641"/>
      <c r="H12" s="641"/>
      <c r="I12" s="642">
        <v>64070159.521499999</v>
      </c>
    </row>
    <row r="13" spans="1:9">
      <c r="A13" s="508">
        <v>7</v>
      </c>
      <c r="B13" s="504" t="s">
        <v>98</v>
      </c>
      <c r="C13" s="641">
        <v>50216719.346772805</v>
      </c>
      <c r="D13" s="641">
        <v>759383352.77470005</v>
      </c>
      <c r="E13" s="641">
        <v>23317387.58643616</v>
      </c>
      <c r="F13" s="641">
        <v>12824531.1422012</v>
      </c>
      <c r="G13" s="641"/>
      <c r="H13" s="641"/>
      <c r="I13" s="642">
        <v>773458153.3928355</v>
      </c>
    </row>
    <row r="14" spans="1:9">
      <c r="A14" s="508">
        <v>8</v>
      </c>
      <c r="B14" s="504" t="s">
        <v>99</v>
      </c>
      <c r="C14" s="641">
        <v>6568452.3217002917</v>
      </c>
      <c r="D14" s="641">
        <v>51884559.834896401</v>
      </c>
      <c r="E14" s="641">
        <v>2408518.5564516038</v>
      </c>
      <c r="F14" s="641">
        <v>945611.59147826466</v>
      </c>
      <c r="G14" s="641"/>
      <c r="H14" s="641">
        <v>22478.236000000004</v>
      </c>
      <c r="I14" s="642">
        <v>55098882.008666821</v>
      </c>
    </row>
    <row r="15" spans="1:9" ht="24">
      <c r="A15" s="508">
        <v>9</v>
      </c>
      <c r="B15" s="504" t="s">
        <v>100</v>
      </c>
      <c r="C15" s="641">
        <v>5561584.9071696</v>
      </c>
      <c r="D15" s="641">
        <v>108568224.9780478</v>
      </c>
      <c r="E15" s="641">
        <v>2040262.4145119167</v>
      </c>
      <c r="F15" s="641">
        <v>2074521.5329888195</v>
      </c>
      <c r="G15" s="641"/>
      <c r="H15" s="641">
        <v>6897.1448999999993</v>
      </c>
      <c r="I15" s="642">
        <v>110015025.93771666</v>
      </c>
    </row>
    <row r="16" spans="1:9">
      <c r="A16" s="508">
        <v>10</v>
      </c>
      <c r="B16" s="538" t="s">
        <v>558</v>
      </c>
      <c r="C16" s="641">
        <v>27949000.5801</v>
      </c>
      <c r="D16" s="641">
        <v>554889.43085680006</v>
      </c>
      <c r="E16" s="641">
        <v>8956814.2516794</v>
      </c>
      <c r="F16" s="641">
        <v>10807.606594700001</v>
      </c>
      <c r="G16" s="641"/>
      <c r="H16" s="641">
        <v>25610.880899999996</v>
      </c>
      <c r="I16" s="642">
        <v>19536268.152682703</v>
      </c>
    </row>
    <row r="17" spans="1:9">
      <c r="A17" s="508">
        <v>11</v>
      </c>
      <c r="B17" s="504" t="s">
        <v>102</v>
      </c>
      <c r="C17" s="641">
        <v>13337218.628799999</v>
      </c>
      <c r="D17" s="641">
        <v>34053411.562374197</v>
      </c>
      <c r="E17" s="641">
        <v>8223143.2583026998</v>
      </c>
      <c r="F17" s="641">
        <v>610363.13258580002</v>
      </c>
      <c r="G17" s="641"/>
      <c r="H17" s="641">
        <v>96709.71</v>
      </c>
      <c r="I17" s="642">
        <v>38557123.80028569</v>
      </c>
    </row>
    <row r="18" spans="1:9">
      <c r="A18" s="508">
        <v>12</v>
      </c>
      <c r="B18" s="504" t="s">
        <v>103</v>
      </c>
      <c r="C18" s="641"/>
      <c r="D18" s="641">
        <v>8008849.2275831001</v>
      </c>
      <c r="E18" s="641"/>
      <c r="F18" s="641">
        <v>148298.82998770001</v>
      </c>
      <c r="G18" s="641"/>
      <c r="H18" s="641"/>
      <c r="I18" s="642">
        <v>7860550.3975954</v>
      </c>
    </row>
    <row r="19" spans="1:9">
      <c r="A19" s="508">
        <v>13</v>
      </c>
      <c r="B19" s="504" t="s">
        <v>244</v>
      </c>
      <c r="C19" s="641"/>
      <c r="D19" s="641"/>
      <c r="E19" s="641"/>
      <c r="F19" s="641"/>
      <c r="G19" s="641"/>
      <c r="H19" s="641"/>
      <c r="I19" s="642">
        <v>0</v>
      </c>
    </row>
    <row r="20" spans="1:9">
      <c r="A20" s="508">
        <v>14</v>
      </c>
      <c r="B20" s="504" t="s">
        <v>105</v>
      </c>
      <c r="C20" s="641">
        <v>36158744.427216806</v>
      </c>
      <c r="D20" s="641">
        <v>198543182.505698</v>
      </c>
      <c r="E20" s="641">
        <v>21211636.582144856</v>
      </c>
      <c r="F20" s="641">
        <v>1718633.2762193419</v>
      </c>
      <c r="G20" s="641"/>
      <c r="H20" s="641">
        <v>670.97</v>
      </c>
      <c r="I20" s="642">
        <v>211771657.0745506</v>
      </c>
    </row>
    <row r="21" spans="1:9" s="543" customFormat="1">
      <c r="A21" s="509">
        <v>15</v>
      </c>
      <c r="B21" s="512" t="s">
        <v>106</v>
      </c>
      <c r="C21" s="640">
        <v>111842719.63165951</v>
      </c>
      <c r="D21" s="640">
        <v>1614615239.5595994</v>
      </c>
      <c r="E21" s="640">
        <v>57200948.397847235</v>
      </c>
      <c r="F21" s="640">
        <v>18846574.874676526</v>
      </c>
      <c r="G21" s="640">
        <v>0</v>
      </c>
      <c r="H21" s="640">
        <v>126756.06090000001</v>
      </c>
      <c r="I21" s="642">
        <v>1650410435.9187353</v>
      </c>
    </row>
    <row r="22" spans="1:9">
      <c r="A22" s="544">
        <v>16</v>
      </c>
      <c r="B22" s="545" t="s">
        <v>559</v>
      </c>
      <c r="C22" s="641">
        <v>74588096.364399984</v>
      </c>
      <c r="D22" s="641">
        <v>1071739582.6190001</v>
      </c>
      <c r="E22" s="641">
        <v>32864824.708091401</v>
      </c>
      <c r="F22" s="641">
        <v>18518196.021594599</v>
      </c>
      <c r="G22" s="641"/>
      <c r="H22" s="641">
        <v>126756.06090000001</v>
      </c>
      <c r="I22" s="642">
        <v>1094944658.2537141</v>
      </c>
    </row>
    <row r="23" spans="1:9">
      <c r="A23" s="544">
        <v>17</v>
      </c>
      <c r="B23" s="545" t="s">
        <v>560</v>
      </c>
      <c r="C23" s="641"/>
      <c r="D23" s="641">
        <v>204337165.89919999</v>
      </c>
      <c r="E23" s="641"/>
      <c r="F23" s="641">
        <v>326596</v>
      </c>
      <c r="G23" s="641"/>
      <c r="H23" s="641"/>
      <c r="I23" s="642">
        <v>204010569.89919999</v>
      </c>
    </row>
    <row r="26" spans="1:9" ht="51">
      <c r="B26" s="539" t="s">
        <v>687</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46"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60" zoomScaleNormal="100" workbookViewId="0">
      <selection activeCell="A5" sqref="A5:B6"/>
    </sheetView>
  </sheetViews>
  <sheetFormatPr defaultColWidth="9.140625" defaultRowHeight="12.75"/>
  <cols>
    <col min="1" max="1" width="11" style="510" bestFit="1" customWidth="1"/>
    <col min="2" max="2" width="39.28515625" style="510" customWidth="1"/>
    <col min="3" max="4" width="22" style="510" customWidth="1"/>
    <col min="5" max="5" width="13.42578125" style="510" customWidth="1"/>
    <col min="6" max="6" width="16.140625" style="510" customWidth="1"/>
    <col min="7" max="7" width="15" style="510" customWidth="1"/>
    <col min="8" max="8" width="16.5703125" style="510" customWidth="1"/>
    <col min="9" max="9" width="17.7109375" style="510" customWidth="1"/>
    <col min="10" max="16384" width="9.140625" style="510"/>
  </cols>
  <sheetData>
    <row r="1" spans="1:9" ht="13.5">
      <c r="A1" s="501" t="s">
        <v>30</v>
      </c>
      <c r="B1" s="3" t="str">
        <f>'Info '!C2</f>
        <v>JSC "BasisBank"</v>
      </c>
    </row>
    <row r="2" spans="1:9" ht="13.5">
      <c r="A2" s="502" t="s">
        <v>31</v>
      </c>
      <c r="B2" s="537">
        <f>'1. key ratios '!B2</f>
        <v>44469</v>
      </c>
    </row>
    <row r="3" spans="1:9">
      <c r="A3" s="503" t="s">
        <v>561</v>
      </c>
    </row>
    <row r="4" spans="1:9">
      <c r="C4" s="541" t="s">
        <v>0</v>
      </c>
      <c r="D4" s="541" t="s">
        <v>1</v>
      </c>
      <c r="E4" s="541" t="s">
        <v>2</v>
      </c>
      <c r="F4" s="541" t="s">
        <v>3</v>
      </c>
      <c r="G4" s="541" t="s">
        <v>4</v>
      </c>
      <c r="H4" s="541" t="s">
        <v>5</v>
      </c>
      <c r="I4" s="541" t="s">
        <v>8</v>
      </c>
    </row>
    <row r="5" spans="1:9" ht="46.5" customHeight="1">
      <c r="A5" s="736" t="s">
        <v>767</v>
      </c>
      <c r="B5" s="737"/>
      <c r="C5" s="735" t="s">
        <v>549</v>
      </c>
      <c r="D5" s="735"/>
      <c r="E5" s="735" t="s">
        <v>550</v>
      </c>
      <c r="F5" s="735" t="s">
        <v>551</v>
      </c>
      <c r="G5" s="733" t="s">
        <v>552</v>
      </c>
      <c r="H5" s="733" t="s">
        <v>553</v>
      </c>
      <c r="I5" s="542" t="s">
        <v>554</v>
      </c>
    </row>
    <row r="6" spans="1:9" ht="75" customHeight="1">
      <c r="A6" s="738"/>
      <c r="B6" s="739"/>
      <c r="C6" s="530" t="s">
        <v>555</v>
      </c>
      <c r="D6" s="530" t="s">
        <v>556</v>
      </c>
      <c r="E6" s="735"/>
      <c r="F6" s="735"/>
      <c r="G6" s="734"/>
      <c r="H6" s="734"/>
      <c r="I6" s="542" t="s">
        <v>557</v>
      </c>
    </row>
    <row r="7" spans="1:9">
      <c r="A7" s="507">
        <v>1</v>
      </c>
      <c r="B7" s="511" t="s">
        <v>692</v>
      </c>
      <c r="C7" s="641">
        <v>805706.21030000004</v>
      </c>
      <c r="D7" s="641">
        <v>428158398.9885</v>
      </c>
      <c r="E7" s="641">
        <v>303943.35609999998</v>
      </c>
      <c r="F7" s="641">
        <v>1265765.5837000001</v>
      </c>
      <c r="G7" s="641"/>
      <c r="H7" s="641">
        <v>6300</v>
      </c>
      <c r="I7" s="642">
        <v>427394396.259</v>
      </c>
    </row>
    <row r="8" spans="1:9">
      <c r="A8" s="507">
        <v>2</v>
      </c>
      <c r="B8" s="511" t="s">
        <v>562</v>
      </c>
      <c r="C8" s="641">
        <v>1309441.0388</v>
      </c>
      <c r="D8" s="641">
        <v>182017487.22420001</v>
      </c>
      <c r="E8" s="641">
        <v>609943.47640000004</v>
      </c>
      <c r="F8" s="641">
        <v>1474251.4153</v>
      </c>
      <c r="G8" s="641"/>
      <c r="H8" s="641">
        <v>615.94000000000005</v>
      </c>
      <c r="I8" s="642">
        <v>181242733.37130001</v>
      </c>
    </row>
    <row r="9" spans="1:9">
      <c r="A9" s="507">
        <v>3</v>
      </c>
      <c r="B9" s="511" t="s">
        <v>563</v>
      </c>
      <c r="C9" s="641">
        <v>152595.5595</v>
      </c>
      <c r="D9" s="641">
        <v>636.05190000000005</v>
      </c>
      <c r="E9" s="641">
        <v>45778.655400000003</v>
      </c>
      <c r="F9" s="641"/>
      <c r="G9" s="641"/>
      <c r="H9" s="641"/>
      <c r="I9" s="642">
        <v>107452.95599999999</v>
      </c>
    </row>
    <row r="10" spans="1:9" ht="25.5">
      <c r="A10" s="507">
        <v>4</v>
      </c>
      <c r="B10" s="511" t="s">
        <v>693</v>
      </c>
      <c r="C10" s="641">
        <v>3771554.7746000001</v>
      </c>
      <c r="D10" s="641">
        <v>64296503.077200003</v>
      </c>
      <c r="E10" s="641">
        <v>2063050.1307000001</v>
      </c>
      <c r="F10" s="641">
        <v>1190850.7503</v>
      </c>
      <c r="G10" s="641"/>
      <c r="H10" s="641">
        <v>10952.4</v>
      </c>
      <c r="I10" s="642">
        <v>64814156.970800012</v>
      </c>
    </row>
    <row r="11" spans="1:9">
      <c r="A11" s="507">
        <v>5</v>
      </c>
      <c r="B11" s="511" t="s">
        <v>564</v>
      </c>
      <c r="C11" s="641">
        <v>1968131.2286</v>
      </c>
      <c r="D11" s="641">
        <v>120173446.0326</v>
      </c>
      <c r="E11" s="641">
        <v>1596890.0804999999</v>
      </c>
      <c r="F11" s="641">
        <v>2149859.2311999998</v>
      </c>
      <c r="G11" s="641"/>
      <c r="H11" s="641"/>
      <c r="I11" s="642">
        <v>118394827.94949999</v>
      </c>
    </row>
    <row r="12" spans="1:9">
      <c r="A12" s="507">
        <v>6</v>
      </c>
      <c r="B12" s="511" t="s">
        <v>565</v>
      </c>
      <c r="C12" s="641">
        <v>2336437.14</v>
      </c>
      <c r="D12" s="641">
        <v>69484699.874200001</v>
      </c>
      <c r="E12" s="641">
        <v>1095170.6808</v>
      </c>
      <c r="F12" s="641">
        <v>1270789.5375999999</v>
      </c>
      <c r="G12" s="641"/>
      <c r="H12" s="641">
        <v>1404.93</v>
      </c>
      <c r="I12" s="642">
        <v>69455176.7958</v>
      </c>
    </row>
    <row r="13" spans="1:9">
      <c r="A13" s="507">
        <v>7</v>
      </c>
      <c r="B13" s="511" t="s">
        <v>566</v>
      </c>
      <c r="C13" s="641">
        <v>319550.97129999998</v>
      </c>
      <c r="D13" s="641">
        <v>8423531.6414999999</v>
      </c>
      <c r="E13" s="641">
        <v>567824.61010000005</v>
      </c>
      <c r="F13" s="641">
        <v>73459.931400000001</v>
      </c>
      <c r="G13" s="641"/>
      <c r="H13" s="641"/>
      <c r="I13" s="642">
        <v>8101798.0713</v>
      </c>
    </row>
    <row r="14" spans="1:9">
      <c r="A14" s="507">
        <v>8</v>
      </c>
      <c r="B14" s="511" t="s">
        <v>567</v>
      </c>
      <c r="C14" s="641">
        <v>6064819.7236000001</v>
      </c>
      <c r="D14" s="641">
        <v>72891923.409999996</v>
      </c>
      <c r="E14" s="641">
        <v>2185087.4440000001</v>
      </c>
      <c r="F14" s="641">
        <v>1367531.6540999999</v>
      </c>
      <c r="G14" s="641"/>
      <c r="H14" s="641"/>
      <c r="I14" s="642">
        <v>75404124.03549999</v>
      </c>
    </row>
    <row r="15" spans="1:9">
      <c r="A15" s="507">
        <v>9</v>
      </c>
      <c r="B15" s="511" t="s">
        <v>568</v>
      </c>
      <c r="C15" s="641">
        <v>91860.64</v>
      </c>
      <c r="D15" s="641">
        <v>35180137.850500003</v>
      </c>
      <c r="E15" s="641">
        <v>2164415.0244999998</v>
      </c>
      <c r="F15" s="641">
        <v>271897.72200000001</v>
      </c>
      <c r="G15" s="641"/>
      <c r="H15" s="641"/>
      <c r="I15" s="642">
        <v>32835685.744000003</v>
      </c>
    </row>
    <row r="16" spans="1:9">
      <c r="A16" s="507">
        <v>10</v>
      </c>
      <c r="B16" s="511" t="s">
        <v>569</v>
      </c>
      <c r="C16" s="641">
        <v>267566.97739999997</v>
      </c>
      <c r="D16" s="641">
        <v>3592105.5734000001</v>
      </c>
      <c r="E16" s="641">
        <v>115596.2717</v>
      </c>
      <c r="F16" s="641">
        <v>64434.131999999998</v>
      </c>
      <c r="G16" s="641"/>
      <c r="H16" s="641"/>
      <c r="I16" s="642">
        <v>3679642.1471000002</v>
      </c>
    </row>
    <row r="17" spans="1:10">
      <c r="A17" s="507">
        <v>11</v>
      </c>
      <c r="B17" s="511" t="s">
        <v>570</v>
      </c>
      <c r="C17" s="641">
        <v>20004.04</v>
      </c>
      <c r="D17" s="641">
        <v>1097209.3267999999</v>
      </c>
      <c r="E17" s="641">
        <v>12077.98</v>
      </c>
      <c r="F17" s="641">
        <v>20579.099999999999</v>
      </c>
      <c r="G17" s="641"/>
      <c r="H17" s="641"/>
      <c r="I17" s="642">
        <v>1084556.2867999999</v>
      </c>
    </row>
    <row r="18" spans="1:10">
      <c r="A18" s="507">
        <v>12</v>
      </c>
      <c r="B18" s="511" t="s">
        <v>571</v>
      </c>
      <c r="C18" s="641">
        <v>193077.61910000001</v>
      </c>
      <c r="D18" s="641">
        <v>39320050.133500002</v>
      </c>
      <c r="E18" s="641">
        <v>120629.1153</v>
      </c>
      <c r="F18" s="641">
        <v>770763.00589999999</v>
      </c>
      <c r="G18" s="641"/>
      <c r="H18" s="641">
        <v>3459.16</v>
      </c>
      <c r="I18" s="642">
        <v>38621735.631399997</v>
      </c>
    </row>
    <row r="19" spans="1:10">
      <c r="A19" s="507">
        <v>13</v>
      </c>
      <c r="B19" s="511" t="s">
        <v>572</v>
      </c>
      <c r="C19" s="641">
        <v>3969677.4923999999</v>
      </c>
      <c r="D19" s="641">
        <v>7681905.4244999997</v>
      </c>
      <c r="E19" s="641">
        <v>3886406.6512000002</v>
      </c>
      <c r="F19" s="641">
        <v>134225.61240000001</v>
      </c>
      <c r="G19" s="641"/>
      <c r="H19" s="641">
        <v>1214.43</v>
      </c>
      <c r="I19" s="642">
        <v>7630950.6532999994</v>
      </c>
    </row>
    <row r="20" spans="1:10">
      <c r="A20" s="507">
        <v>14</v>
      </c>
      <c r="B20" s="511" t="s">
        <v>573</v>
      </c>
      <c r="C20" s="641">
        <v>12590282.280099999</v>
      </c>
      <c r="D20" s="641">
        <v>103733773.28120001</v>
      </c>
      <c r="E20" s="641">
        <v>6106339.1897</v>
      </c>
      <c r="F20" s="641">
        <v>1585670.0828</v>
      </c>
      <c r="G20" s="641"/>
      <c r="H20" s="641">
        <v>3825.6149</v>
      </c>
      <c r="I20" s="642">
        <v>108632046.2888</v>
      </c>
    </row>
    <row r="21" spans="1:10">
      <c r="A21" s="507">
        <v>15</v>
      </c>
      <c r="B21" s="511" t="s">
        <v>574</v>
      </c>
      <c r="C21" s="641">
        <v>20990121.979200002</v>
      </c>
      <c r="D21" s="641">
        <v>9865208.5515999999</v>
      </c>
      <c r="E21" s="641">
        <v>6486673.9419999998</v>
      </c>
      <c r="F21" s="641">
        <v>143695.7347</v>
      </c>
      <c r="G21" s="641"/>
      <c r="H21" s="641"/>
      <c r="I21" s="642">
        <v>24224960.854099996</v>
      </c>
    </row>
    <row r="22" spans="1:10">
      <c r="A22" s="507">
        <v>16</v>
      </c>
      <c r="B22" s="511" t="s">
        <v>575</v>
      </c>
      <c r="C22" s="641">
        <v>206553.79620000001</v>
      </c>
      <c r="D22" s="641">
        <v>16649422.5704</v>
      </c>
      <c r="E22" s="641">
        <v>937921.61300000001</v>
      </c>
      <c r="F22" s="641">
        <v>117116.78</v>
      </c>
      <c r="G22" s="641"/>
      <c r="H22" s="641"/>
      <c r="I22" s="642">
        <v>15800937.9736</v>
      </c>
    </row>
    <row r="23" spans="1:10" ht="25.5">
      <c r="A23" s="507">
        <v>17</v>
      </c>
      <c r="B23" s="511" t="s">
        <v>696</v>
      </c>
      <c r="C23" s="641">
        <v>4184671.5509000001</v>
      </c>
      <c r="D23" s="641">
        <v>9.0299999999999994</v>
      </c>
      <c r="E23" s="641">
        <v>1255401.4265999999</v>
      </c>
      <c r="F23" s="641">
        <v>0.18060000000000001</v>
      </c>
      <c r="G23" s="641"/>
      <c r="H23" s="641"/>
      <c r="I23" s="642">
        <v>2929278.9737</v>
      </c>
    </row>
    <row r="24" spans="1:10">
      <c r="A24" s="507">
        <v>18</v>
      </c>
      <c r="B24" s="511" t="s">
        <v>576</v>
      </c>
      <c r="C24" s="641">
        <v>5050428.2448000005</v>
      </c>
      <c r="D24" s="641">
        <v>47594642.299199998</v>
      </c>
      <c r="E24" s="641">
        <v>1523414.1602</v>
      </c>
      <c r="F24" s="641">
        <v>946599.90209999995</v>
      </c>
      <c r="G24" s="641"/>
      <c r="H24" s="641"/>
      <c r="I24" s="642">
        <v>50175056.481700003</v>
      </c>
    </row>
    <row r="25" spans="1:10">
      <c r="A25" s="507">
        <v>19</v>
      </c>
      <c r="B25" s="511" t="s">
        <v>577</v>
      </c>
      <c r="C25" s="641"/>
      <c r="D25" s="641">
        <v>4956136.0270999996</v>
      </c>
      <c r="E25" s="641">
        <v>20438.070299999999</v>
      </c>
      <c r="F25" s="641">
        <v>94777.018599999996</v>
      </c>
      <c r="G25" s="641"/>
      <c r="H25" s="641"/>
      <c r="I25" s="642">
        <v>4840920.9381999997</v>
      </c>
    </row>
    <row r="26" spans="1:10">
      <c r="A26" s="507">
        <v>20</v>
      </c>
      <c r="B26" s="511" t="s">
        <v>695</v>
      </c>
      <c r="C26" s="641">
        <v>320192.87959999999</v>
      </c>
      <c r="D26" s="641">
        <v>63682820.244999997</v>
      </c>
      <c r="E26" s="641">
        <v>226546.02960000001</v>
      </c>
      <c r="F26" s="641">
        <v>1188936.4438</v>
      </c>
      <c r="G26" s="641"/>
      <c r="H26" s="641">
        <v>7274.55</v>
      </c>
      <c r="I26" s="642">
        <v>62587530.651199996</v>
      </c>
      <c r="J26" s="513"/>
    </row>
    <row r="27" spans="1:10">
      <c r="A27" s="507">
        <v>21</v>
      </c>
      <c r="B27" s="511" t="s">
        <v>578</v>
      </c>
      <c r="C27" s="641">
        <v>21.28</v>
      </c>
      <c r="D27" s="641">
        <v>23400239.467300002</v>
      </c>
      <c r="E27" s="641">
        <v>7029.4525000000003</v>
      </c>
      <c r="F27" s="641">
        <v>464318.04060000001</v>
      </c>
      <c r="G27" s="641"/>
      <c r="H27" s="641"/>
      <c r="I27" s="642">
        <v>22928913.2542</v>
      </c>
      <c r="J27" s="513"/>
    </row>
    <row r="28" spans="1:10">
      <c r="A28" s="507">
        <v>22</v>
      </c>
      <c r="B28" s="511" t="s">
        <v>579</v>
      </c>
      <c r="C28" s="641">
        <v>78787.5</v>
      </c>
      <c r="D28" s="641">
        <v>9836513.9461000003</v>
      </c>
      <c r="E28" s="641">
        <v>29252.23</v>
      </c>
      <c r="F28" s="641">
        <v>188514.6176</v>
      </c>
      <c r="G28" s="641"/>
      <c r="H28" s="641"/>
      <c r="I28" s="642">
        <v>9697534.5985000003</v>
      </c>
      <c r="J28" s="513"/>
    </row>
    <row r="29" spans="1:10">
      <c r="A29" s="507">
        <v>23</v>
      </c>
      <c r="B29" s="511" t="s">
        <v>580</v>
      </c>
      <c r="C29" s="641">
        <v>7446398.9254000001</v>
      </c>
      <c r="D29" s="641">
        <v>109332950.5341</v>
      </c>
      <c r="E29" s="641">
        <v>2587781.1360999998</v>
      </c>
      <c r="F29" s="641">
        <v>2057334.3077</v>
      </c>
      <c r="G29" s="641"/>
      <c r="H29" s="641">
        <v>49376.7</v>
      </c>
      <c r="I29" s="642">
        <v>112134234.01570001</v>
      </c>
      <c r="J29" s="513"/>
    </row>
    <row r="30" spans="1:10">
      <c r="A30" s="507">
        <v>24</v>
      </c>
      <c r="B30" s="511" t="s">
        <v>694</v>
      </c>
      <c r="C30" s="641">
        <v>3371412.8220000002</v>
      </c>
      <c r="D30" s="641">
        <v>66592118.916699998</v>
      </c>
      <c r="E30" s="641">
        <v>1299408.2812999999</v>
      </c>
      <c r="F30" s="641">
        <v>1227498.5608000001</v>
      </c>
      <c r="G30" s="641"/>
      <c r="H30" s="641"/>
      <c r="I30" s="642">
        <v>67436624.896600008</v>
      </c>
      <c r="J30" s="513"/>
    </row>
    <row r="31" spans="1:10">
      <c r="A31" s="507">
        <v>25</v>
      </c>
      <c r="B31" s="511" t="s">
        <v>581</v>
      </c>
      <c r="C31" s="641">
        <v>1083035.4612</v>
      </c>
      <c r="D31" s="641">
        <v>36066516.654299997</v>
      </c>
      <c r="E31" s="641">
        <v>611190.83420000004</v>
      </c>
      <c r="F31" s="641">
        <v>623494.44550000003</v>
      </c>
      <c r="G31" s="641"/>
      <c r="H31" s="641">
        <v>25508.57</v>
      </c>
      <c r="I31" s="642">
        <v>35914866.835799992</v>
      </c>
      <c r="J31" s="513"/>
    </row>
    <row r="32" spans="1:10" ht="25.5">
      <c r="A32" s="507">
        <v>26</v>
      </c>
      <c r="B32" s="511" t="s">
        <v>691</v>
      </c>
      <c r="C32" s="641">
        <v>1792957.6026000001</v>
      </c>
      <c r="D32" s="641">
        <v>9569025.7882000003</v>
      </c>
      <c r="E32" s="641">
        <v>803264.95499999996</v>
      </c>
      <c r="F32" s="641">
        <v>152417.50839999999</v>
      </c>
      <c r="G32" s="641"/>
      <c r="H32" s="641">
        <v>16823.766</v>
      </c>
      <c r="I32" s="642">
        <v>10406300.9274</v>
      </c>
      <c r="J32" s="513"/>
    </row>
    <row r="33" spans="1:10">
      <c r="A33" s="507">
        <v>27</v>
      </c>
      <c r="B33" s="507" t="s">
        <v>582</v>
      </c>
      <c r="C33" s="641">
        <v>33457431.830400001</v>
      </c>
      <c r="D33" s="641">
        <v>81017800.447799996</v>
      </c>
      <c r="E33" s="641">
        <v>20539473.689199999</v>
      </c>
      <c r="F33" s="641">
        <v>1782.8530000000001</v>
      </c>
      <c r="G33" s="641"/>
      <c r="H33" s="641"/>
      <c r="I33" s="642">
        <v>93933975.736000001</v>
      </c>
      <c r="J33" s="513"/>
    </row>
    <row r="34" spans="1:10">
      <c r="A34" s="507">
        <v>28</v>
      </c>
      <c r="B34" s="512" t="s">
        <v>106</v>
      </c>
      <c r="C34" s="640">
        <v>111842719.568</v>
      </c>
      <c r="D34" s="640">
        <v>1614615212.3677998</v>
      </c>
      <c r="E34" s="640">
        <v>57200948.486400001</v>
      </c>
      <c r="F34" s="640">
        <v>18846564.152100001</v>
      </c>
      <c r="G34" s="640">
        <v>0</v>
      </c>
      <c r="H34" s="640">
        <v>126756.06090000001</v>
      </c>
      <c r="I34" s="642">
        <v>1650410419.2972999</v>
      </c>
      <c r="J34" s="513"/>
    </row>
    <row r="35" spans="1:10">
      <c r="A35" s="513"/>
      <c r="B35" s="513"/>
      <c r="C35" s="513"/>
      <c r="D35" s="513"/>
      <c r="E35" s="513"/>
      <c r="F35" s="513"/>
      <c r="G35" s="513"/>
      <c r="H35" s="513"/>
      <c r="I35" s="513"/>
      <c r="J35" s="513"/>
    </row>
    <row r="36" spans="1:10">
      <c r="A36" s="513"/>
      <c r="B36" s="546"/>
      <c r="C36" s="513"/>
      <c r="D36" s="513"/>
      <c r="E36" s="513"/>
      <c r="F36" s="513"/>
      <c r="G36" s="513"/>
      <c r="H36" s="513"/>
      <c r="I36" s="513"/>
      <c r="J36" s="513"/>
    </row>
    <row r="37" spans="1:10">
      <c r="A37" s="513"/>
      <c r="B37" s="513"/>
      <c r="C37" s="513"/>
      <c r="D37" s="513"/>
      <c r="E37" s="513"/>
      <c r="F37" s="513"/>
      <c r="G37" s="513"/>
      <c r="H37" s="513"/>
      <c r="I37" s="513"/>
      <c r="J37" s="513"/>
    </row>
    <row r="38" spans="1:10">
      <c r="A38" s="513"/>
      <c r="B38" s="513"/>
      <c r="C38" s="513"/>
      <c r="D38" s="513"/>
      <c r="E38" s="513"/>
      <c r="F38" s="513"/>
      <c r="G38" s="513"/>
      <c r="H38" s="513"/>
      <c r="I38" s="513"/>
      <c r="J38" s="513"/>
    </row>
    <row r="39" spans="1:10">
      <c r="A39" s="513"/>
      <c r="B39" s="513"/>
      <c r="C39" s="513"/>
      <c r="D39" s="513"/>
      <c r="E39" s="513"/>
      <c r="F39" s="513"/>
      <c r="G39" s="513"/>
      <c r="H39" s="513"/>
      <c r="I39" s="513"/>
      <c r="J39" s="513"/>
    </row>
    <row r="40" spans="1:10">
      <c r="A40" s="513"/>
      <c r="B40" s="513"/>
      <c r="C40" s="513"/>
      <c r="D40" s="513"/>
      <c r="E40" s="513"/>
      <c r="F40" s="513"/>
      <c r="G40" s="513"/>
      <c r="H40" s="513"/>
      <c r="I40" s="513"/>
      <c r="J40" s="513"/>
    </row>
    <row r="41" spans="1:10">
      <c r="A41" s="513"/>
      <c r="B41" s="513"/>
      <c r="C41" s="513"/>
      <c r="D41" s="513"/>
      <c r="E41" s="513"/>
      <c r="F41" s="513"/>
      <c r="G41" s="513"/>
      <c r="H41" s="513"/>
      <c r="I41" s="513"/>
      <c r="J41" s="513"/>
    </row>
    <row r="42" spans="1:10">
      <c r="A42" s="547"/>
      <c r="B42" s="547"/>
      <c r="C42" s="513"/>
      <c r="D42" s="513"/>
      <c r="E42" s="513"/>
      <c r="F42" s="513"/>
      <c r="G42" s="513"/>
      <c r="H42" s="513"/>
      <c r="I42" s="513"/>
      <c r="J42" s="513"/>
    </row>
    <row r="43" spans="1:10">
      <c r="A43" s="547"/>
      <c r="B43" s="547"/>
      <c r="C43" s="513"/>
      <c r="D43" s="513"/>
      <c r="E43" s="513"/>
      <c r="F43" s="513"/>
      <c r="G43" s="513"/>
      <c r="H43" s="513"/>
      <c r="I43" s="513"/>
      <c r="J43" s="513"/>
    </row>
    <row r="44" spans="1:10">
      <c r="A44" s="513"/>
      <c r="B44" s="513"/>
      <c r="C44" s="513"/>
      <c r="D44" s="513"/>
      <c r="E44" s="513"/>
      <c r="F44" s="513"/>
      <c r="G44" s="513"/>
      <c r="H44" s="513"/>
      <c r="I44" s="513"/>
      <c r="J44" s="513"/>
    </row>
    <row r="45" spans="1:10">
      <c r="A45" s="513"/>
      <c r="B45" s="513"/>
      <c r="C45" s="513"/>
      <c r="D45" s="513"/>
      <c r="E45" s="513"/>
      <c r="F45" s="513"/>
      <c r="G45" s="513"/>
      <c r="H45" s="513"/>
      <c r="I45" s="513"/>
      <c r="J45" s="513"/>
    </row>
    <row r="46" spans="1:10">
      <c r="A46" s="513"/>
      <c r="B46" s="513"/>
      <c r="C46" s="513"/>
      <c r="D46" s="513"/>
      <c r="E46" s="513"/>
      <c r="F46" s="513"/>
      <c r="G46" s="513"/>
      <c r="H46" s="513"/>
      <c r="I46" s="513"/>
      <c r="J46" s="513"/>
    </row>
    <row r="47" spans="1:10">
      <c r="A47" s="513"/>
      <c r="B47" s="513"/>
      <c r="C47" s="513"/>
      <c r="D47" s="513"/>
      <c r="E47" s="513"/>
      <c r="F47" s="513"/>
      <c r="G47" s="513"/>
      <c r="H47" s="513"/>
      <c r="I47" s="513"/>
      <c r="J47" s="513"/>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5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view="pageBreakPreview" zoomScale="60" zoomScaleNormal="100" workbookViewId="0">
      <selection activeCell="A5" sqref="A5:B5"/>
    </sheetView>
  </sheetViews>
  <sheetFormatPr defaultColWidth="9.140625" defaultRowHeight="12.75"/>
  <cols>
    <col min="1" max="1" width="11.85546875" style="510" bestFit="1" customWidth="1"/>
    <col min="2" max="2" width="69.7109375" style="510" customWidth="1"/>
    <col min="3" max="3" width="23.28515625" style="510" customWidth="1"/>
    <col min="4" max="4" width="30.7109375" style="510" customWidth="1"/>
    <col min="5" max="16384" width="9.140625" style="510"/>
  </cols>
  <sheetData>
    <row r="1" spans="1:4" ht="13.5">
      <c r="A1" s="501" t="s">
        <v>30</v>
      </c>
      <c r="B1" s="3" t="str">
        <f>'Info '!C2</f>
        <v>JSC "BasisBank"</v>
      </c>
    </row>
    <row r="2" spans="1:4" ht="13.5">
      <c r="A2" s="502" t="s">
        <v>31</v>
      </c>
      <c r="B2" s="537">
        <f>'1. key ratios '!B2</f>
        <v>44469</v>
      </c>
    </row>
    <row r="3" spans="1:4">
      <c r="A3" s="503" t="s">
        <v>583</v>
      </c>
    </row>
    <row r="5" spans="1:4" ht="72.75" customHeight="1">
      <c r="A5" s="740" t="s">
        <v>584</v>
      </c>
      <c r="B5" s="740"/>
      <c r="C5" s="534" t="s">
        <v>585</v>
      </c>
      <c r="D5" s="534" t="s">
        <v>586</v>
      </c>
    </row>
    <row r="6" spans="1:4">
      <c r="A6" s="514">
        <v>1</v>
      </c>
      <c r="B6" s="515" t="s">
        <v>587</v>
      </c>
      <c r="C6" s="641">
        <v>56442779.310699999</v>
      </c>
      <c r="D6" s="641">
        <v>349221</v>
      </c>
    </row>
    <row r="7" spans="1:4">
      <c r="A7" s="516">
        <v>2</v>
      </c>
      <c r="B7" s="515" t="s">
        <v>588</v>
      </c>
      <c r="C7" s="641">
        <v>15927427.8402</v>
      </c>
      <c r="D7" s="641">
        <v>0</v>
      </c>
    </row>
    <row r="8" spans="1:4">
      <c r="A8" s="517">
        <v>2.1</v>
      </c>
      <c r="B8" s="518" t="s">
        <v>699</v>
      </c>
      <c r="C8" s="641">
        <v>6979020.4801000003</v>
      </c>
      <c r="D8" s="641"/>
    </row>
    <row r="9" spans="1:4">
      <c r="A9" s="517">
        <v>2.2000000000000002</v>
      </c>
      <c r="B9" s="518" t="s">
        <v>697</v>
      </c>
      <c r="C9" s="641">
        <v>8948407.3600999992</v>
      </c>
      <c r="D9" s="641"/>
    </row>
    <row r="10" spans="1:4">
      <c r="A10" s="517">
        <v>2.2999999999999998</v>
      </c>
      <c r="B10" s="518" t="s">
        <v>589</v>
      </c>
      <c r="C10" s="641"/>
      <c r="D10" s="641"/>
    </row>
    <row r="11" spans="1:4">
      <c r="A11" s="517">
        <v>2.4</v>
      </c>
      <c r="B11" s="518" t="s">
        <v>590</v>
      </c>
      <c r="C11" s="641"/>
      <c r="D11" s="641"/>
    </row>
    <row r="12" spans="1:4">
      <c r="A12" s="514">
        <v>3</v>
      </c>
      <c r="B12" s="515" t="s">
        <v>591</v>
      </c>
      <c r="C12" s="641">
        <v>20987194.793299999</v>
      </c>
      <c r="D12" s="641">
        <v>22625</v>
      </c>
    </row>
    <row r="13" spans="1:4">
      <c r="A13" s="517">
        <v>3.1</v>
      </c>
      <c r="B13" s="518" t="s">
        <v>592</v>
      </c>
      <c r="C13" s="641">
        <v>126756.0609</v>
      </c>
      <c r="D13" s="641"/>
    </row>
    <row r="14" spans="1:4">
      <c r="A14" s="517">
        <v>3.2</v>
      </c>
      <c r="B14" s="518" t="s">
        <v>593</v>
      </c>
      <c r="C14" s="641">
        <v>3745646.6686</v>
      </c>
      <c r="D14" s="641">
        <v>20000</v>
      </c>
    </row>
    <row r="15" spans="1:4">
      <c r="A15" s="517">
        <v>3.3</v>
      </c>
      <c r="B15" s="518" t="s">
        <v>688</v>
      </c>
      <c r="C15" s="641">
        <v>5545602.2955</v>
      </c>
      <c r="D15" s="641"/>
    </row>
    <row r="16" spans="1:4">
      <c r="A16" s="517">
        <v>3.4</v>
      </c>
      <c r="B16" s="518" t="s">
        <v>698</v>
      </c>
      <c r="C16" s="641">
        <v>4738261.9840000002</v>
      </c>
      <c r="D16" s="641"/>
    </row>
    <row r="17" spans="1:4">
      <c r="A17" s="516">
        <v>3.5</v>
      </c>
      <c r="B17" s="518" t="s">
        <v>594</v>
      </c>
      <c r="C17" s="641">
        <v>634225.05429999996</v>
      </c>
      <c r="D17" s="641">
        <v>2625</v>
      </c>
    </row>
    <row r="18" spans="1:4">
      <c r="A18" s="517">
        <v>3.6</v>
      </c>
      <c r="B18" s="518" t="s">
        <v>595</v>
      </c>
      <c r="C18" s="641">
        <v>6196702.7300000004</v>
      </c>
      <c r="D18" s="641"/>
    </row>
    <row r="19" spans="1:4">
      <c r="A19" s="519">
        <v>4</v>
      </c>
      <c r="B19" s="515" t="s">
        <v>596</v>
      </c>
      <c r="C19" s="640">
        <v>51383012.357600003</v>
      </c>
      <c r="D19" s="640">
        <v>326596</v>
      </c>
    </row>
  </sheetData>
  <mergeCells count="1">
    <mergeCell ref="A5:B5"/>
  </mergeCells>
  <pageMargins left="0.7" right="0.7" top="0.75" bottom="0.75" header="0.3" footer="0.3"/>
  <pageSetup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60" zoomScaleNormal="100" workbookViewId="0">
      <selection activeCell="D36" sqref="D36"/>
    </sheetView>
  </sheetViews>
  <sheetFormatPr defaultColWidth="9.140625" defaultRowHeight="12.75"/>
  <cols>
    <col min="1" max="1" width="11.85546875" style="510" bestFit="1" customWidth="1"/>
    <col min="2" max="2" width="71.7109375" style="510" customWidth="1"/>
    <col min="3" max="3" width="31.42578125" style="510" customWidth="1"/>
    <col min="4" max="4" width="39.140625" style="510" customWidth="1"/>
    <col min="5" max="16384" width="9.140625" style="510"/>
  </cols>
  <sheetData>
    <row r="1" spans="1:4" ht="13.5">
      <c r="A1" s="501" t="s">
        <v>30</v>
      </c>
      <c r="B1" s="3" t="str">
        <f>'Info '!C2</f>
        <v>JSC "BasisBank"</v>
      </c>
    </row>
    <row r="2" spans="1:4" ht="13.5">
      <c r="A2" s="502" t="s">
        <v>31</v>
      </c>
      <c r="B2" s="537">
        <f>'1. key ratios '!B2</f>
        <v>44469</v>
      </c>
    </row>
    <row r="3" spans="1:4">
      <c r="A3" s="503" t="s">
        <v>597</v>
      </c>
    </row>
    <row r="4" spans="1:4">
      <c r="A4" s="503"/>
    </row>
    <row r="5" spans="1:4" ht="15" customHeight="1">
      <c r="A5" s="741" t="s">
        <v>700</v>
      </c>
      <c r="B5" s="742"/>
      <c r="C5" s="727" t="s">
        <v>598</v>
      </c>
      <c r="D5" s="745" t="s">
        <v>599</v>
      </c>
    </row>
    <row r="6" spans="1:4">
      <c r="A6" s="743"/>
      <c r="B6" s="744"/>
      <c r="C6" s="730"/>
      <c r="D6" s="745"/>
    </row>
    <row r="7" spans="1:4">
      <c r="A7" s="512">
        <v>1</v>
      </c>
      <c r="B7" s="512" t="s">
        <v>587</v>
      </c>
      <c r="C7" s="641">
        <v>71683963.080699995</v>
      </c>
      <c r="D7" s="560"/>
    </row>
    <row r="8" spans="1:4">
      <c r="A8" s="507">
        <v>2</v>
      </c>
      <c r="B8" s="507" t="s">
        <v>600</v>
      </c>
      <c r="C8" s="641">
        <v>22585119.578699999</v>
      </c>
      <c r="D8" s="560"/>
    </row>
    <row r="9" spans="1:4">
      <c r="A9" s="507">
        <v>3</v>
      </c>
      <c r="B9" s="520" t="s">
        <v>601</v>
      </c>
      <c r="C9" s="641">
        <v>49514.859499999999</v>
      </c>
      <c r="D9" s="560"/>
    </row>
    <row r="10" spans="1:4">
      <c r="A10" s="507">
        <v>4</v>
      </c>
      <c r="B10" s="507" t="s">
        <v>602</v>
      </c>
      <c r="C10" s="641">
        <v>19730500.843099996</v>
      </c>
      <c r="D10" s="560"/>
    </row>
    <row r="11" spans="1:4">
      <c r="A11" s="507">
        <v>5</v>
      </c>
      <c r="B11" s="521" t="s">
        <v>603</v>
      </c>
      <c r="C11" s="641">
        <v>1494667.12</v>
      </c>
      <c r="D11" s="560"/>
    </row>
    <row r="12" spans="1:4">
      <c r="A12" s="507">
        <v>6</v>
      </c>
      <c r="B12" s="521" t="s">
        <v>604</v>
      </c>
      <c r="C12" s="641">
        <v>6954984.4130999995</v>
      </c>
      <c r="D12" s="560"/>
    </row>
    <row r="13" spans="1:4">
      <c r="A13" s="507">
        <v>7</v>
      </c>
      <c r="B13" s="521" t="s">
        <v>605</v>
      </c>
      <c r="C13" s="641">
        <v>10115574.134500001</v>
      </c>
      <c r="D13" s="560"/>
    </row>
    <row r="14" spans="1:4">
      <c r="A14" s="507">
        <v>8</v>
      </c>
      <c r="B14" s="521" t="s">
        <v>606</v>
      </c>
      <c r="C14" s="641"/>
      <c r="D14" s="507"/>
    </row>
    <row r="15" spans="1:4">
      <c r="A15" s="507">
        <v>9</v>
      </c>
      <c r="B15" s="521" t="s">
        <v>607</v>
      </c>
      <c r="C15" s="641"/>
      <c r="D15" s="507"/>
    </row>
    <row r="16" spans="1:4">
      <c r="A16" s="507">
        <v>10</v>
      </c>
      <c r="B16" s="521" t="s">
        <v>608</v>
      </c>
      <c r="C16" s="641">
        <v>126756.0609</v>
      </c>
      <c r="D16" s="560"/>
    </row>
    <row r="17" spans="1:4">
      <c r="A17" s="507">
        <v>11</v>
      </c>
      <c r="B17" s="521" t="s">
        <v>609</v>
      </c>
      <c r="C17" s="641"/>
      <c r="D17" s="507"/>
    </row>
    <row r="18" spans="1:4">
      <c r="A18" s="507">
        <v>12</v>
      </c>
      <c r="B18" s="518" t="s">
        <v>704</v>
      </c>
      <c r="C18" s="641">
        <v>1038519.1146</v>
      </c>
      <c r="D18" s="560"/>
    </row>
    <row r="19" spans="1:4">
      <c r="A19" s="512">
        <v>13</v>
      </c>
      <c r="B19" s="548" t="s">
        <v>596</v>
      </c>
      <c r="C19" s="640">
        <v>74588096.675799996</v>
      </c>
      <c r="D19" s="561"/>
    </row>
    <row r="22" spans="1:4">
      <c r="B22" s="501"/>
    </row>
    <row r="23" spans="1:4">
      <c r="B23" s="502"/>
    </row>
    <row r="24" spans="1:4">
      <c r="B24" s="503"/>
    </row>
  </sheetData>
  <mergeCells count="3">
    <mergeCell ref="A5:B6"/>
    <mergeCell ref="C5:C6"/>
    <mergeCell ref="D5:D6"/>
  </mergeCells>
  <pageMargins left="0.7" right="0.7" top="0.75" bottom="0.75" header="0.3" footer="0.3"/>
  <pageSetup paperSize="9" scale="5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view="pageBreakPreview" zoomScale="60" zoomScaleNormal="100" workbookViewId="0">
      <selection activeCell="A25" sqref="A25"/>
    </sheetView>
  </sheetViews>
  <sheetFormatPr defaultColWidth="9.140625" defaultRowHeight="12.75"/>
  <cols>
    <col min="1" max="1" width="11.85546875" style="510" bestFit="1" customWidth="1"/>
    <col min="2" max="2" width="27.140625" style="510" customWidth="1"/>
    <col min="3" max="3" width="15.42578125" style="510" customWidth="1"/>
    <col min="4" max="4" width="22.28515625" style="510" customWidth="1"/>
    <col min="5" max="5" width="14.85546875" style="510" bestFit="1" customWidth="1"/>
    <col min="6" max="7" width="14.7109375" style="510" bestFit="1" customWidth="1"/>
    <col min="8" max="14" width="22.28515625" style="510" customWidth="1"/>
    <col min="15" max="15" width="23.28515625" style="510" bestFit="1" customWidth="1"/>
    <col min="16" max="16" width="21.7109375" style="510" bestFit="1" customWidth="1"/>
    <col min="17" max="18" width="19" style="510" bestFit="1" customWidth="1"/>
    <col min="19" max="20" width="13.140625" style="510" customWidth="1"/>
    <col min="21" max="21" width="21" style="510" customWidth="1"/>
    <col min="22" max="22" width="20" style="510" customWidth="1"/>
    <col min="23" max="16384" width="9.140625" style="510"/>
  </cols>
  <sheetData>
    <row r="1" spans="1:22" ht="13.5">
      <c r="A1" s="501" t="s">
        <v>30</v>
      </c>
      <c r="B1" s="3" t="str">
        <f>'Info '!C2</f>
        <v>JSC "BasisBank"</v>
      </c>
    </row>
    <row r="2" spans="1:22" ht="13.5">
      <c r="A2" s="502" t="s">
        <v>31</v>
      </c>
      <c r="B2" s="537">
        <f>'1. key ratios '!B2</f>
        <v>44469</v>
      </c>
      <c r="C2" s="540"/>
    </row>
    <row r="3" spans="1:22">
      <c r="A3" s="503" t="s">
        <v>610</v>
      </c>
    </row>
    <row r="5" spans="1:22" ht="15" customHeight="1">
      <c r="A5" s="727" t="s">
        <v>535</v>
      </c>
      <c r="B5" s="729"/>
      <c r="C5" s="748" t="s">
        <v>611</v>
      </c>
      <c r="D5" s="749"/>
      <c r="E5" s="749"/>
      <c r="F5" s="749"/>
      <c r="G5" s="749"/>
      <c r="H5" s="749"/>
      <c r="I5" s="749"/>
      <c r="J5" s="749"/>
      <c r="K5" s="749"/>
      <c r="L5" s="749"/>
      <c r="M5" s="749"/>
      <c r="N5" s="749"/>
      <c r="O5" s="749"/>
      <c r="P5" s="749"/>
      <c r="Q5" s="749"/>
      <c r="R5" s="749"/>
      <c r="S5" s="749"/>
      <c r="T5" s="749"/>
      <c r="U5" s="750"/>
      <c r="V5" s="549"/>
    </row>
    <row r="6" spans="1:22">
      <c r="A6" s="746"/>
      <c r="B6" s="747"/>
      <c r="C6" s="751" t="s">
        <v>106</v>
      </c>
      <c r="D6" s="753" t="s">
        <v>612</v>
      </c>
      <c r="E6" s="753"/>
      <c r="F6" s="734"/>
      <c r="G6" s="754" t="s">
        <v>613</v>
      </c>
      <c r="H6" s="755"/>
      <c r="I6" s="755"/>
      <c r="J6" s="755"/>
      <c r="K6" s="756"/>
      <c r="L6" s="536"/>
      <c r="M6" s="757" t="s">
        <v>614</v>
      </c>
      <c r="N6" s="757"/>
      <c r="O6" s="734"/>
      <c r="P6" s="734"/>
      <c r="Q6" s="734"/>
      <c r="R6" s="734"/>
      <c r="S6" s="734"/>
      <c r="T6" s="734"/>
      <c r="U6" s="734"/>
      <c r="V6" s="536"/>
    </row>
    <row r="7" spans="1:22" ht="25.5">
      <c r="A7" s="730"/>
      <c r="B7" s="732"/>
      <c r="C7" s="752"/>
      <c r="D7" s="550"/>
      <c r="E7" s="542" t="s">
        <v>615</v>
      </c>
      <c r="F7" s="542" t="s">
        <v>616</v>
      </c>
      <c r="G7" s="540"/>
      <c r="H7" s="542" t="s">
        <v>615</v>
      </c>
      <c r="I7" s="542" t="s">
        <v>617</v>
      </c>
      <c r="J7" s="542" t="s">
        <v>618</v>
      </c>
      <c r="K7" s="542" t="s">
        <v>619</v>
      </c>
      <c r="L7" s="535"/>
      <c r="M7" s="530" t="s">
        <v>620</v>
      </c>
      <c r="N7" s="542" t="s">
        <v>618</v>
      </c>
      <c r="O7" s="542" t="s">
        <v>621</v>
      </c>
      <c r="P7" s="542" t="s">
        <v>622</v>
      </c>
      <c r="Q7" s="542" t="s">
        <v>623</v>
      </c>
      <c r="R7" s="542" t="s">
        <v>624</v>
      </c>
      <c r="S7" s="542" t="s">
        <v>625</v>
      </c>
      <c r="T7" s="551" t="s">
        <v>626</v>
      </c>
      <c r="U7" s="542" t="s">
        <v>627</v>
      </c>
      <c r="V7" s="549"/>
    </row>
    <row r="8" spans="1:22">
      <c r="A8" s="552">
        <v>1</v>
      </c>
      <c r="B8" s="512" t="s">
        <v>628</v>
      </c>
      <c r="C8" s="640">
        <v>1137237451.5724001</v>
      </c>
      <c r="D8" s="640">
        <v>965950230.09369993</v>
      </c>
      <c r="E8" s="640">
        <v>15671105.8167</v>
      </c>
      <c r="F8" s="640">
        <v>380.18</v>
      </c>
      <c r="G8" s="640">
        <v>96699125.114299998</v>
      </c>
      <c r="H8" s="640">
        <v>4871103.0795</v>
      </c>
      <c r="I8" s="640">
        <v>2679236.1083</v>
      </c>
      <c r="J8" s="640">
        <v>904175.97089999996</v>
      </c>
      <c r="K8" s="640">
        <v>0</v>
      </c>
      <c r="L8" s="640">
        <v>74588096.364399999</v>
      </c>
      <c r="M8" s="640">
        <v>2382147.1514999997</v>
      </c>
      <c r="N8" s="640">
        <v>2673811.5817</v>
      </c>
      <c r="O8" s="640">
        <v>5316196.6776000001</v>
      </c>
      <c r="P8" s="640">
        <v>3058922.2420000001</v>
      </c>
      <c r="Q8" s="640">
        <v>5003150.7407999998</v>
      </c>
      <c r="R8" s="640">
        <v>3826070.2615999999</v>
      </c>
      <c r="S8" s="640">
        <v>0</v>
      </c>
      <c r="T8" s="640">
        <v>0</v>
      </c>
      <c r="U8" s="640">
        <v>356215.152</v>
      </c>
      <c r="V8" s="513"/>
    </row>
    <row r="9" spans="1:22">
      <c r="A9" s="507">
        <v>1.1000000000000001</v>
      </c>
      <c r="B9" s="532" t="s">
        <v>629</v>
      </c>
      <c r="C9" s="643"/>
      <c r="D9" s="641"/>
      <c r="E9" s="641"/>
      <c r="F9" s="641"/>
      <c r="G9" s="641"/>
      <c r="H9" s="641"/>
      <c r="I9" s="641"/>
      <c r="J9" s="641"/>
      <c r="K9" s="641"/>
      <c r="L9" s="641"/>
      <c r="M9" s="641"/>
      <c r="N9" s="641"/>
      <c r="O9" s="641"/>
      <c r="P9" s="641"/>
      <c r="Q9" s="641"/>
      <c r="R9" s="641"/>
      <c r="S9" s="641"/>
      <c r="T9" s="641"/>
      <c r="U9" s="641"/>
      <c r="V9" s="513"/>
    </row>
    <row r="10" spans="1:22">
      <c r="A10" s="507">
        <v>1.2</v>
      </c>
      <c r="B10" s="532" t="s">
        <v>630</v>
      </c>
      <c r="C10" s="643"/>
      <c r="D10" s="641"/>
      <c r="E10" s="641"/>
      <c r="F10" s="641"/>
      <c r="G10" s="641"/>
      <c r="H10" s="641"/>
      <c r="I10" s="641"/>
      <c r="J10" s="641"/>
      <c r="K10" s="641"/>
      <c r="L10" s="641"/>
      <c r="M10" s="641"/>
      <c r="N10" s="641"/>
      <c r="O10" s="641"/>
      <c r="P10" s="641"/>
      <c r="Q10" s="641"/>
      <c r="R10" s="641"/>
      <c r="S10" s="641"/>
      <c r="T10" s="641"/>
      <c r="U10" s="641"/>
      <c r="V10" s="513"/>
    </row>
    <row r="11" spans="1:22">
      <c r="A11" s="507">
        <v>1.3</v>
      </c>
      <c r="B11" s="532" t="s">
        <v>631</v>
      </c>
      <c r="C11" s="643"/>
      <c r="D11" s="641"/>
      <c r="E11" s="641"/>
      <c r="F11" s="641"/>
      <c r="G11" s="641"/>
      <c r="H11" s="641"/>
      <c r="I11" s="641"/>
      <c r="J11" s="641"/>
      <c r="K11" s="641"/>
      <c r="L11" s="641"/>
      <c r="M11" s="641"/>
      <c r="N11" s="641"/>
      <c r="O11" s="641"/>
      <c r="P11" s="641"/>
      <c r="Q11" s="641"/>
      <c r="R11" s="641"/>
      <c r="S11" s="641"/>
      <c r="T11" s="641"/>
      <c r="U11" s="641"/>
      <c r="V11" s="513"/>
    </row>
    <row r="12" spans="1:22">
      <c r="A12" s="507">
        <v>1.4</v>
      </c>
      <c r="B12" s="532" t="s">
        <v>632</v>
      </c>
      <c r="C12" s="643">
        <v>73441125.325800002</v>
      </c>
      <c r="D12" s="641">
        <v>73441125.325800002</v>
      </c>
      <c r="E12" s="641"/>
      <c r="F12" s="641"/>
      <c r="G12" s="641"/>
      <c r="H12" s="641"/>
      <c r="I12" s="641"/>
      <c r="J12" s="641"/>
      <c r="K12" s="641"/>
      <c r="L12" s="641"/>
      <c r="M12" s="641"/>
      <c r="N12" s="641"/>
      <c r="O12" s="641"/>
      <c r="P12" s="641"/>
      <c r="Q12" s="641"/>
      <c r="R12" s="641"/>
      <c r="S12" s="641"/>
      <c r="T12" s="641"/>
      <c r="U12" s="641"/>
      <c r="V12" s="513"/>
    </row>
    <row r="13" spans="1:22">
      <c r="A13" s="507">
        <v>1.5</v>
      </c>
      <c r="B13" s="532" t="s">
        <v>633</v>
      </c>
      <c r="C13" s="643">
        <v>712893727.83360004</v>
      </c>
      <c r="D13" s="641">
        <v>595667307.80480003</v>
      </c>
      <c r="E13" s="641">
        <v>9084677.4600000009</v>
      </c>
      <c r="F13" s="641"/>
      <c r="G13" s="641">
        <v>65907630.234899998</v>
      </c>
      <c r="H13" s="641">
        <v>2479289.3207</v>
      </c>
      <c r="I13" s="641">
        <v>10778.12</v>
      </c>
      <c r="J13" s="641"/>
      <c r="K13" s="641"/>
      <c r="L13" s="641">
        <v>51318789.793899998</v>
      </c>
      <c r="M13" s="641">
        <v>282026.85619999998</v>
      </c>
      <c r="N13" s="641">
        <v>100000</v>
      </c>
      <c r="O13" s="641">
        <v>3067405.6699000001</v>
      </c>
      <c r="P13" s="641">
        <v>256619.71</v>
      </c>
      <c r="Q13" s="641">
        <v>1778261.4365000001</v>
      </c>
      <c r="R13" s="641">
        <v>2668383.0403</v>
      </c>
      <c r="S13" s="641"/>
      <c r="T13" s="641"/>
      <c r="U13" s="641">
        <v>28778.891199999998</v>
      </c>
      <c r="V13" s="513"/>
    </row>
    <row r="14" spans="1:22">
      <c r="A14" s="507">
        <v>1.6</v>
      </c>
      <c r="B14" s="532" t="s">
        <v>634</v>
      </c>
      <c r="C14" s="643">
        <v>350902598.41299999</v>
      </c>
      <c r="D14" s="641">
        <v>296841796.96310002</v>
      </c>
      <c r="E14" s="641">
        <v>6586428.3567000004</v>
      </c>
      <c r="F14" s="641">
        <v>380.18</v>
      </c>
      <c r="G14" s="641">
        <v>30791494.8794</v>
      </c>
      <c r="H14" s="641">
        <v>2391813.7588</v>
      </c>
      <c r="I14" s="641">
        <v>2668457.9882999999</v>
      </c>
      <c r="J14" s="641">
        <v>904175.97089999996</v>
      </c>
      <c r="K14" s="641"/>
      <c r="L14" s="641">
        <v>23269306.570500001</v>
      </c>
      <c r="M14" s="641">
        <v>2100120.2952999999</v>
      </c>
      <c r="N14" s="641">
        <v>2573811.5817</v>
      </c>
      <c r="O14" s="641">
        <v>2248791.0077</v>
      </c>
      <c r="P14" s="641">
        <v>2802302.5320000001</v>
      </c>
      <c r="Q14" s="641">
        <v>3224889.3043</v>
      </c>
      <c r="R14" s="641">
        <v>1157687.2213000001</v>
      </c>
      <c r="S14" s="641"/>
      <c r="T14" s="641"/>
      <c r="U14" s="641">
        <v>327436.26079999999</v>
      </c>
      <c r="V14" s="513"/>
    </row>
    <row r="15" spans="1:22">
      <c r="A15" s="552">
        <v>2</v>
      </c>
      <c r="B15" s="512" t="s">
        <v>635</v>
      </c>
      <c r="C15" s="640">
        <v>200181396.08000001</v>
      </c>
      <c r="D15" s="641">
        <v>200181396.08000001</v>
      </c>
      <c r="E15" s="641">
        <v>0</v>
      </c>
      <c r="F15" s="641">
        <v>0</v>
      </c>
      <c r="G15" s="641">
        <v>0</v>
      </c>
      <c r="H15" s="641">
        <v>0</v>
      </c>
      <c r="I15" s="641">
        <v>0</v>
      </c>
      <c r="J15" s="641">
        <v>0</v>
      </c>
      <c r="K15" s="641">
        <v>0</v>
      </c>
      <c r="L15" s="641">
        <v>0</v>
      </c>
      <c r="M15" s="641">
        <v>0</v>
      </c>
      <c r="N15" s="641">
        <v>0</v>
      </c>
      <c r="O15" s="641">
        <v>0</v>
      </c>
      <c r="P15" s="641">
        <v>0</v>
      </c>
      <c r="Q15" s="641">
        <v>0</v>
      </c>
      <c r="R15" s="641">
        <v>0</v>
      </c>
      <c r="S15" s="641">
        <v>0</v>
      </c>
      <c r="T15" s="641">
        <v>0</v>
      </c>
      <c r="U15" s="641">
        <v>0</v>
      </c>
      <c r="V15" s="513"/>
    </row>
    <row r="16" spans="1:22">
      <c r="A16" s="507">
        <v>2.1</v>
      </c>
      <c r="B16" s="532" t="s">
        <v>629</v>
      </c>
      <c r="C16" s="643"/>
      <c r="D16" s="641"/>
      <c r="E16" s="641"/>
      <c r="F16" s="641"/>
      <c r="G16" s="641"/>
      <c r="H16" s="641"/>
      <c r="I16" s="641"/>
      <c r="J16" s="641"/>
      <c r="K16" s="641"/>
      <c r="L16" s="641"/>
      <c r="M16" s="641"/>
      <c r="N16" s="641"/>
      <c r="O16" s="641"/>
      <c r="P16" s="641"/>
      <c r="Q16" s="641"/>
      <c r="R16" s="641"/>
      <c r="S16" s="641"/>
      <c r="T16" s="641"/>
      <c r="U16" s="641"/>
      <c r="V16" s="513"/>
    </row>
    <row r="17" spans="1:22">
      <c r="A17" s="507">
        <v>2.2000000000000002</v>
      </c>
      <c r="B17" s="532" t="s">
        <v>630</v>
      </c>
      <c r="C17" s="643">
        <v>183851596.08000001</v>
      </c>
      <c r="D17" s="641">
        <v>183851596.08000001</v>
      </c>
      <c r="E17" s="641"/>
      <c r="F17" s="641"/>
      <c r="G17" s="641"/>
      <c r="H17" s="641"/>
      <c r="I17" s="641"/>
      <c r="J17" s="641"/>
      <c r="K17" s="641"/>
      <c r="L17" s="641"/>
      <c r="M17" s="641"/>
      <c r="N17" s="641"/>
      <c r="O17" s="641"/>
      <c r="P17" s="641"/>
      <c r="Q17" s="641"/>
      <c r="R17" s="641"/>
      <c r="S17" s="641"/>
      <c r="T17" s="641"/>
      <c r="U17" s="641"/>
      <c r="V17" s="513"/>
    </row>
    <row r="18" spans="1:22">
      <c r="A18" s="507">
        <v>2.2999999999999998</v>
      </c>
      <c r="B18" s="532" t="s">
        <v>631</v>
      </c>
      <c r="C18" s="643"/>
      <c r="D18" s="641"/>
      <c r="E18" s="641"/>
      <c r="F18" s="641"/>
      <c r="G18" s="641"/>
      <c r="H18" s="641"/>
      <c r="I18" s="641"/>
      <c r="J18" s="641"/>
      <c r="K18" s="641"/>
      <c r="L18" s="641"/>
      <c r="M18" s="641"/>
      <c r="N18" s="641"/>
      <c r="O18" s="641"/>
      <c r="P18" s="641"/>
      <c r="Q18" s="641"/>
      <c r="R18" s="641"/>
      <c r="S18" s="641"/>
      <c r="T18" s="641"/>
      <c r="U18" s="641"/>
      <c r="V18" s="513"/>
    </row>
    <row r="19" spans="1:22">
      <c r="A19" s="507">
        <v>2.4</v>
      </c>
      <c r="B19" s="532" t="s">
        <v>632</v>
      </c>
      <c r="C19" s="643">
        <v>700000</v>
      </c>
      <c r="D19" s="641">
        <v>700000</v>
      </c>
      <c r="E19" s="641"/>
      <c r="F19" s="641"/>
      <c r="G19" s="641"/>
      <c r="H19" s="641"/>
      <c r="I19" s="641"/>
      <c r="J19" s="641"/>
      <c r="K19" s="641"/>
      <c r="L19" s="641"/>
      <c r="M19" s="641"/>
      <c r="N19" s="641"/>
      <c r="O19" s="641"/>
      <c r="P19" s="641"/>
      <c r="Q19" s="641"/>
      <c r="R19" s="641"/>
      <c r="S19" s="641"/>
      <c r="T19" s="641"/>
      <c r="U19" s="641"/>
      <c r="V19" s="513"/>
    </row>
    <row r="20" spans="1:22">
      <c r="A20" s="507">
        <v>2.5</v>
      </c>
      <c r="B20" s="532" t="s">
        <v>633</v>
      </c>
      <c r="C20" s="643">
        <v>15629800</v>
      </c>
      <c r="D20" s="641">
        <v>15629800</v>
      </c>
      <c r="E20" s="641"/>
      <c r="F20" s="641"/>
      <c r="G20" s="641"/>
      <c r="H20" s="641"/>
      <c r="I20" s="641"/>
      <c r="J20" s="641"/>
      <c r="K20" s="641"/>
      <c r="L20" s="641"/>
      <c r="M20" s="641"/>
      <c r="N20" s="641"/>
      <c r="O20" s="641"/>
      <c r="P20" s="641"/>
      <c r="Q20" s="641"/>
      <c r="R20" s="641"/>
      <c r="S20" s="641"/>
      <c r="T20" s="641"/>
      <c r="U20" s="641"/>
      <c r="V20" s="513"/>
    </row>
    <row r="21" spans="1:22">
      <c r="A21" s="507">
        <v>2.6</v>
      </c>
      <c r="B21" s="532" t="s">
        <v>634</v>
      </c>
      <c r="C21" s="643"/>
      <c r="D21" s="641"/>
      <c r="E21" s="641"/>
      <c r="F21" s="641"/>
      <c r="G21" s="641"/>
      <c r="H21" s="641"/>
      <c r="I21" s="641"/>
      <c r="J21" s="641"/>
      <c r="K21" s="641"/>
      <c r="L21" s="641"/>
      <c r="M21" s="641"/>
      <c r="N21" s="641"/>
      <c r="O21" s="641"/>
      <c r="P21" s="641"/>
      <c r="Q21" s="641"/>
      <c r="R21" s="641"/>
      <c r="S21" s="641"/>
      <c r="T21" s="641"/>
      <c r="U21" s="641"/>
      <c r="V21" s="513"/>
    </row>
    <row r="22" spans="1:22">
      <c r="A22" s="552">
        <v>3</v>
      </c>
      <c r="B22" s="512" t="s">
        <v>690</v>
      </c>
      <c r="C22" s="644">
        <v>227802053.04869998</v>
      </c>
      <c r="D22" s="645">
        <v>86957573.331599995</v>
      </c>
      <c r="E22" s="646"/>
      <c r="F22" s="646"/>
      <c r="G22" s="645">
        <v>1008352</v>
      </c>
      <c r="H22" s="646"/>
      <c r="I22" s="646"/>
      <c r="J22" s="646"/>
      <c r="K22" s="646"/>
      <c r="L22" s="645">
        <v>0</v>
      </c>
      <c r="M22" s="646"/>
      <c r="N22" s="646"/>
      <c r="O22" s="646"/>
      <c r="P22" s="646"/>
      <c r="Q22" s="646"/>
      <c r="R22" s="646"/>
      <c r="S22" s="646"/>
      <c r="T22" s="646"/>
      <c r="U22" s="645"/>
      <c r="V22" s="513"/>
    </row>
    <row r="23" spans="1:22">
      <c r="A23" s="507">
        <v>3.1</v>
      </c>
      <c r="B23" s="532" t="s">
        <v>629</v>
      </c>
      <c r="C23" s="647"/>
      <c r="D23" s="645"/>
      <c r="E23" s="646"/>
      <c r="F23" s="646"/>
      <c r="G23" s="645"/>
      <c r="H23" s="646"/>
      <c r="I23" s="646"/>
      <c r="J23" s="646"/>
      <c r="K23" s="646"/>
      <c r="L23" s="645"/>
      <c r="M23" s="646"/>
      <c r="N23" s="646"/>
      <c r="O23" s="646"/>
      <c r="P23" s="646"/>
      <c r="Q23" s="646"/>
      <c r="R23" s="646"/>
      <c r="S23" s="646"/>
      <c r="T23" s="646"/>
      <c r="U23" s="645"/>
      <c r="V23" s="513"/>
    </row>
    <row r="24" spans="1:22">
      <c r="A24" s="507">
        <v>3.2</v>
      </c>
      <c r="B24" s="532" t="s">
        <v>630</v>
      </c>
      <c r="C24" s="647"/>
      <c r="D24" s="645"/>
      <c r="E24" s="646"/>
      <c r="F24" s="646"/>
      <c r="G24" s="645"/>
      <c r="H24" s="646"/>
      <c r="I24" s="646"/>
      <c r="J24" s="646"/>
      <c r="K24" s="646"/>
      <c r="L24" s="645"/>
      <c r="M24" s="646"/>
      <c r="N24" s="646"/>
      <c r="O24" s="646"/>
      <c r="P24" s="646"/>
      <c r="Q24" s="646"/>
      <c r="R24" s="646"/>
      <c r="S24" s="646"/>
      <c r="T24" s="646"/>
      <c r="U24" s="645"/>
      <c r="V24" s="513"/>
    </row>
    <row r="25" spans="1:22">
      <c r="A25" s="507">
        <v>3.3</v>
      </c>
      <c r="B25" s="532" t="s">
        <v>631</v>
      </c>
      <c r="C25" s="647">
        <v>112119.7</v>
      </c>
      <c r="D25" s="645">
        <v>4700</v>
      </c>
      <c r="E25" s="646"/>
      <c r="F25" s="646"/>
      <c r="G25" s="645"/>
      <c r="H25" s="646"/>
      <c r="I25" s="646"/>
      <c r="J25" s="646"/>
      <c r="K25" s="646"/>
      <c r="L25" s="645"/>
      <c r="M25" s="646"/>
      <c r="N25" s="646"/>
      <c r="O25" s="646"/>
      <c r="P25" s="646"/>
      <c r="Q25" s="646"/>
      <c r="R25" s="646"/>
      <c r="S25" s="646"/>
      <c r="T25" s="646"/>
      <c r="U25" s="645"/>
      <c r="V25" s="513"/>
    </row>
    <row r="26" spans="1:22">
      <c r="A26" s="507">
        <v>3.4</v>
      </c>
      <c r="B26" s="532" t="s">
        <v>632</v>
      </c>
      <c r="C26" s="647">
        <v>22498694.033199999</v>
      </c>
      <c r="D26" s="645">
        <v>11035000</v>
      </c>
      <c r="E26" s="646"/>
      <c r="F26" s="646"/>
      <c r="G26" s="645"/>
      <c r="H26" s="646"/>
      <c r="I26" s="646"/>
      <c r="J26" s="646"/>
      <c r="K26" s="646"/>
      <c r="L26" s="645"/>
      <c r="M26" s="646"/>
      <c r="N26" s="646"/>
      <c r="O26" s="646"/>
      <c r="P26" s="646"/>
      <c r="Q26" s="646"/>
      <c r="R26" s="646"/>
      <c r="S26" s="646"/>
      <c r="T26" s="646"/>
      <c r="U26" s="645"/>
      <c r="V26" s="513"/>
    </row>
    <row r="27" spans="1:22">
      <c r="A27" s="507">
        <v>3.5</v>
      </c>
      <c r="B27" s="532" t="s">
        <v>633</v>
      </c>
      <c r="C27" s="647">
        <v>188242629.04800001</v>
      </c>
      <c r="D27" s="645">
        <v>75904373.331599995</v>
      </c>
      <c r="E27" s="646"/>
      <c r="F27" s="646"/>
      <c r="G27" s="645">
        <v>1008352</v>
      </c>
      <c r="H27" s="646"/>
      <c r="I27" s="646"/>
      <c r="J27" s="646"/>
      <c r="K27" s="646"/>
      <c r="L27" s="645"/>
      <c r="M27" s="646"/>
      <c r="N27" s="646"/>
      <c r="O27" s="646"/>
      <c r="P27" s="646"/>
      <c r="Q27" s="646"/>
      <c r="R27" s="646"/>
      <c r="S27" s="646"/>
      <c r="T27" s="646"/>
      <c r="U27" s="645"/>
      <c r="V27" s="513"/>
    </row>
    <row r="28" spans="1:22">
      <c r="A28" s="507">
        <v>3.6</v>
      </c>
      <c r="B28" s="532" t="s">
        <v>634</v>
      </c>
      <c r="C28" s="647">
        <v>16948610.267499998</v>
      </c>
      <c r="D28" s="645">
        <v>13500</v>
      </c>
      <c r="E28" s="646"/>
      <c r="F28" s="646"/>
      <c r="G28" s="645"/>
      <c r="H28" s="646"/>
      <c r="I28" s="646"/>
      <c r="J28" s="646"/>
      <c r="K28" s="646"/>
      <c r="L28" s="645"/>
      <c r="M28" s="646"/>
      <c r="N28" s="646"/>
      <c r="O28" s="646"/>
      <c r="P28" s="646"/>
      <c r="Q28" s="646"/>
      <c r="R28" s="646"/>
      <c r="S28" s="646"/>
      <c r="T28" s="646"/>
      <c r="U28" s="645"/>
      <c r="V28" s="513"/>
    </row>
  </sheetData>
  <mergeCells count="6">
    <mergeCell ref="A5:B7"/>
    <mergeCell ref="C5:U5"/>
    <mergeCell ref="C6:C7"/>
    <mergeCell ref="D6:F6"/>
    <mergeCell ref="G6:K6"/>
    <mergeCell ref="M6:U6"/>
  </mergeCells>
  <pageMargins left="0.7" right="0.7" top="0.75" bottom="0.75" header="0.3" footer="0.3"/>
  <pageSetup scale="2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Normal="100" workbookViewId="0">
      <selection activeCell="C23" sqref="C23"/>
    </sheetView>
  </sheetViews>
  <sheetFormatPr defaultColWidth="9.140625" defaultRowHeight="12.75"/>
  <cols>
    <col min="1" max="1" width="11.85546875" style="510" bestFit="1" customWidth="1"/>
    <col min="2" max="2" width="40" style="510" customWidth="1"/>
    <col min="3" max="3" width="19.5703125" style="510" customWidth="1"/>
    <col min="4" max="4" width="21.140625" style="510" customWidth="1"/>
    <col min="5" max="5" width="17.140625" style="510" customWidth="1"/>
    <col min="6" max="6" width="15.5703125" style="510" customWidth="1"/>
    <col min="7" max="7" width="11.5703125" style="510" bestFit="1" customWidth="1"/>
    <col min="8" max="8" width="13.85546875" style="510" bestFit="1" customWidth="1"/>
    <col min="9" max="9" width="21.42578125" style="510" bestFit="1" customWidth="1"/>
    <col min="10" max="10" width="20.85546875" style="510" bestFit="1" customWidth="1"/>
    <col min="11" max="11" width="13.85546875" style="510" bestFit="1" customWidth="1"/>
    <col min="12" max="14" width="22.28515625" style="510" customWidth="1"/>
    <col min="15" max="15" width="23" style="510" customWidth="1"/>
    <col min="16" max="16" width="21.7109375" style="510" bestFit="1" customWidth="1"/>
    <col min="17" max="19" width="19" style="510" bestFit="1" customWidth="1"/>
    <col min="20" max="20" width="14.7109375" style="510" customWidth="1"/>
    <col min="21" max="21" width="20" style="510" customWidth="1"/>
    <col min="22" max="16384" width="9.140625" style="510"/>
  </cols>
  <sheetData>
    <row r="1" spans="1:21" ht="13.5">
      <c r="A1" s="501" t="s">
        <v>30</v>
      </c>
      <c r="B1" s="3" t="str">
        <f>'Info '!C2</f>
        <v>JSC "BasisBank"</v>
      </c>
    </row>
    <row r="2" spans="1:21" ht="13.5">
      <c r="A2" s="502" t="s">
        <v>31</v>
      </c>
      <c r="B2" s="537">
        <f>'1. key ratios '!B2</f>
        <v>44469</v>
      </c>
      <c r="C2" s="537"/>
    </row>
    <row r="3" spans="1:21">
      <c r="A3" s="503" t="s">
        <v>637</v>
      </c>
    </row>
    <row r="5" spans="1:21" ht="13.5" customHeight="1">
      <c r="A5" s="758" t="s">
        <v>638</v>
      </c>
      <c r="B5" s="759"/>
      <c r="C5" s="767" t="s">
        <v>639</v>
      </c>
      <c r="D5" s="768"/>
      <c r="E5" s="768"/>
      <c r="F5" s="768"/>
      <c r="G5" s="768"/>
      <c r="H5" s="768"/>
      <c r="I5" s="768"/>
      <c r="J5" s="768"/>
      <c r="K5" s="768"/>
      <c r="L5" s="768"/>
      <c r="M5" s="768"/>
      <c r="N5" s="768"/>
      <c r="O5" s="768"/>
      <c r="P5" s="768"/>
      <c r="Q5" s="768"/>
      <c r="R5" s="768"/>
      <c r="S5" s="768"/>
      <c r="T5" s="769"/>
      <c r="U5" s="549"/>
    </row>
    <row r="6" spans="1:21">
      <c r="A6" s="760"/>
      <c r="B6" s="761"/>
      <c r="C6" s="751" t="s">
        <v>106</v>
      </c>
      <c r="D6" s="764" t="s">
        <v>640</v>
      </c>
      <c r="E6" s="764"/>
      <c r="F6" s="765"/>
      <c r="G6" s="766" t="s">
        <v>641</v>
      </c>
      <c r="H6" s="764"/>
      <c r="I6" s="764"/>
      <c r="J6" s="764"/>
      <c r="K6" s="765"/>
      <c r="L6" s="754" t="s">
        <v>642</v>
      </c>
      <c r="M6" s="755"/>
      <c r="N6" s="755"/>
      <c r="O6" s="755"/>
      <c r="P6" s="755"/>
      <c r="Q6" s="755"/>
      <c r="R6" s="755"/>
      <c r="S6" s="755"/>
      <c r="T6" s="756"/>
      <c r="U6" s="536"/>
    </row>
    <row r="7" spans="1:21" ht="42.75" customHeight="1">
      <c r="A7" s="762"/>
      <c r="B7" s="763"/>
      <c r="C7" s="752"/>
      <c r="E7" s="530" t="s">
        <v>615</v>
      </c>
      <c r="F7" s="542" t="s">
        <v>616</v>
      </c>
      <c r="H7" s="530" t="s">
        <v>615</v>
      </c>
      <c r="I7" s="542" t="s">
        <v>617</v>
      </c>
      <c r="J7" s="542" t="s">
        <v>618</v>
      </c>
      <c r="K7" s="542" t="s">
        <v>619</v>
      </c>
      <c r="L7" s="553"/>
      <c r="M7" s="530" t="s">
        <v>620</v>
      </c>
      <c r="N7" s="542" t="s">
        <v>618</v>
      </c>
      <c r="O7" s="542" t="s">
        <v>621</v>
      </c>
      <c r="P7" s="542" t="s">
        <v>622</v>
      </c>
      <c r="Q7" s="542" t="s">
        <v>623</v>
      </c>
      <c r="R7" s="542" t="s">
        <v>624</v>
      </c>
      <c r="S7" s="542" t="s">
        <v>625</v>
      </c>
      <c r="T7" s="551" t="s">
        <v>626</v>
      </c>
      <c r="U7" s="549"/>
    </row>
    <row r="8" spans="1:21" s="543" customFormat="1">
      <c r="A8" s="548">
        <v>1</v>
      </c>
      <c r="B8" s="548" t="s">
        <v>628</v>
      </c>
      <c r="C8" s="648">
        <v>1137237451.5724001</v>
      </c>
      <c r="D8" s="640">
        <v>965950230.09370005</v>
      </c>
      <c r="E8" s="640">
        <v>15671105.8167</v>
      </c>
      <c r="F8" s="640">
        <v>380.18</v>
      </c>
      <c r="G8" s="640">
        <v>96699125.114299998</v>
      </c>
      <c r="H8" s="640">
        <v>4871103.0795</v>
      </c>
      <c r="I8" s="640">
        <v>2679236.1083</v>
      </c>
      <c r="J8" s="640">
        <v>904175.97089999996</v>
      </c>
      <c r="K8" s="640"/>
      <c r="L8" s="640">
        <v>74588096.364399999</v>
      </c>
      <c r="M8" s="640">
        <v>2382147.1515000002</v>
      </c>
      <c r="N8" s="640">
        <v>2673811.5817</v>
      </c>
      <c r="O8" s="640">
        <v>5316196.6776000001</v>
      </c>
      <c r="P8" s="640">
        <v>3058922.2420000001</v>
      </c>
      <c r="Q8" s="640">
        <v>5003150.7407999998</v>
      </c>
      <c r="R8" s="640">
        <v>3826070.2615999999</v>
      </c>
      <c r="S8" s="640"/>
      <c r="T8" s="640"/>
      <c r="U8" s="547"/>
    </row>
    <row r="9" spans="1:21">
      <c r="A9" s="532">
        <v>1.1000000000000001</v>
      </c>
      <c r="B9" s="532" t="s">
        <v>643</v>
      </c>
      <c r="C9" s="643">
        <v>928265312.42980003</v>
      </c>
      <c r="D9" s="641">
        <v>767776402.43830001</v>
      </c>
      <c r="E9" s="641">
        <v>6106585.5367000001</v>
      </c>
      <c r="F9" s="641"/>
      <c r="G9" s="641">
        <v>95358368.158800006</v>
      </c>
      <c r="H9" s="641">
        <v>4844333.8295</v>
      </c>
      <c r="I9" s="641">
        <v>2461540.3182999999</v>
      </c>
      <c r="J9" s="641">
        <v>892243.82090000005</v>
      </c>
      <c r="K9" s="641"/>
      <c r="L9" s="641">
        <v>65130541.832699999</v>
      </c>
      <c r="M9" s="641">
        <v>2297509.7176000001</v>
      </c>
      <c r="N9" s="641">
        <v>2451217.0416999999</v>
      </c>
      <c r="O9" s="641">
        <v>4999845.5799000002</v>
      </c>
      <c r="P9" s="641">
        <v>2773256.102</v>
      </c>
      <c r="Q9" s="641">
        <v>5003150.7407999998</v>
      </c>
      <c r="R9" s="641">
        <v>3826070.2615999999</v>
      </c>
      <c r="S9" s="641"/>
      <c r="T9" s="641"/>
      <c r="U9" s="513"/>
    </row>
    <row r="10" spans="1:21">
      <c r="A10" s="554" t="s">
        <v>14</v>
      </c>
      <c r="B10" s="554" t="s">
        <v>644</v>
      </c>
      <c r="C10" s="649">
        <v>925623176.94620001</v>
      </c>
      <c r="D10" s="641">
        <v>765367273.05350006</v>
      </c>
      <c r="E10" s="641">
        <v>6075594.4367000004</v>
      </c>
      <c r="F10" s="641"/>
      <c r="G10" s="641">
        <v>95200660.069999993</v>
      </c>
      <c r="H10" s="641">
        <v>4844333.8295</v>
      </c>
      <c r="I10" s="641">
        <v>2431330.7982999999</v>
      </c>
      <c r="J10" s="641">
        <v>892243.82090000005</v>
      </c>
      <c r="K10" s="641"/>
      <c r="L10" s="641">
        <v>65055243.822700001</v>
      </c>
      <c r="M10" s="641">
        <v>2297509.7176000001</v>
      </c>
      <c r="N10" s="641">
        <v>2451217.0416999999</v>
      </c>
      <c r="O10" s="641">
        <v>4943949.1898999996</v>
      </c>
      <c r="P10" s="641">
        <v>2773256.102</v>
      </c>
      <c r="Q10" s="641">
        <v>5003150.7407999998</v>
      </c>
      <c r="R10" s="641">
        <v>3826070.2615999999</v>
      </c>
      <c r="S10" s="641"/>
      <c r="T10" s="641"/>
      <c r="U10" s="513"/>
    </row>
    <row r="11" spans="1:21">
      <c r="A11" s="522" t="s">
        <v>645</v>
      </c>
      <c r="B11" s="522" t="s">
        <v>646</v>
      </c>
      <c r="C11" s="650">
        <v>669287284.8757</v>
      </c>
      <c r="D11" s="641">
        <v>547060348.27709997</v>
      </c>
      <c r="E11" s="641">
        <v>3783723.14</v>
      </c>
      <c r="F11" s="641"/>
      <c r="G11" s="641">
        <v>77368224.040099993</v>
      </c>
      <c r="H11" s="641">
        <v>4189788.0287000001</v>
      </c>
      <c r="I11" s="641">
        <v>2431330.7982999999</v>
      </c>
      <c r="J11" s="641">
        <v>811574.11089999997</v>
      </c>
      <c r="K11" s="641"/>
      <c r="L11" s="641">
        <v>44858712.558499999</v>
      </c>
      <c r="M11" s="641">
        <v>2297509.7176000001</v>
      </c>
      <c r="N11" s="641">
        <v>2172736.1990999999</v>
      </c>
      <c r="O11" s="641">
        <v>3848855.1168</v>
      </c>
      <c r="P11" s="641">
        <v>2269783.9717000001</v>
      </c>
      <c r="Q11" s="641">
        <v>4190281.3102000002</v>
      </c>
      <c r="R11" s="641">
        <v>3610484.0225</v>
      </c>
      <c r="S11" s="641"/>
      <c r="T11" s="641"/>
      <c r="U11" s="513"/>
    </row>
    <row r="12" spans="1:21">
      <c r="A12" s="522" t="s">
        <v>647</v>
      </c>
      <c r="B12" s="522" t="s">
        <v>648</v>
      </c>
      <c r="C12" s="650">
        <v>87539758.632300004</v>
      </c>
      <c r="D12" s="641">
        <v>83782183.598199993</v>
      </c>
      <c r="E12" s="641">
        <v>1874897.6889</v>
      </c>
      <c r="F12" s="641"/>
      <c r="G12" s="641">
        <v>2961603.1074000001</v>
      </c>
      <c r="H12" s="641">
        <v>260764.26130000001</v>
      </c>
      <c r="I12" s="641"/>
      <c r="J12" s="641">
        <v>80669.710000000006</v>
      </c>
      <c r="K12" s="641"/>
      <c r="L12" s="641">
        <v>795971.92669999995</v>
      </c>
      <c r="M12" s="641"/>
      <c r="N12" s="641">
        <v>278480.84259999997</v>
      </c>
      <c r="O12" s="641"/>
      <c r="P12" s="641">
        <v>76937.06</v>
      </c>
      <c r="Q12" s="641">
        <v>215916.82500000001</v>
      </c>
      <c r="R12" s="641">
        <v>215586.23910000001</v>
      </c>
      <c r="S12" s="641"/>
      <c r="T12" s="641"/>
      <c r="U12" s="513"/>
    </row>
    <row r="13" spans="1:21">
      <c r="A13" s="522" t="s">
        <v>649</v>
      </c>
      <c r="B13" s="522" t="s">
        <v>650</v>
      </c>
      <c r="C13" s="650">
        <v>59939910.361500002</v>
      </c>
      <c r="D13" s="641">
        <v>50539700.713299997</v>
      </c>
      <c r="E13" s="641">
        <v>416973.6078</v>
      </c>
      <c r="F13" s="641"/>
      <c r="G13" s="641">
        <v>5657218.1886999998</v>
      </c>
      <c r="H13" s="641">
        <v>393781.53950000001</v>
      </c>
      <c r="I13" s="641"/>
      <c r="J13" s="641"/>
      <c r="K13" s="641"/>
      <c r="L13" s="641">
        <v>3742991.4594999999</v>
      </c>
      <c r="M13" s="641"/>
      <c r="N13" s="641"/>
      <c r="O13" s="641">
        <v>1095094.0730999999</v>
      </c>
      <c r="P13" s="641"/>
      <c r="Q13" s="641">
        <v>594793.87639999995</v>
      </c>
      <c r="R13" s="641"/>
      <c r="S13" s="641"/>
      <c r="T13" s="641"/>
      <c r="U13" s="513"/>
    </row>
    <row r="14" spans="1:21">
      <c r="A14" s="522" t="s">
        <v>651</v>
      </c>
      <c r="B14" s="522" t="s">
        <v>652</v>
      </c>
      <c r="C14" s="650">
        <v>108856223.0767</v>
      </c>
      <c r="D14" s="641">
        <v>83985040.464900002</v>
      </c>
      <c r="E14" s="641"/>
      <c r="F14" s="641"/>
      <c r="G14" s="641">
        <v>9213614.7337999996</v>
      </c>
      <c r="H14" s="641"/>
      <c r="I14" s="641"/>
      <c r="J14" s="641"/>
      <c r="K14" s="641"/>
      <c r="L14" s="641">
        <v>15657567.878</v>
      </c>
      <c r="M14" s="641"/>
      <c r="N14" s="641"/>
      <c r="O14" s="641"/>
      <c r="P14" s="641">
        <v>426535.07030000002</v>
      </c>
      <c r="Q14" s="641">
        <v>2158.7292000000002</v>
      </c>
      <c r="R14" s="641"/>
      <c r="S14" s="641"/>
      <c r="T14" s="641"/>
      <c r="U14" s="513"/>
    </row>
    <row r="15" spans="1:21">
      <c r="A15" s="523">
        <v>1.2</v>
      </c>
      <c r="B15" s="523" t="s">
        <v>653</v>
      </c>
      <c r="C15" s="643">
        <v>44845287.3134</v>
      </c>
      <c r="D15" s="641">
        <v>15239620.718900001</v>
      </c>
      <c r="E15" s="641">
        <v>122131.53879999999</v>
      </c>
      <c r="F15" s="641"/>
      <c r="G15" s="641">
        <v>9526798.6509000007</v>
      </c>
      <c r="H15" s="641">
        <v>484433.20500000002</v>
      </c>
      <c r="I15" s="641">
        <v>246153.8915</v>
      </c>
      <c r="J15" s="641">
        <v>89224.301999999996</v>
      </c>
      <c r="K15" s="641"/>
      <c r="L15" s="641">
        <v>20078867.943599999</v>
      </c>
      <c r="M15" s="641">
        <v>692793.67099999997</v>
      </c>
      <c r="N15" s="641">
        <v>735365.0699</v>
      </c>
      <c r="O15" s="641">
        <v>1511132.9387999999</v>
      </c>
      <c r="P15" s="641">
        <v>887157.26619999995</v>
      </c>
      <c r="Q15" s="641">
        <v>1500944.8977999999</v>
      </c>
      <c r="R15" s="641">
        <v>1635870.9116</v>
      </c>
      <c r="S15" s="641"/>
      <c r="T15" s="641"/>
      <c r="U15" s="513"/>
    </row>
    <row r="16" spans="1:21">
      <c r="A16" s="555">
        <v>1.3</v>
      </c>
      <c r="B16" s="523" t="s">
        <v>701</v>
      </c>
      <c r="C16" s="641"/>
      <c r="D16" s="641"/>
      <c r="E16" s="641"/>
      <c r="F16" s="641"/>
      <c r="G16" s="641"/>
      <c r="H16" s="641"/>
      <c r="I16" s="641"/>
      <c r="J16" s="641"/>
      <c r="K16" s="641"/>
      <c r="L16" s="641"/>
      <c r="M16" s="641"/>
      <c r="N16" s="641"/>
      <c r="O16" s="641"/>
      <c r="P16" s="641"/>
      <c r="Q16" s="641"/>
      <c r="R16" s="641"/>
      <c r="S16" s="641"/>
      <c r="T16" s="641"/>
      <c r="U16" s="513"/>
    </row>
    <row r="17" spans="1:21">
      <c r="A17" s="526" t="s">
        <v>654</v>
      </c>
      <c r="B17" s="524" t="s">
        <v>655</v>
      </c>
      <c r="C17" s="651">
        <v>886778471.57270002</v>
      </c>
      <c r="D17" s="641">
        <v>740030830.56149995</v>
      </c>
      <c r="E17" s="641">
        <v>6099115.3967000004</v>
      </c>
      <c r="F17" s="641"/>
      <c r="G17" s="641">
        <v>92629280.140100002</v>
      </c>
      <c r="H17" s="641">
        <v>4844333.8295</v>
      </c>
      <c r="I17" s="641">
        <v>2461540.3182999999</v>
      </c>
      <c r="J17" s="641">
        <v>892243.82090000005</v>
      </c>
      <c r="K17" s="641"/>
      <c r="L17" s="641">
        <v>54118360.871100001</v>
      </c>
      <c r="M17" s="641">
        <v>2297509.7176000001</v>
      </c>
      <c r="N17" s="641">
        <v>2451217.0416999999</v>
      </c>
      <c r="O17" s="641">
        <v>4999845.5799000002</v>
      </c>
      <c r="P17" s="641">
        <v>2399381.7056</v>
      </c>
      <c r="Q17" s="641">
        <v>5002930.2340000002</v>
      </c>
      <c r="R17" s="641">
        <v>3826070.2615999999</v>
      </c>
      <c r="S17" s="641"/>
      <c r="T17" s="641"/>
      <c r="U17" s="513"/>
    </row>
    <row r="18" spans="1:21">
      <c r="A18" s="525" t="s">
        <v>656</v>
      </c>
      <c r="B18" s="525" t="s">
        <v>657</v>
      </c>
      <c r="C18" s="652">
        <v>883750004.20439994</v>
      </c>
      <c r="D18" s="641">
        <v>737229516.39189994</v>
      </c>
      <c r="E18" s="641">
        <v>6075594.4367000004</v>
      </c>
      <c r="F18" s="641"/>
      <c r="G18" s="641">
        <v>92470514.531399995</v>
      </c>
      <c r="H18" s="641">
        <v>4844333.8295</v>
      </c>
      <c r="I18" s="641">
        <v>2431330.7982999999</v>
      </c>
      <c r="J18" s="641">
        <v>892243.82090000005</v>
      </c>
      <c r="K18" s="641"/>
      <c r="L18" s="641">
        <v>54049973.281099997</v>
      </c>
      <c r="M18" s="641">
        <v>2297509.7176000001</v>
      </c>
      <c r="N18" s="641">
        <v>2451217.0416999999</v>
      </c>
      <c r="O18" s="641">
        <v>4943949.1898999996</v>
      </c>
      <c r="P18" s="641">
        <v>2399381.7056</v>
      </c>
      <c r="Q18" s="641">
        <v>5002930.2340000002</v>
      </c>
      <c r="R18" s="641">
        <v>3826070.2615999999</v>
      </c>
      <c r="S18" s="641"/>
      <c r="T18" s="641"/>
      <c r="U18" s="513"/>
    </row>
    <row r="19" spans="1:21">
      <c r="A19" s="526" t="s">
        <v>658</v>
      </c>
      <c r="B19" s="526" t="s">
        <v>659</v>
      </c>
      <c r="C19" s="653">
        <v>1899002599.3868999</v>
      </c>
      <c r="D19" s="641">
        <v>1710077975.8025999</v>
      </c>
      <c r="E19" s="641">
        <v>12216075.686699999</v>
      </c>
      <c r="F19" s="641"/>
      <c r="G19" s="641">
        <v>105639161.59299999</v>
      </c>
      <c r="H19" s="641">
        <v>4462605.1716999998</v>
      </c>
      <c r="I19" s="641">
        <v>3450261.0613000002</v>
      </c>
      <c r="J19" s="641">
        <v>1672180.2860000001</v>
      </c>
      <c r="K19" s="641"/>
      <c r="L19" s="641">
        <v>83285461.991300002</v>
      </c>
      <c r="M19" s="641">
        <v>6479711.9269000003</v>
      </c>
      <c r="N19" s="641">
        <v>3205806.9315999998</v>
      </c>
      <c r="O19" s="641">
        <v>5491800.2575000003</v>
      </c>
      <c r="P19" s="641">
        <v>5211952.1991999997</v>
      </c>
      <c r="Q19" s="641">
        <v>6874248.5654999996</v>
      </c>
      <c r="R19" s="641">
        <v>5936976.0730999997</v>
      </c>
      <c r="S19" s="641"/>
      <c r="T19" s="641"/>
      <c r="U19" s="513"/>
    </row>
    <row r="20" spans="1:21">
      <c r="A20" s="525" t="s">
        <v>660</v>
      </c>
      <c r="B20" s="525" t="s">
        <v>657</v>
      </c>
      <c r="C20" s="652">
        <v>1888604942.1336999</v>
      </c>
      <c r="D20" s="641">
        <v>1701899899.5460999</v>
      </c>
      <c r="E20" s="641">
        <v>12208368.6467</v>
      </c>
      <c r="F20" s="641"/>
      <c r="G20" s="641">
        <v>104603009.0195</v>
      </c>
      <c r="H20" s="641">
        <v>4454798.1716999998</v>
      </c>
      <c r="I20" s="641">
        <v>3433628.5813000002</v>
      </c>
      <c r="J20" s="641">
        <v>1672180.2860000001</v>
      </c>
      <c r="K20" s="641"/>
      <c r="L20" s="641">
        <v>82102033.568100005</v>
      </c>
      <c r="M20" s="641">
        <v>6209586.6041000001</v>
      </c>
      <c r="N20" s="641">
        <v>3205806.9315999998</v>
      </c>
      <c r="O20" s="641">
        <v>5444644.2474999996</v>
      </c>
      <c r="P20" s="641">
        <v>5118268.1991999997</v>
      </c>
      <c r="Q20" s="641">
        <v>6685319.1656999998</v>
      </c>
      <c r="R20" s="641">
        <v>5936976.0730999997</v>
      </c>
      <c r="S20" s="641"/>
      <c r="T20" s="641"/>
      <c r="U20" s="513"/>
    </row>
    <row r="21" spans="1:21">
      <c r="A21" s="527">
        <v>1.4</v>
      </c>
      <c r="B21" s="528" t="s">
        <v>661</v>
      </c>
      <c r="C21" s="654">
        <v>3944052.7666499987</v>
      </c>
      <c r="D21" s="641">
        <v>2803763.6878500013</v>
      </c>
      <c r="E21" s="641">
        <v>57060.052000000003</v>
      </c>
      <c r="F21" s="641"/>
      <c r="G21" s="641">
        <v>701546.05079999997</v>
      </c>
      <c r="H21" s="641"/>
      <c r="I21" s="641"/>
      <c r="J21" s="641">
        <v>16133.941999999999</v>
      </c>
      <c r="K21" s="641"/>
      <c r="L21" s="641">
        <v>438743.02799999999</v>
      </c>
      <c r="M21" s="641"/>
      <c r="N21" s="641"/>
      <c r="O21" s="641">
        <v>26696.815999999999</v>
      </c>
      <c r="P21" s="641">
        <v>15387.412</v>
      </c>
      <c r="Q21" s="641"/>
      <c r="R21" s="641"/>
      <c r="S21" s="641"/>
      <c r="T21" s="641"/>
      <c r="U21" s="513"/>
    </row>
    <row r="22" spans="1:21">
      <c r="A22" s="527">
        <v>1.5</v>
      </c>
      <c r="B22" s="528" t="s">
        <v>662</v>
      </c>
      <c r="C22" s="654">
        <v>966840</v>
      </c>
      <c r="D22" s="641">
        <v>966840</v>
      </c>
      <c r="E22" s="641"/>
      <c r="F22" s="641"/>
      <c r="G22" s="641"/>
      <c r="H22" s="641"/>
      <c r="I22" s="641"/>
      <c r="J22" s="641"/>
      <c r="K22" s="641"/>
      <c r="L22" s="641"/>
      <c r="M22" s="641"/>
      <c r="N22" s="641"/>
      <c r="O22" s="641"/>
      <c r="P22" s="641"/>
      <c r="Q22" s="641"/>
      <c r="R22" s="641"/>
      <c r="S22" s="641"/>
      <c r="T22" s="641"/>
      <c r="U22" s="513"/>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scale="3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view="pageBreakPreview" zoomScale="60" zoomScaleNormal="100" workbookViewId="0">
      <selection activeCell="J41" sqref="J41"/>
    </sheetView>
  </sheetViews>
  <sheetFormatPr defaultColWidth="9.140625" defaultRowHeight="12.75"/>
  <cols>
    <col min="1" max="1" width="11.85546875" style="510" bestFit="1" customWidth="1"/>
    <col min="2" max="2" width="48" style="510" customWidth="1"/>
    <col min="3" max="3" width="16.5703125" style="510" bestFit="1" customWidth="1"/>
    <col min="4" max="4" width="12.85546875" style="510" bestFit="1" customWidth="1"/>
    <col min="5" max="5" width="12" style="510" bestFit="1" customWidth="1"/>
    <col min="6" max="6" width="12" style="556" bestFit="1" customWidth="1"/>
    <col min="7" max="7" width="11.140625" style="556" bestFit="1" customWidth="1"/>
    <col min="8" max="8" width="9.85546875" style="510" bestFit="1" customWidth="1"/>
    <col min="9" max="9" width="12" style="510" bestFit="1" customWidth="1"/>
    <col min="10" max="10" width="12" style="556" bestFit="1" customWidth="1"/>
    <col min="11" max="11" width="11.140625" style="556" bestFit="1" customWidth="1"/>
    <col min="12" max="12" width="12" style="556" bestFit="1" customWidth="1"/>
    <col min="13" max="13" width="11.140625" style="556" bestFit="1" customWidth="1"/>
    <col min="14" max="14" width="9.85546875" style="556" bestFit="1" customWidth="1"/>
    <col min="15" max="15" width="14.140625" style="510" customWidth="1"/>
    <col min="16" max="16384" width="9.140625" style="510"/>
  </cols>
  <sheetData>
    <row r="1" spans="1:15" ht="13.5">
      <c r="A1" s="501" t="s">
        <v>30</v>
      </c>
      <c r="B1" s="3" t="str">
        <f>'Info '!C2</f>
        <v>JSC "BasisBank"</v>
      </c>
      <c r="F1" s="510"/>
      <c r="G1" s="510"/>
      <c r="J1" s="510"/>
      <c r="K1" s="510"/>
      <c r="L1" s="510"/>
      <c r="M1" s="510"/>
      <c r="N1" s="510"/>
    </row>
    <row r="2" spans="1:15" ht="13.5">
      <c r="A2" s="502" t="s">
        <v>31</v>
      </c>
      <c r="B2" s="537">
        <f>'1. key ratios '!B2</f>
        <v>44469</v>
      </c>
      <c r="F2" s="510"/>
      <c r="G2" s="510"/>
      <c r="J2" s="510"/>
      <c r="K2" s="510"/>
      <c r="L2" s="510"/>
      <c r="M2" s="510"/>
      <c r="N2" s="510"/>
    </row>
    <row r="3" spans="1:15">
      <c r="A3" s="503" t="s">
        <v>663</v>
      </c>
      <c r="F3" s="510"/>
      <c r="G3" s="510"/>
      <c r="J3" s="510"/>
      <c r="K3" s="510"/>
      <c r="L3" s="510"/>
      <c r="M3" s="510"/>
      <c r="N3" s="510"/>
    </row>
    <row r="4" spans="1:15">
      <c r="F4" s="510"/>
      <c r="G4" s="510"/>
      <c r="J4" s="510"/>
      <c r="K4" s="510"/>
      <c r="L4" s="510"/>
      <c r="M4" s="510"/>
      <c r="N4" s="510"/>
    </row>
    <row r="5" spans="1:15" ht="46.5" customHeight="1">
      <c r="A5" s="721" t="s">
        <v>689</v>
      </c>
      <c r="B5" s="722"/>
      <c r="C5" s="770" t="s">
        <v>664</v>
      </c>
      <c r="D5" s="771"/>
      <c r="E5" s="771"/>
      <c r="F5" s="771"/>
      <c r="G5" s="771"/>
      <c r="H5" s="772"/>
      <c r="I5" s="770" t="s">
        <v>665</v>
      </c>
      <c r="J5" s="773"/>
      <c r="K5" s="773"/>
      <c r="L5" s="773"/>
      <c r="M5" s="773"/>
      <c r="N5" s="774"/>
      <c r="O5" s="775" t="s">
        <v>666</v>
      </c>
    </row>
    <row r="6" spans="1:15" ht="75" customHeight="1">
      <c r="A6" s="725"/>
      <c r="B6" s="726"/>
      <c r="C6" s="529"/>
      <c r="D6" s="530" t="s">
        <v>667</v>
      </c>
      <c r="E6" s="530" t="s">
        <v>668</v>
      </c>
      <c r="F6" s="530" t="s">
        <v>669</v>
      </c>
      <c r="G6" s="530" t="s">
        <v>670</v>
      </c>
      <c r="H6" s="530" t="s">
        <v>671</v>
      </c>
      <c r="I6" s="535"/>
      <c r="J6" s="530" t="s">
        <v>667</v>
      </c>
      <c r="K6" s="530" t="s">
        <v>668</v>
      </c>
      <c r="L6" s="530" t="s">
        <v>669</v>
      </c>
      <c r="M6" s="530" t="s">
        <v>670</v>
      </c>
      <c r="N6" s="530" t="s">
        <v>671</v>
      </c>
      <c r="O6" s="776"/>
    </row>
    <row r="7" spans="1:15">
      <c r="A7" s="507">
        <v>1</v>
      </c>
      <c r="B7" s="511" t="s">
        <v>692</v>
      </c>
      <c r="C7" s="655">
        <v>64646103.029600002</v>
      </c>
      <c r="D7" s="656">
        <v>63288858.184900001</v>
      </c>
      <c r="E7" s="656">
        <v>551538.63439999998</v>
      </c>
      <c r="F7" s="657">
        <v>780541.73</v>
      </c>
      <c r="G7" s="657">
        <v>21074.880000000001</v>
      </c>
      <c r="H7" s="656">
        <v>4089.6003000000001</v>
      </c>
      <c r="I7" s="656">
        <v>1569708.9398000001</v>
      </c>
      <c r="J7" s="657">
        <v>1265765.5837000001</v>
      </c>
      <c r="K7" s="657">
        <v>55153.765800000001</v>
      </c>
      <c r="L7" s="657">
        <v>234162.54</v>
      </c>
      <c r="M7" s="657">
        <v>10537.45</v>
      </c>
      <c r="N7" s="657">
        <v>4089.6003000000001</v>
      </c>
      <c r="O7" s="507"/>
    </row>
    <row r="8" spans="1:15">
      <c r="A8" s="507">
        <v>2</v>
      </c>
      <c r="B8" s="511" t="s">
        <v>562</v>
      </c>
      <c r="C8" s="655">
        <v>100659090.0183</v>
      </c>
      <c r="D8" s="656">
        <v>97367174.993499994</v>
      </c>
      <c r="E8" s="656">
        <v>1982473.986</v>
      </c>
      <c r="F8" s="657">
        <v>1282053.7731000001</v>
      </c>
      <c r="G8" s="657">
        <v>614.48</v>
      </c>
      <c r="H8" s="656">
        <v>26772.7857</v>
      </c>
      <c r="I8" s="656">
        <v>2070194.8917</v>
      </c>
      <c r="J8" s="657">
        <v>1460251.4153</v>
      </c>
      <c r="K8" s="657">
        <v>198247.3112</v>
      </c>
      <c r="L8" s="657">
        <v>384616.12949999998</v>
      </c>
      <c r="M8" s="657">
        <v>307.25</v>
      </c>
      <c r="N8" s="657">
        <v>26772.7857</v>
      </c>
      <c r="O8" s="507"/>
    </row>
    <row r="9" spans="1:15">
      <c r="A9" s="507">
        <v>3</v>
      </c>
      <c r="B9" s="511" t="s">
        <v>563</v>
      </c>
      <c r="C9" s="655">
        <v>152595.5595</v>
      </c>
      <c r="D9" s="656"/>
      <c r="E9" s="656"/>
      <c r="F9" s="658">
        <v>152595.5595</v>
      </c>
      <c r="G9" s="658"/>
      <c r="H9" s="656"/>
      <c r="I9" s="656">
        <v>45778.655400000003</v>
      </c>
      <c r="J9" s="658"/>
      <c r="K9" s="658"/>
      <c r="L9" s="658">
        <v>45778.655400000003</v>
      </c>
      <c r="M9" s="658"/>
      <c r="N9" s="658"/>
      <c r="O9" s="507"/>
    </row>
    <row r="10" spans="1:15" ht="25.5">
      <c r="A10" s="507">
        <v>4</v>
      </c>
      <c r="B10" s="511" t="s">
        <v>693</v>
      </c>
      <c r="C10" s="655">
        <v>67773375.267700002</v>
      </c>
      <c r="D10" s="656">
        <v>59564417.780400001</v>
      </c>
      <c r="E10" s="656">
        <v>4437402.7127</v>
      </c>
      <c r="F10" s="658">
        <v>1338417.0299</v>
      </c>
      <c r="G10" s="658">
        <v>2430705.9246999999</v>
      </c>
      <c r="H10" s="656">
        <v>2431.8200000000002</v>
      </c>
      <c r="I10" s="656">
        <v>3253900.8810000001</v>
      </c>
      <c r="J10" s="658">
        <v>1190850.7503</v>
      </c>
      <c r="K10" s="658">
        <v>443740.2451</v>
      </c>
      <c r="L10" s="658">
        <v>401525.10879999999</v>
      </c>
      <c r="M10" s="658">
        <v>1215352.9568</v>
      </c>
      <c r="N10" s="658">
        <v>2431.8200000000002</v>
      </c>
      <c r="O10" s="507"/>
    </row>
    <row r="11" spans="1:15">
      <c r="A11" s="507">
        <v>5</v>
      </c>
      <c r="B11" s="511" t="s">
        <v>564</v>
      </c>
      <c r="C11" s="655">
        <v>121189374.5108</v>
      </c>
      <c r="D11" s="656">
        <v>109156754.0432</v>
      </c>
      <c r="E11" s="656">
        <v>10064489.239</v>
      </c>
      <c r="F11" s="658">
        <v>1968128.5486000001</v>
      </c>
      <c r="G11" s="658"/>
      <c r="H11" s="656">
        <v>2.68</v>
      </c>
      <c r="I11" s="656">
        <v>3746749.3117</v>
      </c>
      <c r="J11" s="658">
        <v>2149859.2311999998</v>
      </c>
      <c r="K11" s="658">
        <v>1006448.8843</v>
      </c>
      <c r="L11" s="658">
        <v>590438.51619999995</v>
      </c>
      <c r="M11" s="658"/>
      <c r="N11" s="658">
        <v>2.68</v>
      </c>
      <c r="O11" s="507"/>
    </row>
    <row r="12" spans="1:15">
      <c r="A12" s="507">
        <v>6</v>
      </c>
      <c r="B12" s="511" t="s">
        <v>565</v>
      </c>
      <c r="C12" s="655">
        <v>71522606.174600005</v>
      </c>
      <c r="D12" s="656">
        <v>65348632.604599997</v>
      </c>
      <c r="E12" s="656">
        <v>3837536.43</v>
      </c>
      <c r="F12" s="658">
        <v>2321457.2400000002</v>
      </c>
      <c r="G12" s="658"/>
      <c r="H12" s="656">
        <v>14979.9</v>
      </c>
      <c r="I12" s="656">
        <v>2365960.2184000001</v>
      </c>
      <c r="J12" s="658">
        <v>1270789.5375999999</v>
      </c>
      <c r="K12" s="658">
        <v>383753.61080000002</v>
      </c>
      <c r="L12" s="658">
        <v>696437.17</v>
      </c>
      <c r="M12" s="658"/>
      <c r="N12" s="658">
        <v>14979.9</v>
      </c>
      <c r="O12" s="507"/>
    </row>
    <row r="13" spans="1:15">
      <c r="A13" s="507">
        <v>7</v>
      </c>
      <c r="B13" s="511" t="s">
        <v>566</v>
      </c>
      <c r="C13" s="655">
        <v>8711998.1018000003</v>
      </c>
      <c r="D13" s="656">
        <v>3673001.2206000001</v>
      </c>
      <c r="E13" s="656">
        <v>4719445.9099000003</v>
      </c>
      <c r="F13" s="658">
        <v>319529.86129999999</v>
      </c>
      <c r="G13" s="658"/>
      <c r="H13" s="656">
        <v>21.11</v>
      </c>
      <c r="I13" s="656">
        <v>641284.54150000005</v>
      </c>
      <c r="J13" s="658">
        <v>73459.931400000001</v>
      </c>
      <c r="K13" s="658">
        <v>471944.56359999999</v>
      </c>
      <c r="L13" s="658">
        <v>95858.936499999996</v>
      </c>
      <c r="M13" s="658"/>
      <c r="N13" s="658">
        <v>21.11</v>
      </c>
      <c r="O13" s="507"/>
    </row>
    <row r="14" spans="1:15">
      <c r="A14" s="507">
        <v>8</v>
      </c>
      <c r="B14" s="511" t="s">
        <v>567</v>
      </c>
      <c r="C14" s="655">
        <v>76659250.048999995</v>
      </c>
      <c r="D14" s="656">
        <v>66980187.993900001</v>
      </c>
      <c r="E14" s="656">
        <v>3614242.3314999999</v>
      </c>
      <c r="F14" s="658">
        <v>6058794.9066000003</v>
      </c>
      <c r="G14" s="658"/>
      <c r="H14" s="656">
        <v>6024.817</v>
      </c>
      <c r="I14" s="656">
        <v>3512619.0981000001</v>
      </c>
      <c r="J14" s="658">
        <v>1327531.6540999999</v>
      </c>
      <c r="K14" s="658">
        <v>361424.23619999998</v>
      </c>
      <c r="L14" s="658">
        <v>1817638.3907999999</v>
      </c>
      <c r="M14" s="658"/>
      <c r="N14" s="658">
        <v>6024.817</v>
      </c>
      <c r="O14" s="507"/>
    </row>
    <row r="15" spans="1:15">
      <c r="A15" s="507">
        <v>9</v>
      </c>
      <c r="B15" s="511" t="s">
        <v>568</v>
      </c>
      <c r="C15" s="655">
        <v>35048143.645900004</v>
      </c>
      <c r="D15" s="656">
        <v>13659949.1688</v>
      </c>
      <c r="E15" s="656">
        <v>21296333.837099999</v>
      </c>
      <c r="F15" s="658">
        <v>69896.31</v>
      </c>
      <c r="G15" s="658">
        <v>16303.03</v>
      </c>
      <c r="H15" s="656">
        <v>5661.3</v>
      </c>
      <c r="I15" s="656">
        <v>2436312.7464999999</v>
      </c>
      <c r="J15" s="658">
        <v>271897.72200000001</v>
      </c>
      <c r="K15" s="658">
        <v>2129633.3144999999</v>
      </c>
      <c r="L15" s="658">
        <v>20968.89</v>
      </c>
      <c r="M15" s="658">
        <v>8151.52</v>
      </c>
      <c r="N15" s="658">
        <v>5661.3</v>
      </c>
      <c r="O15" s="507"/>
    </row>
    <row r="16" spans="1:15">
      <c r="A16" s="507">
        <v>10</v>
      </c>
      <c r="B16" s="511" t="s">
        <v>569</v>
      </c>
      <c r="C16" s="655">
        <v>3841798.9907999998</v>
      </c>
      <c r="D16" s="656">
        <v>3221710.3333999999</v>
      </c>
      <c r="E16" s="656">
        <v>352521.68</v>
      </c>
      <c r="F16" s="658">
        <v>267461.20929999999</v>
      </c>
      <c r="G16" s="658"/>
      <c r="H16" s="656">
        <v>105.7681</v>
      </c>
      <c r="I16" s="656">
        <v>180030.4037</v>
      </c>
      <c r="J16" s="658">
        <v>64434.131999999998</v>
      </c>
      <c r="K16" s="658">
        <v>35252.17</v>
      </c>
      <c r="L16" s="658">
        <v>80238.333599999998</v>
      </c>
      <c r="M16" s="658"/>
      <c r="N16" s="658">
        <v>105.7681</v>
      </c>
      <c r="O16" s="507"/>
    </row>
    <row r="17" spans="1:15">
      <c r="A17" s="507">
        <v>11</v>
      </c>
      <c r="B17" s="511" t="s">
        <v>570</v>
      </c>
      <c r="C17" s="655">
        <v>1109726.3500000001</v>
      </c>
      <c r="D17" s="656">
        <v>1028954.66</v>
      </c>
      <c r="E17" s="656">
        <v>60767.65</v>
      </c>
      <c r="F17" s="658">
        <v>20004.04</v>
      </c>
      <c r="G17" s="658"/>
      <c r="H17" s="656"/>
      <c r="I17" s="656">
        <v>32657.08</v>
      </c>
      <c r="J17" s="658">
        <v>20579.099999999999</v>
      </c>
      <c r="K17" s="658">
        <v>6076.77</v>
      </c>
      <c r="L17" s="658">
        <v>6001.21</v>
      </c>
      <c r="M17" s="658"/>
      <c r="N17" s="658"/>
      <c r="O17" s="507"/>
    </row>
    <row r="18" spans="1:15">
      <c r="A18" s="507">
        <v>12</v>
      </c>
      <c r="B18" s="511" t="s">
        <v>571</v>
      </c>
      <c r="C18" s="655">
        <v>36600343.267899998</v>
      </c>
      <c r="D18" s="656">
        <v>35838163.802000001</v>
      </c>
      <c r="E18" s="656">
        <v>569101.84680000006</v>
      </c>
      <c r="F18" s="658">
        <v>169200.2291</v>
      </c>
      <c r="G18" s="658">
        <v>21836.94</v>
      </c>
      <c r="H18" s="656">
        <v>2040.45</v>
      </c>
      <c r="I18" s="656">
        <v>837392.12120000005</v>
      </c>
      <c r="J18" s="658">
        <v>716763.00589999999</v>
      </c>
      <c r="K18" s="658">
        <v>56910.143400000001</v>
      </c>
      <c r="L18" s="658">
        <v>50760.051899999999</v>
      </c>
      <c r="M18" s="658">
        <v>10918.47</v>
      </c>
      <c r="N18" s="658">
        <v>2040.45</v>
      </c>
      <c r="O18" s="507"/>
    </row>
    <row r="19" spans="1:15">
      <c r="A19" s="507">
        <v>13</v>
      </c>
      <c r="B19" s="511" t="s">
        <v>572</v>
      </c>
      <c r="C19" s="655">
        <v>7719638.6687000003</v>
      </c>
      <c r="D19" s="656">
        <v>7183548.9786999999</v>
      </c>
      <c r="E19" s="656">
        <v>363062.63760000002</v>
      </c>
      <c r="F19" s="658">
        <v>165517.41699999999</v>
      </c>
      <c r="G19" s="658">
        <v>7429.82</v>
      </c>
      <c r="H19" s="656">
        <v>79.815399999999997</v>
      </c>
      <c r="I19" s="656">
        <v>223981.8236</v>
      </c>
      <c r="J19" s="658">
        <v>134225.61240000001</v>
      </c>
      <c r="K19" s="658">
        <v>36306.267800000001</v>
      </c>
      <c r="L19" s="658">
        <v>49655.218000000001</v>
      </c>
      <c r="M19" s="658">
        <v>3714.91</v>
      </c>
      <c r="N19" s="658">
        <v>79.815399999999997</v>
      </c>
      <c r="O19" s="507"/>
    </row>
    <row r="20" spans="1:15">
      <c r="A20" s="507">
        <v>14</v>
      </c>
      <c r="B20" s="511" t="s">
        <v>573</v>
      </c>
      <c r="C20" s="655">
        <v>115383406.1222</v>
      </c>
      <c r="D20" s="656">
        <v>79502146.760800004</v>
      </c>
      <c r="E20" s="656">
        <v>23290977.081300002</v>
      </c>
      <c r="F20" s="658">
        <v>12590056.960100001</v>
      </c>
      <c r="G20" s="658"/>
      <c r="H20" s="656">
        <v>225.32</v>
      </c>
      <c r="I20" s="656">
        <v>7692009.2725</v>
      </c>
      <c r="J20" s="658">
        <v>1585670.0828</v>
      </c>
      <c r="K20" s="658">
        <v>2329097.0806999998</v>
      </c>
      <c r="L20" s="658">
        <v>3777016.7889999999</v>
      </c>
      <c r="M20" s="658"/>
      <c r="N20" s="658">
        <v>225.32</v>
      </c>
      <c r="O20" s="507"/>
    </row>
    <row r="21" spans="1:15">
      <c r="A21" s="507">
        <v>15</v>
      </c>
      <c r="B21" s="511" t="s">
        <v>574</v>
      </c>
      <c r="C21" s="655">
        <v>30805964.976799998</v>
      </c>
      <c r="D21" s="656">
        <v>7768211.7736</v>
      </c>
      <c r="E21" s="656">
        <v>2047631.2239999999</v>
      </c>
      <c r="F21" s="658">
        <v>20954134.956900001</v>
      </c>
      <c r="G21" s="658">
        <v>35987.022299999997</v>
      </c>
      <c r="H21" s="656"/>
      <c r="I21" s="656">
        <v>6630369.6766999997</v>
      </c>
      <c r="J21" s="658">
        <v>143695.7347</v>
      </c>
      <c r="K21" s="658">
        <v>204763.02480000001</v>
      </c>
      <c r="L21" s="658">
        <v>6263917.4373000003</v>
      </c>
      <c r="M21" s="658">
        <v>17993.479899999998</v>
      </c>
      <c r="N21" s="658"/>
      <c r="O21" s="507"/>
    </row>
    <row r="22" spans="1:15">
      <c r="A22" s="507">
        <v>16</v>
      </c>
      <c r="B22" s="511" t="s">
        <v>575</v>
      </c>
      <c r="C22" s="655">
        <v>16792698.170000002</v>
      </c>
      <c r="D22" s="656">
        <v>7826589.3200000003</v>
      </c>
      <c r="E22" s="656">
        <v>8759555.0537999999</v>
      </c>
      <c r="F22" s="658">
        <v>206553.79620000001</v>
      </c>
      <c r="G22" s="658"/>
      <c r="H22" s="656"/>
      <c r="I22" s="656">
        <v>1055038.3929999999</v>
      </c>
      <c r="J22" s="658">
        <v>117116.78</v>
      </c>
      <c r="K22" s="658">
        <v>875955.48659999995</v>
      </c>
      <c r="L22" s="658">
        <v>61966.126400000001</v>
      </c>
      <c r="M22" s="658"/>
      <c r="N22" s="658"/>
      <c r="O22" s="507"/>
    </row>
    <row r="23" spans="1:15">
      <c r="A23" s="507">
        <v>17</v>
      </c>
      <c r="B23" s="511" t="s">
        <v>696</v>
      </c>
      <c r="C23" s="655">
        <v>4184680.5808999999</v>
      </c>
      <c r="D23" s="656">
        <v>9.0299999999999994</v>
      </c>
      <c r="E23" s="656"/>
      <c r="F23" s="658">
        <v>4184671.5509000001</v>
      </c>
      <c r="G23" s="658"/>
      <c r="H23" s="656"/>
      <c r="I23" s="656">
        <v>1255401.6072</v>
      </c>
      <c r="J23" s="658">
        <v>0.18060000000000001</v>
      </c>
      <c r="K23" s="658"/>
      <c r="L23" s="658">
        <v>1255401.4265999999</v>
      </c>
      <c r="M23" s="658"/>
      <c r="N23" s="658"/>
      <c r="O23" s="507"/>
    </row>
    <row r="24" spans="1:15">
      <c r="A24" s="507">
        <v>18</v>
      </c>
      <c r="B24" s="511" t="s">
        <v>576</v>
      </c>
      <c r="C24" s="655">
        <v>52462795.509499997</v>
      </c>
      <c r="D24" s="656">
        <v>47330000.144699998</v>
      </c>
      <c r="E24" s="656">
        <v>82367.12</v>
      </c>
      <c r="F24" s="658">
        <v>5050358.2347999997</v>
      </c>
      <c r="G24" s="658"/>
      <c r="H24" s="656">
        <v>70.010000000000005</v>
      </c>
      <c r="I24" s="656">
        <v>2470014.0622999999</v>
      </c>
      <c r="J24" s="658">
        <v>946599.90209999995</v>
      </c>
      <c r="K24" s="658">
        <v>8236.7099999999991</v>
      </c>
      <c r="L24" s="658">
        <v>1515107.4402000001</v>
      </c>
      <c r="M24" s="658"/>
      <c r="N24" s="658">
        <v>70.010000000000005</v>
      </c>
      <c r="O24" s="507"/>
    </row>
    <row r="25" spans="1:15">
      <c r="A25" s="507">
        <v>19</v>
      </c>
      <c r="B25" s="511" t="s">
        <v>577</v>
      </c>
      <c r="C25" s="655">
        <v>4943240.0713999998</v>
      </c>
      <c r="D25" s="656">
        <v>4738858.8070999999</v>
      </c>
      <c r="E25" s="656">
        <v>204381.26430000001</v>
      </c>
      <c r="F25" s="658"/>
      <c r="G25" s="658"/>
      <c r="H25" s="656"/>
      <c r="I25" s="656">
        <v>115215.0889</v>
      </c>
      <c r="J25" s="658">
        <v>94777.018599999996</v>
      </c>
      <c r="K25" s="658">
        <v>20438.070299999999</v>
      </c>
      <c r="L25" s="658"/>
      <c r="M25" s="658"/>
      <c r="N25" s="658"/>
      <c r="O25" s="507"/>
    </row>
    <row r="26" spans="1:15">
      <c r="A26" s="507">
        <v>20</v>
      </c>
      <c r="B26" s="511" t="s">
        <v>695</v>
      </c>
      <c r="C26" s="655">
        <v>63406368.297499999</v>
      </c>
      <c r="D26" s="656">
        <v>61906838.216499999</v>
      </c>
      <c r="E26" s="656">
        <v>1179337.2013999999</v>
      </c>
      <c r="F26" s="658">
        <v>289434.43959999998</v>
      </c>
      <c r="G26" s="658">
        <v>17952.990000000002</v>
      </c>
      <c r="H26" s="656">
        <v>12805.45</v>
      </c>
      <c r="I26" s="656">
        <v>1415482.4734</v>
      </c>
      <c r="J26" s="658">
        <v>1188936.4438</v>
      </c>
      <c r="K26" s="658">
        <v>117933.7058</v>
      </c>
      <c r="L26" s="658">
        <v>86830.363800000006</v>
      </c>
      <c r="M26" s="658">
        <v>8976.51</v>
      </c>
      <c r="N26" s="658">
        <v>12805.45</v>
      </c>
      <c r="O26" s="507"/>
    </row>
    <row r="27" spans="1:15">
      <c r="A27" s="507">
        <v>21</v>
      </c>
      <c r="B27" s="511" t="s">
        <v>578</v>
      </c>
      <c r="C27" s="655">
        <v>23313395.265900001</v>
      </c>
      <c r="D27" s="656">
        <v>23243292.143800002</v>
      </c>
      <c r="E27" s="656">
        <v>70081.842099999994</v>
      </c>
      <c r="F27" s="658"/>
      <c r="G27" s="658"/>
      <c r="H27" s="656">
        <v>21.28</v>
      </c>
      <c r="I27" s="656">
        <v>471347.49310000002</v>
      </c>
      <c r="J27" s="658">
        <v>464318.04060000001</v>
      </c>
      <c r="K27" s="658">
        <v>7008.1724999999997</v>
      </c>
      <c r="L27" s="658"/>
      <c r="M27" s="658"/>
      <c r="N27" s="658">
        <v>21.28</v>
      </c>
      <c r="O27" s="507"/>
    </row>
    <row r="28" spans="1:15">
      <c r="A28" s="507">
        <v>22</v>
      </c>
      <c r="B28" s="511" t="s">
        <v>579</v>
      </c>
      <c r="C28" s="655">
        <v>3290012.7982999999</v>
      </c>
      <c r="D28" s="656">
        <v>3180134.5282999999</v>
      </c>
      <c r="E28" s="656">
        <v>31090.77</v>
      </c>
      <c r="F28" s="658">
        <v>66263.23</v>
      </c>
      <c r="G28" s="658">
        <v>12520.18</v>
      </c>
      <c r="H28" s="656">
        <v>4.09</v>
      </c>
      <c r="I28" s="656">
        <v>92854.847599999994</v>
      </c>
      <c r="J28" s="658">
        <v>63602.617599999998</v>
      </c>
      <c r="K28" s="658">
        <v>3109.08</v>
      </c>
      <c r="L28" s="658">
        <v>19878.97</v>
      </c>
      <c r="M28" s="658">
        <v>6260.09</v>
      </c>
      <c r="N28" s="658">
        <v>4.09</v>
      </c>
      <c r="O28" s="507"/>
    </row>
    <row r="29" spans="1:15">
      <c r="A29" s="507">
        <v>23</v>
      </c>
      <c r="B29" s="511" t="s">
        <v>580</v>
      </c>
      <c r="C29" s="655">
        <v>111131213.0976</v>
      </c>
      <c r="D29" s="656">
        <v>100930798.9569</v>
      </c>
      <c r="E29" s="656">
        <v>2754015.2453000001</v>
      </c>
      <c r="F29" s="658">
        <v>7293450.3817999996</v>
      </c>
      <c r="G29" s="658">
        <v>53202.85</v>
      </c>
      <c r="H29" s="656">
        <v>99745.6636</v>
      </c>
      <c r="I29" s="656">
        <v>4551431.4437999995</v>
      </c>
      <c r="J29" s="658">
        <v>1963650.3077</v>
      </c>
      <c r="K29" s="658">
        <v>273399.0049</v>
      </c>
      <c r="L29" s="658">
        <v>2188034.9676000001</v>
      </c>
      <c r="M29" s="658">
        <v>26601.5</v>
      </c>
      <c r="N29" s="658">
        <v>99745.6636</v>
      </c>
      <c r="O29" s="507"/>
    </row>
    <row r="30" spans="1:15">
      <c r="A30" s="507">
        <v>24</v>
      </c>
      <c r="B30" s="511" t="s">
        <v>694</v>
      </c>
      <c r="C30" s="655">
        <v>68079182.231299996</v>
      </c>
      <c r="D30" s="656">
        <v>62324960.819300003</v>
      </c>
      <c r="E30" s="656">
        <v>2382808.59</v>
      </c>
      <c r="F30" s="658">
        <v>3093285.2085000002</v>
      </c>
      <c r="G30" s="658">
        <v>275903.25229999999</v>
      </c>
      <c r="H30" s="656">
        <v>2224.3611999999998</v>
      </c>
      <c r="I30" s="656">
        <v>2526906.8421</v>
      </c>
      <c r="J30" s="658">
        <v>1227498.5608000001</v>
      </c>
      <c r="K30" s="658">
        <v>231246.92</v>
      </c>
      <c r="L30" s="658">
        <v>927985.40520000004</v>
      </c>
      <c r="M30" s="658">
        <v>137951.5949</v>
      </c>
      <c r="N30" s="658">
        <v>2224.3611999999998</v>
      </c>
      <c r="O30" s="507"/>
    </row>
    <row r="31" spans="1:15">
      <c r="A31" s="507">
        <v>25</v>
      </c>
      <c r="B31" s="511" t="s">
        <v>581</v>
      </c>
      <c r="C31" s="655">
        <v>36662431.122500002</v>
      </c>
      <c r="D31" s="656">
        <v>33266082.4747</v>
      </c>
      <c r="E31" s="656">
        <v>2313313.1866000001</v>
      </c>
      <c r="F31" s="658">
        <v>935061.45790000004</v>
      </c>
      <c r="G31" s="658">
        <v>97265.5</v>
      </c>
      <c r="H31" s="656">
        <v>50708.503299999997</v>
      </c>
      <c r="I31" s="656">
        <v>1234685.2797000001</v>
      </c>
      <c r="J31" s="658">
        <v>623494.44550000003</v>
      </c>
      <c r="K31" s="658">
        <v>231331.2262</v>
      </c>
      <c r="L31" s="658">
        <v>280518.33470000001</v>
      </c>
      <c r="M31" s="658">
        <v>48632.77</v>
      </c>
      <c r="N31" s="658">
        <v>50708.503299999997</v>
      </c>
      <c r="O31" s="507"/>
    </row>
    <row r="32" spans="1:15" ht="25.5">
      <c r="A32" s="507">
        <v>26</v>
      </c>
      <c r="B32" s="511" t="s">
        <v>691</v>
      </c>
      <c r="C32" s="655">
        <v>11148019.6939</v>
      </c>
      <c r="D32" s="656">
        <v>7620953.3540000003</v>
      </c>
      <c r="E32" s="656">
        <v>1734649.6405</v>
      </c>
      <c r="F32" s="658">
        <v>1652539.6381000001</v>
      </c>
      <c r="G32" s="658">
        <v>11676.633900000001</v>
      </c>
      <c r="H32" s="656">
        <v>128200.4274</v>
      </c>
      <c r="I32" s="656">
        <v>955682.46340000001</v>
      </c>
      <c r="J32" s="658">
        <v>152417.50839999999</v>
      </c>
      <c r="K32" s="658">
        <v>173464.606</v>
      </c>
      <c r="L32" s="658">
        <v>495761.56150000001</v>
      </c>
      <c r="M32" s="658">
        <v>5838.3913000000002</v>
      </c>
      <c r="N32" s="658">
        <v>128200.3962</v>
      </c>
      <c r="O32" s="507"/>
    </row>
    <row r="33" spans="1:15">
      <c r="A33" s="507">
        <v>27</v>
      </c>
      <c r="B33" s="531" t="s">
        <v>106</v>
      </c>
      <c r="C33" s="659">
        <v>1137237451.5724001</v>
      </c>
      <c r="D33" s="656">
        <v>965950230.09370029</v>
      </c>
      <c r="E33" s="656">
        <v>96699125.114299998</v>
      </c>
      <c r="F33" s="658">
        <v>71229407.709199995</v>
      </c>
      <c r="G33" s="658">
        <v>3002473.5031999992</v>
      </c>
      <c r="H33" s="656">
        <v>356215.152</v>
      </c>
      <c r="I33" s="656">
        <v>51383009.656299993</v>
      </c>
      <c r="J33" s="658">
        <v>18518185.2991</v>
      </c>
      <c r="K33" s="658">
        <v>9660874.3704999983</v>
      </c>
      <c r="L33" s="658">
        <v>21346497.973000001</v>
      </c>
      <c r="M33" s="658">
        <v>1501236.8928999999</v>
      </c>
      <c r="N33" s="658">
        <v>356215.12080000003</v>
      </c>
      <c r="O33" s="507"/>
    </row>
    <row r="34" spans="1:15">
      <c r="A34" s="513"/>
      <c r="B34" s="513"/>
      <c r="C34" s="513"/>
      <c r="D34" s="513"/>
      <c r="E34" s="513"/>
      <c r="H34" s="513"/>
      <c r="I34" s="513"/>
      <c r="O34" s="513"/>
    </row>
    <row r="35" spans="1:15">
      <c r="A35" s="513"/>
      <c r="B35" s="546"/>
      <c r="C35" s="546"/>
      <c r="D35" s="513"/>
      <c r="E35" s="513"/>
      <c r="H35" s="513"/>
      <c r="I35" s="513"/>
      <c r="O35" s="513"/>
    </row>
    <row r="36" spans="1:15">
      <c r="A36" s="513"/>
      <c r="B36" s="513"/>
      <c r="C36" s="513"/>
      <c r="D36" s="513"/>
      <c r="E36" s="513"/>
      <c r="H36" s="513"/>
      <c r="I36" s="513"/>
      <c r="O36" s="513"/>
    </row>
    <row r="37" spans="1:15">
      <c r="A37" s="513"/>
      <c r="B37" s="513"/>
      <c r="C37" s="513"/>
      <c r="D37" s="513"/>
      <c r="E37" s="513"/>
      <c r="H37" s="513"/>
      <c r="I37" s="513"/>
      <c r="O37" s="513"/>
    </row>
    <row r="38" spans="1:15">
      <c r="A38" s="513"/>
      <c r="B38" s="513"/>
      <c r="C38" s="513"/>
      <c r="D38" s="513"/>
      <c r="E38" s="513"/>
      <c r="H38" s="513"/>
      <c r="I38" s="513"/>
      <c r="O38" s="513"/>
    </row>
    <row r="39" spans="1:15">
      <c r="A39" s="513"/>
      <c r="B39" s="513"/>
      <c r="C39" s="513"/>
      <c r="D39" s="513"/>
      <c r="E39" s="513"/>
      <c r="H39" s="513"/>
      <c r="I39" s="513"/>
      <c r="O39" s="513"/>
    </row>
    <row r="40" spans="1:15">
      <c r="A40" s="513"/>
      <c r="B40" s="513"/>
      <c r="C40" s="513"/>
      <c r="D40" s="513"/>
      <c r="E40" s="513"/>
      <c r="H40" s="513"/>
      <c r="I40" s="513"/>
      <c r="O40" s="513"/>
    </row>
    <row r="41" spans="1:15">
      <c r="A41" s="547"/>
      <c r="B41" s="547"/>
      <c r="C41" s="547"/>
      <c r="D41" s="513"/>
      <c r="E41" s="513"/>
      <c r="H41" s="513"/>
      <c r="I41" s="513"/>
      <c r="O41" s="513"/>
    </row>
    <row r="42" spans="1:15">
      <c r="A42" s="547"/>
      <c r="B42" s="547"/>
      <c r="C42" s="547"/>
      <c r="D42" s="513"/>
      <c r="E42" s="513"/>
      <c r="H42" s="513"/>
      <c r="I42" s="513"/>
      <c r="O42" s="513"/>
    </row>
    <row r="43" spans="1:15">
      <c r="A43" s="513"/>
      <c r="B43" s="513"/>
      <c r="C43" s="513"/>
      <c r="D43" s="513"/>
      <c r="E43" s="513"/>
      <c r="H43" s="513"/>
      <c r="I43" s="513"/>
      <c r="O43" s="513"/>
    </row>
    <row r="44" spans="1:15">
      <c r="A44" s="513"/>
      <c r="B44" s="513"/>
      <c r="C44" s="513"/>
      <c r="D44" s="513"/>
      <c r="E44" s="513"/>
      <c r="H44" s="513"/>
      <c r="I44" s="513"/>
      <c r="O44" s="513"/>
    </row>
    <row r="45" spans="1:15">
      <c r="A45" s="513"/>
      <c r="B45" s="513"/>
      <c r="C45" s="513"/>
      <c r="D45" s="513"/>
      <c r="E45" s="513"/>
      <c r="H45" s="513"/>
      <c r="I45" s="513"/>
      <c r="O45" s="513"/>
    </row>
    <row r="46" spans="1:15">
      <c r="A46" s="513"/>
      <c r="B46" s="513"/>
      <c r="C46" s="513"/>
      <c r="D46" s="513"/>
      <c r="E46" s="513"/>
      <c r="H46" s="513"/>
      <c r="I46" s="513"/>
      <c r="O46" s="513"/>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5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view="pageBreakPreview" zoomScale="60" zoomScaleNormal="100" workbookViewId="0">
      <selection activeCell="G33" sqref="G33"/>
    </sheetView>
  </sheetViews>
  <sheetFormatPr defaultColWidth="8.7109375" defaultRowHeight="12"/>
  <cols>
    <col min="1" max="1" width="11.85546875" style="557" bestFit="1" customWidth="1"/>
    <col min="2" max="2" width="80.140625" style="557" customWidth="1"/>
    <col min="3" max="11" width="12.7109375" style="557" customWidth="1"/>
    <col min="12" max="16384" width="8.7109375" style="557"/>
  </cols>
  <sheetData>
    <row r="1" spans="1:11" s="510" customFormat="1" ht="13.5">
      <c r="A1" s="501" t="s">
        <v>30</v>
      </c>
      <c r="B1" s="3" t="str">
        <f>'Info '!C2</f>
        <v>JSC "BasisBank"</v>
      </c>
    </row>
    <row r="2" spans="1:11" s="510" customFormat="1" ht="13.5">
      <c r="A2" s="502" t="s">
        <v>31</v>
      </c>
      <c r="B2" s="537">
        <f>'1. key ratios '!B2</f>
        <v>44469</v>
      </c>
    </row>
    <row r="3" spans="1:11" s="510" customFormat="1" ht="12.75">
      <c r="A3" s="503" t="s">
        <v>672</v>
      </c>
    </row>
    <row r="4" spans="1:11">
      <c r="C4" s="558" t="s">
        <v>0</v>
      </c>
      <c r="D4" s="558" t="s">
        <v>1</v>
      </c>
      <c r="E4" s="558" t="s">
        <v>2</v>
      </c>
      <c r="F4" s="558" t="s">
        <v>3</v>
      </c>
      <c r="G4" s="558" t="s">
        <v>4</v>
      </c>
      <c r="H4" s="558" t="s">
        <v>5</v>
      </c>
      <c r="I4" s="558" t="s">
        <v>8</v>
      </c>
      <c r="J4" s="558" t="s">
        <v>9</v>
      </c>
      <c r="K4" s="558" t="s">
        <v>10</v>
      </c>
    </row>
    <row r="5" spans="1:11" ht="105" customHeight="1">
      <c r="A5" s="777" t="s">
        <v>673</v>
      </c>
      <c r="B5" s="778"/>
      <c r="C5" s="534" t="s">
        <v>674</v>
      </c>
      <c r="D5" s="534" t="s">
        <v>675</v>
      </c>
      <c r="E5" s="534" t="s">
        <v>676</v>
      </c>
      <c r="F5" s="559" t="s">
        <v>677</v>
      </c>
      <c r="G5" s="534" t="s">
        <v>678</v>
      </c>
      <c r="H5" s="534" t="s">
        <v>679</v>
      </c>
      <c r="I5" s="534" t="s">
        <v>680</v>
      </c>
      <c r="J5" s="534" t="s">
        <v>681</v>
      </c>
      <c r="K5" s="534" t="s">
        <v>682</v>
      </c>
    </row>
    <row r="6" spans="1:11" ht="12.75">
      <c r="A6" s="507">
        <v>1</v>
      </c>
      <c r="B6" s="507" t="s">
        <v>628</v>
      </c>
      <c r="C6" s="641">
        <v>36872082.6646</v>
      </c>
      <c r="D6" s="641">
        <v>2631212.0928000002</v>
      </c>
      <c r="E6" s="641">
        <v>827542</v>
      </c>
      <c r="F6" s="641"/>
      <c r="G6" s="641">
        <v>876866473.74039996</v>
      </c>
      <c r="H6" s="641">
        <v>8914392.0397999994</v>
      </c>
      <c r="I6" s="641">
        <v>51660106.644100003</v>
      </c>
      <c r="J6" s="641">
        <v>30376439.681899998</v>
      </c>
      <c r="K6" s="641">
        <v>129089214.08</v>
      </c>
    </row>
    <row r="7" spans="1:11" ht="12.75">
      <c r="A7" s="507">
        <v>2</v>
      </c>
      <c r="B7" s="507" t="s">
        <v>683</v>
      </c>
      <c r="C7" s="641"/>
      <c r="D7" s="641"/>
      <c r="E7" s="641"/>
      <c r="F7" s="641"/>
      <c r="G7" s="641"/>
      <c r="H7" s="641"/>
      <c r="I7" s="641"/>
      <c r="J7" s="641"/>
      <c r="K7" s="641"/>
    </row>
    <row r="8" spans="1:11" ht="12.75">
      <c r="A8" s="507">
        <v>3</v>
      </c>
      <c r="B8" s="507" t="s">
        <v>636</v>
      </c>
      <c r="C8" s="641">
        <v>13059654.388800001</v>
      </c>
      <c r="D8" s="641">
        <v>336036.62529999949</v>
      </c>
      <c r="E8" s="641">
        <v>13509004.810000001</v>
      </c>
      <c r="F8" s="641"/>
      <c r="G8" s="641">
        <v>128930839.31200001</v>
      </c>
      <c r="H8" s="641"/>
      <c r="I8" s="641">
        <v>19070364.7808</v>
      </c>
      <c r="J8" s="641">
        <v>7080713.7390000001</v>
      </c>
      <c r="K8" s="641">
        <v>45815428.021600001</v>
      </c>
    </row>
    <row r="9" spans="1:11" ht="12.75">
      <c r="A9" s="507">
        <v>4</v>
      </c>
      <c r="B9" s="532" t="s">
        <v>684</v>
      </c>
      <c r="C9" s="641">
        <v>345547.45</v>
      </c>
      <c r="D9" s="641">
        <v>221302.09969999999</v>
      </c>
      <c r="E9" s="641"/>
      <c r="F9" s="641"/>
      <c r="G9" s="641">
        <v>53483123.731399998</v>
      </c>
      <c r="H9" s="641">
        <v>221038.02979999999</v>
      </c>
      <c r="I9" s="641">
        <v>280969.64279999997</v>
      </c>
      <c r="J9" s="641">
        <v>15836690.387399999</v>
      </c>
      <c r="K9" s="641">
        <v>4199425.0232999995</v>
      </c>
    </row>
    <row r="10" spans="1:11" ht="12.75">
      <c r="A10" s="507">
        <v>5</v>
      </c>
      <c r="B10" s="532" t="s">
        <v>685</v>
      </c>
      <c r="C10" s="641"/>
      <c r="D10" s="641"/>
      <c r="E10" s="641"/>
      <c r="F10" s="641"/>
      <c r="G10" s="641"/>
      <c r="H10" s="641"/>
      <c r="I10" s="641"/>
      <c r="J10" s="641"/>
      <c r="K10" s="641"/>
    </row>
    <row r="11" spans="1:11" ht="12.75">
      <c r="A11" s="507">
        <v>6</v>
      </c>
      <c r="B11" s="532" t="s">
        <v>686</v>
      </c>
      <c r="C11" s="641"/>
      <c r="D11" s="641"/>
      <c r="E11" s="641"/>
      <c r="F11" s="641"/>
      <c r="G11" s="641"/>
      <c r="H11" s="641"/>
      <c r="I11" s="641"/>
      <c r="J11" s="641"/>
      <c r="K11" s="641"/>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5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view="pageBreakPreview" zoomScale="60" zoomScaleNormal="90" workbookViewId="0">
      <selection activeCell="H35" sqref="H35"/>
    </sheetView>
  </sheetViews>
  <sheetFormatPr defaultRowHeight="15"/>
  <cols>
    <col min="1" max="1" width="10" bestFit="1" customWidth="1"/>
    <col min="2" max="2" width="45.5703125" customWidth="1"/>
    <col min="3" max="4" width="11.5703125" bestFit="1" customWidth="1"/>
    <col min="5" max="5" width="9.7109375" bestFit="1" customWidth="1"/>
    <col min="6" max="6" width="11" bestFit="1" customWidth="1"/>
    <col min="7" max="8" width="8.28515625" bestFit="1" customWidth="1"/>
    <col min="9" max="10" width="9.7109375" bestFit="1" customWidth="1"/>
    <col min="11" max="11" width="8.28515625" bestFit="1" customWidth="1"/>
    <col min="12" max="14" width="11.85546875" customWidth="1"/>
    <col min="15" max="15" width="12.5703125" bestFit="1" customWidth="1"/>
    <col min="16" max="19" width="22.28515625" customWidth="1"/>
  </cols>
  <sheetData>
    <row r="1" spans="1:19">
      <c r="A1" s="501" t="s">
        <v>30</v>
      </c>
      <c r="B1" s="3" t="str">
        <f>'Info '!C2</f>
        <v>JSC "BasisBank"</v>
      </c>
    </row>
    <row r="2" spans="1:19">
      <c r="A2" s="502" t="s">
        <v>31</v>
      </c>
      <c r="B2" s="537">
        <f>'1. key ratios '!B2</f>
        <v>44469</v>
      </c>
    </row>
    <row r="3" spans="1:19">
      <c r="A3" s="503" t="s">
        <v>708</v>
      </c>
      <c r="B3" s="510"/>
    </row>
    <row r="4" spans="1:19">
      <c r="A4" s="503"/>
      <c r="B4" s="510"/>
    </row>
    <row r="5" spans="1:19">
      <c r="A5" s="781" t="s">
        <v>709</v>
      </c>
      <c r="B5" s="781"/>
      <c r="C5" s="779" t="s">
        <v>728</v>
      </c>
      <c r="D5" s="779"/>
      <c r="E5" s="779"/>
      <c r="F5" s="779"/>
      <c r="G5" s="779"/>
      <c r="H5" s="779"/>
      <c r="I5" s="779" t="s">
        <v>730</v>
      </c>
      <c r="J5" s="779"/>
      <c r="K5" s="779"/>
      <c r="L5" s="779"/>
      <c r="M5" s="779"/>
      <c r="N5" s="780"/>
      <c r="O5" s="782" t="s">
        <v>710</v>
      </c>
      <c r="P5" s="782" t="s">
        <v>724</v>
      </c>
      <c r="Q5" s="782" t="s">
        <v>725</v>
      </c>
      <c r="R5" s="782" t="s">
        <v>729</v>
      </c>
      <c r="S5" s="782" t="s">
        <v>726</v>
      </c>
    </row>
    <row r="6" spans="1:19" ht="55.5" customHeight="1">
      <c r="A6" s="781"/>
      <c r="B6" s="781"/>
      <c r="C6" s="571"/>
      <c r="D6" s="570" t="s">
        <v>667</v>
      </c>
      <c r="E6" s="570" t="s">
        <v>668</v>
      </c>
      <c r="F6" s="570" t="s">
        <v>669</v>
      </c>
      <c r="G6" s="570" t="s">
        <v>670</v>
      </c>
      <c r="H6" s="570" t="s">
        <v>671</v>
      </c>
      <c r="I6" s="571"/>
      <c r="J6" s="570" t="s">
        <v>667</v>
      </c>
      <c r="K6" s="570" t="s">
        <v>668</v>
      </c>
      <c r="L6" s="570" t="s">
        <v>669</v>
      </c>
      <c r="M6" s="570" t="s">
        <v>670</v>
      </c>
      <c r="N6" s="572" t="s">
        <v>671</v>
      </c>
      <c r="O6" s="782"/>
      <c r="P6" s="782"/>
      <c r="Q6" s="782"/>
      <c r="R6" s="782"/>
      <c r="S6" s="782"/>
    </row>
    <row r="7" spans="1:19">
      <c r="A7" s="562">
        <v>1</v>
      </c>
      <c r="B7" s="565" t="s">
        <v>718</v>
      </c>
      <c r="C7" s="660"/>
      <c r="D7" s="660"/>
      <c r="E7" s="660"/>
      <c r="F7" s="660"/>
      <c r="G7" s="660"/>
      <c r="H7" s="660"/>
      <c r="I7" s="660"/>
      <c r="J7" s="660"/>
      <c r="K7" s="660"/>
      <c r="L7" s="660"/>
      <c r="M7" s="660"/>
      <c r="N7" s="660"/>
      <c r="O7" s="661"/>
      <c r="P7" s="664"/>
      <c r="Q7" s="664"/>
      <c r="R7" s="664"/>
      <c r="S7" s="661"/>
    </row>
    <row r="8" spans="1:19">
      <c r="A8" s="562">
        <v>2</v>
      </c>
      <c r="B8" s="566" t="s">
        <v>717</v>
      </c>
      <c r="C8" s="660">
        <v>63695994.514399998</v>
      </c>
      <c r="D8" s="660">
        <v>59687205.131899998</v>
      </c>
      <c r="E8" s="660">
        <v>2085975.0205000001</v>
      </c>
      <c r="F8" s="660">
        <v>1522053.2719999999</v>
      </c>
      <c r="G8" s="660">
        <v>233385.49</v>
      </c>
      <c r="H8" s="660">
        <v>167375.6</v>
      </c>
      <c r="I8" s="660">
        <v>2096199.7917000004</v>
      </c>
      <c r="J8" s="660">
        <v>1146918.0363000003</v>
      </c>
      <c r="K8" s="660">
        <v>208597.37270000001</v>
      </c>
      <c r="L8" s="660">
        <v>456615.9227</v>
      </c>
      <c r="M8" s="660">
        <v>116692.86</v>
      </c>
      <c r="N8" s="660">
        <v>167375.6</v>
      </c>
      <c r="O8" s="661">
        <v>7351</v>
      </c>
      <c r="P8" s="664">
        <v>0.15198154168482</v>
      </c>
      <c r="Q8" s="664">
        <v>0.15280497069647</v>
      </c>
      <c r="R8" s="664">
        <v>0.14609520000000001</v>
      </c>
      <c r="S8" s="661">
        <v>55.115612599999999</v>
      </c>
    </row>
    <row r="9" spans="1:19">
      <c r="A9" s="562">
        <v>3</v>
      </c>
      <c r="B9" s="566" t="s">
        <v>716</v>
      </c>
      <c r="C9" s="660">
        <v>0</v>
      </c>
      <c r="D9" s="660">
        <v>0</v>
      </c>
      <c r="E9" s="660">
        <v>0</v>
      </c>
      <c r="F9" s="660">
        <v>0</v>
      </c>
      <c r="G9" s="660">
        <v>0</v>
      </c>
      <c r="H9" s="660">
        <v>0</v>
      </c>
      <c r="I9" s="660">
        <v>0</v>
      </c>
      <c r="J9" s="660">
        <v>0</v>
      </c>
      <c r="K9" s="660">
        <v>0</v>
      </c>
      <c r="L9" s="660">
        <v>0</v>
      </c>
      <c r="M9" s="660">
        <v>0</v>
      </c>
      <c r="N9" s="660">
        <v>0</v>
      </c>
      <c r="O9" s="661"/>
      <c r="P9" s="664"/>
      <c r="Q9" s="664"/>
      <c r="R9" s="664"/>
      <c r="S9" s="661"/>
    </row>
    <row r="10" spans="1:19">
      <c r="A10" s="562">
        <v>4</v>
      </c>
      <c r="B10" s="566" t="s">
        <v>715</v>
      </c>
      <c r="C10" s="660">
        <v>109798.3</v>
      </c>
      <c r="D10" s="660">
        <v>109798.3</v>
      </c>
      <c r="E10" s="660">
        <v>0</v>
      </c>
      <c r="F10" s="660">
        <v>0</v>
      </c>
      <c r="G10" s="660">
        <v>0</v>
      </c>
      <c r="H10" s="660">
        <v>0</v>
      </c>
      <c r="I10" s="660">
        <v>2195.98</v>
      </c>
      <c r="J10" s="660">
        <v>2195.98</v>
      </c>
      <c r="K10" s="660">
        <v>0</v>
      </c>
      <c r="L10" s="660">
        <v>0</v>
      </c>
      <c r="M10" s="660">
        <v>0</v>
      </c>
      <c r="N10" s="660">
        <v>0</v>
      </c>
      <c r="O10" s="661">
        <v>41</v>
      </c>
      <c r="P10" s="664">
        <v>1.6771549444720001E-2</v>
      </c>
      <c r="Q10" s="664">
        <v>1.7369082193819999E-2</v>
      </c>
      <c r="R10" s="664">
        <v>1.8076100000000001E-2</v>
      </c>
      <c r="S10" s="661">
        <v>16.287362000000002</v>
      </c>
    </row>
    <row r="11" spans="1:19">
      <c r="A11" s="562">
        <v>5</v>
      </c>
      <c r="B11" s="566" t="s">
        <v>714</v>
      </c>
      <c r="C11" s="660">
        <v>137116.9584</v>
      </c>
      <c r="D11" s="660">
        <v>105269.32</v>
      </c>
      <c r="E11" s="660">
        <v>0</v>
      </c>
      <c r="F11" s="660">
        <v>0</v>
      </c>
      <c r="G11" s="660">
        <v>0</v>
      </c>
      <c r="H11" s="660">
        <v>31847.6384</v>
      </c>
      <c r="I11" s="660">
        <v>33953.024799999999</v>
      </c>
      <c r="J11" s="660">
        <v>2105.3863999999999</v>
      </c>
      <c r="K11" s="660">
        <v>0</v>
      </c>
      <c r="L11" s="660">
        <v>0</v>
      </c>
      <c r="M11" s="660">
        <v>0</v>
      </c>
      <c r="N11" s="660">
        <v>31847.6384</v>
      </c>
      <c r="O11" s="661">
        <v>179</v>
      </c>
      <c r="P11" s="664">
        <v>0.14898248529017</v>
      </c>
      <c r="Q11" s="664">
        <v>0.16025647558431999</v>
      </c>
      <c r="R11" s="664">
        <v>0.1647834</v>
      </c>
      <c r="S11" s="661">
        <v>11.9907804</v>
      </c>
    </row>
    <row r="12" spans="1:19">
      <c r="A12" s="562">
        <v>6</v>
      </c>
      <c r="B12" s="566" t="s">
        <v>713</v>
      </c>
      <c r="C12" s="660">
        <v>2610061.6672</v>
      </c>
      <c r="D12" s="660">
        <v>2405359.6398999998</v>
      </c>
      <c r="E12" s="660">
        <v>0</v>
      </c>
      <c r="F12" s="660">
        <v>41542.799800000001</v>
      </c>
      <c r="G12" s="660">
        <v>35229.973900000005</v>
      </c>
      <c r="H12" s="660">
        <v>127929.2536</v>
      </c>
      <c r="I12" s="660">
        <v>206114.3835</v>
      </c>
      <c r="J12" s="660">
        <v>48107.190199999997</v>
      </c>
      <c r="K12" s="660">
        <v>0</v>
      </c>
      <c r="L12" s="660">
        <v>12462.8796</v>
      </c>
      <c r="M12" s="660">
        <v>17615.0913</v>
      </c>
      <c r="N12" s="660">
        <v>127929.2224</v>
      </c>
      <c r="O12" s="661">
        <v>7049</v>
      </c>
      <c r="P12" s="664">
        <v>0.15364998979483999</v>
      </c>
      <c r="Q12" s="664">
        <v>0.16612309319172</v>
      </c>
      <c r="R12" s="664">
        <v>0.1610589</v>
      </c>
      <c r="S12" s="661">
        <v>11.6695011</v>
      </c>
    </row>
    <row r="13" spans="1:19">
      <c r="A13" s="562">
        <v>7</v>
      </c>
      <c r="B13" s="566" t="s">
        <v>712</v>
      </c>
      <c r="C13" s="660">
        <v>159478566.8919</v>
      </c>
      <c r="D13" s="660">
        <v>146628661.47780001</v>
      </c>
      <c r="E13" s="660">
        <v>6764374.0803999994</v>
      </c>
      <c r="F13" s="660">
        <v>6067826.8377</v>
      </c>
      <c r="G13" s="660">
        <v>17704.495999999999</v>
      </c>
      <c r="H13" s="660">
        <v>0</v>
      </c>
      <c r="I13" s="660">
        <v>5433055.4820999997</v>
      </c>
      <c r="J13" s="660">
        <v>2927418.7967999997</v>
      </c>
      <c r="K13" s="660">
        <v>676436.88670000003</v>
      </c>
      <c r="L13" s="660">
        <v>1820347.5662</v>
      </c>
      <c r="M13" s="660">
        <v>8852.2324000000008</v>
      </c>
      <c r="N13" s="660">
        <v>0</v>
      </c>
      <c r="O13" s="661">
        <v>2571</v>
      </c>
      <c r="P13" s="664">
        <v>9.1544528983869999E-2</v>
      </c>
      <c r="Q13" s="664">
        <v>9.2228289704249997E-2</v>
      </c>
      <c r="R13" s="664">
        <v>0.10463840000000001</v>
      </c>
      <c r="S13" s="661">
        <v>104.6299727</v>
      </c>
    </row>
    <row r="14" spans="1:19">
      <c r="A14" s="573">
        <v>7.1</v>
      </c>
      <c r="B14" s="567" t="s">
        <v>721</v>
      </c>
      <c r="C14" s="660">
        <v>115875279.21690002</v>
      </c>
      <c r="D14" s="660">
        <v>105669451.73490001</v>
      </c>
      <c r="E14" s="660">
        <v>5482411.8871999998</v>
      </c>
      <c r="F14" s="660">
        <v>4705711.0987999998</v>
      </c>
      <c r="G14" s="660">
        <v>17704.495999999999</v>
      </c>
      <c r="H14" s="660">
        <v>0</v>
      </c>
      <c r="I14" s="660">
        <v>4081487.665</v>
      </c>
      <c r="J14" s="660">
        <v>2112681.5429000002</v>
      </c>
      <c r="K14" s="660">
        <v>548240.86599999992</v>
      </c>
      <c r="L14" s="660">
        <v>1411713.0236999998</v>
      </c>
      <c r="M14" s="660">
        <v>8852.2324000000008</v>
      </c>
      <c r="N14" s="660">
        <v>0</v>
      </c>
      <c r="O14" s="661">
        <v>1730</v>
      </c>
      <c r="P14" s="664">
        <v>9.2978452955839994E-2</v>
      </c>
      <c r="Q14" s="664">
        <v>9.3516795498970004E-2</v>
      </c>
      <c r="R14" s="664">
        <v>0.102106</v>
      </c>
      <c r="S14" s="661">
        <v>106.7408889</v>
      </c>
    </row>
    <row r="15" spans="1:19" ht="25.5">
      <c r="A15" s="573">
        <v>7.2</v>
      </c>
      <c r="B15" s="567" t="s">
        <v>723</v>
      </c>
      <c r="C15" s="660">
        <v>27461427.201500002</v>
      </c>
      <c r="D15" s="660">
        <v>25335979.3917</v>
      </c>
      <c r="E15" s="660">
        <v>1146960.6251000001</v>
      </c>
      <c r="F15" s="660">
        <v>978487.1847000001</v>
      </c>
      <c r="G15" s="660">
        <v>0</v>
      </c>
      <c r="H15" s="660">
        <v>0</v>
      </c>
      <c r="I15" s="660">
        <v>910515.53619999997</v>
      </c>
      <c r="J15" s="660">
        <v>502273.53649999999</v>
      </c>
      <c r="K15" s="660">
        <v>114695.89289999999</v>
      </c>
      <c r="L15" s="660">
        <v>293546.10680000001</v>
      </c>
      <c r="M15" s="660">
        <v>0</v>
      </c>
      <c r="N15" s="660">
        <v>0</v>
      </c>
      <c r="O15" s="661">
        <v>401</v>
      </c>
      <c r="P15" s="664">
        <v>8.3021634687230006E-2</v>
      </c>
      <c r="Q15" s="664">
        <v>8.4157544270829998E-2</v>
      </c>
      <c r="R15" s="664">
        <v>0.1131412</v>
      </c>
      <c r="S15" s="661">
        <v>101.90851050000001</v>
      </c>
    </row>
    <row r="16" spans="1:19">
      <c r="A16" s="573">
        <v>7.3</v>
      </c>
      <c r="B16" s="567" t="s">
        <v>720</v>
      </c>
      <c r="C16" s="660">
        <v>16141860.473499998</v>
      </c>
      <c r="D16" s="660">
        <v>15623230.351199999</v>
      </c>
      <c r="E16" s="660">
        <v>135001.5681</v>
      </c>
      <c r="F16" s="660">
        <v>383628.55420000001</v>
      </c>
      <c r="G16" s="660">
        <v>0</v>
      </c>
      <c r="H16" s="660">
        <v>0</v>
      </c>
      <c r="I16" s="660">
        <v>441052.28090000001</v>
      </c>
      <c r="J16" s="660">
        <v>312463.71740000002</v>
      </c>
      <c r="K16" s="660">
        <v>13500.127799999998</v>
      </c>
      <c r="L16" s="660">
        <v>115088.4357</v>
      </c>
      <c r="M16" s="660">
        <v>0</v>
      </c>
      <c r="N16" s="660">
        <v>0</v>
      </c>
      <c r="O16" s="661">
        <v>440</v>
      </c>
      <c r="P16" s="664">
        <v>9.0544266346219995E-2</v>
      </c>
      <c r="Q16" s="664">
        <v>9.1837640458049999E-2</v>
      </c>
      <c r="R16" s="664">
        <v>0.1083527</v>
      </c>
      <c r="S16" s="661">
        <v>94.106540199999998</v>
      </c>
    </row>
    <row r="17" spans="1:19">
      <c r="A17" s="562">
        <v>8</v>
      </c>
      <c r="B17" s="566" t="s">
        <v>719</v>
      </c>
      <c r="C17" s="660">
        <v>0</v>
      </c>
      <c r="D17" s="660">
        <v>0</v>
      </c>
      <c r="E17" s="660">
        <v>0</v>
      </c>
      <c r="F17" s="660">
        <v>0</v>
      </c>
      <c r="G17" s="660">
        <v>0</v>
      </c>
      <c r="H17" s="660">
        <v>0</v>
      </c>
      <c r="I17" s="660">
        <v>0</v>
      </c>
      <c r="J17" s="660">
        <v>0</v>
      </c>
      <c r="K17" s="660">
        <v>0</v>
      </c>
      <c r="L17" s="660">
        <v>0</v>
      </c>
      <c r="M17" s="660">
        <v>0</v>
      </c>
      <c r="N17" s="660">
        <v>0</v>
      </c>
      <c r="O17" s="661">
        <v>0</v>
      </c>
      <c r="P17" s="664"/>
      <c r="Q17" s="664"/>
      <c r="R17" s="664"/>
      <c r="S17" s="661"/>
    </row>
    <row r="18" spans="1:19">
      <c r="A18" s="563">
        <v>9</v>
      </c>
      <c r="B18" s="568" t="s">
        <v>711</v>
      </c>
      <c r="C18" s="662">
        <v>8721.48</v>
      </c>
      <c r="D18" s="662">
        <v>8721.48</v>
      </c>
      <c r="E18" s="662">
        <v>0</v>
      </c>
      <c r="F18" s="662">
        <v>0</v>
      </c>
      <c r="G18" s="662">
        <v>0</v>
      </c>
      <c r="H18" s="662">
        <v>0</v>
      </c>
      <c r="I18" s="662">
        <v>7.69</v>
      </c>
      <c r="J18" s="662">
        <v>7.69</v>
      </c>
      <c r="K18" s="662">
        <v>0</v>
      </c>
      <c r="L18" s="662">
        <v>0</v>
      </c>
      <c r="M18" s="662">
        <v>0</v>
      </c>
      <c r="N18" s="662">
        <v>0</v>
      </c>
      <c r="O18" s="663">
        <v>4</v>
      </c>
      <c r="P18" s="665">
        <v>0</v>
      </c>
      <c r="Q18" s="665">
        <v>0</v>
      </c>
      <c r="R18" s="665">
        <v>0.17044090000000001</v>
      </c>
      <c r="S18" s="663">
        <v>7.5118929000000003</v>
      </c>
    </row>
    <row r="19" spans="1:19">
      <c r="A19" s="564">
        <v>10</v>
      </c>
      <c r="B19" s="569" t="s">
        <v>722</v>
      </c>
      <c r="C19" s="660">
        <v>226040259.81189999</v>
      </c>
      <c r="D19" s="660">
        <v>208945015.34959999</v>
      </c>
      <c r="E19" s="660">
        <v>8850349.1009</v>
      </c>
      <c r="F19" s="660">
        <v>7631422.9095000001</v>
      </c>
      <c r="G19" s="660">
        <v>286319.95989999996</v>
      </c>
      <c r="H19" s="660">
        <v>327152.49199999997</v>
      </c>
      <c r="I19" s="660">
        <v>7771526.3521000007</v>
      </c>
      <c r="J19" s="660">
        <v>4126753.0797000001</v>
      </c>
      <c r="K19" s="660">
        <v>885034.2594000001</v>
      </c>
      <c r="L19" s="660">
        <v>2289426.3684999999</v>
      </c>
      <c r="M19" s="660">
        <v>143160.18370000002</v>
      </c>
      <c r="N19" s="660">
        <v>327152.4608</v>
      </c>
      <c r="O19" s="661">
        <v>17195</v>
      </c>
      <c r="P19" s="664">
        <v>0.11959687237066</v>
      </c>
      <c r="Q19" s="664">
        <v>0.12193312398999</v>
      </c>
      <c r="R19" s="664">
        <v>0.116969</v>
      </c>
      <c r="S19" s="661">
        <v>89.501038300000005</v>
      </c>
    </row>
    <row r="20" spans="1:19" ht="25.5">
      <c r="A20" s="573">
        <v>10.1</v>
      </c>
      <c r="B20" s="567" t="s">
        <v>727</v>
      </c>
      <c r="C20" s="660"/>
      <c r="D20" s="660"/>
      <c r="E20" s="660"/>
      <c r="F20" s="660"/>
      <c r="G20" s="660"/>
      <c r="H20" s="660"/>
      <c r="I20" s="660"/>
      <c r="J20" s="660"/>
      <c r="K20" s="660"/>
      <c r="L20" s="660"/>
      <c r="M20" s="660"/>
      <c r="N20" s="660"/>
      <c r="O20" s="661"/>
      <c r="P20" s="664"/>
      <c r="Q20" s="664"/>
      <c r="R20" s="664"/>
      <c r="S20" s="661"/>
    </row>
  </sheetData>
  <mergeCells count="8">
    <mergeCell ref="C5:H5"/>
    <mergeCell ref="I5:N5"/>
    <mergeCell ref="A5:B6"/>
    <mergeCell ref="S5:S6"/>
    <mergeCell ref="R5:R6"/>
    <mergeCell ref="Q5:Q6"/>
    <mergeCell ref="P5:P6"/>
    <mergeCell ref="O5:O6"/>
  </mergeCells>
  <pageMargins left="0.7" right="0.7" top="0.75" bottom="0.75" header="0.3" footer="0.3"/>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60" zoomScaleNormal="100" workbookViewId="0">
      <pane xSplit="1" ySplit="5" topLeftCell="B6" activePane="bottomRight" state="frozen"/>
      <selection activeCell="B9" sqref="B9"/>
      <selection pane="topRight" activeCell="B9" sqref="B9"/>
      <selection pane="bottomLeft" activeCell="B9" sqref="B9"/>
      <selection pane="bottomRight" activeCell="L16" sqref="L16"/>
    </sheetView>
  </sheetViews>
  <sheetFormatPr defaultColWidth="9.140625" defaultRowHeight="14.25"/>
  <cols>
    <col min="1" max="1" width="9.42578125" style="4" bestFit="1" customWidth="1"/>
    <col min="2" max="2" width="40.85546875" style="4" customWidth="1"/>
    <col min="3" max="3" width="11.7109375" style="4" customWidth="1"/>
    <col min="4" max="4" width="13.28515625" style="4" customWidth="1"/>
    <col min="5" max="5" width="14.42578125" style="4" customWidth="1"/>
    <col min="6" max="6" width="11.7109375" style="4" customWidth="1"/>
    <col min="7" max="7" width="13.7109375" style="4" customWidth="1"/>
    <col min="8" max="8" width="14.42578125" style="4" customWidth="1"/>
    <col min="9" max="16384" width="9.140625" style="5"/>
  </cols>
  <sheetData>
    <row r="1" spans="1:8">
      <c r="A1" s="2" t="s">
        <v>30</v>
      </c>
      <c r="B1" s="4" t="str">
        <f>'Info '!C2</f>
        <v>JSC "BasisBank"</v>
      </c>
    </row>
    <row r="2" spans="1:8">
      <c r="A2" s="2" t="s">
        <v>31</v>
      </c>
      <c r="B2" s="453">
        <f>'1. key ratios '!B2</f>
        <v>44469</v>
      </c>
    </row>
    <row r="3" spans="1:8">
      <c r="A3" s="2"/>
    </row>
    <row r="4" spans="1:8" ht="15" thickBot="1">
      <c r="A4" s="22" t="s">
        <v>32</v>
      </c>
      <c r="B4" s="23" t="s">
        <v>33</v>
      </c>
      <c r="C4" s="22"/>
      <c r="D4" s="24"/>
      <c r="E4" s="24"/>
      <c r="F4" s="25"/>
      <c r="G4" s="25"/>
      <c r="H4" s="26" t="s">
        <v>73</v>
      </c>
    </row>
    <row r="5" spans="1:8">
      <c r="A5" s="27"/>
      <c r="B5" s="28"/>
      <c r="C5" s="672" t="s">
        <v>68</v>
      </c>
      <c r="D5" s="673"/>
      <c r="E5" s="674"/>
      <c r="F5" s="672" t="s">
        <v>72</v>
      </c>
      <c r="G5" s="673"/>
      <c r="H5" s="675"/>
    </row>
    <row r="6" spans="1:8">
      <c r="A6" s="29" t="s">
        <v>6</v>
      </c>
      <c r="B6" s="30" t="s">
        <v>34</v>
      </c>
      <c r="C6" s="31" t="s">
        <v>69</v>
      </c>
      <c r="D6" s="31" t="s">
        <v>70</v>
      </c>
      <c r="E6" s="31" t="s">
        <v>71</v>
      </c>
      <c r="F6" s="31" t="s">
        <v>69</v>
      </c>
      <c r="G6" s="31" t="s">
        <v>70</v>
      </c>
      <c r="H6" s="32" t="s">
        <v>71</v>
      </c>
    </row>
    <row r="7" spans="1:8">
      <c r="A7" s="29">
        <v>1</v>
      </c>
      <c r="B7" s="33" t="s">
        <v>35</v>
      </c>
      <c r="C7" s="34">
        <v>15304016.300000001</v>
      </c>
      <c r="D7" s="34">
        <v>22923527.1327</v>
      </c>
      <c r="E7" s="35">
        <v>38227543.432700001</v>
      </c>
      <c r="F7" s="36">
        <v>17080904.780000001</v>
      </c>
      <c r="G7" s="37">
        <v>26894922.541700002</v>
      </c>
      <c r="H7" s="38">
        <v>43975827.321700007</v>
      </c>
    </row>
    <row r="8" spans="1:8">
      <c r="A8" s="29">
        <v>2</v>
      </c>
      <c r="B8" s="33" t="s">
        <v>36</v>
      </c>
      <c r="C8" s="34">
        <v>1034795.72</v>
      </c>
      <c r="D8" s="34">
        <v>175252591.84119999</v>
      </c>
      <c r="E8" s="35">
        <v>176287387.56119999</v>
      </c>
      <c r="F8" s="36">
        <v>60829331.520000003</v>
      </c>
      <c r="G8" s="37">
        <v>207906604.81889999</v>
      </c>
      <c r="H8" s="38">
        <v>268735936.33889997</v>
      </c>
    </row>
    <row r="9" spans="1:8">
      <c r="A9" s="29">
        <v>3</v>
      </c>
      <c r="B9" s="33" t="s">
        <v>37</v>
      </c>
      <c r="C9" s="34">
        <v>3004452.16</v>
      </c>
      <c r="D9" s="34">
        <v>61045545.582599998</v>
      </c>
      <c r="E9" s="35">
        <v>64049997.742599994</v>
      </c>
      <c r="F9" s="36">
        <v>600485.03</v>
      </c>
      <c r="G9" s="37">
        <v>124819508.4522</v>
      </c>
      <c r="H9" s="38">
        <v>125419993.4822</v>
      </c>
    </row>
    <row r="10" spans="1:8">
      <c r="A10" s="29">
        <v>4</v>
      </c>
      <c r="B10" s="33" t="s">
        <v>38</v>
      </c>
      <c r="C10" s="34">
        <v>38981665.329999998</v>
      </c>
      <c r="D10" s="34">
        <v>0</v>
      </c>
      <c r="E10" s="35">
        <v>38981665.329999998</v>
      </c>
      <c r="F10" s="36">
        <v>0</v>
      </c>
      <c r="G10" s="37">
        <v>0</v>
      </c>
      <c r="H10" s="38">
        <v>0</v>
      </c>
    </row>
    <row r="11" spans="1:8">
      <c r="A11" s="29">
        <v>5</v>
      </c>
      <c r="B11" s="33" t="s">
        <v>39</v>
      </c>
      <c r="C11" s="34">
        <v>150161930.75</v>
      </c>
      <c r="D11" s="34">
        <v>10711204</v>
      </c>
      <c r="E11" s="35">
        <v>160873134.75</v>
      </c>
      <c r="F11" s="36">
        <v>215918460.91</v>
      </c>
      <c r="G11" s="37">
        <v>11277154</v>
      </c>
      <c r="H11" s="38">
        <v>227195614.91</v>
      </c>
    </row>
    <row r="12" spans="1:8">
      <c r="A12" s="29">
        <v>6.1</v>
      </c>
      <c r="B12" s="39" t="s">
        <v>40</v>
      </c>
      <c r="C12" s="34">
        <v>530079997.31999999</v>
      </c>
      <c r="D12" s="34">
        <v>607157454.25239992</v>
      </c>
      <c r="E12" s="35">
        <v>1137237451.5723999</v>
      </c>
      <c r="F12" s="36">
        <v>431347577.68000001</v>
      </c>
      <c r="G12" s="37">
        <v>607411317.0438</v>
      </c>
      <c r="H12" s="38">
        <v>1038758894.7237999</v>
      </c>
    </row>
    <row r="13" spans="1:8">
      <c r="A13" s="29">
        <v>6.2</v>
      </c>
      <c r="B13" s="39" t="s">
        <v>41</v>
      </c>
      <c r="C13" s="34">
        <v>-17684764.942000002</v>
      </c>
      <c r="D13" s="34">
        <v>-33698252.714299999</v>
      </c>
      <c r="E13" s="35">
        <v>-51383017.656300001</v>
      </c>
      <c r="F13" s="36">
        <v>-20918554.12530987</v>
      </c>
      <c r="G13" s="37">
        <v>-43009297.880641505</v>
      </c>
      <c r="H13" s="38">
        <v>-63927852.005951375</v>
      </c>
    </row>
    <row r="14" spans="1:8">
      <c r="A14" s="29">
        <v>6</v>
      </c>
      <c r="B14" s="33" t="s">
        <v>42</v>
      </c>
      <c r="C14" s="35">
        <v>512395232.37800002</v>
      </c>
      <c r="D14" s="35">
        <v>573459201.53809988</v>
      </c>
      <c r="E14" s="35">
        <v>1085854433.9161</v>
      </c>
      <c r="F14" s="35">
        <v>410429023.55469012</v>
      </c>
      <c r="G14" s="35">
        <v>564402019.16315854</v>
      </c>
      <c r="H14" s="38">
        <v>974831042.71784866</v>
      </c>
    </row>
    <row r="15" spans="1:8">
      <c r="A15" s="29">
        <v>7</v>
      </c>
      <c r="B15" s="33" t="s">
        <v>43</v>
      </c>
      <c r="C15" s="34">
        <v>9834819.3999999985</v>
      </c>
      <c r="D15" s="34">
        <v>3532279.4704999998</v>
      </c>
      <c r="E15" s="35">
        <v>13367098.870499998</v>
      </c>
      <c r="F15" s="36">
        <v>10510914.700000001</v>
      </c>
      <c r="G15" s="37">
        <v>4582179.9076000005</v>
      </c>
      <c r="H15" s="38">
        <v>15093094.607600002</v>
      </c>
    </row>
    <row r="16" spans="1:8">
      <c r="A16" s="29">
        <v>8</v>
      </c>
      <c r="B16" s="33" t="s">
        <v>196</v>
      </c>
      <c r="C16" s="34">
        <v>11591911.736</v>
      </c>
      <c r="D16" s="34" t="s">
        <v>732</v>
      </c>
      <c r="E16" s="35">
        <v>11591911.736</v>
      </c>
      <c r="F16" s="36">
        <v>17386636.486000001</v>
      </c>
      <c r="G16" s="37" t="s">
        <v>732</v>
      </c>
      <c r="H16" s="38">
        <v>17386636.486000001</v>
      </c>
    </row>
    <row r="17" spans="1:8">
      <c r="A17" s="29">
        <v>9</v>
      </c>
      <c r="B17" s="33" t="s">
        <v>44</v>
      </c>
      <c r="C17" s="34">
        <v>17062704.219999999</v>
      </c>
      <c r="D17" s="34">
        <v>0</v>
      </c>
      <c r="E17" s="35">
        <v>17062704.219999999</v>
      </c>
      <c r="F17" s="36">
        <v>17062704.219999999</v>
      </c>
      <c r="G17" s="37">
        <v>0</v>
      </c>
      <c r="H17" s="38">
        <v>17062704.219999999</v>
      </c>
    </row>
    <row r="18" spans="1:8">
      <c r="A18" s="29">
        <v>10</v>
      </c>
      <c r="B18" s="33" t="s">
        <v>45</v>
      </c>
      <c r="C18" s="34">
        <v>35342823.920000002</v>
      </c>
      <c r="D18" s="34" t="s">
        <v>732</v>
      </c>
      <c r="E18" s="35">
        <v>35342823.920000002</v>
      </c>
      <c r="F18" s="36">
        <v>32960938.57</v>
      </c>
      <c r="G18" s="37" t="s">
        <v>732</v>
      </c>
      <c r="H18" s="38">
        <v>32960938.57</v>
      </c>
    </row>
    <row r="19" spans="1:8">
      <c r="A19" s="29">
        <v>11</v>
      </c>
      <c r="B19" s="33" t="s">
        <v>46</v>
      </c>
      <c r="C19" s="34">
        <v>8355698.3631999996</v>
      </c>
      <c r="D19" s="34">
        <v>415998.19039999996</v>
      </c>
      <c r="E19" s="35">
        <v>8771696.5536000002</v>
      </c>
      <c r="F19" s="36">
        <v>14092224.611000001</v>
      </c>
      <c r="G19" s="37">
        <v>1478190.372</v>
      </c>
      <c r="H19" s="38">
        <v>15570414.983000001</v>
      </c>
    </row>
    <row r="20" spans="1:8">
      <c r="A20" s="29">
        <v>12</v>
      </c>
      <c r="B20" s="41" t="s">
        <v>47</v>
      </c>
      <c r="C20" s="35">
        <v>803070050.27719986</v>
      </c>
      <c r="D20" s="35">
        <v>847340347.75549984</v>
      </c>
      <c r="E20" s="35">
        <v>1650410398.0326996</v>
      </c>
      <c r="F20" s="35">
        <v>796871624.38169026</v>
      </c>
      <c r="G20" s="35">
        <v>941360579.25555861</v>
      </c>
      <c r="H20" s="38">
        <v>1738232203.637249</v>
      </c>
    </row>
    <row r="21" spans="1:8">
      <c r="A21" s="29"/>
      <c r="B21" s="30" t="s">
        <v>48</v>
      </c>
      <c r="C21" s="42"/>
      <c r="D21" s="42"/>
      <c r="E21" s="42"/>
      <c r="F21" s="43"/>
      <c r="G21" s="44"/>
      <c r="H21" s="45"/>
    </row>
    <row r="22" spans="1:8">
      <c r="A22" s="29">
        <v>13</v>
      </c>
      <c r="B22" s="33" t="s">
        <v>49</v>
      </c>
      <c r="C22" s="34">
        <v>21501144.460000001</v>
      </c>
      <c r="D22" s="34">
        <v>0</v>
      </c>
      <c r="E22" s="35">
        <v>21501144.460000001</v>
      </c>
      <c r="F22" s="36">
        <v>31001144.460000001</v>
      </c>
      <c r="G22" s="37">
        <v>46098000</v>
      </c>
      <c r="H22" s="38">
        <v>77099144.460000008</v>
      </c>
    </row>
    <row r="23" spans="1:8">
      <c r="A23" s="29">
        <v>14</v>
      </c>
      <c r="B23" s="33" t="s">
        <v>50</v>
      </c>
      <c r="C23" s="34">
        <v>113164547.03</v>
      </c>
      <c r="D23" s="34">
        <v>111633336.61379999</v>
      </c>
      <c r="E23" s="35">
        <v>224797883.64379999</v>
      </c>
      <c r="F23" s="36">
        <v>106158642.11000001</v>
      </c>
      <c r="G23" s="37">
        <v>82910495.252800003</v>
      </c>
      <c r="H23" s="38">
        <v>189069137.3628</v>
      </c>
    </row>
    <row r="24" spans="1:8">
      <c r="A24" s="29">
        <v>15</v>
      </c>
      <c r="B24" s="33" t="s">
        <v>51</v>
      </c>
      <c r="C24" s="34">
        <v>51825476.540000007</v>
      </c>
      <c r="D24" s="34">
        <v>161277579.87760001</v>
      </c>
      <c r="E24" s="35">
        <v>213103056.41760004</v>
      </c>
      <c r="F24" s="36">
        <v>49140727.629999995</v>
      </c>
      <c r="G24" s="37">
        <v>153378436.79979998</v>
      </c>
      <c r="H24" s="38">
        <v>202519164.42979997</v>
      </c>
    </row>
    <row r="25" spans="1:8">
      <c r="A25" s="29">
        <v>16</v>
      </c>
      <c r="B25" s="33" t="s">
        <v>52</v>
      </c>
      <c r="C25" s="34">
        <v>143395189.45999998</v>
      </c>
      <c r="D25" s="34">
        <v>257879188.66190004</v>
      </c>
      <c r="E25" s="35">
        <v>401274378.12190002</v>
      </c>
      <c r="F25" s="36">
        <v>86121360.430000007</v>
      </c>
      <c r="G25" s="37">
        <v>293590879.27859998</v>
      </c>
      <c r="H25" s="38">
        <v>379712239.70859998</v>
      </c>
    </row>
    <row r="26" spans="1:8">
      <c r="A26" s="29">
        <v>17</v>
      </c>
      <c r="B26" s="33" t="s">
        <v>53</v>
      </c>
      <c r="C26" s="42">
        <v>0</v>
      </c>
      <c r="D26" s="42">
        <v>0</v>
      </c>
      <c r="E26" s="35">
        <v>0</v>
      </c>
      <c r="F26" s="43">
        <v>0</v>
      </c>
      <c r="G26" s="44">
        <v>0</v>
      </c>
      <c r="H26" s="38">
        <v>0</v>
      </c>
    </row>
    <row r="27" spans="1:8">
      <c r="A27" s="29">
        <v>18</v>
      </c>
      <c r="B27" s="33" t="s">
        <v>54</v>
      </c>
      <c r="C27" s="34">
        <v>162126404.13999999</v>
      </c>
      <c r="D27" s="34">
        <v>303124990.32999998</v>
      </c>
      <c r="E27" s="35">
        <v>465251394.46999997</v>
      </c>
      <c r="F27" s="36">
        <v>247833611.03999999</v>
      </c>
      <c r="G27" s="37">
        <v>354990565.73430002</v>
      </c>
      <c r="H27" s="38">
        <v>602824176.77429998</v>
      </c>
    </row>
    <row r="28" spans="1:8">
      <c r="A28" s="29">
        <v>19</v>
      </c>
      <c r="B28" s="33" t="s">
        <v>55</v>
      </c>
      <c r="C28" s="34">
        <v>2074171.8800000001</v>
      </c>
      <c r="D28" s="34">
        <v>5317867.5678000003</v>
      </c>
      <c r="E28" s="35">
        <v>7392039.4478000002</v>
      </c>
      <c r="F28" s="36">
        <v>3735213.12</v>
      </c>
      <c r="G28" s="37">
        <v>7752279.2991000004</v>
      </c>
      <c r="H28" s="38">
        <v>11487492.419100001</v>
      </c>
    </row>
    <row r="29" spans="1:8">
      <c r="A29" s="29">
        <v>20</v>
      </c>
      <c r="B29" s="33" t="s">
        <v>56</v>
      </c>
      <c r="C29" s="34">
        <v>14465169.459999997</v>
      </c>
      <c r="D29" s="34">
        <v>6252596.4815999996</v>
      </c>
      <c r="E29" s="35">
        <v>20717765.941599995</v>
      </c>
      <c r="F29" s="36">
        <v>10904429.310000001</v>
      </c>
      <c r="G29" s="37">
        <v>9052177.9637000002</v>
      </c>
      <c r="H29" s="38">
        <v>19956607.273699999</v>
      </c>
    </row>
    <row r="30" spans="1:8">
      <c r="A30" s="29">
        <v>21</v>
      </c>
      <c r="B30" s="33" t="s">
        <v>57</v>
      </c>
      <c r="C30" s="34">
        <v>0</v>
      </c>
      <c r="D30" s="34">
        <v>15301720</v>
      </c>
      <c r="E30" s="35">
        <v>15301720</v>
      </c>
      <c r="F30" s="36">
        <v>0</v>
      </c>
      <c r="G30" s="37">
        <v>16110220</v>
      </c>
      <c r="H30" s="38">
        <v>16110220</v>
      </c>
    </row>
    <row r="31" spans="1:8">
      <c r="A31" s="29">
        <v>22</v>
      </c>
      <c r="B31" s="41" t="s">
        <v>58</v>
      </c>
      <c r="C31" s="35">
        <v>508552102.96999997</v>
      </c>
      <c r="D31" s="35">
        <v>860787279.53270006</v>
      </c>
      <c r="E31" s="35">
        <v>1369339382.5027001</v>
      </c>
      <c r="F31" s="35">
        <v>534895128.09999996</v>
      </c>
      <c r="G31" s="35">
        <v>963883054.3283</v>
      </c>
      <c r="H31" s="38">
        <v>1498778182.4282999</v>
      </c>
    </row>
    <row r="32" spans="1:8">
      <c r="A32" s="29"/>
      <c r="B32" s="30" t="s">
        <v>59</v>
      </c>
      <c r="C32" s="42"/>
      <c r="D32" s="42"/>
      <c r="E32" s="34"/>
      <c r="F32" s="43"/>
      <c r="G32" s="44"/>
      <c r="H32" s="45"/>
    </row>
    <row r="33" spans="1:8">
      <c r="A33" s="29">
        <v>23</v>
      </c>
      <c r="B33" s="33" t="s">
        <v>60</v>
      </c>
      <c r="C33" s="34">
        <v>16181147</v>
      </c>
      <c r="D33" s="42" t="s">
        <v>732</v>
      </c>
      <c r="E33" s="35">
        <v>16181147</v>
      </c>
      <c r="F33" s="36">
        <v>16181147</v>
      </c>
      <c r="G33" s="44" t="s">
        <v>732</v>
      </c>
      <c r="H33" s="38">
        <v>16181147</v>
      </c>
    </row>
    <row r="34" spans="1:8">
      <c r="A34" s="29">
        <v>24</v>
      </c>
      <c r="B34" s="33" t="s">
        <v>61</v>
      </c>
      <c r="C34" s="34">
        <v>0</v>
      </c>
      <c r="D34" s="42" t="s">
        <v>732</v>
      </c>
      <c r="E34" s="35">
        <v>0</v>
      </c>
      <c r="F34" s="36">
        <v>0</v>
      </c>
      <c r="G34" s="44" t="s">
        <v>732</v>
      </c>
      <c r="H34" s="38">
        <v>0</v>
      </c>
    </row>
    <row r="35" spans="1:8">
      <c r="A35" s="29">
        <v>25</v>
      </c>
      <c r="B35" s="40" t="s">
        <v>62</v>
      </c>
      <c r="C35" s="34">
        <v>0</v>
      </c>
      <c r="D35" s="42" t="s">
        <v>732</v>
      </c>
      <c r="E35" s="35">
        <v>0</v>
      </c>
      <c r="F35" s="36">
        <v>0</v>
      </c>
      <c r="G35" s="44" t="s">
        <v>732</v>
      </c>
      <c r="H35" s="38">
        <v>0</v>
      </c>
    </row>
    <row r="36" spans="1:8">
      <c r="A36" s="29">
        <v>26</v>
      </c>
      <c r="B36" s="33" t="s">
        <v>63</v>
      </c>
      <c r="C36" s="34">
        <v>76412652.799999997</v>
      </c>
      <c r="D36" s="42" t="s">
        <v>732</v>
      </c>
      <c r="E36" s="35">
        <v>76412652.799999997</v>
      </c>
      <c r="F36" s="36">
        <v>76412652.799999997</v>
      </c>
      <c r="G36" s="44" t="s">
        <v>732</v>
      </c>
      <c r="H36" s="38">
        <v>76412652.799999997</v>
      </c>
    </row>
    <row r="37" spans="1:8">
      <c r="A37" s="29">
        <v>27</v>
      </c>
      <c r="B37" s="33" t="s">
        <v>64</v>
      </c>
      <c r="C37" s="34">
        <v>145644220.53</v>
      </c>
      <c r="D37" s="42" t="s">
        <v>732</v>
      </c>
      <c r="E37" s="35">
        <v>145644220.53</v>
      </c>
      <c r="F37" s="36">
        <v>138459629.03</v>
      </c>
      <c r="G37" s="44" t="s">
        <v>732</v>
      </c>
      <c r="H37" s="38">
        <v>138459629.03</v>
      </c>
    </row>
    <row r="38" spans="1:8">
      <c r="A38" s="29">
        <v>28</v>
      </c>
      <c r="B38" s="33" t="s">
        <v>65</v>
      </c>
      <c r="C38" s="34">
        <v>33319645.050499991</v>
      </c>
      <c r="D38" s="42" t="s">
        <v>732</v>
      </c>
      <c r="E38" s="35">
        <v>33319645.050499991</v>
      </c>
      <c r="F38" s="36">
        <v>-1112757.5124999955</v>
      </c>
      <c r="G38" s="44" t="s">
        <v>732</v>
      </c>
      <c r="H38" s="38">
        <v>-1112757.5124999955</v>
      </c>
    </row>
    <row r="39" spans="1:8">
      <c r="A39" s="29">
        <v>29</v>
      </c>
      <c r="B39" s="33" t="s">
        <v>66</v>
      </c>
      <c r="C39" s="34">
        <v>9513350.1799999997</v>
      </c>
      <c r="D39" s="42" t="s">
        <v>732</v>
      </c>
      <c r="E39" s="35">
        <v>9513350.1799999997</v>
      </c>
      <c r="F39" s="36">
        <v>9513350.1799999997</v>
      </c>
      <c r="G39" s="44" t="s">
        <v>732</v>
      </c>
      <c r="H39" s="38">
        <v>9513350.1799999997</v>
      </c>
    </row>
    <row r="40" spans="1:8">
      <c r="A40" s="29">
        <v>30</v>
      </c>
      <c r="B40" s="287" t="s">
        <v>263</v>
      </c>
      <c r="C40" s="34">
        <v>281071015.56049997</v>
      </c>
      <c r="D40" s="42" t="s">
        <v>732</v>
      </c>
      <c r="E40" s="35">
        <v>281071015.56049997</v>
      </c>
      <c r="F40" s="36">
        <v>239454021.4975</v>
      </c>
      <c r="G40" s="44" t="s">
        <v>732</v>
      </c>
      <c r="H40" s="38">
        <v>239454021.4975</v>
      </c>
    </row>
    <row r="41" spans="1:8" ht="15" thickBot="1">
      <c r="A41" s="46">
        <v>31</v>
      </c>
      <c r="B41" s="47" t="s">
        <v>67</v>
      </c>
      <c r="C41" s="48">
        <v>789623118.53049994</v>
      </c>
      <c r="D41" s="48">
        <v>860787279.53270006</v>
      </c>
      <c r="E41" s="48">
        <v>1650410398.0632</v>
      </c>
      <c r="F41" s="48">
        <v>774349149.59749997</v>
      </c>
      <c r="G41" s="48">
        <v>963883054.3283</v>
      </c>
      <c r="H41" s="49">
        <v>1738232203.9257998</v>
      </c>
    </row>
    <row r="43" spans="1:8">
      <c r="B43" s="5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zoomScale="60" zoomScaleNormal="100" workbookViewId="0">
      <pane xSplit="1" ySplit="6" topLeftCell="B7" activePane="bottomRight" state="frozen"/>
      <selection activeCell="B9" sqref="B9"/>
      <selection pane="topRight" activeCell="B9" sqref="B9"/>
      <selection pane="bottomLeft" activeCell="B9" sqref="B9"/>
      <selection pane="bottomRight" activeCell="B1" sqref="B1"/>
    </sheetView>
  </sheetViews>
  <sheetFormatPr defaultColWidth="9.140625" defaultRowHeight="12.75"/>
  <cols>
    <col min="1" max="1" width="9.42578125" style="4" bestFit="1" customWidth="1"/>
    <col min="2" max="2" width="58" style="4" customWidth="1"/>
    <col min="3" max="8" width="12.7109375" style="4" customWidth="1"/>
    <col min="9" max="9" width="8.85546875" style="4" customWidth="1"/>
    <col min="10" max="16384" width="9.140625" style="4"/>
  </cols>
  <sheetData>
    <row r="1" spans="1:8">
      <c r="A1" s="2" t="s">
        <v>30</v>
      </c>
      <c r="B1" s="3" t="str">
        <f>'Info '!C2</f>
        <v>JSC "BasisBank"</v>
      </c>
      <c r="C1" s="3"/>
    </row>
    <row r="2" spans="1:8">
      <c r="A2" s="2" t="s">
        <v>31</v>
      </c>
      <c r="B2" s="452">
        <f>'1. key ratios '!B2</f>
        <v>44469</v>
      </c>
      <c r="C2" s="452"/>
      <c r="D2" s="7"/>
      <c r="E2" s="7"/>
      <c r="F2" s="7"/>
      <c r="G2" s="7"/>
      <c r="H2" s="7"/>
    </row>
    <row r="3" spans="1:8">
      <c r="A3" s="2"/>
      <c r="B3" s="3"/>
      <c r="C3" s="6"/>
      <c r="D3" s="7"/>
      <c r="E3" s="7"/>
      <c r="F3" s="7"/>
      <c r="G3" s="7"/>
      <c r="H3" s="7"/>
    </row>
    <row r="4" spans="1:8" ht="13.5" thickBot="1">
      <c r="A4" s="52" t="s">
        <v>192</v>
      </c>
      <c r="B4" s="245" t="s">
        <v>22</v>
      </c>
      <c r="C4" s="22"/>
      <c r="D4" s="24"/>
      <c r="E4" s="24"/>
      <c r="F4" s="25"/>
      <c r="G4" s="25"/>
      <c r="H4" s="53" t="s">
        <v>73</v>
      </c>
    </row>
    <row r="5" spans="1:8">
      <c r="A5" s="54" t="s">
        <v>6</v>
      </c>
      <c r="B5" s="55"/>
      <c r="C5" s="672" t="s">
        <v>68</v>
      </c>
      <c r="D5" s="673"/>
      <c r="E5" s="674"/>
      <c r="F5" s="672" t="s">
        <v>72</v>
      </c>
      <c r="G5" s="673"/>
      <c r="H5" s="675"/>
    </row>
    <row r="6" spans="1:8">
      <c r="A6" s="56" t="s">
        <v>6</v>
      </c>
      <c r="B6" s="57"/>
      <c r="C6" s="58" t="s">
        <v>69</v>
      </c>
      <c r="D6" s="58" t="s">
        <v>70</v>
      </c>
      <c r="E6" s="58" t="s">
        <v>71</v>
      </c>
      <c r="F6" s="58" t="s">
        <v>69</v>
      </c>
      <c r="G6" s="58" t="s">
        <v>70</v>
      </c>
      <c r="H6" s="59" t="s">
        <v>71</v>
      </c>
    </row>
    <row r="7" spans="1:8">
      <c r="A7" s="60"/>
      <c r="B7" s="245" t="s">
        <v>191</v>
      </c>
      <c r="C7" s="61"/>
      <c r="D7" s="61"/>
      <c r="E7" s="61"/>
      <c r="F7" s="61"/>
      <c r="G7" s="61"/>
      <c r="H7" s="62"/>
    </row>
    <row r="8" spans="1:8">
      <c r="A8" s="60">
        <v>1</v>
      </c>
      <c r="B8" s="63" t="s">
        <v>190</v>
      </c>
      <c r="C8" s="597">
        <v>1083967.94</v>
      </c>
      <c r="D8" s="597">
        <v>-658217.78</v>
      </c>
      <c r="E8" s="598">
        <v>425750.15999999992</v>
      </c>
      <c r="F8" s="597">
        <v>1922244.06</v>
      </c>
      <c r="G8" s="597">
        <v>405091.27</v>
      </c>
      <c r="H8" s="599">
        <v>2327335.33</v>
      </c>
    </row>
    <row r="9" spans="1:8">
      <c r="A9" s="60">
        <v>2</v>
      </c>
      <c r="B9" s="63" t="s">
        <v>189</v>
      </c>
      <c r="C9" s="600">
        <v>45963633.589999996</v>
      </c>
      <c r="D9" s="600">
        <v>31336325.240500003</v>
      </c>
      <c r="E9" s="598">
        <v>77299958.830500007</v>
      </c>
      <c r="F9" s="600">
        <v>38437737.759999998</v>
      </c>
      <c r="G9" s="600">
        <v>31422538.487500001</v>
      </c>
      <c r="H9" s="599">
        <v>69860276.247500002</v>
      </c>
    </row>
    <row r="10" spans="1:8">
      <c r="A10" s="60">
        <v>2.1</v>
      </c>
      <c r="B10" s="64" t="s">
        <v>188</v>
      </c>
      <c r="C10" s="597">
        <v>0</v>
      </c>
      <c r="D10" s="597">
        <v>0</v>
      </c>
      <c r="E10" s="598">
        <v>0</v>
      </c>
      <c r="F10" s="597">
        <v>0</v>
      </c>
      <c r="G10" s="597">
        <v>0</v>
      </c>
      <c r="H10" s="599">
        <v>0</v>
      </c>
    </row>
    <row r="11" spans="1:8">
      <c r="A11" s="60">
        <v>2.2000000000000002</v>
      </c>
      <c r="B11" s="64" t="s">
        <v>187</v>
      </c>
      <c r="C11" s="597">
        <v>10871187.109999999</v>
      </c>
      <c r="D11" s="597">
        <v>14596098.3693</v>
      </c>
      <c r="E11" s="598">
        <v>25467285.4793</v>
      </c>
      <c r="F11" s="597">
        <v>6883638.1600000001</v>
      </c>
      <c r="G11" s="597">
        <v>16148479.279100001</v>
      </c>
      <c r="H11" s="599">
        <v>23032117.439100001</v>
      </c>
    </row>
    <row r="12" spans="1:8">
      <c r="A12" s="60">
        <v>2.2999999999999998</v>
      </c>
      <c r="B12" s="64" t="s">
        <v>186</v>
      </c>
      <c r="C12" s="597">
        <v>2933448.68</v>
      </c>
      <c r="D12" s="597">
        <v>530238.49</v>
      </c>
      <c r="E12" s="598">
        <v>3463687.17</v>
      </c>
      <c r="F12" s="597">
        <v>2930280.09</v>
      </c>
      <c r="G12" s="597">
        <v>0</v>
      </c>
      <c r="H12" s="599">
        <v>2930280.09</v>
      </c>
    </row>
    <row r="13" spans="1:8">
      <c r="A13" s="60">
        <v>2.4</v>
      </c>
      <c r="B13" s="64" t="s">
        <v>185</v>
      </c>
      <c r="C13" s="597">
        <v>1567770.29</v>
      </c>
      <c r="D13" s="597">
        <v>85351.57</v>
      </c>
      <c r="E13" s="598">
        <v>1653121.86</v>
      </c>
      <c r="F13" s="597">
        <v>1379306.55</v>
      </c>
      <c r="G13" s="597">
        <v>275340.18</v>
      </c>
      <c r="H13" s="599">
        <v>1654646.73</v>
      </c>
    </row>
    <row r="14" spans="1:8">
      <c r="A14" s="60">
        <v>2.5</v>
      </c>
      <c r="B14" s="64" t="s">
        <v>184</v>
      </c>
      <c r="C14" s="597">
        <v>2915918.69</v>
      </c>
      <c r="D14" s="597">
        <v>3845746.51</v>
      </c>
      <c r="E14" s="598">
        <v>6761665.1999999993</v>
      </c>
      <c r="F14" s="597">
        <v>2633784.2000000002</v>
      </c>
      <c r="G14" s="597">
        <v>3033191.34</v>
      </c>
      <c r="H14" s="599">
        <v>5666975.54</v>
      </c>
    </row>
    <row r="15" spans="1:8">
      <c r="A15" s="60">
        <v>2.6</v>
      </c>
      <c r="B15" s="64" t="s">
        <v>183</v>
      </c>
      <c r="C15" s="597">
        <v>1122830.6100000001</v>
      </c>
      <c r="D15" s="597">
        <v>752409.14</v>
      </c>
      <c r="E15" s="598">
        <v>1875239.75</v>
      </c>
      <c r="F15" s="597">
        <v>795349.29</v>
      </c>
      <c r="G15" s="597">
        <v>778172.52</v>
      </c>
      <c r="H15" s="599">
        <v>1573521.81</v>
      </c>
    </row>
    <row r="16" spans="1:8">
      <c r="A16" s="60">
        <v>2.7</v>
      </c>
      <c r="B16" s="64" t="s">
        <v>182</v>
      </c>
      <c r="C16" s="597">
        <v>40362.81</v>
      </c>
      <c r="D16" s="597">
        <v>50435.76</v>
      </c>
      <c r="E16" s="598">
        <v>90798.57</v>
      </c>
      <c r="F16" s="597">
        <v>61758.9</v>
      </c>
      <c r="G16" s="597">
        <v>54695.87</v>
      </c>
      <c r="H16" s="599">
        <v>116454.77</v>
      </c>
    </row>
    <row r="17" spans="1:8">
      <c r="A17" s="60">
        <v>2.8</v>
      </c>
      <c r="B17" s="64" t="s">
        <v>181</v>
      </c>
      <c r="C17" s="597">
        <v>19478398.940000001</v>
      </c>
      <c r="D17" s="597">
        <v>7786884.5212000003</v>
      </c>
      <c r="E17" s="598">
        <v>27265283.461200003</v>
      </c>
      <c r="F17" s="597">
        <v>16815805.449999999</v>
      </c>
      <c r="G17" s="597">
        <v>7316262.6383999996</v>
      </c>
      <c r="H17" s="599">
        <v>24132068.088399999</v>
      </c>
    </row>
    <row r="18" spans="1:8">
      <c r="A18" s="60">
        <v>2.9</v>
      </c>
      <c r="B18" s="64" t="s">
        <v>180</v>
      </c>
      <c r="C18" s="597">
        <v>7033716.46</v>
      </c>
      <c r="D18" s="597">
        <v>3689160.88</v>
      </c>
      <c r="E18" s="598">
        <v>10722877.34</v>
      </c>
      <c r="F18" s="597">
        <v>6937815.1200000001</v>
      </c>
      <c r="G18" s="597">
        <v>3816396.66</v>
      </c>
      <c r="H18" s="599">
        <v>10754211.780000001</v>
      </c>
    </row>
    <row r="19" spans="1:8">
      <c r="A19" s="60">
        <v>3</v>
      </c>
      <c r="B19" s="63" t="s">
        <v>179</v>
      </c>
      <c r="C19" s="597">
        <v>698535.31</v>
      </c>
      <c r="D19" s="597">
        <v>751526.91</v>
      </c>
      <c r="E19" s="598">
        <v>1450062.2200000002</v>
      </c>
      <c r="F19" s="597">
        <v>930782.71</v>
      </c>
      <c r="G19" s="597">
        <v>754551.75</v>
      </c>
      <c r="H19" s="599">
        <v>1685334.46</v>
      </c>
    </row>
    <row r="20" spans="1:8">
      <c r="A20" s="60">
        <v>4</v>
      </c>
      <c r="B20" s="63" t="s">
        <v>178</v>
      </c>
      <c r="C20" s="597">
        <v>13118194.18</v>
      </c>
      <c r="D20" s="597">
        <v>1107119.44</v>
      </c>
      <c r="E20" s="598">
        <v>14225313.619999999</v>
      </c>
      <c r="F20" s="597">
        <v>12274207.039999999</v>
      </c>
      <c r="G20" s="597">
        <v>1150730.99</v>
      </c>
      <c r="H20" s="599">
        <v>13424938.029999999</v>
      </c>
    </row>
    <row r="21" spans="1:8">
      <c r="A21" s="60">
        <v>5</v>
      </c>
      <c r="B21" s="63" t="s">
        <v>177</v>
      </c>
      <c r="C21" s="597">
        <v>1220291.58</v>
      </c>
      <c r="D21" s="597">
        <v>467468.73</v>
      </c>
      <c r="E21" s="598">
        <v>1687760.31</v>
      </c>
      <c r="F21" s="597">
        <v>1278569.46</v>
      </c>
      <c r="G21" s="597">
        <v>812968.22</v>
      </c>
      <c r="H21" s="599">
        <v>2091537.68</v>
      </c>
    </row>
    <row r="22" spans="1:8">
      <c r="A22" s="60">
        <v>6</v>
      </c>
      <c r="B22" s="65" t="s">
        <v>176</v>
      </c>
      <c r="C22" s="600">
        <v>62084622.599999994</v>
      </c>
      <c r="D22" s="600">
        <v>33004222.540500004</v>
      </c>
      <c r="E22" s="598">
        <v>95088845.140499994</v>
      </c>
      <c r="F22" s="600">
        <v>54843541.030000001</v>
      </c>
      <c r="G22" s="600">
        <v>34545880.717500001</v>
      </c>
      <c r="H22" s="599">
        <v>89389421.747500002</v>
      </c>
    </row>
    <row r="23" spans="1:8">
      <c r="A23" s="60"/>
      <c r="B23" s="245" t="s">
        <v>175</v>
      </c>
      <c r="C23" s="601"/>
      <c r="D23" s="601"/>
      <c r="E23" s="602"/>
      <c r="F23" s="601"/>
      <c r="G23" s="601"/>
      <c r="H23" s="603"/>
    </row>
    <row r="24" spans="1:8">
      <c r="A24" s="60">
        <v>7</v>
      </c>
      <c r="B24" s="63" t="s">
        <v>174</v>
      </c>
      <c r="C24" s="597">
        <v>7671645.4199999999</v>
      </c>
      <c r="D24" s="597">
        <v>1785298.37</v>
      </c>
      <c r="E24" s="598">
        <v>9456943.7899999991</v>
      </c>
      <c r="F24" s="597">
        <v>6228419.5199999996</v>
      </c>
      <c r="G24" s="597">
        <v>1693931.55</v>
      </c>
      <c r="H24" s="599">
        <v>7922351.0699999994</v>
      </c>
    </row>
    <row r="25" spans="1:8">
      <c r="A25" s="60">
        <v>8</v>
      </c>
      <c r="B25" s="63" t="s">
        <v>173</v>
      </c>
      <c r="C25" s="597">
        <v>8552969.5600000005</v>
      </c>
      <c r="D25" s="597">
        <v>6057442.6900000004</v>
      </c>
      <c r="E25" s="598">
        <v>14610412.25</v>
      </c>
      <c r="F25" s="597">
        <v>6365357.2400000002</v>
      </c>
      <c r="G25" s="597">
        <v>7159138.0899999999</v>
      </c>
      <c r="H25" s="599">
        <v>13524495.33</v>
      </c>
    </row>
    <row r="26" spans="1:8">
      <c r="A26" s="60">
        <v>9</v>
      </c>
      <c r="B26" s="63" t="s">
        <v>172</v>
      </c>
      <c r="C26" s="597">
        <v>675361.44</v>
      </c>
      <c r="D26" s="597">
        <v>7152.54</v>
      </c>
      <c r="E26" s="598">
        <v>682513.98</v>
      </c>
      <c r="F26" s="597">
        <v>836293.16</v>
      </c>
      <c r="G26" s="597">
        <v>191184.15</v>
      </c>
      <c r="H26" s="599">
        <v>1027477.31</v>
      </c>
    </row>
    <row r="27" spans="1:8">
      <c r="A27" s="60">
        <v>10</v>
      </c>
      <c r="B27" s="63" t="s">
        <v>171</v>
      </c>
      <c r="C27" s="597">
        <v>156567.04000000001</v>
      </c>
      <c r="D27" s="597">
        <v>158268.96</v>
      </c>
      <c r="E27" s="598">
        <v>314836</v>
      </c>
      <c r="F27" s="597">
        <v>167494.41</v>
      </c>
      <c r="G27" s="597">
        <v>156.05000000000001</v>
      </c>
      <c r="H27" s="599">
        <v>167650.46</v>
      </c>
    </row>
    <row r="28" spans="1:8">
      <c r="A28" s="60">
        <v>11</v>
      </c>
      <c r="B28" s="63" t="s">
        <v>170</v>
      </c>
      <c r="C28" s="597">
        <v>13138183.890000001</v>
      </c>
      <c r="D28" s="597">
        <v>8899390.5399999991</v>
      </c>
      <c r="E28" s="598">
        <v>22037574.43</v>
      </c>
      <c r="F28" s="597">
        <v>16390677.789999999</v>
      </c>
      <c r="G28" s="597">
        <v>11879596.050000001</v>
      </c>
      <c r="H28" s="599">
        <v>28270273.84</v>
      </c>
    </row>
    <row r="29" spans="1:8">
      <c r="A29" s="60">
        <v>12</v>
      </c>
      <c r="B29" s="63" t="s">
        <v>169</v>
      </c>
      <c r="C29" s="597">
        <v>1386</v>
      </c>
      <c r="D29" s="597">
        <v>153362.26999999999</v>
      </c>
      <c r="E29" s="598">
        <v>154748.26999999999</v>
      </c>
      <c r="F29" s="597"/>
      <c r="G29" s="597"/>
      <c r="H29" s="599">
        <v>0</v>
      </c>
    </row>
    <row r="30" spans="1:8">
      <c r="A30" s="60">
        <v>13</v>
      </c>
      <c r="B30" s="66" t="s">
        <v>168</v>
      </c>
      <c r="C30" s="600">
        <v>30196113.350000001</v>
      </c>
      <c r="D30" s="600">
        <v>17060915.370000001</v>
      </c>
      <c r="E30" s="598">
        <v>47257028.719999999</v>
      </c>
      <c r="F30" s="600">
        <v>29988242.119999997</v>
      </c>
      <c r="G30" s="600">
        <v>20924005.890000001</v>
      </c>
      <c r="H30" s="599">
        <v>50912248.009999998</v>
      </c>
    </row>
    <row r="31" spans="1:8">
      <c r="A31" s="60">
        <v>14</v>
      </c>
      <c r="B31" s="66" t="s">
        <v>167</v>
      </c>
      <c r="C31" s="600">
        <v>31888509.249999993</v>
      </c>
      <c r="D31" s="600">
        <v>15943307.170500003</v>
      </c>
      <c r="E31" s="598">
        <v>47831816.420499995</v>
      </c>
      <c r="F31" s="600">
        <v>24855298.910000004</v>
      </c>
      <c r="G31" s="600">
        <v>13621874.827500001</v>
      </c>
      <c r="H31" s="599">
        <v>38477173.737500004</v>
      </c>
    </row>
    <row r="32" spans="1:8">
      <c r="A32" s="60"/>
      <c r="B32" s="67"/>
      <c r="C32" s="604"/>
      <c r="D32" s="605"/>
      <c r="E32" s="602"/>
      <c r="F32" s="605"/>
      <c r="G32" s="605"/>
      <c r="H32" s="603"/>
    </row>
    <row r="33" spans="1:8">
      <c r="A33" s="60"/>
      <c r="B33" s="67" t="s">
        <v>166</v>
      </c>
      <c r="C33" s="601"/>
      <c r="D33" s="601"/>
      <c r="E33" s="602"/>
      <c r="F33" s="601"/>
      <c r="G33" s="601"/>
      <c r="H33" s="603"/>
    </row>
    <row r="34" spans="1:8">
      <c r="A34" s="60">
        <v>15</v>
      </c>
      <c r="B34" s="68" t="s">
        <v>165</v>
      </c>
      <c r="C34" s="598">
        <v>2418524.4400000004</v>
      </c>
      <c r="D34" s="598">
        <v>-775744.2200000002</v>
      </c>
      <c r="E34" s="598">
        <v>1642780.2200000002</v>
      </c>
      <c r="F34" s="598">
        <v>1379174.8</v>
      </c>
      <c r="G34" s="598">
        <v>-83123.770000000019</v>
      </c>
      <c r="H34" s="598">
        <v>1296051.03</v>
      </c>
    </row>
    <row r="35" spans="1:8">
      <c r="A35" s="60">
        <v>15.1</v>
      </c>
      <c r="B35" s="64" t="s">
        <v>164</v>
      </c>
      <c r="C35" s="597">
        <v>4926208.03</v>
      </c>
      <c r="D35" s="597">
        <v>2925644.3</v>
      </c>
      <c r="E35" s="598">
        <v>7851852.3300000001</v>
      </c>
      <c r="F35" s="597">
        <v>3222347.46</v>
      </c>
      <c r="G35" s="597">
        <v>2028566.85</v>
      </c>
      <c r="H35" s="598">
        <v>5250914.3100000005</v>
      </c>
    </row>
    <row r="36" spans="1:8">
      <c r="A36" s="60">
        <v>15.2</v>
      </c>
      <c r="B36" s="64" t="s">
        <v>163</v>
      </c>
      <c r="C36" s="597">
        <v>2507683.59</v>
      </c>
      <c r="D36" s="597">
        <v>3701388.52</v>
      </c>
      <c r="E36" s="598">
        <v>6209072.1099999994</v>
      </c>
      <c r="F36" s="597">
        <v>1843172.66</v>
      </c>
      <c r="G36" s="597">
        <v>2111690.62</v>
      </c>
      <c r="H36" s="598">
        <v>3954863.2800000003</v>
      </c>
    </row>
    <row r="37" spans="1:8">
      <c r="A37" s="60">
        <v>16</v>
      </c>
      <c r="B37" s="63" t="s">
        <v>162</v>
      </c>
      <c r="C37" s="597">
        <v>0</v>
      </c>
      <c r="D37" s="597">
        <v>0</v>
      </c>
      <c r="E37" s="598">
        <v>0</v>
      </c>
      <c r="F37" s="597">
        <v>0</v>
      </c>
      <c r="G37" s="597">
        <v>0</v>
      </c>
      <c r="H37" s="598">
        <v>0</v>
      </c>
    </row>
    <row r="38" spans="1:8">
      <c r="A38" s="60">
        <v>17</v>
      </c>
      <c r="B38" s="63" t="s">
        <v>161</v>
      </c>
      <c r="C38" s="597">
        <v>-615478.87</v>
      </c>
      <c r="D38" s="597">
        <v>0</v>
      </c>
      <c r="E38" s="598">
        <v>-615478.87</v>
      </c>
      <c r="F38" s="597">
        <v>0</v>
      </c>
      <c r="G38" s="597">
        <v>0</v>
      </c>
      <c r="H38" s="598">
        <v>0</v>
      </c>
    </row>
    <row r="39" spans="1:8">
      <c r="A39" s="60">
        <v>18</v>
      </c>
      <c r="B39" s="63" t="s">
        <v>160</v>
      </c>
      <c r="C39" s="597">
        <v>0</v>
      </c>
      <c r="D39" s="597">
        <v>0</v>
      </c>
      <c r="E39" s="598">
        <v>0</v>
      </c>
      <c r="F39" s="597">
        <v>0</v>
      </c>
      <c r="G39" s="597">
        <v>0</v>
      </c>
      <c r="H39" s="598">
        <v>0</v>
      </c>
    </row>
    <row r="40" spans="1:8">
      <c r="A40" s="60">
        <v>19</v>
      </c>
      <c r="B40" s="63" t="s">
        <v>159</v>
      </c>
      <c r="C40" s="597">
        <v>805423.93</v>
      </c>
      <c r="D40" s="597"/>
      <c r="E40" s="598">
        <v>805423.93</v>
      </c>
      <c r="F40" s="597">
        <v>3496373.33</v>
      </c>
      <c r="G40" s="597"/>
      <c r="H40" s="598">
        <v>3496373.33</v>
      </c>
    </row>
    <row r="41" spans="1:8">
      <c r="A41" s="60">
        <v>20</v>
      </c>
      <c r="B41" s="63" t="s">
        <v>158</v>
      </c>
      <c r="C41" s="597">
        <v>573470.09</v>
      </c>
      <c r="D41" s="597"/>
      <c r="E41" s="598">
        <v>573470.09</v>
      </c>
      <c r="F41" s="597">
        <v>-1253573.51</v>
      </c>
      <c r="G41" s="597"/>
      <c r="H41" s="598">
        <v>-1253573.51</v>
      </c>
    </row>
    <row r="42" spans="1:8">
      <c r="A42" s="60">
        <v>21</v>
      </c>
      <c r="B42" s="63" t="s">
        <v>157</v>
      </c>
      <c r="C42" s="597">
        <v>45527.59</v>
      </c>
      <c r="D42" s="597">
        <v>0</v>
      </c>
      <c r="E42" s="598">
        <v>45527.59</v>
      </c>
      <c r="F42" s="597">
        <v>979676.67</v>
      </c>
      <c r="G42" s="597">
        <v>0</v>
      </c>
      <c r="H42" s="598">
        <v>979676.67</v>
      </c>
    </row>
    <row r="43" spans="1:8">
      <c r="A43" s="60">
        <v>22</v>
      </c>
      <c r="B43" s="63" t="s">
        <v>156</v>
      </c>
      <c r="C43" s="597">
        <v>631217.05000000005</v>
      </c>
      <c r="D43" s="597">
        <v>23779</v>
      </c>
      <c r="E43" s="598">
        <v>654996.05000000005</v>
      </c>
      <c r="F43" s="597">
        <v>585578.86</v>
      </c>
      <c r="G43" s="597">
        <v>31159.21</v>
      </c>
      <c r="H43" s="598">
        <v>616738.06999999995</v>
      </c>
    </row>
    <row r="44" spans="1:8">
      <c r="A44" s="60">
        <v>23</v>
      </c>
      <c r="B44" s="63" t="s">
        <v>155</v>
      </c>
      <c r="C44" s="597">
        <v>551005.57999999996</v>
      </c>
      <c r="D44" s="597">
        <v>332404.07</v>
      </c>
      <c r="E44" s="598">
        <v>883409.64999999991</v>
      </c>
      <c r="F44" s="597">
        <v>620858.63</v>
      </c>
      <c r="G44" s="597">
        <v>532590.02</v>
      </c>
      <c r="H44" s="598">
        <v>1153448.6499999999</v>
      </c>
    </row>
    <row r="45" spans="1:8">
      <c r="A45" s="60">
        <v>24</v>
      </c>
      <c r="B45" s="66" t="s">
        <v>269</v>
      </c>
      <c r="C45" s="600">
        <v>4409689.8100000005</v>
      </c>
      <c r="D45" s="600">
        <v>-419561.1500000002</v>
      </c>
      <c r="E45" s="598">
        <v>3990128.66</v>
      </c>
      <c r="F45" s="600">
        <v>5808088.7800000003</v>
      </c>
      <c r="G45" s="600">
        <v>480625.46</v>
      </c>
      <c r="H45" s="598">
        <v>6288714.2400000002</v>
      </c>
    </row>
    <row r="46" spans="1:8">
      <c r="A46" s="60"/>
      <c r="B46" s="245" t="s">
        <v>154</v>
      </c>
      <c r="C46" s="601"/>
      <c r="D46" s="601"/>
      <c r="E46" s="602"/>
      <c r="F46" s="601"/>
      <c r="G46" s="601"/>
      <c r="H46" s="603"/>
    </row>
    <row r="47" spans="1:8">
      <c r="A47" s="60">
        <v>25</v>
      </c>
      <c r="B47" s="63" t="s">
        <v>153</v>
      </c>
      <c r="C47" s="597">
        <v>147981.37</v>
      </c>
      <c r="D47" s="597">
        <v>202184.78</v>
      </c>
      <c r="E47" s="598">
        <v>350166.15</v>
      </c>
      <c r="F47" s="597">
        <v>146896.92000000001</v>
      </c>
      <c r="G47" s="597">
        <v>184646.34</v>
      </c>
      <c r="H47" s="599">
        <v>331543.26</v>
      </c>
    </row>
    <row r="48" spans="1:8">
      <c r="A48" s="60">
        <v>26</v>
      </c>
      <c r="B48" s="63" t="s">
        <v>152</v>
      </c>
      <c r="C48" s="597">
        <v>1314835.6100000001</v>
      </c>
      <c r="D48" s="597">
        <v>26500.32</v>
      </c>
      <c r="E48" s="598">
        <v>1341335.9300000002</v>
      </c>
      <c r="F48" s="597">
        <v>1441319.56</v>
      </c>
      <c r="G48" s="597">
        <v>2611.5500000000002</v>
      </c>
      <c r="H48" s="599">
        <v>1443931.11</v>
      </c>
    </row>
    <row r="49" spans="1:8">
      <c r="A49" s="60">
        <v>27</v>
      </c>
      <c r="B49" s="63" t="s">
        <v>151</v>
      </c>
      <c r="C49" s="597">
        <v>14595322.189999999</v>
      </c>
      <c r="D49" s="597"/>
      <c r="E49" s="598">
        <v>14595322.189999999</v>
      </c>
      <c r="F49" s="597">
        <v>11983512.26</v>
      </c>
      <c r="G49" s="597"/>
      <c r="H49" s="599">
        <v>11983512.26</v>
      </c>
    </row>
    <row r="50" spans="1:8">
      <c r="A50" s="60">
        <v>28</v>
      </c>
      <c r="B50" s="63" t="s">
        <v>150</v>
      </c>
      <c r="C50" s="597">
        <v>41256.46</v>
      </c>
      <c r="D50" s="597"/>
      <c r="E50" s="598">
        <v>41256.46</v>
      </c>
      <c r="F50" s="597">
        <v>55233.440000000002</v>
      </c>
      <c r="G50" s="597"/>
      <c r="H50" s="599">
        <v>55233.440000000002</v>
      </c>
    </row>
    <row r="51" spans="1:8">
      <c r="A51" s="60">
        <v>29</v>
      </c>
      <c r="B51" s="63" t="s">
        <v>149</v>
      </c>
      <c r="C51" s="597">
        <v>3656487.97</v>
      </c>
      <c r="D51" s="597"/>
      <c r="E51" s="598">
        <v>3656487.97</v>
      </c>
      <c r="F51" s="597">
        <v>2683039.79</v>
      </c>
      <c r="G51" s="597"/>
      <c r="H51" s="599">
        <v>2683039.79</v>
      </c>
    </row>
    <row r="52" spans="1:8">
      <c r="A52" s="60">
        <v>30</v>
      </c>
      <c r="B52" s="63" t="s">
        <v>148</v>
      </c>
      <c r="C52" s="597">
        <v>3039989.1</v>
      </c>
      <c r="D52" s="597">
        <v>121863.99</v>
      </c>
      <c r="E52" s="598">
        <v>3161853.0900000003</v>
      </c>
      <c r="F52" s="597">
        <v>2723062.27</v>
      </c>
      <c r="G52" s="597">
        <v>71183.5</v>
      </c>
      <c r="H52" s="599">
        <v>2794245.77</v>
      </c>
    </row>
    <row r="53" spans="1:8">
      <c r="A53" s="60">
        <v>31</v>
      </c>
      <c r="B53" s="66" t="s">
        <v>270</v>
      </c>
      <c r="C53" s="600">
        <v>22795872.700000003</v>
      </c>
      <c r="D53" s="600">
        <v>350549.09</v>
      </c>
      <c r="E53" s="598">
        <v>23146421.790000003</v>
      </c>
      <c r="F53" s="600">
        <v>19033064.239999998</v>
      </c>
      <c r="G53" s="600">
        <v>258441.38999999998</v>
      </c>
      <c r="H53" s="598">
        <v>19291505.629999999</v>
      </c>
    </row>
    <row r="54" spans="1:8">
      <c r="A54" s="60">
        <v>32</v>
      </c>
      <c r="B54" s="66" t="s">
        <v>271</v>
      </c>
      <c r="C54" s="600">
        <v>-18386182.890000001</v>
      </c>
      <c r="D54" s="600">
        <v>-770110.24000000022</v>
      </c>
      <c r="E54" s="598">
        <v>-19156293.130000003</v>
      </c>
      <c r="F54" s="600">
        <v>-13224975.459999997</v>
      </c>
      <c r="G54" s="600">
        <v>222184.07000000004</v>
      </c>
      <c r="H54" s="598">
        <v>-13002791.389999997</v>
      </c>
    </row>
    <row r="55" spans="1:8">
      <c r="A55" s="60"/>
      <c r="B55" s="67"/>
      <c r="C55" s="605"/>
      <c r="D55" s="605"/>
      <c r="E55" s="602"/>
      <c r="F55" s="605"/>
      <c r="G55" s="605"/>
      <c r="H55" s="603"/>
    </row>
    <row r="56" spans="1:8">
      <c r="A56" s="60">
        <v>33</v>
      </c>
      <c r="B56" s="66" t="s">
        <v>147</v>
      </c>
      <c r="C56" s="600">
        <v>13502326.359999992</v>
      </c>
      <c r="D56" s="600">
        <v>15173196.930500003</v>
      </c>
      <c r="E56" s="598">
        <v>28675523.290499993</v>
      </c>
      <c r="F56" s="600">
        <v>11630323.450000007</v>
      </c>
      <c r="G56" s="600">
        <v>13844058.897500001</v>
      </c>
      <c r="H56" s="599">
        <v>25474382.347500008</v>
      </c>
    </row>
    <row r="57" spans="1:8">
      <c r="A57" s="60"/>
      <c r="B57" s="67"/>
      <c r="C57" s="605"/>
      <c r="D57" s="605"/>
      <c r="E57" s="602"/>
      <c r="F57" s="605"/>
      <c r="G57" s="605"/>
      <c r="H57" s="603"/>
    </row>
    <row r="58" spans="1:8">
      <c r="A58" s="60">
        <v>34</v>
      </c>
      <c r="B58" s="63" t="s">
        <v>146</v>
      </c>
      <c r="C58" s="597">
        <v>-8507435.8200000003</v>
      </c>
      <c r="D58" s="597">
        <v>-179431.78</v>
      </c>
      <c r="E58" s="598">
        <v>-8686867.5999999996</v>
      </c>
      <c r="F58" s="597">
        <v>24693600.25</v>
      </c>
      <c r="G58" s="597">
        <v>726303.3</v>
      </c>
      <c r="H58" s="599">
        <v>25419903.550000001</v>
      </c>
    </row>
    <row r="59" spans="1:8" s="246" customFormat="1">
      <c r="A59" s="60">
        <v>35</v>
      </c>
      <c r="B59" s="63" t="s">
        <v>145</v>
      </c>
      <c r="C59" s="597">
        <v>0</v>
      </c>
      <c r="D59" s="597"/>
      <c r="E59" s="598">
        <v>0</v>
      </c>
      <c r="F59" s="597">
        <v>0</v>
      </c>
      <c r="G59" s="597"/>
      <c r="H59" s="599">
        <v>0</v>
      </c>
    </row>
    <row r="60" spans="1:8">
      <c r="A60" s="60">
        <v>36</v>
      </c>
      <c r="B60" s="63" t="s">
        <v>144</v>
      </c>
      <c r="C60" s="597">
        <v>-47295.82</v>
      </c>
      <c r="D60" s="597">
        <v>-44146.44</v>
      </c>
      <c r="E60" s="598">
        <v>-91442.260000000009</v>
      </c>
      <c r="F60" s="597">
        <v>3688230.82</v>
      </c>
      <c r="G60" s="597">
        <v>-102310.81</v>
      </c>
      <c r="H60" s="599">
        <v>3585920.01</v>
      </c>
    </row>
    <row r="61" spans="1:8">
      <c r="A61" s="60">
        <v>37</v>
      </c>
      <c r="B61" s="66" t="s">
        <v>143</v>
      </c>
      <c r="C61" s="600">
        <v>-8554731.6400000006</v>
      </c>
      <c r="D61" s="600">
        <v>-223578.22</v>
      </c>
      <c r="E61" s="598">
        <v>-8778309.8600000013</v>
      </c>
      <c r="F61" s="600">
        <v>28381831.07</v>
      </c>
      <c r="G61" s="600">
        <v>623992.49</v>
      </c>
      <c r="H61" s="599">
        <v>29005823.559999999</v>
      </c>
    </row>
    <row r="62" spans="1:8">
      <c r="A62" s="60"/>
      <c r="B62" s="69"/>
      <c r="C62" s="601"/>
      <c r="D62" s="601"/>
      <c r="E62" s="602"/>
      <c r="F62" s="601"/>
      <c r="G62" s="601"/>
      <c r="H62" s="603"/>
    </row>
    <row r="63" spans="1:8">
      <c r="A63" s="60">
        <v>38</v>
      </c>
      <c r="B63" s="70" t="s">
        <v>142</v>
      </c>
      <c r="C63" s="600">
        <v>22057057.999999993</v>
      </c>
      <c r="D63" s="600">
        <v>15396775.150500003</v>
      </c>
      <c r="E63" s="598">
        <v>37453833.1505</v>
      </c>
      <c r="F63" s="600">
        <v>-16751507.619999994</v>
      </c>
      <c r="G63" s="600">
        <v>13220066.407500001</v>
      </c>
      <c r="H63" s="599">
        <v>-3531441.2124999929</v>
      </c>
    </row>
    <row r="64" spans="1:8">
      <c r="A64" s="56">
        <v>39</v>
      </c>
      <c r="B64" s="63" t="s">
        <v>141</v>
      </c>
      <c r="C64" s="606">
        <v>4134188.1</v>
      </c>
      <c r="D64" s="606"/>
      <c r="E64" s="598">
        <v>4134188.1</v>
      </c>
      <c r="F64" s="606">
        <v>-2524933.7000000002</v>
      </c>
      <c r="G64" s="606"/>
      <c r="H64" s="599">
        <v>-2524933.7000000002</v>
      </c>
    </row>
    <row r="65" spans="1:8">
      <c r="A65" s="60">
        <v>40</v>
      </c>
      <c r="B65" s="66" t="s">
        <v>140</v>
      </c>
      <c r="C65" s="600">
        <v>17922869.899999991</v>
      </c>
      <c r="D65" s="600">
        <v>15396775.150500003</v>
      </c>
      <c r="E65" s="598">
        <v>33319645.050499994</v>
      </c>
      <c r="F65" s="600">
        <v>-14226573.919999994</v>
      </c>
      <c r="G65" s="600">
        <v>13220066.407500001</v>
      </c>
      <c r="H65" s="599">
        <v>-1006507.5124999937</v>
      </c>
    </row>
    <row r="66" spans="1:8">
      <c r="A66" s="56">
        <v>41</v>
      </c>
      <c r="B66" s="63" t="s">
        <v>139</v>
      </c>
      <c r="C66" s="606">
        <v>0</v>
      </c>
      <c r="D66" s="606"/>
      <c r="E66" s="598">
        <v>0</v>
      </c>
      <c r="F66" s="606">
        <v>-106250</v>
      </c>
      <c r="G66" s="606"/>
      <c r="H66" s="599">
        <v>-106250</v>
      </c>
    </row>
    <row r="67" spans="1:8" ht="13.5" thickBot="1">
      <c r="A67" s="71">
        <v>42</v>
      </c>
      <c r="B67" s="72" t="s">
        <v>138</v>
      </c>
      <c r="C67" s="607">
        <v>17922869.899999991</v>
      </c>
      <c r="D67" s="607">
        <v>15396775.150500003</v>
      </c>
      <c r="E67" s="608">
        <v>33319645.050499994</v>
      </c>
      <c r="F67" s="607">
        <v>-14332823.919999994</v>
      </c>
      <c r="G67" s="607">
        <v>13220066.407500001</v>
      </c>
      <c r="H67" s="609">
        <v>-1112757.5124999937</v>
      </c>
    </row>
  </sheetData>
  <mergeCells count="2">
    <mergeCell ref="C5:E5"/>
    <mergeCell ref="F5:H5"/>
  </mergeCell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abSelected="1" view="pageBreakPreview" zoomScale="60" zoomScaleNormal="100" workbookViewId="0">
      <selection activeCell="C39" sqref="C39"/>
    </sheetView>
  </sheetViews>
  <sheetFormatPr defaultColWidth="9.140625" defaultRowHeight="14.25"/>
  <cols>
    <col min="1" max="1" width="9.42578125" style="5" bestFit="1" customWidth="1"/>
    <col min="2" max="2" width="59.7109375" style="5" customWidth="1"/>
    <col min="3" max="3" width="12.28515625" style="5" bestFit="1" customWidth="1"/>
    <col min="4" max="5" width="14" style="5" bestFit="1" customWidth="1"/>
    <col min="6" max="6" width="12.28515625" style="5" bestFit="1" customWidth="1"/>
    <col min="7" max="8" width="14" style="5" bestFit="1" customWidth="1"/>
    <col min="9" max="16384" width="9.140625" style="5"/>
  </cols>
  <sheetData>
    <row r="1" spans="1:8">
      <c r="A1" s="2" t="s">
        <v>30</v>
      </c>
      <c r="B1" s="3" t="str">
        <f>'Info '!C2</f>
        <v>JSC "BasisBank"</v>
      </c>
    </row>
    <row r="2" spans="1:8">
      <c r="A2" s="2" t="s">
        <v>31</v>
      </c>
      <c r="B2" s="452">
        <f>'1. key ratios '!B2</f>
        <v>44469</v>
      </c>
    </row>
    <row r="3" spans="1:8">
      <c r="A3" s="4"/>
    </row>
    <row r="4" spans="1:8" ht="15" thickBot="1">
      <c r="A4" s="4" t="s">
        <v>74</v>
      </c>
      <c r="B4" s="4"/>
      <c r="C4" s="224"/>
      <c r="D4" s="224"/>
      <c r="E4" s="224"/>
      <c r="F4" s="225"/>
      <c r="G4" s="225"/>
      <c r="H4" s="226" t="s">
        <v>73</v>
      </c>
    </row>
    <row r="5" spans="1:8">
      <c r="A5" s="676" t="s">
        <v>6</v>
      </c>
      <c r="B5" s="678" t="s">
        <v>336</v>
      </c>
      <c r="C5" s="672" t="s">
        <v>68</v>
      </c>
      <c r="D5" s="673"/>
      <c r="E5" s="674"/>
      <c r="F5" s="672" t="s">
        <v>72</v>
      </c>
      <c r="G5" s="673"/>
      <c r="H5" s="675"/>
    </row>
    <row r="6" spans="1:8">
      <c r="A6" s="677"/>
      <c r="B6" s="679"/>
      <c r="C6" s="31" t="s">
        <v>283</v>
      </c>
      <c r="D6" s="31" t="s">
        <v>119</v>
      </c>
      <c r="E6" s="31" t="s">
        <v>106</v>
      </c>
      <c r="F6" s="31" t="s">
        <v>283</v>
      </c>
      <c r="G6" s="31" t="s">
        <v>119</v>
      </c>
      <c r="H6" s="32" t="s">
        <v>106</v>
      </c>
    </row>
    <row r="7" spans="1:8" s="17" customFormat="1" ht="15.75">
      <c r="A7" s="227">
        <v>1</v>
      </c>
      <c r="B7" s="228" t="s">
        <v>370</v>
      </c>
      <c r="C7" s="610">
        <v>149253005.18000001</v>
      </c>
      <c r="D7" s="610">
        <v>78549047.868599996</v>
      </c>
      <c r="E7" s="598">
        <v>227802053.04860002</v>
      </c>
      <c r="F7" s="783">
        <f>SUM(F8:F11)</f>
        <v>71152676.49000001</v>
      </c>
      <c r="G7" s="783">
        <f>SUM(G8:G11)</f>
        <v>71765125.747299999</v>
      </c>
      <c r="H7" s="784">
        <f>SUM(F7:G7)</f>
        <v>142917802.23730001</v>
      </c>
    </row>
    <row r="8" spans="1:8" s="17" customFormat="1" ht="15.75">
      <c r="A8" s="227">
        <v>1.1000000000000001</v>
      </c>
      <c r="B8" s="275" t="s">
        <v>301</v>
      </c>
      <c r="C8" s="610">
        <v>68392963.480000004</v>
      </c>
      <c r="D8" s="610">
        <v>19572961.851599999</v>
      </c>
      <c r="E8" s="598">
        <v>87965925.33160001</v>
      </c>
      <c r="F8" s="783">
        <v>39887755.850000001</v>
      </c>
      <c r="G8" s="783">
        <v>27345843.7106</v>
      </c>
      <c r="H8" s="784">
        <v>67233599.560599998</v>
      </c>
    </row>
    <row r="9" spans="1:8" s="17" customFormat="1" ht="15.75">
      <c r="A9" s="227">
        <v>1.2</v>
      </c>
      <c r="B9" s="275" t="s">
        <v>302</v>
      </c>
      <c r="C9" s="610"/>
      <c r="D9" s="610"/>
      <c r="E9" s="598">
        <v>0</v>
      </c>
      <c r="F9" s="783"/>
      <c r="G9" s="783"/>
      <c r="H9" s="784">
        <v>0</v>
      </c>
    </row>
    <row r="10" spans="1:8" s="17" customFormat="1" ht="15.75">
      <c r="A10" s="227">
        <v>1.3</v>
      </c>
      <c r="B10" s="275" t="s">
        <v>303</v>
      </c>
      <c r="C10" s="610">
        <v>80837346.549999997</v>
      </c>
      <c r="D10" s="610">
        <v>58916645.144000001</v>
      </c>
      <c r="E10" s="598">
        <v>139753991.69400001</v>
      </c>
      <c r="F10" s="783">
        <v>31201176.489999998</v>
      </c>
      <c r="G10" s="783">
        <v>44356598.456699997</v>
      </c>
      <c r="H10" s="784">
        <v>75557774.946699992</v>
      </c>
    </row>
    <row r="11" spans="1:8" s="17" customFormat="1" ht="15.75">
      <c r="A11" s="227">
        <v>1.4</v>
      </c>
      <c r="B11" s="275" t="s">
        <v>284</v>
      </c>
      <c r="C11" s="610">
        <v>22695.15</v>
      </c>
      <c r="D11" s="610">
        <v>59440.873</v>
      </c>
      <c r="E11" s="598">
        <v>82136.023000000001</v>
      </c>
      <c r="F11" s="783">
        <v>63744.15</v>
      </c>
      <c r="G11" s="783">
        <v>62683.58</v>
      </c>
      <c r="H11" s="784">
        <f>SUM(F11:G11)</f>
        <v>126427.73000000001</v>
      </c>
    </row>
    <row r="12" spans="1:8" s="17" customFormat="1" ht="29.25" customHeight="1">
      <c r="A12" s="227">
        <v>2</v>
      </c>
      <c r="B12" s="231" t="s">
        <v>305</v>
      </c>
      <c r="C12" s="610"/>
      <c r="D12" s="610">
        <v>84553032.729599997</v>
      </c>
      <c r="E12" s="598">
        <v>84553032.729599997</v>
      </c>
      <c r="F12" s="783">
        <v>7620000</v>
      </c>
      <c r="G12" s="783">
        <v>50960900</v>
      </c>
      <c r="H12" s="784">
        <v>58580900</v>
      </c>
    </row>
    <row r="13" spans="1:8" s="17" customFormat="1" ht="19.899999999999999" customHeight="1">
      <c r="A13" s="227">
        <v>3</v>
      </c>
      <c r="B13" s="231" t="s">
        <v>304</v>
      </c>
      <c r="C13" s="610">
        <v>167991469</v>
      </c>
      <c r="D13" s="610">
        <v>0</v>
      </c>
      <c r="E13" s="598">
        <v>167991469</v>
      </c>
      <c r="F13" s="783">
        <v>198496531</v>
      </c>
      <c r="G13" s="783"/>
      <c r="H13" s="784">
        <f>SUM(F13:G13)</f>
        <v>198496531</v>
      </c>
    </row>
    <row r="14" spans="1:8" s="17" customFormat="1" ht="15.75">
      <c r="A14" s="227">
        <v>3.1</v>
      </c>
      <c r="B14" s="276" t="s">
        <v>285</v>
      </c>
      <c r="C14" s="610">
        <v>167991469</v>
      </c>
      <c r="D14" s="610"/>
      <c r="E14" s="598">
        <v>167991469</v>
      </c>
      <c r="F14" s="783">
        <v>198496531</v>
      </c>
      <c r="G14" s="783"/>
      <c r="H14" s="784">
        <f>SUM(F14:G14)</f>
        <v>198496531</v>
      </c>
    </row>
    <row r="15" spans="1:8" s="17" customFormat="1">
      <c r="A15" s="227">
        <v>3.2</v>
      </c>
      <c r="B15" s="276" t="s">
        <v>286</v>
      </c>
      <c r="C15" s="610"/>
      <c r="D15" s="610"/>
      <c r="E15" s="598">
        <v>0</v>
      </c>
      <c r="F15" s="610"/>
      <c r="G15" s="610"/>
      <c r="H15" s="599">
        <v>0</v>
      </c>
    </row>
    <row r="16" spans="1:8" s="17" customFormat="1">
      <c r="A16" s="227">
        <v>4</v>
      </c>
      <c r="B16" s="279" t="s">
        <v>315</v>
      </c>
      <c r="C16" s="610">
        <v>24681670.594898</v>
      </c>
      <c r="D16" s="610">
        <v>523897941.80659497</v>
      </c>
      <c r="E16" s="598">
        <v>548579612.40149295</v>
      </c>
      <c r="F16" s="610">
        <v>19111410.783273</v>
      </c>
      <c r="G16" s="610">
        <v>523454308.10707504</v>
      </c>
      <c r="H16" s="599">
        <v>542565718.89034808</v>
      </c>
    </row>
    <row r="17" spans="1:8" s="17" customFormat="1">
      <c r="A17" s="227">
        <v>4.0999999999999996</v>
      </c>
      <c r="B17" s="276" t="s">
        <v>306</v>
      </c>
      <c r="C17" s="610">
        <v>22570170.594898</v>
      </c>
      <c r="D17" s="610">
        <v>522324050.60659498</v>
      </c>
      <c r="E17" s="598">
        <v>544894221.20149302</v>
      </c>
      <c r="F17" s="610">
        <v>17649410.783273</v>
      </c>
      <c r="G17" s="610">
        <v>521614784.00707501</v>
      </c>
      <c r="H17" s="599">
        <v>539264194.79034805</v>
      </c>
    </row>
    <row r="18" spans="1:8" s="17" customFormat="1">
      <c r="A18" s="227">
        <v>4.2</v>
      </c>
      <c r="B18" s="276" t="s">
        <v>300</v>
      </c>
      <c r="C18" s="610">
        <v>2111500</v>
      </c>
      <c r="D18" s="610">
        <v>1573891.2</v>
      </c>
      <c r="E18" s="598">
        <v>3685391.2</v>
      </c>
      <c r="F18" s="610">
        <v>1462000</v>
      </c>
      <c r="G18" s="610">
        <v>1839524.1</v>
      </c>
      <c r="H18" s="599">
        <v>3301524.1</v>
      </c>
    </row>
    <row r="19" spans="1:8" s="17" customFormat="1">
      <c r="A19" s="227">
        <v>5</v>
      </c>
      <c r="B19" s="231" t="s">
        <v>314</v>
      </c>
      <c r="C19" s="610">
        <v>57026518.310000002</v>
      </c>
      <c r="D19" s="610">
        <v>2448048222.2451997</v>
      </c>
      <c r="E19" s="598">
        <v>2505074740.5551996</v>
      </c>
      <c r="F19" s="610">
        <v>45169726.790000007</v>
      </c>
      <c r="G19" s="610">
        <v>1941576014.0055997</v>
      </c>
      <c r="H19" s="599">
        <v>1986745740.7955997</v>
      </c>
    </row>
    <row r="20" spans="1:8" s="17" customFormat="1">
      <c r="A20" s="227">
        <v>5.0999999999999996</v>
      </c>
      <c r="B20" s="277" t="s">
        <v>289</v>
      </c>
      <c r="C20" s="610">
        <v>8840509.2400000002</v>
      </c>
      <c r="D20" s="610">
        <v>43806280.115099996</v>
      </c>
      <c r="E20" s="598">
        <v>52646789.355099998</v>
      </c>
      <c r="F20" s="610">
        <v>5645808.5300000003</v>
      </c>
      <c r="G20" s="610">
        <v>80065173.753900006</v>
      </c>
      <c r="H20" s="599">
        <v>85710982.283900008</v>
      </c>
    </row>
    <row r="21" spans="1:8" s="17" customFormat="1">
      <c r="A21" s="227">
        <v>5.2</v>
      </c>
      <c r="B21" s="277" t="s">
        <v>288</v>
      </c>
      <c r="C21" s="610">
        <v>0</v>
      </c>
      <c r="D21" s="610">
        <v>0</v>
      </c>
      <c r="E21" s="598">
        <v>0</v>
      </c>
      <c r="F21" s="610">
        <v>0</v>
      </c>
      <c r="G21" s="610">
        <v>0</v>
      </c>
      <c r="H21" s="599">
        <v>0</v>
      </c>
    </row>
    <row r="22" spans="1:8" s="17" customFormat="1">
      <c r="A22" s="227">
        <v>5.3</v>
      </c>
      <c r="B22" s="277" t="s">
        <v>287</v>
      </c>
      <c r="C22" s="610">
        <v>28422089.98</v>
      </c>
      <c r="D22" s="610">
        <v>2344062295.0113001</v>
      </c>
      <c r="E22" s="598">
        <v>2372484384.9913001</v>
      </c>
      <c r="F22" s="610">
        <v>19335199.170000002</v>
      </c>
      <c r="G22" s="610">
        <v>1820965415.1971998</v>
      </c>
      <c r="H22" s="599">
        <v>1840300614.3671999</v>
      </c>
    </row>
    <row r="23" spans="1:8" s="17" customFormat="1">
      <c r="A23" s="227" t="s">
        <v>15</v>
      </c>
      <c r="B23" s="232" t="s">
        <v>75</v>
      </c>
      <c r="C23" s="610">
        <v>65808</v>
      </c>
      <c r="D23" s="610">
        <v>490601679.56470001</v>
      </c>
      <c r="E23" s="598">
        <v>490667487.56470001</v>
      </c>
      <c r="F23" s="610">
        <v>41408</v>
      </c>
      <c r="G23" s="610">
        <v>367531658.5801</v>
      </c>
      <c r="H23" s="599">
        <v>367573066.5801</v>
      </c>
    </row>
    <row r="24" spans="1:8" s="17" customFormat="1">
      <c r="A24" s="227" t="s">
        <v>16</v>
      </c>
      <c r="B24" s="232" t="s">
        <v>76</v>
      </c>
      <c r="C24" s="610">
        <v>0</v>
      </c>
      <c r="D24" s="610">
        <v>691922144.05050004</v>
      </c>
      <c r="E24" s="598">
        <v>691922144.05050004</v>
      </c>
      <c r="F24" s="610">
        <v>0</v>
      </c>
      <c r="G24" s="610">
        <v>298120160.95679998</v>
      </c>
      <c r="H24" s="599">
        <v>298120160.95679998</v>
      </c>
    </row>
    <row r="25" spans="1:8" s="17" customFormat="1">
      <c r="A25" s="227" t="s">
        <v>17</v>
      </c>
      <c r="B25" s="232" t="s">
        <v>77</v>
      </c>
      <c r="C25" s="610">
        <v>0</v>
      </c>
      <c r="D25" s="610">
        <v>0</v>
      </c>
      <c r="E25" s="598">
        <v>0</v>
      </c>
      <c r="F25" s="610">
        <v>0</v>
      </c>
      <c r="G25" s="610">
        <v>0</v>
      </c>
      <c r="H25" s="599">
        <v>0</v>
      </c>
    </row>
    <row r="26" spans="1:8" s="17" customFormat="1">
      <c r="A26" s="227" t="s">
        <v>18</v>
      </c>
      <c r="B26" s="232" t="s">
        <v>78</v>
      </c>
      <c r="C26" s="610">
        <v>0</v>
      </c>
      <c r="D26" s="610">
        <v>658337296.62440002</v>
      </c>
      <c r="E26" s="598">
        <v>658337296.62440002</v>
      </c>
      <c r="F26" s="610">
        <v>27751</v>
      </c>
      <c r="G26" s="610">
        <v>687157561.1221</v>
      </c>
      <c r="H26" s="599">
        <v>687185312.1221</v>
      </c>
    </row>
    <row r="27" spans="1:8" s="17" customFormat="1">
      <c r="A27" s="227" t="s">
        <v>19</v>
      </c>
      <c r="B27" s="232" t="s">
        <v>79</v>
      </c>
      <c r="C27" s="610">
        <v>28356281.98</v>
      </c>
      <c r="D27" s="610">
        <v>503201174.77170002</v>
      </c>
      <c r="E27" s="598">
        <v>531557456.75170004</v>
      </c>
      <c r="F27" s="610">
        <v>19266040.170000002</v>
      </c>
      <c r="G27" s="610">
        <v>468156034.53820002</v>
      </c>
      <c r="H27" s="599">
        <v>487422074.70820004</v>
      </c>
    </row>
    <row r="28" spans="1:8" s="17" customFormat="1">
      <c r="A28" s="227">
        <v>5.4</v>
      </c>
      <c r="B28" s="277" t="s">
        <v>290</v>
      </c>
      <c r="C28" s="610">
        <v>2140919.09</v>
      </c>
      <c r="D28" s="610">
        <v>12950444.9012</v>
      </c>
      <c r="E28" s="598">
        <v>15091363.9912</v>
      </c>
      <c r="F28" s="610">
        <v>2192719.09</v>
      </c>
      <c r="G28" s="610">
        <v>17337144.929099999</v>
      </c>
      <c r="H28" s="599">
        <v>19529864.019099999</v>
      </c>
    </row>
    <row r="29" spans="1:8" s="17" customFormat="1">
      <c r="A29" s="227">
        <v>5.5</v>
      </c>
      <c r="B29" s="277" t="s">
        <v>291</v>
      </c>
      <c r="C29" s="610">
        <v>8523000</v>
      </c>
      <c r="D29" s="610">
        <v>45511662.217600003</v>
      </c>
      <c r="E29" s="598">
        <v>54034662.217600003</v>
      </c>
      <c r="F29" s="610">
        <v>8523000</v>
      </c>
      <c r="G29" s="610">
        <v>18913509.180399999</v>
      </c>
      <c r="H29" s="599">
        <v>27436509.180399999</v>
      </c>
    </row>
    <row r="30" spans="1:8" s="17" customFormat="1">
      <c r="A30" s="227">
        <v>5.6</v>
      </c>
      <c r="B30" s="277" t="s">
        <v>292</v>
      </c>
      <c r="C30" s="610">
        <v>9100000</v>
      </c>
      <c r="D30" s="610">
        <v>1717540</v>
      </c>
      <c r="E30" s="598">
        <v>10817540</v>
      </c>
      <c r="F30" s="610">
        <v>9473000</v>
      </c>
      <c r="G30" s="610">
        <v>4294770.9450000003</v>
      </c>
      <c r="H30" s="599">
        <v>13767770.945</v>
      </c>
    </row>
    <row r="31" spans="1:8" s="17" customFormat="1">
      <c r="A31" s="227">
        <v>5.7</v>
      </c>
      <c r="B31" s="277" t="s">
        <v>79</v>
      </c>
      <c r="C31" s="610">
        <v>0</v>
      </c>
      <c r="D31" s="610">
        <v>0</v>
      </c>
      <c r="E31" s="598">
        <v>0</v>
      </c>
      <c r="F31" s="610">
        <v>0</v>
      </c>
      <c r="G31" s="610">
        <v>0</v>
      </c>
      <c r="H31" s="599">
        <v>0</v>
      </c>
    </row>
    <row r="32" spans="1:8" s="17" customFormat="1">
      <c r="A32" s="227">
        <v>6</v>
      </c>
      <c r="B32" s="231" t="s">
        <v>320</v>
      </c>
      <c r="C32" s="610">
        <v>0</v>
      </c>
      <c r="D32" s="610">
        <v>0</v>
      </c>
      <c r="E32" s="598">
        <v>0</v>
      </c>
      <c r="F32" s="610"/>
      <c r="G32" s="610"/>
      <c r="H32" s="599">
        <v>0</v>
      </c>
    </row>
    <row r="33" spans="1:8" s="17" customFormat="1">
      <c r="A33" s="227">
        <v>6.1</v>
      </c>
      <c r="B33" s="278" t="s">
        <v>310</v>
      </c>
      <c r="C33" s="610">
        <v>0</v>
      </c>
      <c r="D33" s="610">
        <v>0</v>
      </c>
      <c r="E33" s="598">
        <v>0</v>
      </c>
      <c r="F33" s="610"/>
      <c r="G33" s="610"/>
      <c r="H33" s="599">
        <v>0</v>
      </c>
    </row>
    <row r="34" spans="1:8" s="17" customFormat="1">
      <c r="A34" s="227">
        <v>6.2</v>
      </c>
      <c r="B34" s="278" t="s">
        <v>311</v>
      </c>
      <c r="C34" s="610">
        <v>0</v>
      </c>
      <c r="D34" s="610">
        <v>0</v>
      </c>
      <c r="E34" s="598">
        <v>0</v>
      </c>
      <c r="F34" s="610"/>
      <c r="G34" s="610"/>
      <c r="H34" s="599">
        <v>0</v>
      </c>
    </row>
    <row r="35" spans="1:8" s="17" customFormat="1">
      <c r="A35" s="227">
        <v>6.3</v>
      </c>
      <c r="B35" s="278" t="s">
        <v>307</v>
      </c>
      <c r="C35" s="610"/>
      <c r="D35" s="610"/>
      <c r="E35" s="598">
        <v>0</v>
      </c>
      <c r="F35" s="610"/>
      <c r="G35" s="610"/>
      <c r="H35" s="599">
        <v>0</v>
      </c>
    </row>
    <row r="36" spans="1:8" s="17" customFormat="1">
      <c r="A36" s="227">
        <v>6.4</v>
      </c>
      <c r="B36" s="278" t="s">
        <v>308</v>
      </c>
      <c r="C36" s="610"/>
      <c r="D36" s="610"/>
      <c r="E36" s="598">
        <v>0</v>
      </c>
      <c r="F36" s="610"/>
      <c r="G36" s="610"/>
      <c r="H36" s="599">
        <v>0</v>
      </c>
    </row>
    <row r="37" spans="1:8" s="17" customFormat="1">
      <c r="A37" s="227">
        <v>6.5</v>
      </c>
      <c r="B37" s="278" t="s">
        <v>309</v>
      </c>
      <c r="C37" s="610"/>
      <c r="D37" s="610"/>
      <c r="E37" s="598">
        <v>0</v>
      </c>
      <c r="F37" s="610"/>
      <c r="G37" s="610"/>
      <c r="H37" s="599">
        <v>0</v>
      </c>
    </row>
    <row r="38" spans="1:8" s="17" customFormat="1">
      <c r="A38" s="227">
        <v>6.6</v>
      </c>
      <c r="B38" s="278" t="s">
        <v>312</v>
      </c>
      <c r="C38" s="610"/>
      <c r="D38" s="610"/>
      <c r="E38" s="598">
        <v>0</v>
      </c>
      <c r="F38" s="610"/>
      <c r="G38" s="610"/>
      <c r="H38" s="599">
        <v>0</v>
      </c>
    </row>
    <row r="39" spans="1:8" s="17" customFormat="1">
      <c r="A39" s="227">
        <v>6.7</v>
      </c>
      <c r="B39" s="278" t="s">
        <v>313</v>
      </c>
      <c r="C39" s="610"/>
      <c r="D39" s="610"/>
      <c r="E39" s="598">
        <v>0</v>
      </c>
      <c r="F39" s="610"/>
      <c r="G39" s="610"/>
      <c r="H39" s="599">
        <v>0</v>
      </c>
    </row>
    <row r="40" spans="1:8" s="17" customFormat="1">
      <c r="A40" s="227">
        <v>7</v>
      </c>
      <c r="B40" s="231" t="s">
        <v>316</v>
      </c>
      <c r="C40" s="610"/>
      <c r="D40" s="610"/>
      <c r="E40" s="598">
        <v>0</v>
      </c>
      <c r="F40" s="610"/>
      <c r="G40" s="610"/>
      <c r="H40" s="599">
        <v>0</v>
      </c>
    </row>
    <row r="41" spans="1:8" s="17" customFormat="1">
      <c r="A41" s="227">
        <v>7.1</v>
      </c>
      <c r="B41" s="230" t="s">
        <v>317</v>
      </c>
      <c r="C41" s="610">
        <v>122717.78</v>
      </c>
      <c r="D41" s="610">
        <v>4046.0009</v>
      </c>
      <c r="E41" s="598">
        <v>126763.7809</v>
      </c>
      <c r="F41" s="610">
        <v>292977.28999999998</v>
      </c>
      <c r="G41" s="610">
        <v>529.54300000000001</v>
      </c>
      <c r="H41" s="599">
        <v>293506.83299999998</v>
      </c>
    </row>
    <row r="42" spans="1:8" s="17" customFormat="1" ht="25.5">
      <c r="A42" s="227">
        <v>7.2</v>
      </c>
      <c r="B42" s="230" t="s">
        <v>318</v>
      </c>
      <c r="C42" s="610">
        <v>375594.16999999975</v>
      </c>
      <c r="D42" s="610">
        <v>1073705.7517999997</v>
      </c>
      <c r="E42" s="598">
        <v>1449299.9217999994</v>
      </c>
      <c r="F42" s="610">
        <v>520729.87999999977</v>
      </c>
      <c r="G42" s="610">
        <v>1710441.3099999996</v>
      </c>
      <c r="H42" s="599">
        <v>2231171.1899999995</v>
      </c>
    </row>
    <row r="43" spans="1:8" s="17" customFormat="1" ht="25.5">
      <c r="A43" s="227">
        <v>7.3</v>
      </c>
      <c r="B43" s="230" t="s">
        <v>321</v>
      </c>
      <c r="C43" s="610">
        <v>5830500.9100000001</v>
      </c>
      <c r="D43" s="610">
        <v>1267249.9351429995</v>
      </c>
      <c r="E43" s="598">
        <v>7097750.8451429997</v>
      </c>
      <c r="F43" s="610">
        <v>4878037.04</v>
      </c>
      <c r="G43" s="610">
        <v>1186942.665573</v>
      </c>
      <c r="H43" s="599">
        <v>6064979.705573</v>
      </c>
    </row>
    <row r="44" spans="1:8" s="17" customFormat="1" ht="25.5">
      <c r="A44" s="227">
        <v>7.4</v>
      </c>
      <c r="B44" s="230" t="s">
        <v>322</v>
      </c>
      <c r="C44" s="610">
        <v>3352859.1300000027</v>
      </c>
      <c r="D44" s="610">
        <v>9510457.9438999929</v>
      </c>
      <c r="E44" s="598">
        <v>12863317.073899996</v>
      </c>
      <c r="F44" s="610">
        <v>2796268.9300000011</v>
      </c>
      <c r="G44" s="610">
        <v>5734588.4522999981</v>
      </c>
      <c r="H44" s="599">
        <v>8530857.3822999988</v>
      </c>
    </row>
    <row r="45" spans="1:8" s="17" customFormat="1">
      <c r="A45" s="227">
        <v>8</v>
      </c>
      <c r="B45" s="231" t="s">
        <v>299</v>
      </c>
      <c r="C45" s="37"/>
      <c r="D45" s="37"/>
      <c r="E45" s="229">
        <f t="shared" ref="E45:E53" si="0">C45+D45</f>
        <v>0</v>
      </c>
      <c r="F45" s="37"/>
      <c r="G45" s="37"/>
      <c r="H45" s="38">
        <f t="shared" ref="H45:H53" si="1">F45+G45</f>
        <v>0</v>
      </c>
    </row>
    <row r="46" spans="1:8" s="17" customFormat="1">
      <c r="A46" s="227">
        <v>8.1</v>
      </c>
      <c r="B46" s="276" t="s">
        <v>323</v>
      </c>
      <c r="C46" s="37"/>
      <c r="D46" s="37"/>
      <c r="E46" s="229">
        <f t="shared" si="0"/>
        <v>0</v>
      </c>
      <c r="F46" s="37"/>
      <c r="G46" s="37"/>
      <c r="H46" s="38">
        <f t="shared" si="1"/>
        <v>0</v>
      </c>
    </row>
    <row r="47" spans="1:8" s="17" customFormat="1">
      <c r="A47" s="227">
        <v>8.1999999999999993</v>
      </c>
      <c r="B47" s="276" t="s">
        <v>324</v>
      </c>
      <c r="C47" s="37"/>
      <c r="D47" s="37"/>
      <c r="E47" s="229">
        <f t="shared" si="0"/>
        <v>0</v>
      </c>
      <c r="F47" s="37"/>
      <c r="G47" s="37"/>
      <c r="H47" s="38">
        <f t="shared" si="1"/>
        <v>0</v>
      </c>
    </row>
    <row r="48" spans="1:8" s="17" customFormat="1">
      <c r="A48" s="227">
        <v>8.3000000000000007</v>
      </c>
      <c r="B48" s="276" t="s">
        <v>325</v>
      </c>
      <c r="C48" s="37"/>
      <c r="D48" s="37"/>
      <c r="E48" s="229">
        <f t="shared" si="0"/>
        <v>0</v>
      </c>
      <c r="F48" s="37"/>
      <c r="G48" s="37"/>
      <c r="H48" s="38">
        <f t="shared" si="1"/>
        <v>0</v>
      </c>
    </row>
    <row r="49" spans="1:8" s="17" customFormat="1">
      <c r="A49" s="227">
        <v>8.4</v>
      </c>
      <c r="B49" s="276" t="s">
        <v>326</v>
      </c>
      <c r="C49" s="37"/>
      <c r="D49" s="37"/>
      <c r="E49" s="229">
        <f t="shared" si="0"/>
        <v>0</v>
      </c>
      <c r="F49" s="37"/>
      <c r="G49" s="37"/>
      <c r="H49" s="38">
        <f t="shared" si="1"/>
        <v>0</v>
      </c>
    </row>
    <row r="50" spans="1:8" s="17" customFormat="1">
      <c r="A50" s="227">
        <v>8.5</v>
      </c>
      <c r="B50" s="276" t="s">
        <v>327</v>
      </c>
      <c r="C50" s="37"/>
      <c r="D50" s="37"/>
      <c r="E50" s="229">
        <f t="shared" si="0"/>
        <v>0</v>
      </c>
      <c r="F50" s="37"/>
      <c r="G50" s="37"/>
      <c r="H50" s="38">
        <f t="shared" si="1"/>
        <v>0</v>
      </c>
    </row>
    <row r="51" spans="1:8" s="17" customFormat="1">
      <c r="A51" s="227">
        <v>8.6</v>
      </c>
      <c r="B51" s="276" t="s">
        <v>328</v>
      </c>
      <c r="C51" s="37"/>
      <c r="D51" s="37"/>
      <c r="E51" s="229">
        <f t="shared" si="0"/>
        <v>0</v>
      </c>
      <c r="F51" s="37"/>
      <c r="G51" s="37"/>
      <c r="H51" s="38">
        <f t="shared" si="1"/>
        <v>0</v>
      </c>
    </row>
    <row r="52" spans="1:8" s="17" customFormat="1">
      <c r="A52" s="227">
        <v>8.6999999999999993</v>
      </c>
      <c r="B52" s="276" t="s">
        <v>329</v>
      </c>
      <c r="C52" s="37"/>
      <c r="D52" s="37"/>
      <c r="E52" s="229">
        <f t="shared" si="0"/>
        <v>0</v>
      </c>
      <c r="F52" s="37"/>
      <c r="G52" s="37"/>
      <c r="H52" s="38">
        <f t="shared" si="1"/>
        <v>0</v>
      </c>
    </row>
    <row r="53" spans="1:8" s="17" customFormat="1" ht="15" thickBot="1">
      <c r="A53" s="233">
        <v>9</v>
      </c>
      <c r="B53" s="234" t="s">
        <v>319</v>
      </c>
      <c r="C53" s="235"/>
      <c r="D53" s="235"/>
      <c r="E53" s="236">
        <f t="shared" si="0"/>
        <v>0</v>
      </c>
      <c r="F53" s="235"/>
      <c r="G53" s="235"/>
      <c r="H53" s="49">
        <f t="shared" si="1"/>
        <v>0</v>
      </c>
    </row>
  </sheetData>
  <mergeCells count="4">
    <mergeCell ref="A5:A6"/>
    <mergeCell ref="B5:B6"/>
    <mergeCell ref="C5:E5"/>
    <mergeCell ref="F5:H5"/>
  </mergeCells>
  <pageMargins left="0.25" right="0.25" top="0.75" bottom="0.75"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60" zoomScaleNormal="100" workbookViewId="0">
      <pane xSplit="1" ySplit="4" topLeftCell="B5" activePane="bottomRight" state="frozen"/>
      <selection activeCell="B9" sqref="B9"/>
      <selection pane="topRight" activeCell="B9" sqref="B9"/>
      <selection pane="bottomLeft" activeCell="B9" sqref="B9"/>
      <selection pane="bottomRight" activeCell="AC28" sqref="AC27:AC28"/>
    </sheetView>
  </sheetViews>
  <sheetFormatPr defaultColWidth="9.140625" defaultRowHeight="12.75"/>
  <cols>
    <col min="1" max="1" width="9.42578125" style="4" bestFit="1" customWidth="1"/>
    <col min="2" max="2" width="62.42578125" style="4" customWidth="1"/>
    <col min="3" max="3" width="13.7109375" style="4" bestFit="1" customWidth="1"/>
    <col min="4" max="4" width="14.140625" style="4" bestFit="1" customWidth="1"/>
    <col min="5" max="5" width="13.7109375" style="51" bestFit="1" customWidth="1"/>
    <col min="6" max="6" width="14" style="51" bestFit="1" customWidth="1"/>
    <col min="7" max="7" width="13.7109375" style="51" bestFit="1" customWidth="1"/>
    <col min="8" max="11" width="9.7109375" style="51" customWidth="1"/>
    <col min="12" max="16384" width="9.140625" style="51"/>
  </cols>
  <sheetData>
    <row r="1" spans="1:8">
      <c r="A1" s="2" t="s">
        <v>30</v>
      </c>
      <c r="B1" s="3" t="str">
        <f>'Info '!C2</f>
        <v>JSC "BasisBank"</v>
      </c>
      <c r="C1" s="3"/>
    </row>
    <row r="2" spans="1:8">
      <c r="A2" s="2" t="s">
        <v>31</v>
      </c>
      <c r="B2" s="452">
        <f>'1. key ratios '!B2</f>
        <v>44469</v>
      </c>
      <c r="C2" s="6"/>
      <c r="D2" s="7"/>
      <c r="E2" s="73"/>
      <c r="F2" s="73"/>
      <c r="G2" s="73"/>
      <c r="H2" s="73"/>
    </row>
    <row r="3" spans="1:8">
      <c r="A3" s="2"/>
      <c r="B3" s="3"/>
      <c r="C3" s="6"/>
      <c r="D3" s="7"/>
      <c r="E3" s="73"/>
      <c r="F3" s="73"/>
      <c r="G3" s="73"/>
      <c r="H3" s="73"/>
    </row>
    <row r="4" spans="1:8" ht="15" customHeight="1" thickBot="1">
      <c r="A4" s="7" t="s">
        <v>195</v>
      </c>
      <c r="B4" s="170" t="s">
        <v>293</v>
      </c>
      <c r="C4" s="74" t="s">
        <v>73</v>
      </c>
    </row>
    <row r="5" spans="1:8" ht="15" customHeight="1">
      <c r="A5" s="261" t="s">
        <v>6</v>
      </c>
      <c r="B5" s="262"/>
      <c r="C5" s="450" t="str">
        <f>INT((MONTH($B$2))/3)&amp;"Q"&amp;"-"&amp;YEAR($B$2)</f>
        <v>3Q-2021</v>
      </c>
      <c r="D5" s="450" t="str">
        <f>IF(INT(MONTH($B$2))=3,"4"&amp;"Q"&amp;"-"&amp;YEAR($B$2)-1,IF(INT(MONTH($B$2))=6,"1"&amp;"Q"&amp;"-"&amp;YEAR($B$2),IF(INT(MONTH($B$2))=9,"2"&amp;"Q"&amp;"-"&amp;YEAR($B$2),IF(INT(MONTH($B$2))=12,"3"&amp;"Q"&amp;"-"&amp;YEAR($B$2),0))))</f>
        <v>2Q-2021</v>
      </c>
      <c r="E5" s="450" t="str">
        <f>IF(INT(MONTH($B$2))=3,"3"&amp;"Q"&amp;"-"&amp;YEAR($B$2)-1,IF(INT(MONTH($B$2))=6,"4"&amp;"Q"&amp;"-"&amp;YEAR($B$2)-1,IF(INT(MONTH($B$2))=9,"1"&amp;"Q"&amp;"-"&amp;YEAR($B$2),IF(INT(MONTH($B$2))=12,"2"&amp;"Q"&amp;"-"&amp;YEAR($B$2),0))))</f>
        <v>1Q-2021</v>
      </c>
      <c r="F5" s="450" t="str">
        <f>IF(INT(MONTH($B$2))=3,"2"&amp;"Q"&amp;"-"&amp;YEAR($B$2)-1,IF(INT(MONTH($B$2))=6,"3"&amp;"Q"&amp;"-"&amp;YEAR($B$2)-1,IF(INT(MONTH($B$2))=9,"4"&amp;"Q"&amp;"-"&amp;YEAR($B$2)-1,IF(INT(MONTH($B$2))=12,"1"&amp;"Q"&amp;"-"&amp;YEAR($B$2),0))))</f>
        <v>4Q-2020</v>
      </c>
      <c r="G5" s="451" t="str">
        <f>IF(INT(MONTH($B$2))=3,"1"&amp;"Q"&amp;"-"&amp;YEAR($B$2)-1,IF(INT(MONTH($B$2))=6,"2"&amp;"Q"&amp;"-"&amp;YEAR($B$2)-1,IF(INT(MONTH($B$2))=9,"3"&amp;"Q"&amp;"-"&amp;YEAR($B$2)-1,IF(INT(MONTH($B$2))=12,"4"&amp;"Q"&amp;"-"&amp;YEAR($B$2)-1,0))))</f>
        <v>3Q-2020</v>
      </c>
    </row>
    <row r="6" spans="1:8" ht="15" customHeight="1">
      <c r="A6" s="75">
        <v>1</v>
      </c>
      <c r="B6" s="371" t="s">
        <v>297</v>
      </c>
      <c r="C6" s="440">
        <v>1413143947.7199309</v>
      </c>
      <c r="D6" s="443">
        <v>1361613875.3579807</v>
      </c>
      <c r="E6" s="373">
        <v>1415295962.5382357</v>
      </c>
      <c r="F6" s="440">
        <v>1385049077.5114553</v>
      </c>
      <c r="G6" s="446">
        <v>1365646954.9197712</v>
      </c>
    </row>
    <row r="7" spans="1:8" ht="15" customHeight="1">
      <c r="A7" s="75">
        <v>1.1000000000000001</v>
      </c>
      <c r="B7" s="371" t="s">
        <v>477</v>
      </c>
      <c r="C7" s="441">
        <v>1299153402.9979839</v>
      </c>
      <c r="D7" s="444">
        <v>1276449442.1358182</v>
      </c>
      <c r="E7" s="441">
        <v>1341103030.7984328</v>
      </c>
      <c r="F7" s="441">
        <v>1319752638.9021473</v>
      </c>
      <c r="G7" s="447">
        <v>1295851602.1512508</v>
      </c>
    </row>
    <row r="8" spans="1:8" ht="30" customHeight="1">
      <c r="A8" s="75" t="s">
        <v>14</v>
      </c>
      <c r="B8" s="371" t="s">
        <v>194</v>
      </c>
      <c r="C8" s="441">
        <v>42500000</v>
      </c>
      <c r="D8" s="444">
        <v>42500000</v>
      </c>
      <c r="E8" s="441">
        <v>42500000</v>
      </c>
      <c r="F8" s="441">
        <v>42500000</v>
      </c>
      <c r="G8" s="447">
        <v>42500000</v>
      </c>
    </row>
    <row r="9" spans="1:8" ht="15" customHeight="1">
      <c r="A9" s="75">
        <v>1.2</v>
      </c>
      <c r="B9" s="372" t="s">
        <v>193</v>
      </c>
      <c r="C9" s="441">
        <v>113990544.7219469</v>
      </c>
      <c r="D9" s="444">
        <v>84844953.22216256</v>
      </c>
      <c r="E9" s="441">
        <v>73510571.739802748</v>
      </c>
      <c r="F9" s="441">
        <v>65272298.809308</v>
      </c>
      <c r="G9" s="447">
        <v>69281592.7685204</v>
      </c>
    </row>
    <row r="10" spans="1:8" ht="15" customHeight="1">
      <c r="A10" s="75">
        <v>1.3</v>
      </c>
      <c r="B10" s="371" t="s">
        <v>28</v>
      </c>
      <c r="C10" s="442">
        <v>0</v>
      </c>
      <c r="D10" s="444">
        <v>319480</v>
      </c>
      <c r="E10" s="442">
        <v>682360</v>
      </c>
      <c r="F10" s="441">
        <v>24139.8</v>
      </c>
      <c r="G10" s="448">
        <v>513760</v>
      </c>
    </row>
    <row r="11" spans="1:8" ht="15" customHeight="1">
      <c r="A11" s="75">
        <v>2</v>
      </c>
      <c r="B11" s="371" t="s">
        <v>294</v>
      </c>
      <c r="C11" s="441">
        <v>16581835.9473</v>
      </c>
      <c r="D11" s="444">
        <v>10688152.774900001</v>
      </c>
      <c r="E11" s="441">
        <v>17303130.072299998</v>
      </c>
      <c r="F11" s="441">
        <v>17068355.648615077</v>
      </c>
      <c r="G11" s="447">
        <v>15369870.675000001</v>
      </c>
    </row>
    <row r="12" spans="1:8" ht="15" customHeight="1">
      <c r="A12" s="75">
        <v>3</v>
      </c>
      <c r="B12" s="371" t="s">
        <v>295</v>
      </c>
      <c r="C12" s="442">
        <v>117186129</v>
      </c>
      <c r="D12" s="444">
        <v>117186129</v>
      </c>
      <c r="E12" s="442">
        <v>117186129</v>
      </c>
      <c r="F12" s="441">
        <v>117186129.09981249</v>
      </c>
      <c r="G12" s="448">
        <v>112080651.75068747</v>
      </c>
    </row>
    <row r="13" spans="1:8" ht="15" customHeight="1" thickBot="1">
      <c r="A13" s="77">
        <v>4</v>
      </c>
      <c r="B13" s="78" t="s">
        <v>296</v>
      </c>
      <c r="C13" s="374">
        <v>1546911912.6672308</v>
      </c>
      <c r="D13" s="445">
        <v>1489488157.1328807</v>
      </c>
      <c r="E13" s="375">
        <v>1549785221.6105356</v>
      </c>
      <c r="F13" s="374">
        <v>1519303562.2598829</v>
      </c>
      <c r="G13" s="449">
        <v>1493097477.3454585</v>
      </c>
    </row>
    <row r="14" spans="1:8">
      <c r="B14" s="81"/>
    </row>
    <row r="15" spans="1:8" ht="25.5">
      <c r="B15" s="82" t="s">
        <v>478</v>
      </c>
    </row>
    <row r="16" spans="1:8">
      <c r="B16" s="82"/>
    </row>
    <row r="17" spans="1:4" ht="11.25">
      <c r="A17" s="51"/>
      <c r="B17" s="51"/>
      <c r="C17" s="51"/>
      <c r="D17" s="51"/>
    </row>
    <row r="18" spans="1:4" ht="11.25">
      <c r="A18" s="51"/>
      <c r="B18" s="51"/>
      <c r="C18" s="51"/>
      <c r="D18" s="51"/>
    </row>
    <row r="19" spans="1:4" ht="11.25">
      <c r="A19" s="51"/>
      <c r="B19" s="51"/>
      <c r="C19" s="51"/>
      <c r="D19" s="51"/>
    </row>
    <row r="20" spans="1:4" ht="11.25">
      <c r="A20" s="51"/>
      <c r="B20" s="51"/>
      <c r="C20" s="51"/>
      <c r="D20" s="51"/>
    </row>
    <row r="21" spans="1:4" ht="11.25">
      <c r="A21" s="51"/>
      <c r="B21" s="51"/>
      <c r="C21" s="51"/>
      <c r="D21" s="51"/>
    </row>
    <row r="22" spans="1:4" ht="11.25">
      <c r="A22" s="51"/>
      <c r="B22" s="51"/>
      <c r="C22" s="51"/>
      <c r="D22" s="51"/>
    </row>
    <row r="23" spans="1:4" ht="11.25">
      <c r="A23" s="51"/>
      <c r="B23" s="51"/>
      <c r="C23" s="51"/>
      <c r="D23" s="51"/>
    </row>
    <row r="24" spans="1:4" ht="11.25">
      <c r="A24" s="51"/>
      <c r="B24" s="51"/>
      <c r="C24" s="51"/>
      <c r="D24" s="51"/>
    </row>
    <row r="25" spans="1:4" ht="11.25">
      <c r="A25" s="51"/>
      <c r="B25" s="51"/>
      <c r="C25" s="51"/>
      <c r="D25" s="51"/>
    </row>
    <row r="26" spans="1:4" ht="11.25">
      <c r="A26" s="51"/>
      <c r="B26" s="51"/>
      <c r="C26" s="51"/>
      <c r="D26" s="51"/>
    </row>
    <row r="27" spans="1:4" ht="11.25">
      <c r="A27" s="51"/>
      <c r="B27" s="51"/>
      <c r="C27" s="51"/>
      <c r="D27" s="51"/>
    </row>
    <row r="28" spans="1:4" ht="11.25">
      <c r="A28" s="51"/>
      <c r="B28" s="51"/>
      <c r="C28" s="51"/>
      <c r="D28" s="51"/>
    </row>
    <row r="29" spans="1:4" ht="11.25">
      <c r="A29" s="51"/>
      <c r="B29" s="51"/>
      <c r="C29" s="51"/>
      <c r="D29" s="51"/>
    </row>
  </sheetData>
  <pageMargins left="0.7" right="0.7" top="0.75" bottom="0.75" header="0.3" footer="0.3"/>
  <pageSetup paperSize="9"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BreakPreview" zoomScale="60" zoomScaleNormal="100" workbookViewId="0">
      <pane xSplit="1" ySplit="4" topLeftCell="B5" activePane="bottomRight" state="frozen"/>
      <selection activeCell="B9" sqref="B9"/>
      <selection pane="topRight" activeCell="B9" sqref="B9"/>
      <selection pane="bottomLeft" activeCell="B9" sqref="B9"/>
      <selection pane="bottomRight" activeCell="C33" sqref="C33"/>
    </sheetView>
  </sheetViews>
  <sheetFormatPr defaultColWidth="9.140625" defaultRowHeight="14.25"/>
  <cols>
    <col min="1" max="1" width="9.42578125" style="4" bestFit="1" customWidth="1"/>
    <col min="2" max="2" width="35.28515625" style="4" customWidth="1"/>
    <col min="3" max="3" width="36.85546875" style="4" customWidth="1"/>
    <col min="4" max="16384" width="9.140625" style="5"/>
  </cols>
  <sheetData>
    <row r="1" spans="1:3">
      <c r="A1" s="2" t="s">
        <v>30</v>
      </c>
      <c r="B1" s="3" t="str">
        <f>'Info '!C2</f>
        <v>JSC "BasisBank"</v>
      </c>
    </row>
    <row r="2" spans="1:3">
      <c r="A2" s="2" t="s">
        <v>31</v>
      </c>
      <c r="B2" s="452">
        <f>'1. key ratios '!B2</f>
        <v>44469</v>
      </c>
    </row>
    <row r="4" spans="1:3" ht="27.95" customHeight="1" thickBot="1">
      <c r="A4" s="83" t="s">
        <v>80</v>
      </c>
      <c r="B4" s="682" t="s">
        <v>264</v>
      </c>
      <c r="C4" s="682"/>
    </row>
    <row r="5" spans="1:3">
      <c r="A5" s="84"/>
      <c r="B5" s="434" t="s">
        <v>81</v>
      </c>
      <c r="C5" s="435" t="s">
        <v>490</v>
      </c>
    </row>
    <row r="6" spans="1:3">
      <c r="A6" s="85">
        <v>1</v>
      </c>
      <c r="B6" s="86" t="s">
        <v>744</v>
      </c>
      <c r="C6" s="87" t="s">
        <v>745</v>
      </c>
    </row>
    <row r="7" spans="1:3">
      <c r="A7" s="85">
        <v>2</v>
      </c>
      <c r="B7" s="86" t="s">
        <v>741</v>
      </c>
      <c r="C7" s="87" t="s">
        <v>746</v>
      </c>
    </row>
    <row r="8" spans="1:3">
      <c r="A8" s="85">
        <v>3</v>
      </c>
      <c r="B8" s="86" t="s">
        <v>747</v>
      </c>
      <c r="C8" s="87" t="s">
        <v>748</v>
      </c>
    </row>
    <row r="9" spans="1:3">
      <c r="A9" s="85">
        <v>4</v>
      </c>
      <c r="B9" s="86" t="s">
        <v>749</v>
      </c>
      <c r="C9" s="87" t="s">
        <v>748</v>
      </c>
    </row>
    <row r="10" spans="1:3">
      <c r="A10" s="85">
        <v>5</v>
      </c>
      <c r="B10" s="86" t="s">
        <v>750</v>
      </c>
      <c r="C10" s="87" t="s">
        <v>745</v>
      </c>
    </row>
    <row r="11" spans="1:3">
      <c r="A11" s="85"/>
      <c r="B11" s="436"/>
      <c r="C11" s="437"/>
    </row>
    <row r="12" spans="1:3">
      <c r="A12" s="85"/>
      <c r="B12" s="438" t="s">
        <v>82</v>
      </c>
      <c r="C12" s="439" t="s">
        <v>491</v>
      </c>
    </row>
    <row r="13" spans="1:3">
      <c r="A13" s="85">
        <v>1</v>
      </c>
      <c r="B13" s="86" t="s">
        <v>742</v>
      </c>
      <c r="C13" s="88" t="s">
        <v>751</v>
      </c>
    </row>
    <row r="14" spans="1:3">
      <c r="A14" s="85">
        <v>2</v>
      </c>
      <c r="B14" s="86" t="s">
        <v>752</v>
      </c>
      <c r="C14" s="88" t="s">
        <v>753</v>
      </c>
    </row>
    <row r="15" spans="1:3">
      <c r="A15" s="85">
        <v>3</v>
      </c>
      <c r="B15" s="86" t="s">
        <v>754</v>
      </c>
      <c r="C15" s="88" t="s">
        <v>755</v>
      </c>
    </row>
    <row r="16" spans="1:3">
      <c r="A16" s="85">
        <v>4</v>
      </c>
      <c r="B16" s="86" t="s">
        <v>756</v>
      </c>
      <c r="C16" s="88" t="s">
        <v>757</v>
      </c>
    </row>
    <row r="17" spans="1:3">
      <c r="A17" s="85">
        <v>5</v>
      </c>
      <c r="B17" s="86" t="s">
        <v>758</v>
      </c>
      <c r="C17" s="88" t="s">
        <v>759</v>
      </c>
    </row>
    <row r="18" spans="1:3">
      <c r="A18" s="85">
        <v>6</v>
      </c>
      <c r="B18" s="86" t="s">
        <v>760</v>
      </c>
      <c r="C18" s="88" t="s">
        <v>761</v>
      </c>
    </row>
    <row r="19" spans="1:3">
      <c r="A19" s="85">
        <v>7</v>
      </c>
      <c r="B19" s="86" t="s">
        <v>762</v>
      </c>
      <c r="C19" s="88" t="s">
        <v>763</v>
      </c>
    </row>
    <row r="20" spans="1:3" ht="15.75" customHeight="1">
      <c r="A20" s="85"/>
      <c r="B20" s="86"/>
      <c r="C20" s="89"/>
    </row>
    <row r="21" spans="1:3" ht="30" customHeight="1">
      <c r="A21" s="85"/>
      <c r="B21" s="680" t="s">
        <v>83</v>
      </c>
      <c r="C21" s="681"/>
    </row>
    <row r="22" spans="1:3" ht="25.5">
      <c r="A22" s="85">
        <v>1</v>
      </c>
      <c r="B22" s="666" t="s">
        <v>764</v>
      </c>
      <c r="C22" s="667">
        <v>0.91598172861293459</v>
      </c>
    </row>
    <row r="23" spans="1:3" ht="15.75" customHeight="1">
      <c r="A23" s="85">
        <v>2</v>
      </c>
      <c r="B23" s="666" t="s">
        <v>765</v>
      </c>
      <c r="C23" s="667">
        <v>6.9155295356997867E-2</v>
      </c>
    </row>
    <row r="24" spans="1:3" ht="29.25" customHeight="1">
      <c r="A24" s="85"/>
      <c r="B24" s="680" t="s">
        <v>84</v>
      </c>
      <c r="C24" s="681"/>
    </row>
    <row r="25" spans="1:3">
      <c r="A25" s="85">
        <v>1</v>
      </c>
      <c r="B25" s="666" t="s">
        <v>766</v>
      </c>
      <c r="C25" s="667">
        <v>0.91561533592148947</v>
      </c>
    </row>
    <row r="26" spans="1:3" ht="15" thickBot="1">
      <c r="A26" s="90">
        <v>2</v>
      </c>
      <c r="B26" s="668" t="s">
        <v>765</v>
      </c>
      <c r="C26" s="669">
        <v>6.9155295356997867E-2</v>
      </c>
    </row>
  </sheetData>
  <mergeCells count="3">
    <mergeCell ref="B24:C24"/>
    <mergeCell ref="B21:C21"/>
    <mergeCell ref="B4:C4"/>
  </mergeCells>
  <dataValidations count="1">
    <dataValidation type="list" allowBlank="1" showInputMessage="1" showErrorMessage="1" sqref="C6:C10">
      <formula1>"Independent chair, Non-independent chair, Independent member, Non-independent member"</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zoomScale="60" zoomScaleNormal="90" workbookViewId="0">
      <pane xSplit="1" ySplit="5" topLeftCell="B6" activePane="bottomRight" state="frozen"/>
      <selection activeCell="B9" sqref="B9"/>
      <selection pane="topRight" activeCell="B9" sqref="B9"/>
      <selection pane="bottomLeft" activeCell="B9" sqref="B9"/>
      <selection pane="bottomRight" activeCell="C26" sqref="C26"/>
    </sheetView>
  </sheetViews>
  <sheetFormatPr defaultColWidth="9.140625" defaultRowHeight="14.25"/>
  <cols>
    <col min="1" max="1" width="9.42578125" style="4" bestFit="1" customWidth="1"/>
    <col min="2" max="2" width="47.42578125" style="4" customWidth="1"/>
    <col min="3" max="3" width="28" style="4" customWidth="1"/>
    <col min="4" max="4" width="22.42578125" style="4" customWidth="1"/>
    <col min="5" max="5" width="22.28515625" style="4" customWidth="1"/>
    <col min="6" max="6" width="12" style="5" bestFit="1" customWidth="1"/>
    <col min="7" max="7" width="12.42578125" style="5" bestFit="1" customWidth="1"/>
    <col min="8" max="16384" width="9.140625" style="5"/>
  </cols>
  <sheetData>
    <row r="1" spans="1:7">
      <c r="A1" s="310" t="s">
        <v>30</v>
      </c>
      <c r="B1" s="3" t="str">
        <f>'Info '!C2</f>
        <v>JSC "BasisBank"</v>
      </c>
      <c r="C1" s="104"/>
      <c r="D1" s="104"/>
      <c r="E1" s="104"/>
      <c r="F1" s="17"/>
    </row>
    <row r="2" spans="1:7" s="91" customFormat="1" ht="15.75" customHeight="1">
      <c r="A2" s="310" t="s">
        <v>31</v>
      </c>
      <c r="B2" s="452">
        <f>'1. key ratios '!B2</f>
        <v>44469</v>
      </c>
    </row>
    <row r="3" spans="1:7" s="91" customFormat="1" ht="15.75" customHeight="1">
      <c r="A3" s="310"/>
    </row>
    <row r="4" spans="1:7" s="91" customFormat="1" ht="15.75" customHeight="1" thickBot="1">
      <c r="A4" s="311" t="s">
        <v>199</v>
      </c>
      <c r="B4" s="687" t="s">
        <v>343</v>
      </c>
      <c r="C4" s="688"/>
      <c r="D4" s="688"/>
      <c r="E4" s="688"/>
    </row>
    <row r="5" spans="1:7" s="95" customFormat="1" ht="17.45" customHeight="1">
      <c r="A5" s="247"/>
      <c r="B5" s="248"/>
      <c r="C5" s="93" t="s">
        <v>0</v>
      </c>
      <c r="D5" s="93" t="s">
        <v>1</v>
      </c>
      <c r="E5" s="94" t="s">
        <v>2</v>
      </c>
    </row>
    <row r="6" spans="1:7" s="17" customFormat="1" ht="14.45" customHeight="1">
      <c r="A6" s="312"/>
      <c r="B6" s="683" t="s">
        <v>350</v>
      </c>
      <c r="C6" s="683" t="s">
        <v>90</v>
      </c>
      <c r="D6" s="685" t="s">
        <v>198</v>
      </c>
      <c r="E6" s="686"/>
      <c r="G6" s="5"/>
    </row>
    <row r="7" spans="1:7" s="17" customFormat="1" ht="99.6" customHeight="1">
      <c r="A7" s="312"/>
      <c r="B7" s="684"/>
      <c r="C7" s="683"/>
      <c r="D7" s="352" t="s">
        <v>197</v>
      </c>
      <c r="E7" s="353" t="s">
        <v>351</v>
      </c>
      <c r="G7" s="5"/>
    </row>
    <row r="8" spans="1:7">
      <c r="A8" s="313">
        <v>1</v>
      </c>
      <c r="B8" s="354" t="s">
        <v>35</v>
      </c>
      <c r="C8" s="611">
        <v>38227543.432700001</v>
      </c>
      <c r="D8" s="611"/>
      <c r="E8" s="612">
        <v>38227543.432700001</v>
      </c>
      <c r="F8" s="17"/>
    </row>
    <row r="9" spans="1:7">
      <c r="A9" s="313">
        <v>2</v>
      </c>
      <c r="B9" s="354" t="s">
        <v>36</v>
      </c>
      <c r="C9" s="611">
        <v>176287387.56119999</v>
      </c>
      <c r="D9" s="611"/>
      <c r="E9" s="612">
        <v>176287387.56119999</v>
      </c>
      <c r="F9" s="17"/>
    </row>
    <row r="10" spans="1:7">
      <c r="A10" s="313">
        <v>3</v>
      </c>
      <c r="B10" s="354" t="s">
        <v>37</v>
      </c>
      <c r="C10" s="611">
        <v>64049997.742599994</v>
      </c>
      <c r="D10" s="611"/>
      <c r="E10" s="612">
        <v>64049997.742599994</v>
      </c>
      <c r="F10" s="17"/>
    </row>
    <row r="11" spans="1:7">
      <c r="A11" s="313">
        <v>4</v>
      </c>
      <c r="B11" s="354" t="s">
        <v>38</v>
      </c>
      <c r="C11" s="611">
        <v>38981665.329999998</v>
      </c>
      <c r="D11" s="611"/>
      <c r="E11" s="612">
        <v>38981665.329999998</v>
      </c>
      <c r="F11" s="17"/>
    </row>
    <row r="12" spans="1:7">
      <c r="A12" s="313">
        <v>5</v>
      </c>
      <c r="B12" s="354" t="s">
        <v>39</v>
      </c>
      <c r="C12" s="611">
        <v>160873134.75</v>
      </c>
      <c r="D12" s="611"/>
      <c r="E12" s="612">
        <v>160873134.75</v>
      </c>
      <c r="F12" s="17"/>
    </row>
    <row r="13" spans="1:7">
      <c r="A13" s="313">
        <v>6.1</v>
      </c>
      <c r="B13" s="355" t="s">
        <v>40</v>
      </c>
      <c r="C13" s="613">
        <v>1137237451.5723999</v>
      </c>
      <c r="D13" s="611"/>
      <c r="E13" s="612">
        <v>1137237451.5723999</v>
      </c>
      <c r="F13" s="17"/>
    </row>
    <row r="14" spans="1:7">
      <c r="A14" s="313">
        <v>6.2</v>
      </c>
      <c r="B14" s="356" t="s">
        <v>41</v>
      </c>
      <c r="C14" s="613">
        <v>-51383017.656300001</v>
      </c>
      <c r="D14" s="611"/>
      <c r="E14" s="612">
        <v>-51383017.656300001</v>
      </c>
      <c r="F14" s="17"/>
    </row>
    <row r="15" spans="1:7">
      <c r="A15" s="313">
        <v>6</v>
      </c>
      <c r="B15" s="354" t="s">
        <v>42</v>
      </c>
      <c r="C15" s="611">
        <v>1085854433.9161</v>
      </c>
      <c r="D15" s="611"/>
      <c r="E15" s="612">
        <v>1085854433.9161</v>
      </c>
      <c r="F15" s="17"/>
    </row>
    <row r="16" spans="1:7">
      <c r="A16" s="313">
        <v>7</v>
      </c>
      <c r="B16" s="354" t="s">
        <v>43</v>
      </c>
      <c r="C16" s="611">
        <v>13367098.870499998</v>
      </c>
      <c r="D16" s="611"/>
      <c r="E16" s="612">
        <v>13367098.870499998</v>
      </c>
      <c r="F16" s="17"/>
    </row>
    <row r="17" spans="1:7">
      <c r="A17" s="313">
        <v>8</v>
      </c>
      <c r="B17" s="354" t="s">
        <v>196</v>
      </c>
      <c r="C17" s="611">
        <v>11591911.736</v>
      </c>
      <c r="D17" s="611"/>
      <c r="E17" s="612">
        <v>11591911.736</v>
      </c>
      <c r="F17" s="314"/>
      <c r="G17" s="98"/>
    </row>
    <row r="18" spans="1:7">
      <c r="A18" s="313">
        <v>9</v>
      </c>
      <c r="B18" s="354" t="s">
        <v>44</v>
      </c>
      <c r="C18" s="611">
        <v>17062704.219999999</v>
      </c>
      <c r="D18" s="611"/>
      <c r="E18" s="612">
        <v>17062704.219999999</v>
      </c>
      <c r="F18" s="17"/>
      <c r="G18" s="98"/>
    </row>
    <row r="19" spans="1:7">
      <c r="A19" s="313">
        <v>10</v>
      </c>
      <c r="B19" s="354" t="s">
        <v>45</v>
      </c>
      <c r="C19" s="611">
        <v>35342823.920000002</v>
      </c>
      <c r="D19" s="611">
        <v>15618512.629999999</v>
      </c>
      <c r="E19" s="612">
        <v>19724311.290000003</v>
      </c>
      <c r="F19" s="17"/>
      <c r="G19" s="98"/>
    </row>
    <row r="20" spans="1:7">
      <c r="A20" s="313">
        <v>11</v>
      </c>
      <c r="B20" s="354" t="s">
        <v>46</v>
      </c>
      <c r="C20" s="611">
        <v>8771696.5536000002</v>
      </c>
      <c r="D20" s="611"/>
      <c r="E20" s="612">
        <v>8771696.5536000002</v>
      </c>
      <c r="F20" s="17"/>
    </row>
    <row r="21" spans="1:7" ht="26.25" thickBot="1">
      <c r="A21" s="191"/>
      <c r="B21" s="315" t="s">
        <v>353</v>
      </c>
      <c r="C21" s="614">
        <v>1650410398.0327003</v>
      </c>
      <c r="D21" s="614">
        <v>15618512.629999999</v>
      </c>
      <c r="E21" s="615">
        <v>1634791885.4027002</v>
      </c>
    </row>
    <row r="22" spans="1:7">
      <c r="A22" s="5"/>
      <c r="B22" s="5"/>
      <c r="C22" s="5"/>
      <c r="D22" s="5"/>
      <c r="E22" s="5"/>
    </row>
    <row r="23" spans="1:7">
      <c r="A23" s="5"/>
      <c r="B23" s="5"/>
      <c r="C23" s="5"/>
      <c r="D23" s="5"/>
      <c r="E23" s="5"/>
    </row>
    <row r="25" spans="1:7" s="4" customFormat="1">
      <c r="B25" s="99"/>
      <c r="F25" s="5"/>
      <c r="G25" s="5"/>
    </row>
    <row r="26" spans="1:7" s="4" customFormat="1">
      <c r="B26" s="99"/>
      <c r="F26" s="5"/>
      <c r="G26" s="5"/>
    </row>
    <row r="27" spans="1:7" s="4" customFormat="1">
      <c r="B27" s="99"/>
      <c r="F27" s="5"/>
      <c r="G27" s="5"/>
    </row>
    <row r="28" spans="1:7" s="4" customFormat="1">
      <c r="B28" s="99"/>
      <c r="F28" s="5"/>
      <c r="G28" s="5"/>
    </row>
    <row r="29" spans="1:7" s="4" customFormat="1">
      <c r="B29" s="99"/>
      <c r="F29" s="5"/>
      <c r="G29" s="5"/>
    </row>
    <row r="30" spans="1:7" s="4" customFormat="1">
      <c r="B30" s="99"/>
      <c r="F30" s="5"/>
      <c r="G30" s="5"/>
    </row>
    <row r="31" spans="1:7" s="4" customFormat="1">
      <c r="B31" s="99"/>
      <c r="F31" s="5"/>
      <c r="G31" s="5"/>
    </row>
    <row r="32" spans="1:7" s="4" customFormat="1">
      <c r="B32" s="99"/>
      <c r="F32" s="5"/>
      <c r="G32" s="5"/>
    </row>
    <row r="33" spans="2:7" s="4" customFormat="1">
      <c r="B33" s="99"/>
      <c r="F33" s="5"/>
      <c r="G33" s="5"/>
    </row>
    <row r="34" spans="2:7" s="4" customFormat="1">
      <c r="B34" s="99"/>
      <c r="F34" s="5"/>
      <c r="G34" s="5"/>
    </row>
    <row r="35" spans="2:7" s="4" customFormat="1">
      <c r="B35" s="99"/>
      <c r="F35" s="5"/>
      <c r="G35" s="5"/>
    </row>
    <row r="36" spans="2:7" s="4" customFormat="1">
      <c r="B36" s="99"/>
      <c r="F36" s="5"/>
      <c r="G36" s="5"/>
    </row>
    <row r="37" spans="2:7" s="4" customFormat="1">
      <c r="B37" s="99"/>
      <c r="F37" s="5"/>
      <c r="G37" s="5"/>
    </row>
  </sheetData>
  <mergeCells count="4">
    <mergeCell ref="B6:B7"/>
    <mergeCell ref="C6:C7"/>
    <mergeCell ref="D6:E6"/>
    <mergeCell ref="B4:E4"/>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60" zoomScaleNormal="100" workbookViewId="0">
      <pane xSplit="1" ySplit="4" topLeftCell="B5" activePane="bottomRight" state="frozen"/>
      <selection activeCell="B15" sqref="B15"/>
      <selection pane="topRight" activeCell="B15" sqref="B15"/>
      <selection pane="bottomLeft" activeCell="B15" sqref="B15"/>
      <selection pane="bottomRight" activeCell="C35" sqref="C35"/>
    </sheetView>
  </sheetViews>
  <sheetFormatPr defaultColWidth="9.140625" defaultRowHeight="12.75" outlineLevelRow="1"/>
  <cols>
    <col min="1" max="1" width="9.42578125" style="4" bestFit="1" customWidth="1"/>
    <col min="2" max="2" width="96.57031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42578125" style="4" bestFit="1" customWidth="1"/>
    <col min="10" max="16384" width="9.140625" style="4"/>
  </cols>
  <sheetData>
    <row r="1" spans="1:6">
      <c r="A1" s="2" t="s">
        <v>30</v>
      </c>
      <c r="B1" s="3" t="str">
        <f>'Info '!C2</f>
        <v>JSC "BasisBank"</v>
      </c>
    </row>
    <row r="2" spans="1:6" s="91" customFormat="1" ht="15.75" customHeight="1">
      <c r="A2" s="2" t="s">
        <v>31</v>
      </c>
      <c r="B2" s="452">
        <f>'1. key ratios '!B2</f>
        <v>44469</v>
      </c>
      <c r="C2" s="4"/>
      <c r="D2" s="4"/>
      <c r="E2" s="4"/>
      <c r="F2" s="4"/>
    </row>
    <row r="3" spans="1:6" s="91" customFormat="1" ht="15.75" customHeight="1">
      <c r="C3" s="4"/>
      <c r="D3" s="4"/>
      <c r="E3" s="4"/>
      <c r="F3" s="4"/>
    </row>
    <row r="4" spans="1:6" s="91" customFormat="1" ht="13.5" thickBot="1">
      <c r="A4" s="91" t="s">
        <v>85</v>
      </c>
      <c r="B4" s="316" t="s">
        <v>330</v>
      </c>
      <c r="C4" s="92" t="s">
        <v>73</v>
      </c>
      <c r="D4" s="4"/>
      <c r="E4" s="4"/>
      <c r="F4" s="4"/>
    </row>
    <row r="5" spans="1:6">
      <c r="A5" s="253">
        <v>1</v>
      </c>
      <c r="B5" s="317" t="s">
        <v>352</v>
      </c>
      <c r="C5" s="616">
        <v>1634791885.4027002</v>
      </c>
    </row>
    <row r="6" spans="1:6" s="254" customFormat="1">
      <c r="A6" s="100">
        <v>2.1</v>
      </c>
      <c r="B6" s="250" t="s">
        <v>331</v>
      </c>
      <c r="C6" s="617">
        <v>227701217.84869999</v>
      </c>
    </row>
    <row r="7" spans="1:6" s="81" customFormat="1" outlineLevel="1">
      <c r="A7" s="75">
        <v>2.2000000000000002</v>
      </c>
      <c r="B7" s="76" t="s">
        <v>332</v>
      </c>
      <c r="C7" s="618">
        <v>0</v>
      </c>
    </row>
    <row r="8" spans="1:6" s="81" customFormat="1" ht="25.5">
      <c r="A8" s="75">
        <v>3</v>
      </c>
      <c r="B8" s="251" t="s">
        <v>333</v>
      </c>
      <c r="C8" s="619">
        <v>1862493103.2514002</v>
      </c>
    </row>
    <row r="9" spans="1:6" s="254" customFormat="1">
      <c r="A9" s="100">
        <v>4</v>
      </c>
      <c r="B9" s="102" t="s">
        <v>87</v>
      </c>
      <c r="C9" s="617">
        <v>18846564.152100001</v>
      </c>
    </row>
    <row r="10" spans="1:6" s="81" customFormat="1" outlineLevel="1">
      <c r="A10" s="75">
        <v>5.0999999999999996</v>
      </c>
      <c r="B10" s="76" t="s">
        <v>334</v>
      </c>
      <c r="C10" s="618">
        <v>-103529796.90244</v>
      </c>
    </row>
    <row r="11" spans="1:6" s="81" customFormat="1" ht="25.5" outlineLevel="1">
      <c r="A11" s="75">
        <v>5.2</v>
      </c>
      <c r="B11" s="76" t="s">
        <v>335</v>
      </c>
      <c r="C11" s="618">
        <v>0</v>
      </c>
    </row>
    <row r="12" spans="1:6" s="81" customFormat="1">
      <c r="A12" s="75">
        <v>6</v>
      </c>
      <c r="B12" s="249" t="s">
        <v>479</v>
      </c>
      <c r="C12" s="618">
        <v>0</v>
      </c>
    </row>
    <row r="13" spans="1:6" s="81" customFormat="1" ht="13.5" thickBot="1">
      <c r="A13" s="77">
        <v>7</v>
      </c>
      <c r="B13" s="252" t="s">
        <v>281</v>
      </c>
      <c r="C13" s="620">
        <v>1777809870.5010602</v>
      </c>
    </row>
    <row r="15" spans="1:6">
      <c r="A15" s="268"/>
      <c r="B15" s="82"/>
    </row>
    <row r="16" spans="1:6">
      <c r="A16" s="268"/>
      <c r="B16" s="268"/>
    </row>
    <row r="17" spans="1:5" ht="15">
      <c r="A17" s="263"/>
      <c r="B17" s="264"/>
      <c r="C17" s="268"/>
      <c r="D17" s="268"/>
      <c r="E17" s="268"/>
    </row>
    <row r="18" spans="1:5" ht="15">
      <c r="A18" s="269"/>
      <c r="B18" s="270"/>
      <c r="C18" s="268"/>
      <c r="D18" s="268"/>
      <c r="E18" s="268"/>
    </row>
    <row r="19" spans="1:5">
      <c r="A19" s="271"/>
      <c r="B19" s="265"/>
      <c r="C19" s="268"/>
      <c r="D19" s="268"/>
      <c r="E19" s="268"/>
    </row>
    <row r="20" spans="1:5">
      <c r="A20" s="272"/>
      <c r="B20" s="266"/>
      <c r="C20" s="268"/>
      <c r="D20" s="268"/>
      <c r="E20" s="268"/>
    </row>
    <row r="21" spans="1:5">
      <c r="A21" s="272"/>
      <c r="B21" s="270"/>
      <c r="C21" s="268"/>
      <c r="D21" s="268"/>
      <c r="E21" s="268"/>
    </row>
    <row r="22" spans="1:5">
      <c r="A22" s="271"/>
      <c r="B22" s="267"/>
      <c r="C22" s="268"/>
      <c r="D22" s="268"/>
      <c r="E22" s="268"/>
    </row>
    <row r="23" spans="1:5">
      <c r="A23" s="272"/>
      <c r="B23" s="266"/>
      <c r="C23" s="268"/>
      <c r="D23" s="268"/>
      <c r="E23" s="268"/>
    </row>
    <row r="24" spans="1:5">
      <c r="A24" s="272"/>
      <c r="B24" s="266"/>
      <c r="C24" s="268"/>
      <c r="D24" s="268"/>
      <c r="E24" s="268"/>
    </row>
    <row r="25" spans="1:5">
      <c r="A25" s="272"/>
      <c r="B25" s="273"/>
      <c r="C25" s="268"/>
      <c r="D25" s="268"/>
      <c r="E25" s="268"/>
    </row>
    <row r="26" spans="1:5">
      <c r="A26" s="272"/>
      <c r="B26" s="270"/>
      <c r="C26" s="268"/>
      <c r="D26" s="268"/>
      <c r="E26" s="268"/>
    </row>
    <row r="27" spans="1:5">
      <c r="A27" s="268"/>
      <c r="B27" s="274"/>
      <c r="C27" s="268"/>
      <c r="D27" s="268"/>
      <c r="E27" s="268"/>
    </row>
    <row r="28" spans="1:5">
      <c r="A28" s="268"/>
      <c r="B28" s="274"/>
      <c r="C28" s="268"/>
      <c r="D28" s="268"/>
      <c r="E28" s="268"/>
    </row>
    <row r="29" spans="1:5">
      <c r="A29" s="268"/>
      <c r="B29" s="274"/>
      <c r="C29" s="268"/>
      <c r="D29" s="268"/>
      <c r="E29" s="268"/>
    </row>
    <row r="30" spans="1:5">
      <c r="A30" s="268"/>
      <c r="B30" s="274"/>
      <c r="C30" s="268"/>
      <c r="D30" s="268"/>
      <c r="E30" s="268"/>
    </row>
    <row r="31" spans="1:5">
      <c r="A31" s="268"/>
      <c r="B31" s="274"/>
      <c r="C31" s="268"/>
      <c r="D31" s="268"/>
      <c r="E31" s="268"/>
    </row>
    <row r="32" spans="1:5">
      <c r="A32" s="268"/>
      <c r="B32" s="274"/>
      <c r="C32" s="268"/>
      <c r="D32" s="268"/>
      <c r="E32" s="268"/>
    </row>
    <row r="33" spans="1:5">
      <c r="A33" s="268"/>
      <c r="B33" s="274"/>
      <c r="C33" s="268"/>
      <c r="D33" s="268"/>
      <c r="E33" s="268"/>
    </row>
  </sheetData>
  <pageMargins left="0.7" right="0.7" top="0.75" bottom="0.75" header="0.3" footer="0.3"/>
  <pageSetup paperSize="9" scale="7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077SqsIar+4hP2A+mme+kW9slRRD2bEmypMtUoZvyBc=</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5m1Bi/rkgcn6qXisAvSZpWBvfcjkfL1ZBH3UpsNld44=</DigestValue>
    </Reference>
  </SignedInfo>
  <SignatureValue>loOVlTr+YuHxMVKn/B1eVoHVDxeAD7OmovJLIs3MTN1K/ssQgpupuPDugIzHk0V1YtJ2d9QqUdAo
YjktZDchXmZsiDeoxwPeWNzQ5AOm9rgHShRA9kZQztln8SCLD1mlcqdy4cWH4aIK/jAGIVHGBQ+W
9PWh/3L2c6s/2xdwIu0CJE5EUPqLyZRwxDONcjPr8NgtXrNsBOvfHbOIX59R46a7wgTzsYQpcTNu
J0Mf4BUzzk/XiEHnKHOb21qA4uS7J70rrwNH54BPp8sdNFnp6RFE4Eet+wVXezEF7NYYFRd1Ksot
ipaPAVO6SrzBMmZq4L3lOVTEn5Cv3RGxyL1q0g==</SignatureValue>
  <KeyInfo>
    <X509Data>
      <X509Certificate>MIIGOzCCBSOgAwIBAgIKF8Qh/QACAAGogDANBgkqhkiG9w0BAQsFADBKMRIwEAYKCZImiZPyLGQBGRYCZ2UxEzARBgoJkiaJk/IsZAEZFgNuYmcxHzAdBgNVBAMTFk5CRyBDbGFzcyAyIElOVCBTdWIgQ0EwHhcNMjAwOTIyMDkyMjI4WhcNMjExMjIyMDk0NjU2WjA5MRYwFAYDVQQKEw1KU0MgQkFTSVNCQU5LMR8wHQYDVQQDExZCQlMgLSBUaW5hdGluIEtoZWxhZHplMIIBIjANBgkqhkiG9w0BAQEFAAOCAQ8AMIIBCgKCAQEA5hHJeUs3hlQjglx31ncVge2uZ4gpPLAxFQJQFKcymSmNCROs79F/bpjGKxpfOxtqj4J9C3tMtZuHJ3P1cWpXUdZkJS5KzqxYshBnNbHuX6GcTpd5YfYKGiiGuzKYKBfcgMgSSjzSVC2Btdv1SihHmUKpNam3Fl8wT9b/YzrmX5LOdooqxCEmh+cLcaBRN6WyTJ1ApwpWNnogNgv/iWyTjfc5QwtRMfccMLEeIaNn6J7ZHjevgiNDuZNwCCBGqSviUEHcnGOEGb/QiUfWmLNuDIp6OT4D3XOTjRR+OzAUkzIwzmm+aewHrm1ZDjA8OdioCe54SJik45eBuwIvEwCg1wIDAQABo4IDMjCCAy4wPAYJKwYBBAGCNxUHBC8wLQYlKwYBBAGCNxUI5rJgg431RIaBmQmDuKFKg76EcQSDxJEzhIOIXQIBZAIBIzAdBgNVHSUEFjAUBggrBgEFBQcDAgYIKwYBBQUHAwQwCwYDVR0PBAQDAgeAMCcGCSsGAQQBgjcVCgQaMBgwCgYIKwYBBQUHAwIwCgYIKwYBBQUHAwQwHQYDVR0OBBYEFE6opUkrk7mHKr7+riNmljsfyGFt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L7iZi13Clkn1nvZTiQdi4N+nuMeidTQ2gK1QpWP8j5mtBZjoPXgl0GObhiMFxkZOT6p1KnSt6AJX+88qaWhX4r3vWcWFgpmRLJuXPDYPvvBCMLTOpy2fTEAxxjgoQNpXe9aW1T+JWdqjhhFdJBR6b/9haXjIDEdGHwUeaq7XGQ5icRRUqpts9f1vzJaDzrXOrK49oTriWX8UB/H3W8ZzmsUUOQK++oMEnETqCiLxbZc9NBSLA9snrGugo0XS1V3G2Vh99KM7WiPwldPEF23VLqVGPu87VJbuKU/IGzsA6C9yFxqxCXpf394VqtukGkuNqiTgyJifUkCNujZ91Mp6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6zgLu+sHhWVzbHMIcWmOYbosvLdV8F/iX/Ald+DWUAU=</DigestValue>
      </Reference>
      <Reference URI="/xl/drawings/drawing1.xml?ContentType=application/vnd.openxmlformats-officedocument.drawing+xml">
        <DigestMethod Algorithm="http://www.w3.org/2001/04/xmlenc#sha256"/>
        <DigestValue>gMIrtl6g4o3ruhs9UDNgGxxhocRDAdai6eAgp+BfAco=</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uoVGunLlgbXKdcx+GZ8JSa3ZjJ+0I1sK9rKjRCmLKoc=</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uoVGunLlgbXKdcx+GZ8JSa3ZjJ+0I1sK9rKjRCmLKoc=</DigestValue>
      </Reference>
      <Reference URI="/xl/printerSettings/printerSettings22.bin?ContentType=application/vnd.openxmlformats-officedocument.spreadsheetml.printerSettings">
        <DigestMethod Algorithm="http://www.w3.org/2001/04/xmlenc#sha256"/>
        <DigestValue>uoVGunLlgbXKdcx+GZ8JSa3ZjJ+0I1sK9rKjRCmLKoc=</DigestValue>
      </Reference>
      <Reference URI="/xl/printerSettings/printerSettings23.bin?ContentType=application/vnd.openxmlformats-officedocument.spreadsheetml.printerSettings">
        <DigestMethod Algorithm="http://www.w3.org/2001/04/xmlenc#sha256"/>
        <DigestValue>uoVGunLlgbXKdcx+GZ8JSa3ZjJ+0I1sK9rKjRCmLKoc=</DigestValue>
      </Reference>
      <Reference URI="/xl/printerSettings/printerSettings24.bin?ContentType=application/vnd.openxmlformats-officedocument.spreadsheetml.printerSettings">
        <DigestMethod Algorithm="http://www.w3.org/2001/04/xmlenc#sha256"/>
        <DigestValue>LtR1oLpK0mIQeaEcHA1nKZBK4JwtakBKB/qrrEgSa5Y=</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+YcQBxkRFTD5Ng0Rxw+Uqc9ZRcKtWy4UUt9mWyzAOWI=</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+YcQBxkRFTD5Ng0Rxw+Uqc9ZRcKtWy4UUt9mWyzAOWI=</DigestValue>
      </Reference>
      <Reference URI="/xl/printerSettings/printerSettings29.bin?ContentType=application/vnd.openxmlformats-officedocument.spreadsheetml.printerSettings">
        <DigestMethod Algorithm="http://www.w3.org/2001/04/xmlenc#sha256"/>
        <DigestValue>Jvc/AAcctJzKN0qaXf/mBEXlTvXdFDkJDxOncZkdWSg=</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LtR1oLpK0mIQeaEcHA1nKZBK4JwtakBKB/qrrEgSa5Y=</DigestValue>
      </Reference>
      <Reference URI="/xl/sharedStrings.xml?ContentType=application/vnd.openxmlformats-officedocument.spreadsheetml.sharedStrings+xml">
        <DigestMethod Algorithm="http://www.w3.org/2001/04/xmlenc#sha256"/>
        <DigestValue>lzRyiis09P/WOsb08HLXX44mA6RbVzueqcV5G7jgq6o=</DigestValue>
      </Reference>
      <Reference URI="/xl/styles.xml?ContentType=application/vnd.openxmlformats-officedocument.spreadsheetml.styles+xml">
        <DigestMethod Algorithm="http://www.w3.org/2001/04/xmlenc#sha256"/>
        <DigestValue>vKjvBnDllMkBLaGHyxsgM7EZfMnw5mKLIEXIpByDswk=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fa1oIe9uczrQ58LCgK3yPD9cd8Khz2xevUWWzHAGgqA=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+AYmwoVV+5mrvnTmKqGspqDqQ6cgy+uzF/cFAxNVBLw=</DigestValue>
      </Reference>
      <Reference URI="/xl/worksheets/sheet10.xml?ContentType=application/vnd.openxmlformats-officedocument.spreadsheetml.worksheet+xml">
        <DigestMethod Algorithm="http://www.w3.org/2001/04/xmlenc#sha256"/>
        <DigestValue>vcSUCsdIF/fyYnLfACal2n9L0aaU/1BJVVLZuI8VyIU=</DigestValue>
      </Reference>
      <Reference URI="/xl/worksheets/sheet11.xml?ContentType=application/vnd.openxmlformats-officedocument.spreadsheetml.worksheet+xml">
        <DigestMethod Algorithm="http://www.w3.org/2001/04/xmlenc#sha256"/>
        <DigestValue>WNmq9AOR/XSHzuT7/OsaCg/UqjHX+BhQxBFunafnh/I=</DigestValue>
      </Reference>
      <Reference URI="/xl/worksheets/sheet12.xml?ContentType=application/vnd.openxmlformats-officedocument.spreadsheetml.worksheet+xml">
        <DigestMethod Algorithm="http://www.w3.org/2001/04/xmlenc#sha256"/>
        <DigestValue>8c/eMSWc8MnwTw/We/WS88opHuUdmM9fAe7eAJdHbtg=</DigestValue>
      </Reference>
      <Reference URI="/xl/worksheets/sheet13.xml?ContentType=application/vnd.openxmlformats-officedocument.spreadsheetml.worksheet+xml">
        <DigestMethod Algorithm="http://www.w3.org/2001/04/xmlenc#sha256"/>
        <DigestValue>O+Kc6zr5gx7CiXewf4/BdtGXgUpGa04xZqJ5sAW6MOc=</DigestValue>
      </Reference>
      <Reference URI="/xl/worksheets/sheet14.xml?ContentType=application/vnd.openxmlformats-officedocument.spreadsheetml.worksheet+xml">
        <DigestMethod Algorithm="http://www.w3.org/2001/04/xmlenc#sha256"/>
        <DigestValue>zWib5GKSlZTh3NbQIXsDDFGioJAE5tiU7lUFiuAVhyg=</DigestValue>
      </Reference>
      <Reference URI="/xl/worksheets/sheet15.xml?ContentType=application/vnd.openxmlformats-officedocument.spreadsheetml.worksheet+xml">
        <DigestMethod Algorithm="http://www.w3.org/2001/04/xmlenc#sha256"/>
        <DigestValue>MkPue4M3xC5ywrJRx9XUrLuYAJaSjntupTmgX1od5ms=</DigestValue>
      </Reference>
      <Reference URI="/xl/worksheets/sheet16.xml?ContentType=application/vnd.openxmlformats-officedocument.spreadsheetml.worksheet+xml">
        <DigestMethod Algorithm="http://www.w3.org/2001/04/xmlenc#sha256"/>
        <DigestValue>XZW1tod07oMydNOCiemakXAFCpsEDCeACYKO+mUf4L4=</DigestValue>
      </Reference>
      <Reference URI="/xl/worksheets/sheet17.xml?ContentType=application/vnd.openxmlformats-officedocument.spreadsheetml.worksheet+xml">
        <DigestMethod Algorithm="http://www.w3.org/2001/04/xmlenc#sha256"/>
        <DigestValue>UBQERsvOybeJykEdCGe+MPptkFczn0548LKOvJfoPDw=</DigestValue>
      </Reference>
      <Reference URI="/xl/worksheets/sheet18.xml?ContentType=application/vnd.openxmlformats-officedocument.spreadsheetml.worksheet+xml">
        <DigestMethod Algorithm="http://www.w3.org/2001/04/xmlenc#sha256"/>
        <DigestValue>Nv9OoOFlD4yw+1Plf4eTMgHZecHPpDetbhjweTdt+4I=</DigestValue>
      </Reference>
      <Reference URI="/xl/worksheets/sheet19.xml?ContentType=application/vnd.openxmlformats-officedocument.spreadsheetml.worksheet+xml">
        <DigestMethod Algorithm="http://www.w3.org/2001/04/xmlenc#sha256"/>
        <DigestValue>7d/MF1kbPfzDHw7YzJcyJdlMjGTa8p8jW5MziGq/c2Y=</DigestValue>
      </Reference>
      <Reference URI="/xl/worksheets/sheet2.xml?ContentType=application/vnd.openxmlformats-officedocument.spreadsheetml.worksheet+xml">
        <DigestMethod Algorithm="http://www.w3.org/2001/04/xmlenc#sha256"/>
        <DigestValue>kLgEwGAmYs3hu1scR5LV/l5RnsoUyizbE4VwasIzdQs=</DigestValue>
      </Reference>
      <Reference URI="/xl/worksheets/sheet20.xml?ContentType=application/vnd.openxmlformats-officedocument.spreadsheetml.worksheet+xml">
        <DigestMethod Algorithm="http://www.w3.org/2001/04/xmlenc#sha256"/>
        <DigestValue>EXS/3MaKq+yPX/QypKl6RZYqVABe8nLKCFluCZgPuTc=</DigestValue>
      </Reference>
      <Reference URI="/xl/worksheets/sheet21.xml?ContentType=application/vnd.openxmlformats-officedocument.spreadsheetml.worksheet+xml">
        <DigestMethod Algorithm="http://www.w3.org/2001/04/xmlenc#sha256"/>
        <DigestValue>hn/lYqBGl6ipeEElbhKBvqIV3ZYwda/Onp6rnelvwq8=</DigestValue>
      </Reference>
      <Reference URI="/xl/worksheets/sheet22.xml?ContentType=application/vnd.openxmlformats-officedocument.spreadsheetml.worksheet+xml">
        <DigestMethod Algorithm="http://www.w3.org/2001/04/xmlenc#sha256"/>
        <DigestValue>AWMnGLku3ULXe0ReaJqc2pl0cqubbLEyBkG2nUNkTq8=</DigestValue>
      </Reference>
      <Reference URI="/xl/worksheets/sheet23.xml?ContentType=application/vnd.openxmlformats-officedocument.spreadsheetml.worksheet+xml">
        <DigestMethod Algorithm="http://www.w3.org/2001/04/xmlenc#sha256"/>
        <DigestValue>ojRaJJQAdkUuIApvRkzRjfambGKj+BBNrCVG39SAY7I=</DigestValue>
      </Reference>
      <Reference URI="/xl/worksheets/sheet24.xml?ContentType=application/vnd.openxmlformats-officedocument.spreadsheetml.worksheet+xml">
        <DigestMethod Algorithm="http://www.w3.org/2001/04/xmlenc#sha256"/>
        <DigestValue>MzitPRry5RHTIDnIQ93/V0vfupSlcpQ3+3aaphAsa4s=</DigestValue>
      </Reference>
      <Reference URI="/xl/worksheets/sheet25.xml?ContentType=application/vnd.openxmlformats-officedocument.spreadsheetml.worksheet+xml">
        <DigestMethod Algorithm="http://www.w3.org/2001/04/xmlenc#sha256"/>
        <DigestValue>MYPQ671Ff+B+v0MBGtZdd2CveIuPApBq4vB5y0HDUV0=</DigestValue>
      </Reference>
      <Reference URI="/xl/worksheets/sheet26.xml?ContentType=application/vnd.openxmlformats-officedocument.spreadsheetml.worksheet+xml">
        <DigestMethod Algorithm="http://www.w3.org/2001/04/xmlenc#sha256"/>
        <DigestValue>/esVufbQ/HJqjfNOLYBtCZm3cj8gtwAjBi12SwLsGuk=</DigestValue>
      </Reference>
      <Reference URI="/xl/worksheets/sheet27.xml?ContentType=application/vnd.openxmlformats-officedocument.spreadsheetml.worksheet+xml">
        <DigestMethod Algorithm="http://www.w3.org/2001/04/xmlenc#sha256"/>
        <DigestValue>xLN9KUjjeP3lax6VwyMmPUskkqYParmU0f/q+PCKxV0=</DigestValue>
      </Reference>
      <Reference URI="/xl/worksheets/sheet28.xml?ContentType=application/vnd.openxmlformats-officedocument.spreadsheetml.worksheet+xml">
        <DigestMethod Algorithm="http://www.w3.org/2001/04/xmlenc#sha256"/>
        <DigestValue>FZl+VbJnkQ1gcfkESS3IkGaN4Z5WdIxfq+W1YdFe3AE=</DigestValue>
      </Reference>
      <Reference URI="/xl/worksheets/sheet29.xml?ContentType=application/vnd.openxmlformats-officedocument.spreadsheetml.worksheet+xml">
        <DigestMethod Algorithm="http://www.w3.org/2001/04/xmlenc#sha256"/>
        <DigestValue>FKKZA9MKOnPVbKXhOAMdQMK6sMnKx4guJgfexQIshIQ=</DigestValue>
      </Reference>
      <Reference URI="/xl/worksheets/sheet3.xml?ContentType=application/vnd.openxmlformats-officedocument.spreadsheetml.worksheet+xml">
        <DigestMethod Algorithm="http://www.w3.org/2001/04/xmlenc#sha256"/>
        <DigestValue>7OqPrNT9UkrfbbVI7ou2bNx2iRMy1BdThonGwRwqPBk=</DigestValue>
      </Reference>
      <Reference URI="/xl/worksheets/sheet4.xml?ContentType=application/vnd.openxmlformats-officedocument.spreadsheetml.worksheet+xml">
        <DigestMethod Algorithm="http://www.w3.org/2001/04/xmlenc#sha256"/>
        <DigestValue>kc5Lf/tjKTdgksd+k0oFSqR6/K16A4mMT+rNwAEBqyA=</DigestValue>
      </Reference>
      <Reference URI="/xl/worksheets/sheet5.xml?ContentType=application/vnd.openxmlformats-officedocument.spreadsheetml.worksheet+xml">
        <DigestMethod Algorithm="http://www.w3.org/2001/04/xmlenc#sha256"/>
        <DigestValue>AzAlTpWTv5YC9HuLn9N5P+sRGvw7u3trnEvpTPhp+Kk=</DigestValue>
      </Reference>
      <Reference URI="/xl/worksheets/sheet6.xml?ContentType=application/vnd.openxmlformats-officedocument.spreadsheetml.worksheet+xml">
        <DigestMethod Algorithm="http://www.w3.org/2001/04/xmlenc#sha256"/>
        <DigestValue>Y4HfyRGb2e0lfRtd0+I0RgJMYeIKHcsMdz3ewNLDbSw=</DigestValue>
      </Reference>
      <Reference URI="/xl/worksheets/sheet7.xml?ContentType=application/vnd.openxmlformats-officedocument.spreadsheetml.worksheet+xml">
        <DigestMethod Algorithm="http://www.w3.org/2001/04/xmlenc#sha256"/>
        <DigestValue>iLkFVNcPjWjh5D4q2QBJI+kG+SKW0OKPggVrfX0xImM=</DigestValue>
      </Reference>
      <Reference URI="/xl/worksheets/sheet8.xml?ContentType=application/vnd.openxmlformats-officedocument.spreadsheetml.worksheet+xml">
        <DigestMethod Algorithm="http://www.w3.org/2001/04/xmlenc#sha256"/>
        <DigestValue>9tTj7mJGWSO6DM+doL349vykUaaVaub3dcT4gobmG00=</DigestValue>
      </Reference>
      <Reference URI="/xl/worksheets/sheet9.xml?ContentType=application/vnd.openxmlformats-officedocument.spreadsheetml.worksheet+xml">
        <DigestMethod Algorithm="http://www.w3.org/2001/04/xmlenc#sha256"/>
        <DigestValue>MxZxcFhVYxmtMDvl6eVzvhMJrCUdvVjw+feagvOG3GA=</DigestValue>
      </Reference>
    </Manifest>
    <SignatureProperties>
      <SignatureProperty Id="idSignatureTime" Target="#idPackageSignature">
        <mdssi:SignatureTime xmlns:mdssi="http://schemas.openxmlformats.org/package/2006/digital-signature">
          <mdssi:Format>YYYY-MM-DDThh:mm:ssTZD</mdssi:Format>
          <mdssi:Value>2021-11-01T13:56:08Z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2021-11-01T13:56:08Z</xd:SigningTime>
          <xd:SigningCertificate>
            <xd:Cert>
              <xd:CertDigest>
                <DigestMethod Algorithm="http://www.w3.org/2001/04/xmlenc#sha256"/>
                <DigestValue>xLTp81l8gt7qAwF+LvysobLZwZLs+lvIJ+dcfrSIJO8=</DigestValue>
              </xd:CertDigest>
              <xd:IssuerSerial>
                <X509IssuerName>CN=NBG Class 2 INT Sub CA, DC=nbg, DC=ge</X509IssuerName>
                <X509SerialNumber>112232440058229861492864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4KIsr4qz0gjiGyEGZ2IaQzgcxf9ZtG0idVFgzVZDUqM=</DigestValue>
    </Reference>
    <Reference Type="http://www.w3.org/2000/09/xmldsig#Object" URI="#idOfficeObject">
      <DigestMethod Algorithm="http://www.w3.org/2001/04/xmlenc#sha256"/>
      <DigestValue>+Iik/DQWcp28RAzebFBrUcyqiD5PdtI2oQfUx0odheM=</DigestValue>
    </Reference>
    <Reference Type="http://uri.etsi.org/01903#SignedProperties" URI="#idSignedProperties">
      <Transforms>
        <Transform Algorithm="http://www.w3.org/TR/2001/REC-xml-c14n-20010315"/>
      </Transforms>
      <DigestMethod Algorithm="http://www.w3.org/2001/04/xmlenc#sha256"/>
      <DigestValue>TxvpSCq9YB19Np1reLhNCqp7J5nAbyomwBA/BJu1WEs=</DigestValue>
    </Reference>
  </SignedInfo>
  <SignatureValue>jpoO+lQeA0Te6dJnnqrxtplpPZrFyoBEyP0KavJI66HFbcMwkBWNe6h89LzPYesKRwR41ZDL9dm4
zffgLzBYeYC55la32YlVycxhABMPXGSnEyOU96U8DoFFNuOcoEyttGWRU3LXN4ODjsIm4ebzoB9u
OOmrsvyknACg+X0PLl3wuGqoTQVIwq7xjSJyJ2hWEqCPerLPJPDyQLt85nMWuIWBiB5aAGzewt4x
amO6YKRPRWlQy2umrvYoeGpYtOlfgA62tvfEaEolWtq9jSaMNJSXUXV2V8vmCenXxqV+Dk831w/I
H/dyh+kaQVK2jAvuD39km/x/0nn+Im/2jf/3rw==</SignatureValue>
  <KeyInfo>
    <X509Data>
      <X509Certificate>MIIGPTCCBSWgAwIBAgIKEtIZjAACAAHQLzANBgkqhkiG9w0BAQsFADBKMRIwEAYKCZImiZPyLGQBGRYCZ2UxEzARBgoJkiaJk/IsZAEZFgNuYmcxHzAdBgNVBAMTFk5CRyBDbGFzcyAyIElOVCBTdWIgQ0EwHhcNMjEwMzExMDczNTE3WhcNMjExMjIyMDk0NjU2WjA7MRYwFAYDVQQKEw1KU0MgQkFTSVNCQU5LMSEwHwYDVQQDExhCQlMgLSBMaWEgQXNsYW5pa2FzaHZpbGkwggEiMA0GCSqGSIb3DQEBAQUAA4IBDwAwggEKAoIBAQCt0f029k6S4FsMFGD+KLF2z1JCvRYu8M+xXZTU+QX/l93HWFzXOqvaYpIHGeVyikTUfUXdZT+/2pe/3pfF4aE1gw99EXyrdX7EQ4+D9QhtKtggE44i+jE8/qHj4M/s4FirGHQJqFcGkujEPwrW26CY5tp7fAr2rwke0rYFplKDY/c7gXpSN1kOKFqmmp0O5QqMMOfHxYcKBGoB6wSwv7yRAmyG/74vCaWU3n3CyEWcN9iGevfInBZKHrkvft/ouoBvsOQSYVv8u19GG5+/MMY/0Ur0bnYfUUbwL3YzYZWPtdYK9nZKgEJDWhF8Aa5j2MMlycRT1V9QFpKoP32whG4VAgMBAAGjggMyMIIDLjA8BgkrBgEEAYI3FQcELzAtBiUrBgEEAYI3FQjmsmCDjfVEhoGZCYO4oUqDvoRxBIHPkBGGr54RAgFkAgEbMB0GA1UdJQQWMBQGCCsGAQUFBwMCBggrBgEFBQcDBDALBgNVHQ8EBAMCB4AwJwYJKwYBBAGCNxUKBBowGDAKBggrBgEFBQcDAjAKBggrBgEFBQcDBDAdBgNVHQ4EFgQUlLsxgtzb7c6xeK33hSqnw9Cxms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G7e7E7gU55Vad4lwXRc7OGV4WzkD69ehF2VMIGjfWeYkD9jQT3OdHBTI/8ruiopwC5dEeb7ZyRCpicMMfzFF51MtHd184IuYHnEU4klAIep80cUUH6lqfrpdVvN1p5XhgjEP4v1xQSHEB0V9bMtT+Dl71mxxv8AxofGMMZZ90EVkQHITkVv17ZBoQyG8SS0A/8kBhCSosWxD/Cqe/AXPoJl6JEaWrEBIFftX3DToQUQOhgLO2xa2x2Ok1hP3k/8gyhfCg8GgdL7v09wo+JZd2N7NpoHSSWXRPTbKnMI9c6cvliSf/g7ZfNH3x3vk3eT58+XwcvK7mpapWfOyWAeZJ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2Bzs4gum/xWrzi1J3zlpKQjXfUFO8G5kngi4nc7nJGg=</DigestValue>
      </Reference>
      <Reference URI="/xl/calcChain.xml?ContentType=application/vnd.openxmlformats-officedocument.spreadsheetml.calcChain+xml">
        <DigestMethod Algorithm="http://www.w3.org/2001/04/xmlenc#sha256"/>
        <DigestValue>6zgLu+sHhWVzbHMIcWmOYbosvLdV8F/iX/Ald+DWUAU=</DigestValue>
      </Reference>
      <Reference URI="/xl/drawings/drawing1.xml?ContentType=application/vnd.openxmlformats-officedocument.drawing+xml">
        <DigestMethod Algorithm="http://www.w3.org/2001/04/xmlenc#sha256"/>
        <DigestValue>gMIrtl6g4o3ruhs9UDNgGxxhocRDAdai6eAgp+BfAco=</DigestValue>
      </Reference>
      <Reference URI="/xl/printerSettings/printerSettings1.bin?ContentType=application/vnd.openxmlformats-officedocument.spreadsheetml.printerSettings">
        <DigestMethod Algorithm="http://www.w3.org/2001/04/xmlenc#sha256"/>
        <DigestValue>LtR1oLpK0mIQeaEcHA1nKZBK4JwtakBKB/qrrEgSa5Y=</DigestValue>
      </Reference>
      <Reference URI="/xl/printerSettings/printerSettings10.bin?ContentType=application/vnd.openxmlformats-officedocument.spreadsheetml.printerSettings">
        <DigestMethod Algorithm="http://www.w3.org/2001/04/xmlenc#sha256"/>
        <DigestValue>uoVGunLlgbXKdcx+GZ8JSa3ZjJ+0I1sK9rKjRCmLKoc=</DigestValue>
      </Reference>
      <Reference URI="/xl/printerSettings/printerSettings11.bin?ContentType=application/vnd.openxmlformats-officedocument.spreadsheetml.printerSettings">
        <DigestMethod Algorithm="http://www.w3.org/2001/04/xmlenc#sha256"/>
        <DigestValue>LtR1oLpK0mIQeaEcHA1nKZBK4JwtakBKB/qrrEgSa5Y=</DigestValue>
      </Reference>
      <Reference URI="/xl/printerSettings/printerSettings12.bin?ContentType=application/vnd.openxmlformats-officedocument.spreadsheetml.printerSettings">
        <DigestMethod Algorithm="http://www.w3.org/2001/04/xmlenc#sha256"/>
        <DigestValue>LtR1oLpK0mIQeaEcHA1nKZBK4JwtakBKB/qrrEgSa5Y=</DigestValue>
      </Reference>
      <Reference URI="/xl/printerSettings/printerSettings13.bin?ContentType=application/vnd.openxmlformats-officedocument.spreadsheetml.printerSettings">
        <DigestMethod Algorithm="http://www.w3.org/2001/04/xmlenc#sha256"/>
        <DigestValue>Jvc/AAcctJzKN0qaXf/mBEXlTvXdFDkJDxOncZkdWSg=</DigestValue>
      </Reference>
      <Reference URI="/xl/printerSettings/printerSettings14.bin?ContentType=application/vnd.openxmlformats-officedocument.spreadsheetml.printerSettings">
        <DigestMethod Algorithm="http://www.w3.org/2001/04/xmlenc#sha256"/>
        <DigestValue>Jvc/AAcctJzKN0qaXf/mBEXlTvXdFDkJDxOncZkdWSg=</DigestValue>
      </Reference>
      <Reference URI="/xl/printerSettings/printerSettings15.bin?ContentType=application/vnd.openxmlformats-officedocument.spreadsheetml.printerSettings">
        <DigestMethod Algorithm="http://www.w3.org/2001/04/xmlenc#sha256"/>
        <DigestValue>+YcQBxkRFTD5Ng0Rxw+Uqc9ZRcKtWy4UUt9mWyzAOWI=</DigestValue>
      </Reference>
      <Reference URI="/xl/printerSettings/printerSettings16.bin?ContentType=application/vnd.openxmlformats-officedocument.spreadsheetml.printerSettings">
        <DigestMethod Algorithm="http://www.w3.org/2001/04/xmlenc#sha256"/>
        <DigestValue>Jvc/AAcctJzKN0qaXf/mBEXlTvXdFDkJDxOncZkdWSg=</DigestValue>
      </Reference>
      <Reference URI="/xl/printerSettings/printerSettings17.bin?ContentType=application/vnd.openxmlformats-officedocument.spreadsheetml.printerSettings">
        <DigestMethod Algorithm="http://www.w3.org/2001/04/xmlenc#sha256"/>
        <DigestValue>+YcQBxkRFTD5Ng0Rxw+Uqc9ZRcKtWy4UUt9mWyzAOWI=</DigestValue>
      </Reference>
      <Reference URI="/xl/printerSettings/printerSettings18.bin?ContentType=application/vnd.openxmlformats-officedocument.spreadsheetml.printerSettings">
        <DigestMethod Algorithm="http://www.w3.org/2001/04/xmlenc#sha256"/>
        <DigestValue>uoVGunLlgbXKdcx+GZ8JSa3ZjJ+0I1sK9rKjRCmLKoc=</DigestValue>
      </Reference>
      <Reference URI="/xl/printerSettings/printerSettings19.bin?ContentType=application/vnd.openxmlformats-officedocument.spreadsheetml.printerSettings">
        <DigestMethod Algorithm="http://www.w3.org/2001/04/xmlenc#sha256"/>
        <DigestValue>uoVGunLlgbXKdcx+GZ8JSa3ZjJ+0I1sK9rKjRCmLKoc=</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20.bin?ContentType=application/vnd.openxmlformats-officedocument.spreadsheetml.printerSettings">
        <DigestMethod Algorithm="http://www.w3.org/2001/04/xmlenc#sha256"/>
        <DigestValue>Jvc/AAcctJzKN0qaXf/mBEXlTvXdFDkJDxOncZkdWSg=</DigestValue>
      </Reference>
      <Reference URI="/xl/printerSettings/printerSettings21.bin?ContentType=application/vnd.openxmlformats-officedocument.spreadsheetml.printerSettings">
        <DigestMethod Algorithm="http://www.w3.org/2001/04/xmlenc#sha256"/>
        <DigestValue>uoVGunLlgbXKdcx+GZ8JSa3ZjJ+0I1sK9rKjRCmLKoc=</DigestValue>
      </Reference>
      <Reference URI="/xl/printerSettings/printerSettings22.bin?ContentType=application/vnd.openxmlformats-officedocument.spreadsheetml.printerSettings">
        <DigestMethod Algorithm="http://www.w3.org/2001/04/xmlenc#sha256"/>
        <DigestValue>uoVGunLlgbXKdcx+GZ8JSa3ZjJ+0I1sK9rKjRCmLKoc=</DigestValue>
      </Reference>
      <Reference URI="/xl/printerSettings/printerSettings23.bin?ContentType=application/vnd.openxmlformats-officedocument.spreadsheetml.printerSettings">
        <DigestMethod Algorithm="http://www.w3.org/2001/04/xmlenc#sha256"/>
        <DigestValue>uoVGunLlgbXKdcx+GZ8JSa3ZjJ+0I1sK9rKjRCmLKoc=</DigestValue>
      </Reference>
      <Reference URI="/xl/printerSettings/printerSettings24.bin?ContentType=application/vnd.openxmlformats-officedocument.spreadsheetml.printerSettings">
        <DigestMethod Algorithm="http://www.w3.org/2001/04/xmlenc#sha256"/>
        <DigestValue>LtR1oLpK0mIQeaEcHA1nKZBK4JwtakBKB/qrrEgSa5Y=</DigestValue>
      </Reference>
      <Reference URI="/xl/printerSettings/printerSettings25.bin?ContentType=application/vnd.openxmlformats-officedocument.spreadsheetml.printerSettings">
        <DigestMethod Algorithm="http://www.w3.org/2001/04/xmlenc#sha256"/>
        <DigestValue>+YcQBxkRFTD5Ng0Rxw+Uqc9ZRcKtWy4UUt9mWyzAOWI=</DigestValue>
      </Reference>
      <Reference URI="/xl/printerSettings/printerSettings26.bin?ContentType=application/vnd.openxmlformats-officedocument.spreadsheetml.printerSettings">
        <DigestMethod Algorithm="http://www.w3.org/2001/04/xmlenc#sha256"/>
        <DigestValue>+YcQBxkRFTD5Ng0Rxw+Uqc9ZRcKtWy4UUt9mWyzAOWI=</DigestValue>
      </Reference>
      <Reference URI="/xl/printerSettings/printerSettings27.bin?ContentType=application/vnd.openxmlformats-officedocument.spreadsheetml.printerSettings">
        <DigestMethod Algorithm="http://www.w3.org/2001/04/xmlenc#sha256"/>
        <DigestValue>+YcQBxkRFTD5Ng0Rxw+Uqc9ZRcKtWy4UUt9mWyzAOWI=</DigestValue>
      </Reference>
      <Reference URI="/xl/printerSettings/printerSettings28.bin?ContentType=application/vnd.openxmlformats-officedocument.spreadsheetml.printerSettings">
        <DigestMethod Algorithm="http://www.w3.org/2001/04/xmlenc#sha256"/>
        <DigestValue>+YcQBxkRFTD5Ng0Rxw+Uqc9ZRcKtWy4UUt9mWyzAOWI=</DigestValue>
      </Reference>
      <Reference URI="/xl/printerSettings/printerSettings29.bin?ContentType=application/vnd.openxmlformats-officedocument.spreadsheetml.printerSettings">
        <DigestMethod Algorithm="http://www.w3.org/2001/04/xmlenc#sha256"/>
        <DigestValue>Jvc/AAcctJzKN0qaXf/mBEXlTvXdFDkJDxOncZkdWSg=</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LtR1oLpK0mIQeaEcHA1nKZBK4JwtakBKB/qrrEgSa5Y=</DigestValue>
      </Reference>
      <Reference URI="/xl/printerSettings/printerSettings5.bin?ContentType=application/vnd.openxmlformats-officedocument.spreadsheetml.printerSettings">
        <DigestMethod Algorithm="http://www.w3.org/2001/04/xmlenc#sha256"/>
        <DigestValue>LtR1oLpK0mIQeaEcHA1nKZBK4JwtakBKB/qrrEgSa5Y=</DigestValue>
      </Reference>
      <Reference URI="/xl/printerSettings/printerSettings6.bin?ContentType=application/vnd.openxmlformats-officedocument.spreadsheetml.printerSettings">
        <DigestMethod Algorithm="http://www.w3.org/2001/04/xmlenc#sha256"/>
        <DigestValue>Jvc/AAcctJzKN0qaXf/mBEXlTvXdFDkJDxOncZkdWSg=</DigestValue>
      </Reference>
      <Reference URI="/xl/printerSettings/printerSettings7.bin?ContentType=application/vnd.openxmlformats-officedocument.spreadsheetml.printerSettings">
        <DigestMethod Algorithm="http://www.w3.org/2001/04/xmlenc#sha256"/>
        <DigestValue>uoVGunLlgbXKdcx+GZ8JSa3ZjJ+0I1sK9rKjRCmLKoc=</DigestValue>
      </Reference>
      <Reference URI="/xl/printerSettings/printerSettings8.bin?ContentType=application/vnd.openxmlformats-officedocument.spreadsheetml.printerSettings">
        <DigestMethod Algorithm="http://www.w3.org/2001/04/xmlenc#sha256"/>
        <DigestValue>LtR1oLpK0mIQeaEcHA1nKZBK4JwtakBKB/qrrEgSa5Y=</DigestValue>
      </Reference>
      <Reference URI="/xl/printerSettings/printerSettings9.bin?ContentType=application/vnd.openxmlformats-officedocument.spreadsheetml.printerSettings">
        <DigestMethod Algorithm="http://www.w3.org/2001/04/xmlenc#sha256"/>
        <DigestValue>LtR1oLpK0mIQeaEcHA1nKZBK4JwtakBKB/qrrEgSa5Y=</DigestValue>
      </Reference>
      <Reference URI="/xl/sharedStrings.xml?ContentType=application/vnd.openxmlformats-officedocument.spreadsheetml.sharedStrings+xml">
        <DigestMethod Algorithm="http://www.w3.org/2001/04/xmlenc#sha256"/>
        <DigestValue>lzRyiis09P/WOsb08HLXX44mA6RbVzueqcV5G7jgq6o=</DigestValue>
      </Reference>
      <Reference URI="/xl/styles.xml?ContentType=application/vnd.openxmlformats-officedocument.spreadsheetml.styles+xml">
        <DigestMethod Algorithm="http://www.w3.org/2001/04/xmlenc#sha256"/>
        <DigestValue>vKjvBnDllMkBLaGHyxsgM7EZfMnw5mKLIEXIpByDswk=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fa1oIe9uczrQ58LCgK3yPD9cd8Khz2xevUWWzHAGgqA=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+AYmwoVV+5mrvnTmKqGspqDqQ6cgy+uzF/cFAxNVBLw=</DigestValue>
      </Reference>
      <Reference URI="/xl/worksheets/sheet10.xml?ContentType=application/vnd.openxmlformats-officedocument.spreadsheetml.worksheet+xml">
        <DigestMethod Algorithm="http://www.w3.org/2001/04/xmlenc#sha256"/>
        <DigestValue>vcSUCsdIF/fyYnLfACal2n9L0aaU/1BJVVLZuI8VyIU=</DigestValue>
      </Reference>
      <Reference URI="/xl/worksheets/sheet11.xml?ContentType=application/vnd.openxmlformats-officedocument.spreadsheetml.worksheet+xml">
        <DigestMethod Algorithm="http://www.w3.org/2001/04/xmlenc#sha256"/>
        <DigestValue>WNmq9AOR/XSHzuT7/OsaCg/UqjHX+BhQxBFunafnh/I=</DigestValue>
      </Reference>
      <Reference URI="/xl/worksheets/sheet12.xml?ContentType=application/vnd.openxmlformats-officedocument.spreadsheetml.worksheet+xml">
        <DigestMethod Algorithm="http://www.w3.org/2001/04/xmlenc#sha256"/>
        <DigestValue>8c/eMSWc8MnwTw/We/WS88opHuUdmM9fAe7eAJdHbtg=</DigestValue>
      </Reference>
      <Reference URI="/xl/worksheets/sheet13.xml?ContentType=application/vnd.openxmlformats-officedocument.spreadsheetml.worksheet+xml">
        <DigestMethod Algorithm="http://www.w3.org/2001/04/xmlenc#sha256"/>
        <DigestValue>O+Kc6zr5gx7CiXewf4/BdtGXgUpGa04xZqJ5sAW6MOc=</DigestValue>
      </Reference>
      <Reference URI="/xl/worksheets/sheet14.xml?ContentType=application/vnd.openxmlformats-officedocument.spreadsheetml.worksheet+xml">
        <DigestMethod Algorithm="http://www.w3.org/2001/04/xmlenc#sha256"/>
        <DigestValue>zWib5GKSlZTh3NbQIXsDDFGioJAE5tiU7lUFiuAVhyg=</DigestValue>
      </Reference>
      <Reference URI="/xl/worksheets/sheet15.xml?ContentType=application/vnd.openxmlformats-officedocument.spreadsheetml.worksheet+xml">
        <DigestMethod Algorithm="http://www.w3.org/2001/04/xmlenc#sha256"/>
        <DigestValue>MkPue4M3xC5ywrJRx9XUrLuYAJaSjntupTmgX1od5ms=</DigestValue>
      </Reference>
      <Reference URI="/xl/worksheets/sheet16.xml?ContentType=application/vnd.openxmlformats-officedocument.spreadsheetml.worksheet+xml">
        <DigestMethod Algorithm="http://www.w3.org/2001/04/xmlenc#sha256"/>
        <DigestValue>XZW1tod07oMydNOCiemakXAFCpsEDCeACYKO+mUf4L4=</DigestValue>
      </Reference>
      <Reference URI="/xl/worksheets/sheet17.xml?ContentType=application/vnd.openxmlformats-officedocument.spreadsheetml.worksheet+xml">
        <DigestMethod Algorithm="http://www.w3.org/2001/04/xmlenc#sha256"/>
        <DigestValue>UBQERsvOybeJykEdCGe+MPptkFczn0548LKOvJfoPDw=</DigestValue>
      </Reference>
      <Reference URI="/xl/worksheets/sheet18.xml?ContentType=application/vnd.openxmlformats-officedocument.spreadsheetml.worksheet+xml">
        <DigestMethod Algorithm="http://www.w3.org/2001/04/xmlenc#sha256"/>
        <DigestValue>Nv9OoOFlD4yw+1Plf4eTMgHZecHPpDetbhjweTdt+4I=</DigestValue>
      </Reference>
      <Reference URI="/xl/worksheets/sheet19.xml?ContentType=application/vnd.openxmlformats-officedocument.spreadsheetml.worksheet+xml">
        <DigestMethod Algorithm="http://www.w3.org/2001/04/xmlenc#sha256"/>
        <DigestValue>7d/MF1kbPfzDHw7YzJcyJdlMjGTa8p8jW5MziGq/c2Y=</DigestValue>
      </Reference>
      <Reference URI="/xl/worksheets/sheet2.xml?ContentType=application/vnd.openxmlformats-officedocument.spreadsheetml.worksheet+xml">
        <DigestMethod Algorithm="http://www.w3.org/2001/04/xmlenc#sha256"/>
        <DigestValue>kLgEwGAmYs3hu1scR5LV/l5RnsoUyizbE4VwasIzdQs=</DigestValue>
      </Reference>
      <Reference URI="/xl/worksheets/sheet20.xml?ContentType=application/vnd.openxmlformats-officedocument.spreadsheetml.worksheet+xml">
        <DigestMethod Algorithm="http://www.w3.org/2001/04/xmlenc#sha256"/>
        <DigestValue>EXS/3MaKq+yPX/QypKl6RZYqVABe8nLKCFluCZgPuTc=</DigestValue>
      </Reference>
      <Reference URI="/xl/worksheets/sheet21.xml?ContentType=application/vnd.openxmlformats-officedocument.spreadsheetml.worksheet+xml">
        <DigestMethod Algorithm="http://www.w3.org/2001/04/xmlenc#sha256"/>
        <DigestValue>hn/lYqBGl6ipeEElbhKBvqIV3ZYwda/Onp6rnelvwq8=</DigestValue>
      </Reference>
      <Reference URI="/xl/worksheets/sheet22.xml?ContentType=application/vnd.openxmlformats-officedocument.spreadsheetml.worksheet+xml">
        <DigestMethod Algorithm="http://www.w3.org/2001/04/xmlenc#sha256"/>
        <DigestValue>AWMnGLku3ULXe0ReaJqc2pl0cqubbLEyBkG2nUNkTq8=</DigestValue>
      </Reference>
      <Reference URI="/xl/worksheets/sheet23.xml?ContentType=application/vnd.openxmlformats-officedocument.spreadsheetml.worksheet+xml">
        <DigestMethod Algorithm="http://www.w3.org/2001/04/xmlenc#sha256"/>
        <DigestValue>ojRaJJQAdkUuIApvRkzRjfambGKj+BBNrCVG39SAY7I=</DigestValue>
      </Reference>
      <Reference URI="/xl/worksheets/sheet24.xml?ContentType=application/vnd.openxmlformats-officedocument.spreadsheetml.worksheet+xml">
        <DigestMethod Algorithm="http://www.w3.org/2001/04/xmlenc#sha256"/>
        <DigestValue>MzitPRry5RHTIDnIQ93/V0vfupSlcpQ3+3aaphAsa4s=</DigestValue>
      </Reference>
      <Reference URI="/xl/worksheets/sheet25.xml?ContentType=application/vnd.openxmlformats-officedocument.spreadsheetml.worksheet+xml">
        <DigestMethod Algorithm="http://www.w3.org/2001/04/xmlenc#sha256"/>
        <DigestValue>MYPQ671Ff+B+v0MBGtZdd2CveIuPApBq4vB5y0HDUV0=</DigestValue>
      </Reference>
      <Reference URI="/xl/worksheets/sheet26.xml?ContentType=application/vnd.openxmlformats-officedocument.spreadsheetml.worksheet+xml">
        <DigestMethod Algorithm="http://www.w3.org/2001/04/xmlenc#sha256"/>
        <DigestValue>/esVufbQ/HJqjfNOLYBtCZm3cj8gtwAjBi12SwLsGuk=</DigestValue>
      </Reference>
      <Reference URI="/xl/worksheets/sheet27.xml?ContentType=application/vnd.openxmlformats-officedocument.spreadsheetml.worksheet+xml">
        <DigestMethod Algorithm="http://www.w3.org/2001/04/xmlenc#sha256"/>
        <DigestValue>xLN9KUjjeP3lax6VwyMmPUskkqYParmU0f/q+PCKxV0=</DigestValue>
      </Reference>
      <Reference URI="/xl/worksheets/sheet28.xml?ContentType=application/vnd.openxmlformats-officedocument.spreadsheetml.worksheet+xml">
        <DigestMethod Algorithm="http://www.w3.org/2001/04/xmlenc#sha256"/>
        <DigestValue>FZl+VbJnkQ1gcfkESS3IkGaN4Z5WdIxfq+W1YdFe3AE=</DigestValue>
      </Reference>
      <Reference URI="/xl/worksheets/sheet29.xml?ContentType=application/vnd.openxmlformats-officedocument.spreadsheetml.worksheet+xml">
        <DigestMethod Algorithm="http://www.w3.org/2001/04/xmlenc#sha256"/>
        <DigestValue>FKKZA9MKOnPVbKXhOAMdQMK6sMnKx4guJgfexQIshIQ=</DigestValue>
      </Reference>
      <Reference URI="/xl/worksheets/sheet3.xml?ContentType=application/vnd.openxmlformats-officedocument.spreadsheetml.worksheet+xml">
        <DigestMethod Algorithm="http://www.w3.org/2001/04/xmlenc#sha256"/>
        <DigestValue>7OqPrNT9UkrfbbVI7ou2bNx2iRMy1BdThonGwRwqPBk=</DigestValue>
      </Reference>
      <Reference URI="/xl/worksheets/sheet4.xml?ContentType=application/vnd.openxmlformats-officedocument.spreadsheetml.worksheet+xml">
        <DigestMethod Algorithm="http://www.w3.org/2001/04/xmlenc#sha256"/>
        <DigestValue>kc5Lf/tjKTdgksd+k0oFSqR6/K16A4mMT+rNwAEBqyA=</DigestValue>
      </Reference>
      <Reference URI="/xl/worksheets/sheet5.xml?ContentType=application/vnd.openxmlformats-officedocument.spreadsheetml.worksheet+xml">
        <DigestMethod Algorithm="http://www.w3.org/2001/04/xmlenc#sha256"/>
        <DigestValue>AzAlTpWTv5YC9HuLn9N5P+sRGvw7u3trnEvpTPhp+Kk=</DigestValue>
      </Reference>
      <Reference URI="/xl/worksheets/sheet6.xml?ContentType=application/vnd.openxmlformats-officedocument.spreadsheetml.worksheet+xml">
        <DigestMethod Algorithm="http://www.w3.org/2001/04/xmlenc#sha256"/>
        <DigestValue>Y4HfyRGb2e0lfRtd0+I0RgJMYeIKHcsMdz3ewNLDbSw=</DigestValue>
      </Reference>
      <Reference URI="/xl/worksheets/sheet7.xml?ContentType=application/vnd.openxmlformats-officedocument.spreadsheetml.worksheet+xml">
        <DigestMethod Algorithm="http://www.w3.org/2001/04/xmlenc#sha256"/>
        <DigestValue>iLkFVNcPjWjh5D4q2QBJI+kG+SKW0OKPggVrfX0xImM=</DigestValue>
      </Reference>
      <Reference URI="/xl/worksheets/sheet8.xml?ContentType=application/vnd.openxmlformats-officedocument.spreadsheetml.worksheet+xml">
        <DigestMethod Algorithm="http://www.w3.org/2001/04/xmlenc#sha256"/>
        <DigestValue>9tTj7mJGWSO6DM+doL349vykUaaVaub3dcT4gobmG00=</DigestValue>
      </Reference>
      <Reference URI="/xl/worksheets/sheet9.xml?ContentType=application/vnd.openxmlformats-officedocument.spreadsheetml.worksheet+xml">
        <DigestMethod Algorithm="http://www.w3.org/2001/04/xmlenc#sha256"/>
        <DigestValue>MxZxcFhVYxmtMDvl6eVzvhMJrCUdvVjw+feagvOG3GA=</DigestValue>
      </Reference>
    </Manifest>
    <SignatureProperties>
      <SignatureProperty Id="idSignatureTime" Target="#idPackageSignature">
        <mdssi:SignatureTime xmlns:mdssi="http://schemas.openxmlformats.org/package/2006/digital-signature">
          <mdssi:Format>YYYY-MM-DDThh:mm:ssTZD</mdssi:Format>
          <mdssi:Value>2021-11-01T14:34:21Z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2021-11-01T14:34:21Z</xd:SigningTime>
          <xd:SigningCertificate>
            <xd:Cert>
              <xd:CertDigest>
                <DigestMethod Algorithm="http://www.w3.org/2001/04/xmlenc#sha256"/>
                <DigestValue>WXpijvZeLeeAtTI0vB6TXDjyLBRwK9wwj9v8ncyxcpk=</DigestValue>
              </xd:CertDigest>
              <xd:IssuerSerial>
                <X509IssuerName>CN=NBG Class 2 INT Sub CA, DC=nbg, DC=ge</X509IssuerName>
                <X509SerialNumber>88878253793488897429551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'14. LCR'!Print_Area</vt:lpstr>
      <vt:lpstr>'5. RWA '!Print_Area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2021-11-01T13:54:24Z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