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AAD2059D-9218-4687-82D3-72969142C5C4}" xr6:coauthVersionLast="45" xr6:coauthVersionMax="45" xr10:uidLastSave="{00000000-0000-0000-0000-000000000000}"/>
  <bookViews>
    <workbookView xWindow="-120" yWindow="-120" windowWidth="29040" windowHeight="15525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0" l="1"/>
  <c r="D10" i="40"/>
  <c r="C10" i="40"/>
  <c r="F10" i="40" l="1"/>
  <c r="G10" i="40" s="1"/>
  <c r="N19" i="63"/>
  <c r="M19" i="63"/>
  <c r="O19" i="63" l="1"/>
  <c r="G17" i="50"/>
  <c r="F17" i="50"/>
  <c r="E17" i="50"/>
  <c r="D17" i="50"/>
  <c r="C17" i="50"/>
  <c r="G12" i="50"/>
  <c r="G22" i="50" s="1"/>
  <c r="F12" i="50"/>
  <c r="E12" i="50"/>
  <c r="D12" i="50"/>
  <c r="C12" i="50"/>
  <c r="C22" i="50" s="1"/>
  <c r="G7" i="50"/>
  <c r="F7" i="50"/>
  <c r="E7" i="50"/>
  <c r="D7" i="50"/>
  <c r="C7" i="50"/>
  <c r="D22" i="50" l="1"/>
  <c r="F22" i="50"/>
  <c r="E22" i="50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<sst xmlns="http://schemas.openxmlformats.org/spreadsheetml/2006/main" count="302" uniqueCount="186">
  <si>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</si>
  <si>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</si>
  <si>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</si>
  <si>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</si>
  <si>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</si>
  <si>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</si>
  <si>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</si>
  <si>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</si>
  <si>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</si>
  <si>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</si>
  <si>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</si>
  <si>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</si>
  <si>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</si>
  <si>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</si>
  <si>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</si>
  <si>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</si>
  <si>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</si>
  <si>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</si>
  <si>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</si>
  <si>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</si>
  <si>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</si>
  <si>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</si>
  <si>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</si>
  <si>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</si>
  <si>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</si>
  <si>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</si>
  <si>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</si>
  <si>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</si>
  <si>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</si>
  <si>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</si>
  <si>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</si>
  <si>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</si>
  <si>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</si>
  <si>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</si>
  <si>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</si>
  <si>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</si>
  <si>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</si>
  <si>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</si>
  <si>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</si>
  <si>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</si>
  <si>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</si>
  <si>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</si>
  <si>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</si>
  <si>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</si>
  <si>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</si>
  <si>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</si>
  <si>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</si>
  <si>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</si>
  <si>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</si>
  <si>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</si>
  <si>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</si>
  <si>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</si>
  <si>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</si>
  <si>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</si>
  <si>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</si>
  <si>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</si>
  <si>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</si>
  <si>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</si>
  <si>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</si>
  <si>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</si>
  <si>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</si>
  <si>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</si>
  <si>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</si>
  <si>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</si>
  <si>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</si>
  <si>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</si>
  <si>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</si>
  <si>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</si>
  <si>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</si>
  <si>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</si>
  <si>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</si>
  <si>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</si>
  <si>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</si>
  <si>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</si>
  <si>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</si>
  <si>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</si>
  <si>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</si>
  <si>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</si>
  <si>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</si>
  <si>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</si>
  <si>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</si>
  <si>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</si>
  <si>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</si>
  <si>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</si>
  <si>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</si>
  <si>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</si>
  <si>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</si>
  <si>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</si>
  <si>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</si>
  <si>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</si>
  <si>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</si>
  <si>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</si>
  <si>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</si>
  <si>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</si>
  <si>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</si>
  <si>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</si>
  <si>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</si>
  <si>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</si>
  <si>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</si>
  <si>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</si>
  <si>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</si>
  <si>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</si>
  <si>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</si>
  <si>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</si>
  <si>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</si>
  <si>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</si>
  <si>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</si>
  <si>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</si>
  <si>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</si>
  <si>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</si>
  <si>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</si>
  <si>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</si>
  <si>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</si>
  <si>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</si>
  <si>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</si>
  <si>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</si>
  <si>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</si>
  <si>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</si>
  <si>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</si>
  <si>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</si>
  <si>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</si>
  <si>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</si>
  <si>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</si>
  <si>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</si>
  <si>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</si>
  <si>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</si>
  <si>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</si>
  <si>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</si>
  <si>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</si>
  <si>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</si>
  <si>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</si>
  <si>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</si>
  <si>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</si>
  <si>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</si>
  <si>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</si>
  <si>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</si>
  <si>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</si>
  <si>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</si>
  <si>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</si>
  <si>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</si>
  <si>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</si>
  <si>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</si>
  <si>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</si>
  <si>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</si>
  <si>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</si>
  <si>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</si>
  <si>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</si>
  <si>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</si>
  <si>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Silk Road Bank</t>
  </si>
  <si>
    <t>Cash and cash equivalents</t>
  </si>
  <si>
    <t>Amounts due from credit institutions</t>
  </si>
  <si>
    <t>Investment securities</t>
  </si>
  <si>
    <t>Other assets</t>
  </si>
  <si>
    <t> Intangible assets</t>
  </si>
  <si>
    <t>Other liabilities</t>
  </si>
  <si>
    <t>Share capital</t>
  </si>
  <si>
    <t>Revaluation reserve</t>
  </si>
  <si>
    <t>Retained earnings</t>
  </si>
  <si>
    <t>Loans to customers</t>
  </si>
  <si>
    <t>Repossessed Assets</t>
  </si>
  <si>
    <t>Investments in equity</t>
  </si>
  <si>
    <t xml:space="preserve">Property and equipment </t>
  </si>
  <si>
    <t>Assets held for sale</t>
  </si>
  <si>
    <t>Current tax asset</t>
  </si>
  <si>
    <t>Current accounts and deposits from customers</t>
  </si>
  <si>
    <t>Term deposits</t>
  </si>
  <si>
    <t>Accrued interest</t>
  </si>
  <si>
    <t>Deferred tax liabilities</t>
  </si>
  <si>
    <t>*</t>
  </si>
  <si>
    <t>**</t>
  </si>
  <si>
    <t>***</t>
  </si>
  <si>
    <t>****</t>
  </si>
  <si>
    <t>*****</t>
  </si>
  <si>
    <t>******</t>
  </si>
  <si>
    <t>Disclosure of differences between IFRS and local accounting standard (supervisory reports figures)</t>
  </si>
  <si>
    <t>Difference due to reclass Amounts due from credit institutions to Cash and cash equivalents for IFRS purposes</t>
  </si>
  <si>
    <t>ECL provision added under IFRS 9</t>
  </si>
  <si>
    <t>Under IFRS different method of loan loss provision is used, also reversal of off balance sheet interest is included.</t>
  </si>
  <si>
    <t>FV accounting under IFRS.</t>
  </si>
  <si>
    <t>ECL for Investment Securities</t>
  </si>
  <si>
    <t>Deffered Tax Liability</t>
  </si>
  <si>
    <t>2019</t>
  </si>
  <si>
    <t>2017</t>
  </si>
  <si>
    <t>2018</t>
  </si>
  <si>
    <t>XXX</t>
  </si>
  <si>
    <t>IFRS adjustment for o/s  swaps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</si>
</sst>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4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0" fontId="89" fillId="0" borderId="16" xfId="0" applyFont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4" fontId="6" fillId="0" borderId="0" xfId="8" applyNumberFormat="1" applyFont="1" applyFill="1" applyBorder="1" applyAlignment="1" applyProtection="1">
      <alignment horizontal="left"/>
    </xf>
    <xf numFmtId="193" fontId="3" fillId="0" borderId="0" xfId="0" applyNumberFormat="1" applyFont="1" applyAlignment="1">
      <alignment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horizontal="center"/>
      <protection locked="0"/>
    </xf>
    <xf numFmtId="164" fontId="3" fillId="0" borderId="2" xfId="20956" applyNumberFormat="1" applyFont="1" applyBorder="1" applyProtection="1">
      <protection locked="0"/>
    </xf>
    <xf numFmtId="164" fontId="4" fillId="35" borderId="14" xfId="20956" applyNumberFormat="1" applyFont="1" applyFill="1" applyBorder="1" applyAlignment="1">
      <alignment horizontal="center" vertical="center"/>
    </xf>
    <xf numFmtId="164" fontId="4" fillId="35" borderId="17" xfId="20956" applyNumberFormat="1" applyFont="1" applyFill="1" applyBorder="1" applyAlignment="1">
      <alignment horizontal="center" vertical="center"/>
    </xf>
    <xf numFmtId="164" fontId="4" fillId="35" borderId="18" xfId="20956" applyNumberFormat="1" applyFont="1" applyFill="1" applyBorder="1" applyAlignment="1">
      <alignment horizontal="center" vertical="center"/>
    </xf>
    <xf numFmtId="0" fontId="92" fillId="0" borderId="0" xfId="0" applyFont="1"/>
    <xf numFmtId="0" fontId="87" fillId="0" borderId="0" xfId="8" applyFont="1" applyFill="1" applyBorder="1" applyProtection="1"/>
    <xf numFmtId="0" fontId="87" fillId="0" borderId="0" xfId="8" applyFont="1" applyFill="1" applyBorder="1" applyAlignment="1" applyProtection="1"/>
    <xf numFmtId="14" fontId="87" fillId="0" borderId="0" xfId="8" applyNumberFormat="1" applyFont="1" applyFill="1" applyBorder="1" applyAlignment="1" applyProtection="1">
      <alignment horizontal="left"/>
    </xf>
    <xf numFmtId="14" fontId="2" fillId="0" borderId="0" xfId="8" applyNumberFormat="1" applyFont="1" applyFill="1" applyBorder="1" applyAlignment="1" applyProtection="1">
      <alignment horizontal="left"/>
    </xf>
    <xf numFmtId="193" fontId="89" fillId="35" borderId="17" xfId="0" applyNumberFormat="1" applyFont="1" applyFill="1" applyBorder="1"/>
    <xf numFmtId="193" fontId="89" fillId="35" borderId="18" xfId="0" applyNumberFormat="1" applyFont="1" applyFill="1" applyBorder="1"/>
    <xf numFmtId="14" fontId="89" fillId="0" borderId="2" xfId="0" quotePrefix="1" applyNumberFormat="1" applyFont="1" applyBorder="1" applyAlignment="1">
      <alignment horizontal="center" vertical="center"/>
    </xf>
    <xf numFmtId="14" fontId="89" fillId="0" borderId="11" xfId="0" quotePrefix="1" applyNumberFormat="1" applyFont="1" applyBorder="1" applyAlignment="1">
      <alignment horizontal="center" vertical="center"/>
    </xf>
    <xf numFmtId="14" fontId="89" fillId="0" borderId="12" xfId="0" quotePrefix="1" applyNumberFormat="1" applyFont="1" applyBorder="1" applyAlignment="1">
      <alignment horizontal="center" vertical="center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164" fontId="89" fillId="0" borderId="0" xfId="20956" applyNumberFormat="1" applyFont="1"/>
    <xf numFmtId="164" fontId="89" fillId="0" borderId="2" xfId="20956" applyNumberFormat="1" applyFont="1" applyBorder="1" applyAlignment="1" applyProtection="1">
      <alignment vertical="center" wrapText="1"/>
      <protection locked="0"/>
    </xf>
    <xf numFmtId="164" fontId="89" fillId="0" borderId="14" xfId="20956" applyNumberFormat="1" applyFont="1" applyBorder="1" applyAlignment="1" applyProtection="1">
      <alignment vertical="center" wrapText="1"/>
      <protection locked="0"/>
    </xf>
    <xf numFmtId="164" fontId="89" fillId="0" borderId="2" xfId="20956" applyNumberFormat="1" applyFont="1" applyBorder="1" applyAlignment="1" applyProtection="1">
      <alignment horizontal="center" vertical="center" wrapText="1"/>
      <protection locked="0"/>
    </xf>
    <xf numFmtId="164" fontId="89" fillId="0" borderId="14" xfId="20956" applyNumberFormat="1" applyFont="1" applyBorder="1" applyAlignment="1" applyProtection="1">
      <alignment horizontal="center" vertical="center" wrapText="1"/>
      <protection locked="0"/>
    </xf>
    <xf numFmtId="164" fontId="89" fillId="35" borderId="2" xfId="20956" applyNumberFormat="1" applyFont="1" applyFill="1" applyBorder="1" applyAlignment="1">
      <alignment horizontal="right" vertical="center" wrapText="1"/>
    </xf>
    <xf numFmtId="164" fontId="89" fillId="35" borderId="14" xfId="20956" applyNumberFormat="1" applyFont="1" applyFill="1" applyBorder="1" applyAlignment="1">
      <alignment horizontal="right" vertical="center" wrapText="1"/>
    </xf>
    <xf numFmtId="164" fontId="89" fillId="35" borderId="2" xfId="20956" applyNumberFormat="1" applyFont="1" applyFill="1" applyBorder="1" applyAlignment="1">
      <alignment vertical="center" wrapText="1"/>
    </xf>
    <xf numFmtId="193" fontId="89" fillId="0" borderId="2" xfId="0" applyNumberFormat="1" applyFont="1" applyBorder="1" applyAlignment="1" applyProtection="1">
      <alignment horizontal="right" vertical="center" wrapText="1"/>
      <protection locked="0"/>
    </xf>
    <xf numFmtId="193" fontId="89" fillId="0" borderId="14" xfId="0" applyNumberFormat="1" applyFont="1" applyBorder="1" applyAlignment="1" applyProtection="1">
      <alignment horizontal="right" vertical="center" wrapText="1"/>
      <protection locked="0"/>
    </xf>
    <xf numFmtId="164" fontId="89" fillId="0" borderId="2" xfId="20956" applyNumberFormat="1" applyFont="1" applyBorder="1" applyAlignment="1" applyProtection="1">
      <alignment horizontal="right" vertical="center" wrapText="1"/>
      <protection locked="0"/>
    </xf>
    <xf numFmtId="193" fontId="3" fillId="0" borderId="4" xfId="0" applyNumberFormat="1" applyFont="1" applyBorder="1" applyAlignment="1" applyProtection="1">
      <alignment horizontal="right"/>
      <protection locked="0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35" borderId="17" xfId="0" applyNumberFormat="1" applyFont="1" applyFill="1" applyBorder="1" applyAlignment="1">
      <alignment horizontal="right" vertical="center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="90" zoomScaleNormal="90" workbookViewId="0">
      <selection activeCell="B16" sqref="B16"/>
    </sheetView>
  </sheetViews>
  <sheetFormatPr defaultRowHeight="15"/>
  <cols>
    <col min="1" max="1" width="9.7109375" style="35" bestFit="1" customWidth="1"/>
    <col min="2" max="2" width="128.7109375" style="28" bestFit="1" customWidth="1"/>
    <col min="3" max="3" width="39.42578125" customWidth="1"/>
  </cols>
  <sheetData>
    <row r="1" spans="1:3" s="1" customFormat="1" ht="15.75">
      <c r="A1" s="33" t="s">
        <v>15</v>
      </c>
      <c r="B1" s="51" t="s">
        <v>17</v>
      </c>
      <c r="C1" s="27"/>
    </row>
    <row r="2" spans="1:3" s="29" customFormat="1">
      <c r="A2" s="34">
        <v>20</v>
      </c>
      <c r="B2" s="30" t="s">
        <v>19</v>
      </c>
      <c r="C2" s="10"/>
    </row>
    <row r="3" spans="1:3" s="29" customFormat="1">
      <c r="A3" s="34">
        <v>21</v>
      </c>
      <c r="B3" s="30" t="s">
        <v>16</v>
      </c>
    </row>
    <row r="4" spans="1:3" s="29" customFormat="1">
      <c r="A4" s="34">
        <v>22</v>
      </c>
      <c r="B4" s="30" t="s">
        <v>18</v>
      </c>
    </row>
    <row r="5" spans="1:3" s="29" customFormat="1">
      <c r="A5" s="34">
        <v>23</v>
      </c>
      <c r="B5" s="30" t="s">
        <v>20</v>
      </c>
    </row>
    <row r="6" spans="1:3" s="29" customFormat="1">
      <c r="A6" s="34">
        <v>24</v>
      </c>
      <c r="B6" s="30" t="s">
        <v>21</v>
      </c>
      <c r="C6" s="2"/>
    </row>
    <row r="7" spans="1:3" s="29" customFormat="1">
      <c r="A7" s="34">
        <v>25</v>
      </c>
      <c r="B7" s="30" t="s">
        <v>22</v>
      </c>
    </row>
    <row r="8" spans="1:3" s="29" customFormat="1">
      <c r="A8" s="34">
        <v>26</v>
      </c>
      <c r="B8" s="30" t="s">
        <v>128</v>
      </c>
    </row>
    <row r="9" spans="1:3" s="29" customFormat="1">
      <c r="A9" s="34">
        <v>27</v>
      </c>
      <c r="B9" s="30" t="s">
        <v>23</v>
      </c>
    </row>
    <row r="10" spans="1:3" s="1" customFormat="1">
      <c r="A10" s="36"/>
      <c r="B10" s="28"/>
      <c r="C10" s="27"/>
    </row>
    <row r="11" spans="1:3" s="1" customFormat="1" ht="30">
      <c r="A11" s="36"/>
      <c r="B11" s="174" t="s">
        <v>147</v>
      </c>
      <c r="C11" s="27"/>
    </row>
    <row r="14" spans="1:3">
      <c r="B14" s="9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0"/>
  <sheetViews>
    <sheetView zoomScale="85" zoomScaleNormal="85" workbookViewId="0">
      <pane xSplit="1" ySplit="4" topLeftCell="C29" activePane="bottomRight" state="frozen"/>
      <selection activeCell="L18" sqref="L18"/>
      <selection pane="topRight" activeCell="L18" sqref="L18"/>
      <selection pane="bottomLeft" activeCell="L18" sqref="L18"/>
      <selection pane="bottomRight" activeCell="A37" sqref="A37"/>
    </sheetView>
  </sheetViews>
  <sheetFormatPr defaultColWidth="9.140625" defaultRowHeight="12.75"/>
  <cols>
    <col min="1" max="1" width="10.5703125" style="2" bestFit="1" customWidth="1"/>
    <col min="2" max="2" width="31.7109375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.14062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>
      <c r="A1" s="186" t="s">
        <v>24</v>
      </c>
      <c r="B1" s="37" t="s">
        <v>148</v>
      </c>
    </row>
    <row r="2" spans="1:20" s="187" customFormat="1" ht="15.75" customHeight="1">
      <c r="A2" s="187" t="s">
        <v>25</v>
      </c>
      <c r="B2" s="188">
        <v>43830</v>
      </c>
    </row>
    <row r="3" spans="1:20">
      <c r="A3" s="19"/>
      <c r="B3" s="37"/>
      <c r="C3" s="10"/>
      <c r="D3" s="10"/>
      <c r="E3" s="4"/>
      <c r="F3" s="5"/>
    </row>
    <row r="4" spans="1:20" ht="13.5" thickBot="1">
      <c r="A4" s="38" t="s">
        <v>144</v>
      </c>
      <c r="B4" s="225" t="s">
        <v>19</v>
      </c>
      <c r="C4" s="226"/>
      <c r="D4" s="10"/>
      <c r="E4" s="4"/>
      <c r="F4" s="5"/>
    </row>
    <row r="5" spans="1:20">
      <c r="A5" s="39"/>
      <c r="B5" s="40" t="s">
        <v>0</v>
      </c>
      <c r="C5" s="22" t="s">
        <v>1</v>
      </c>
      <c r="D5" s="23" t="s">
        <v>2</v>
      </c>
      <c r="E5" s="14" t="s">
        <v>3</v>
      </c>
      <c r="F5" s="14" t="s">
        <v>4</v>
      </c>
      <c r="G5" s="229" t="s">
        <v>5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30"/>
    </row>
    <row r="6" spans="1:20" ht="16.899999999999999" customHeight="1">
      <c r="A6" s="227"/>
      <c r="B6" s="231" t="s">
        <v>61</v>
      </c>
      <c r="C6" s="213" t="s">
        <v>62</v>
      </c>
      <c r="D6" s="213" t="s">
        <v>63</v>
      </c>
      <c r="E6" s="213" t="s">
        <v>64</v>
      </c>
      <c r="F6" s="213" t="s">
        <v>65</v>
      </c>
      <c r="G6" s="232" t="s">
        <v>66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4"/>
    </row>
    <row r="7" spans="1:20" ht="14.45" customHeight="1">
      <c r="A7" s="227"/>
      <c r="B7" s="231"/>
      <c r="C7" s="214"/>
      <c r="D7" s="214"/>
      <c r="E7" s="214"/>
      <c r="F7" s="214"/>
      <c r="G7" s="16">
        <v>1</v>
      </c>
      <c r="H7" s="52">
        <v>2</v>
      </c>
      <c r="I7" s="52">
        <v>3</v>
      </c>
      <c r="J7" s="52">
        <v>4</v>
      </c>
      <c r="K7" s="52">
        <v>5</v>
      </c>
      <c r="L7" s="52">
        <v>6.1</v>
      </c>
      <c r="M7" s="52">
        <v>6.2</v>
      </c>
      <c r="N7" s="52">
        <v>6</v>
      </c>
      <c r="O7" s="52">
        <v>7</v>
      </c>
      <c r="P7" s="52">
        <v>8</v>
      </c>
      <c r="Q7" s="52">
        <v>9</v>
      </c>
      <c r="R7" s="52">
        <v>10</v>
      </c>
      <c r="S7" s="52">
        <v>11</v>
      </c>
      <c r="T7" s="53">
        <v>12</v>
      </c>
    </row>
    <row r="8" spans="1:20" ht="83.25">
      <c r="A8" s="227"/>
      <c r="B8" s="231"/>
      <c r="C8" s="215"/>
      <c r="D8" s="215"/>
      <c r="E8" s="215"/>
      <c r="F8" s="215"/>
      <c r="G8" s="161" t="s">
        <v>67</v>
      </c>
      <c r="H8" s="162" t="s">
        <v>68</v>
      </c>
      <c r="I8" s="162" t="s">
        <v>69</v>
      </c>
      <c r="J8" s="162" t="s">
        <v>70</v>
      </c>
      <c r="K8" s="162" t="s">
        <v>179</v>
      </c>
      <c r="L8" s="15" t="s">
        <v>71</v>
      </c>
      <c r="M8" s="162" t="s">
        <v>72</v>
      </c>
      <c r="N8" s="162" t="s">
        <v>73</v>
      </c>
      <c r="O8" s="15" t="s">
        <v>74</v>
      </c>
      <c r="P8" s="15" t="s">
        <v>75</v>
      </c>
      <c r="Q8" s="162" t="s">
        <v>76</v>
      </c>
      <c r="R8" s="162" t="s">
        <v>77</v>
      </c>
      <c r="S8" s="162" t="s">
        <v>78</v>
      </c>
      <c r="T8" s="162" t="s">
        <v>79</v>
      </c>
    </row>
    <row r="9" spans="1:20">
      <c r="A9" s="44">
        <v>1</v>
      </c>
      <c r="B9" s="45" t="s">
        <v>149</v>
      </c>
      <c r="C9" s="211">
        <v>21064159.229999952</v>
      </c>
      <c r="D9" s="211">
        <v>21064159.229999952</v>
      </c>
      <c r="E9" s="211">
        <v>3821237.54</v>
      </c>
      <c r="F9" s="47"/>
      <c r="G9" s="46">
        <v>3821237.54</v>
      </c>
      <c r="H9" s="46">
        <v>223077</v>
      </c>
      <c r="I9" s="46">
        <v>17019845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1">
        <v>21064159.539999999</v>
      </c>
    </row>
    <row r="10" spans="1:20">
      <c r="A10" s="44">
        <v>2</v>
      </c>
      <c r="B10" s="48" t="s">
        <v>150</v>
      </c>
      <c r="C10" s="211">
        <v>2991437.94</v>
      </c>
      <c r="D10" s="211">
        <v>2991437.94</v>
      </c>
      <c r="E10" s="211">
        <v>20234588.219999999</v>
      </c>
      <c r="F10" s="181" t="s">
        <v>168</v>
      </c>
      <c r="G10" s="46"/>
      <c r="H10" s="46">
        <v>2948536.290000001</v>
      </c>
      <c r="I10" s="46">
        <v>43130</v>
      </c>
      <c r="J10" s="46"/>
      <c r="K10" s="46"/>
      <c r="L10" s="46"/>
      <c r="M10" s="46"/>
      <c r="N10" s="46"/>
      <c r="O10" s="46">
        <v>-228.58999999999651</v>
      </c>
      <c r="P10" s="46"/>
      <c r="Q10" s="46"/>
      <c r="R10" s="46"/>
      <c r="S10" s="46"/>
      <c r="T10" s="41">
        <v>2991437.7000000011</v>
      </c>
    </row>
    <row r="11" spans="1:20">
      <c r="A11" s="44">
        <v>3</v>
      </c>
      <c r="B11" s="45" t="s">
        <v>151</v>
      </c>
      <c r="C11" s="211">
        <v>19967008.090585355</v>
      </c>
      <c r="D11" s="211">
        <v>19967008.090585355</v>
      </c>
      <c r="E11" s="212">
        <v>19353941</v>
      </c>
      <c r="F11" s="181" t="s">
        <v>169</v>
      </c>
      <c r="G11" s="46"/>
      <c r="H11" s="46"/>
      <c r="I11" s="46"/>
      <c r="J11" s="46">
        <v>19353941</v>
      </c>
      <c r="K11" s="46">
        <v>-85824.129414644864</v>
      </c>
      <c r="L11" s="46"/>
      <c r="M11" s="46"/>
      <c r="N11" s="46"/>
      <c r="O11" s="46">
        <v>698891</v>
      </c>
      <c r="P11" s="46"/>
      <c r="Q11" s="46"/>
      <c r="R11" s="46"/>
      <c r="S11" s="46"/>
      <c r="T11" s="41">
        <v>19967007.870585356</v>
      </c>
    </row>
    <row r="12" spans="1:20">
      <c r="A12" s="44">
        <v>4</v>
      </c>
      <c r="B12" s="45" t="s">
        <v>158</v>
      </c>
      <c r="C12" s="211">
        <v>13147135.395716814</v>
      </c>
      <c r="D12" s="211">
        <v>13147135.395716814</v>
      </c>
      <c r="E12" s="212">
        <v>13342248.210000001</v>
      </c>
      <c r="F12" s="181" t="s">
        <v>170</v>
      </c>
      <c r="G12" s="46"/>
      <c r="H12" s="46"/>
      <c r="I12" s="46"/>
      <c r="J12" s="46"/>
      <c r="K12" s="46"/>
      <c r="L12" s="46">
        <v>15251626.029999999</v>
      </c>
      <c r="M12" s="46">
        <v>-2179405</v>
      </c>
      <c r="N12" s="46">
        <v>13072221.029999999</v>
      </c>
      <c r="O12" s="46">
        <v>74913.969999999827</v>
      </c>
      <c r="P12" s="46"/>
      <c r="Q12" s="46"/>
      <c r="R12" s="46"/>
      <c r="S12" s="46"/>
      <c r="T12" s="41">
        <v>13147135</v>
      </c>
    </row>
    <row r="13" spans="1:20" ht="25.5">
      <c r="A13" s="44">
        <v>5</v>
      </c>
      <c r="B13" s="45" t="s">
        <v>74</v>
      </c>
      <c r="C13" s="211">
        <v>0</v>
      </c>
      <c r="D13" s="211">
        <v>0</v>
      </c>
      <c r="E13" s="212">
        <v>773774.87</v>
      </c>
      <c r="F13" s="181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1">
        <v>0</v>
      </c>
    </row>
    <row r="14" spans="1:20">
      <c r="A14" s="44">
        <v>6</v>
      </c>
      <c r="B14" s="45" t="s">
        <v>159</v>
      </c>
      <c r="C14" s="211">
        <v>0</v>
      </c>
      <c r="D14" s="211">
        <v>0</v>
      </c>
      <c r="E14" s="212">
        <v>423245.19</v>
      </c>
      <c r="F14" s="18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1">
        <v>0</v>
      </c>
    </row>
    <row r="15" spans="1:20">
      <c r="A15" s="44">
        <v>7</v>
      </c>
      <c r="B15" s="45" t="s">
        <v>160</v>
      </c>
      <c r="C15" s="211">
        <v>0</v>
      </c>
      <c r="D15" s="211">
        <v>0</v>
      </c>
      <c r="E15" s="212">
        <v>20000</v>
      </c>
      <c r="F15" s="181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1">
        <v>0</v>
      </c>
    </row>
    <row r="16" spans="1:20">
      <c r="A16" s="44">
        <v>8</v>
      </c>
      <c r="B16" s="45" t="s">
        <v>161</v>
      </c>
      <c r="C16" s="211">
        <v>19127552.857125767</v>
      </c>
      <c r="D16" s="211">
        <v>19127552.857125767</v>
      </c>
      <c r="E16" s="212">
        <v>14147468.32</v>
      </c>
      <c r="F16" s="181" t="s">
        <v>171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>
        <v>19127552.857125767</v>
      </c>
      <c r="S16" s="46"/>
      <c r="T16" s="41">
        <v>19127552.857125767</v>
      </c>
    </row>
    <row r="17" spans="1:20">
      <c r="A17" s="44">
        <v>9</v>
      </c>
      <c r="B17" s="45" t="s">
        <v>153</v>
      </c>
      <c r="C17" s="211">
        <v>35639.580000000075</v>
      </c>
      <c r="D17" s="211">
        <v>35639.580000000075</v>
      </c>
      <c r="E17" s="212">
        <v>35639.580000000075</v>
      </c>
      <c r="F17" s="18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>
        <v>35639.580000000075</v>
      </c>
      <c r="S17" s="46"/>
      <c r="T17" s="41">
        <v>35639.580000000075</v>
      </c>
    </row>
    <row r="18" spans="1:20">
      <c r="A18" s="44">
        <v>10</v>
      </c>
      <c r="B18" s="45" t="s">
        <v>162</v>
      </c>
      <c r="C18" s="211">
        <v>3686888.5026160995</v>
      </c>
      <c r="D18" s="211">
        <v>3686888.5026160995</v>
      </c>
      <c r="E18" s="212">
        <v>0</v>
      </c>
      <c r="F18" s="181" t="s">
        <v>172</v>
      </c>
      <c r="G18" s="46"/>
      <c r="H18" s="46"/>
      <c r="I18" s="46"/>
      <c r="J18" s="46"/>
      <c r="K18" s="46"/>
      <c r="L18" s="46"/>
      <c r="M18" s="46"/>
      <c r="N18" s="46"/>
      <c r="O18" s="46"/>
      <c r="P18" s="46">
        <v>3686888.5026160995</v>
      </c>
      <c r="Q18" s="46"/>
      <c r="R18" s="46"/>
      <c r="S18" s="46"/>
      <c r="T18" s="41">
        <v>3686888.5026160995</v>
      </c>
    </row>
    <row r="19" spans="1:20">
      <c r="A19" s="44">
        <v>11</v>
      </c>
      <c r="B19" s="45" t="s">
        <v>163</v>
      </c>
      <c r="C19" s="211">
        <v>54935.96</v>
      </c>
      <c r="D19" s="211">
        <v>54935.96</v>
      </c>
      <c r="E19" s="212">
        <v>0</v>
      </c>
      <c r="F19" s="181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>
        <v>54935.96</v>
      </c>
      <c r="T19" s="41">
        <v>54935.96</v>
      </c>
    </row>
    <row r="20" spans="1:20">
      <c r="A20" s="44">
        <v>12</v>
      </c>
      <c r="B20" s="45" t="s">
        <v>152</v>
      </c>
      <c r="C20" s="211">
        <v>1818358.9899999762</v>
      </c>
      <c r="D20" s="211">
        <v>1818358.9899999762</v>
      </c>
      <c r="E20" s="212">
        <v>3777739.48</v>
      </c>
      <c r="F20" s="181" t="s">
        <v>173</v>
      </c>
      <c r="G20" s="46"/>
      <c r="H20" s="46"/>
      <c r="I20" s="46"/>
      <c r="J20" s="46"/>
      <c r="K20" s="46"/>
      <c r="L20" s="46"/>
      <c r="M20" s="46"/>
      <c r="N20" s="46"/>
      <c r="O20" s="46">
        <v>198.4900000001071</v>
      </c>
      <c r="P20" s="46"/>
      <c r="Q20" s="46">
        <v>20000</v>
      </c>
      <c r="R20" s="46"/>
      <c r="S20" s="46">
        <v>1798160.7099999799</v>
      </c>
      <c r="T20" s="41">
        <v>1818359.1999999802</v>
      </c>
    </row>
    <row r="21" spans="1:20" ht="13.5" thickBot="1">
      <c r="A21" s="13"/>
      <c r="B21" s="31" t="s">
        <v>80</v>
      </c>
      <c r="C21" s="183">
        <v>81893116.546043947</v>
      </c>
      <c r="D21" s="183">
        <v>81893116.546043947</v>
      </c>
      <c r="E21" s="183">
        <v>75929882.409999996</v>
      </c>
      <c r="F21" s="42">
        <v>0</v>
      </c>
      <c r="G21" s="42">
        <v>3821237.54</v>
      </c>
      <c r="H21" s="42">
        <v>3171613.290000001</v>
      </c>
      <c r="I21" s="42">
        <v>17062975</v>
      </c>
      <c r="J21" s="42">
        <v>19353941</v>
      </c>
      <c r="K21" s="42">
        <v>-85824.129414644864</v>
      </c>
      <c r="L21" s="42">
        <v>15251626.029999999</v>
      </c>
      <c r="M21" s="42">
        <v>-2179405</v>
      </c>
      <c r="N21" s="42">
        <v>13072221.029999999</v>
      </c>
      <c r="O21" s="42">
        <v>773774.87</v>
      </c>
      <c r="P21" s="42">
        <v>3686888.5026160995</v>
      </c>
      <c r="Q21" s="42">
        <v>20000</v>
      </c>
      <c r="R21" s="42">
        <v>19163192.437125765</v>
      </c>
      <c r="S21" s="42">
        <v>1853714.6699999762</v>
      </c>
      <c r="T21" s="43">
        <v>81893117.210327193</v>
      </c>
    </row>
    <row r="22" spans="1:20">
      <c r="A22" s="12"/>
      <c r="B22" s="14" t="s">
        <v>0</v>
      </c>
      <c r="C22" s="22" t="s">
        <v>1</v>
      </c>
      <c r="D22" s="23" t="s">
        <v>2</v>
      </c>
      <c r="E22" s="14" t="s">
        <v>3</v>
      </c>
      <c r="F22" s="14" t="s">
        <v>4</v>
      </c>
      <c r="G22" s="229" t="s">
        <v>5</v>
      </c>
      <c r="H22" s="229"/>
      <c r="I22" s="229"/>
      <c r="J22" s="229"/>
      <c r="K22" s="229"/>
      <c r="L22" s="229"/>
      <c r="M22" s="229"/>
      <c r="N22" s="229"/>
      <c r="O22" s="229"/>
      <c r="P22" s="230"/>
    </row>
    <row r="23" spans="1:20" ht="14.45" customHeight="1">
      <c r="A23" s="228"/>
      <c r="B23" s="218" t="s">
        <v>81</v>
      </c>
      <c r="C23" s="221" t="s">
        <v>62</v>
      </c>
      <c r="D23" s="221" t="s">
        <v>63</v>
      </c>
      <c r="E23" s="221" t="s">
        <v>82</v>
      </c>
      <c r="F23" s="213" t="s">
        <v>65</v>
      </c>
      <c r="G23" s="216" t="s">
        <v>66</v>
      </c>
      <c r="H23" s="216"/>
      <c r="I23" s="216"/>
      <c r="J23" s="216"/>
      <c r="K23" s="216"/>
      <c r="L23" s="216"/>
      <c r="M23" s="216"/>
      <c r="N23" s="216"/>
      <c r="O23" s="216"/>
      <c r="P23" s="217"/>
    </row>
    <row r="24" spans="1:20" ht="14.45" customHeight="1">
      <c r="A24" s="228"/>
      <c r="B24" s="219"/>
      <c r="C24" s="221"/>
      <c r="D24" s="221"/>
      <c r="E24" s="221"/>
      <c r="F24" s="214"/>
      <c r="G24" s="17">
        <v>13</v>
      </c>
      <c r="H24" s="18">
        <v>14</v>
      </c>
      <c r="I24" s="18">
        <v>15</v>
      </c>
      <c r="J24" s="18">
        <v>16</v>
      </c>
      <c r="K24" s="18">
        <v>17</v>
      </c>
      <c r="L24" s="18">
        <v>18</v>
      </c>
      <c r="M24" s="18">
        <v>19</v>
      </c>
      <c r="N24" s="18">
        <v>20</v>
      </c>
      <c r="O24" s="18">
        <v>21</v>
      </c>
      <c r="P24" s="26">
        <v>22</v>
      </c>
    </row>
    <row r="25" spans="1:20" ht="100.15" customHeight="1">
      <c r="A25" s="228"/>
      <c r="B25" s="220"/>
      <c r="C25" s="221"/>
      <c r="D25" s="221"/>
      <c r="E25" s="221"/>
      <c r="F25" s="215"/>
      <c r="G25" s="161" t="s">
        <v>83</v>
      </c>
      <c r="H25" s="162" t="s">
        <v>84</v>
      </c>
      <c r="I25" s="162" t="s">
        <v>85</v>
      </c>
      <c r="J25" s="162" t="s">
        <v>86</v>
      </c>
      <c r="K25" s="162" t="s">
        <v>87</v>
      </c>
      <c r="L25" s="162" t="s">
        <v>88</v>
      </c>
      <c r="M25" s="15" t="s">
        <v>89</v>
      </c>
      <c r="N25" s="15" t="s">
        <v>90</v>
      </c>
      <c r="O25" s="15" t="s">
        <v>180</v>
      </c>
      <c r="P25" s="24" t="s">
        <v>91</v>
      </c>
    </row>
    <row r="26" spans="1:20">
      <c r="A26" s="7">
        <v>1</v>
      </c>
      <c r="B26" s="20" t="s">
        <v>164</v>
      </c>
      <c r="C26" s="180">
        <v>17919996</v>
      </c>
      <c r="D26" s="180">
        <v>17919996</v>
      </c>
      <c r="E26" s="181">
        <v>0</v>
      </c>
      <c r="F26" s="181"/>
      <c r="G26" s="181"/>
      <c r="H26" s="181">
        <v>15834421.419999998</v>
      </c>
      <c r="I26" s="181">
        <v>1511964.13</v>
      </c>
      <c r="J26" s="181">
        <v>534403.38</v>
      </c>
      <c r="K26" s="181"/>
      <c r="L26" s="181"/>
      <c r="M26" s="181">
        <v>39207.18</v>
      </c>
      <c r="N26" s="181"/>
      <c r="O26" s="181"/>
      <c r="P26" s="182">
        <v>17919996.109999996</v>
      </c>
    </row>
    <row r="27" spans="1:20">
      <c r="A27" s="7">
        <v>2</v>
      </c>
      <c r="B27" s="20" t="s">
        <v>84</v>
      </c>
      <c r="C27" s="180">
        <v>0</v>
      </c>
      <c r="D27" s="180">
        <v>0</v>
      </c>
      <c r="E27" s="181">
        <v>15834421.419999998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2">
        <v>0</v>
      </c>
    </row>
    <row r="28" spans="1:20">
      <c r="A28" s="7">
        <v>3</v>
      </c>
      <c r="B28" s="20" t="s">
        <v>85</v>
      </c>
      <c r="C28" s="180">
        <v>0</v>
      </c>
      <c r="D28" s="180">
        <v>0</v>
      </c>
      <c r="E28" s="181">
        <v>1511964.13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2">
        <v>0</v>
      </c>
    </row>
    <row r="29" spans="1:20">
      <c r="A29" s="7">
        <v>4</v>
      </c>
      <c r="B29" s="20" t="s">
        <v>165</v>
      </c>
      <c r="C29" s="180">
        <v>0</v>
      </c>
      <c r="D29" s="180">
        <v>0</v>
      </c>
      <c r="E29" s="181">
        <v>534403.38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2">
        <v>0</v>
      </c>
    </row>
    <row r="30" spans="1:20">
      <c r="A30" s="7">
        <v>5</v>
      </c>
      <c r="B30" s="45" t="s">
        <v>166</v>
      </c>
      <c r="C30" s="180">
        <v>0</v>
      </c>
      <c r="D30" s="180">
        <v>0</v>
      </c>
      <c r="E30" s="181">
        <v>39287.18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2">
        <v>0</v>
      </c>
    </row>
    <row r="31" spans="1:20">
      <c r="A31" s="7">
        <v>6</v>
      </c>
      <c r="B31" s="8" t="s">
        <v>167</v>
      </c>
      <c r="C31" s="180">
        <v>159718</v>
      </c>
      <c r="D31" s="180">
        <v>159718</v>
      </c>
      <c r="E31" s="181">
        <v>0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>
        <v>159718</v>
      </c>
      <c r="P31" s="182">
        <v>159718</v>
      </c>
    </row>
    <row r="32" spans="1:20">
      <c r="A32" s="7">
        <v>7</v>
      </c>
      <c r="B32" s="8" t="s">
        <v>154</v>
      </c>
      <c r="C32" s="180">
        <v>1063490</v>
      </c>
      <c r="D32" s="180">
        <v>1063490</v>
      </c>
      <c r="E32" s="181">
        <v>2800618.4299999997</v>
      </c>
      <c r="F32" s="181" t="s">
        <v>173</v>
      </c>
      <c r="G32" s="181"/>
      <c r="H32" s="181"/>
      <c r="I32" s="181"/>
      <c r="J32" s="181"/>
      <c r="K32" s="181"/>
      <c r="L32" s="181"/>
      <c r="M32" s="181"/>
      <c r="N32" s="181">
        <v>1063490</v>
      </c>
      <c r="O32" s="181"/>
      <c r="P32" s="182">
        <v>1063490</v>
      </c>
    </row>
    <row r="33" spans="1:18" ht="13.5" thickBot="1">
      <c r="A33" s="13"/>
      <c r="B33" s="32" t="s">
        <v>92</v>
      </c>
      <c r="C33" s="183">
        <v>19143204</v>
      </c>
      <c r="D33" s="183">
        <v>19143204</v>
      </c>
      <c r="E33" s="183">
        <v>20720694.539999995</v>
      </c>
      <c r="F33" s="183">
        <v>0</v>
      </c>
      <c r="G33" s="183">
        <v>0</v>
      </c>
      <c r="H33" s="183">
        <v>15834421.419999998</v>
      </c>
      <c r="I33" s="183">
        <v>1511964.13</v>
      </c>
      <c r="J33" s="183">
        <v>534403.38</v>
      </c>
      <c r="K33" s="183">
        <v>0</v>
      </c>
      <c r="L33" s="183">
        <v>0</v>
      </c>
      <c r="M33" s="183">
        <v>39207.18</v>
      </c>
      <c r="N33" s="183">
        <v>1063490</v>
      </c>
      <c r="O33" s="183">
        <v>159718</v>
      </c>
      <c r="P33" s="184">
        <v>19143204.109999996</v>
      </c>
    </row>
    <row r="34" spans="1:18" ht="40.15" customHeight="1">
      <c r="A34" s="228"/>
      <c r="B34" s="218" t="s">
        <v>93</v>
      </c>
      <c r="C34" s="221" t="s">
        <v>62</v>
      </c>
      <c r="D34" s="221" t="s">
        <v>63</v>
      </c>
      <c r="E34" s="213" t="s">
        <v>82</v>
      </c>
      <c r="F34" s="221" t="s">
        <v>65</v>
      </c>
      <c r="G34" s="222" t="s">
        <v>66</v>
      </c>
      <c r="H34" s="223"/>
      <c r="I34" s="223"/>
      <c r="J34" s="223"/>
      <c r="K34" s="223"/>
      <c r="L34" s="223"/>
      <c r="M34" s="223"/>
      <c r="N34" s="224"/>
    </row>
    <row r="35" spans="1:18" ht="13.9" customHeight="1">
      <c r="A35" s="228"/>
      <c r="B35" s="219"/>
      <c r="C35" s="221"/>
      <c r="D35" s="221"/>
      <c r="E35" s="214"/>
      <c r="F35" s="221"/>
      <c r="G35" s="6">
        <v>23</v>
      </c>
      <c r="H35" s="6">
        <v>24</v>
      </c>
      <c r="I35" s="6">
        <v>25</v>
      </c>
      <c r="J35" s="6">
        <v>26</v>
      </c>
      <c r="K35" s="6">
        <v>27</v>
      </c>
      <c r="L35" s="6">
        <v>28</v>
      </c>
      <c r="M35" s="6">
        <v>29</v>
      </c>
      <c r="N35" s="25">
        <v>30</v>
      </c>
      <c r="P35" s="19"/>
      <c r="Q35" s="19"/>
      <c r="R35" s="19"/>
    </row>
    <row r="36" spans="1:18" ht="102" customHeight="1">
      <c r="A36" s="228"/>
      <c r="B36" s="220"/>
      <c r="C36" s="221"/>
      <c r="D36" s="221"/>
      <c r="E36" s="215"/>
      <c r="F36" s="221"/>
      <c r="G36" s="162" t="s">
        <v>94</v>
      </c>
      <c r="H36" s="162" t="s">
        <v>95</v>
      </c>
      <c r="I36" s="162" t="s">
        <v>96</v>
      </c>
      <c r="J36" s="162" t="s">
        <v>97</v>
      </c>
      <c r="K36" s="162" t="s">
        <v>98</v>
      </c>
      <c r="L36" s="162" t="s">
        <v>99</v>
      </c>
      <c r="M36" s="162" t="s">
        <v>100</v>
      </c>
      <c r="N36" s="162" t="s">
        <v>134</v>
      </c>
      <c r="P36" s="19"/>
      <c r="Q36" s="19"/>
      <c r="R36" s="19"/>
    </row>
    <row r="37" spans="1:18">
      <c r="A37" s="7">
        <v>1</v>
      </c>
      <c r="B37" s="21" t="s">
        <v>155</v>
      </c>
      <c r="C37" s="208">
        <v>61146400</v>
      </c>
      <c r="D37" s="208">
        <v>61146400</v>
      </c>
      <c r="E37" s="208">
        <v>61146400</v>
      </c>
      <c r="F37" s="50"/>
      <c r="G37" s="47">
        <v>61146400</v>
      </c>
      <c r="H37" s="47"/>
      <c r="I37" s="47"/>
      <c r="J37" s="47"/>
      <c r="K37" s="47"/>
      <c r="L37" s="47"/>
      <c r="M37" s="47"/>
      <c r="N37" s="49">
        <v>61146400</v>
      </c>
    </row>
    <row r="38" spans="1:18">
      <c r="A38" s="7">
        <v>2</v>
      </c>
      <c r="B38" s="21" t="s">
        <v>157</v>
      </c>
      <c r="C38" s="208">
        <v>8367836.4092745902</v>
      </c>
      <c r="D38" s="208">
        <v>8367836.4092745902</v>
      </c>
      <c r="E38" s="208">
        <v>4982432.4000000004</v>
      </c>
      <c r="F38" s="50"/>
      <c r="G38" s="47"/>
      <c r="H38" s="47"/>
      <c r="I38" s="47"/>
      <c r="J38" s="47"/>
      <c r="K38" s="47"/>
      <c r="L38" s="47"/>
      <c r="M38" s="47">
        <v>8367836.4092745902</v>
      </c>
      <c r="N38" s="49">
        <v>8367836.4092745902</v>
      </c>
    </row>
    <row r="39" spans="1:18">
      <c r="A39" s="7">
        <v>3</v>
      </c>
      <c r="B39" s="3" t="s">
        <v>156</v>
      </c>
      <c r="C39" s="209">
        <v>-6764323.8600000003</v>
      </c>
      <c r="D39" s="209">
        <v>-6764323.8600000003</v>
      </c>
      <c r="E39" s="209">
        <v>-10919644.529999999</v>
      </c>
      <c r="F39" s="47"/>
      <c r="G39" s="47"/>
      <c r="H39" s="47"/>
      <c r="I39" s="47"/>
      <c r="J39" s="47"/>
      <c r="K39" s="47"/>
      <c r="L39" s="47">
        <v>-6764324.3099999996</v>
      </c>
      <c r="M39" s="47"/>
      <c r="N39" s="49">
        <v>-6764323.8600000003</v>
      </c>
    </row>
    <row r="40" spans="1:18" ht="13.5" thickBot="1">
      <c r="A40" s="13"/>
      <c r="B40" s="173" t="s">
        <v>101</v>
      </c>
      <c r="C40" s="210">
        <v>62749912.549274594</v>
      </c>
      <c r="D40" s="210">
        <v>62749912.549274594</v>
      </c>
      <c r="E40" s="210">
        <v>55209187.869999997</v>
      </c>
      <c r="F40" s="42">
        <v>0</v>
      </c>
      <c r="G40" s="42">
        <v>61146400</v>
      </c>
      <c r="H40" s="42">
        <v>0</v>
      </c>
      <c r="I40" s="42">
        <v>0</v>
      </c>
      <c r="J40" s="42">
        <v>0</v>
      </c>
      <c r="K40" s="42">
        <v>0</v>
      </c>
      <c r="L40" s="42">
        <v>-6761324</v>
      </c>
      <c r="M40" s="42">
        <v>8367836.4092745902</v>
      </c>
      <c r="N40" s="43">
        <v>62749912.549274594</v>
      </c>
    </row>
    <row r="43" spans="1:18" s="4" customFormat="1">
      <c r="C43" s="176"/>
    </row>
    <row r="44" spans="1:18" s="4" customFormat="1" ht="15">
      <c r="A44" s="185" t="s">
        <v>174</v>
      </c>
    </row>
    <row r="45" spans="1:18" s="4" customFormat="1">
      <c r="A45" s="4" t="s">
        <v>168</v>
      </c>
      <c r="B45" s="2" t="s">
        <v>175</v>
      </c>
    </row>
    <row r="46" spans="1:18">
      <c r="A46" s="4" t="s">
        <v>169</v>
      </c>
      <c r="B46" s="4" t="s">
        <v>176</v>
      </c>
    </row>
    <row r="47" spans="1:18">
      <c r="A47" s="2" t="s">
        <v>170</v>
      </c>
      <c r="B47" s="2" t="s">
        <v>177</v>
      </c>
    </row>
    <row r="48" spans="1:18">
      <c r="A48" s="2" t="s">
        <v>171</v>
      </c>
      <c r="B48" s="2" t="s">
        <v>178</v>
      </c>
    </row>
    <row r="49" spans="1:16">
      <c r="A49" s="2" t="s">
        <v>172</v>
      </c>
      <c r="B49" s="2" t="s">
        <v>178</v>
      </c>
    </row>
    <row r="50" spans="1:16">
      <c r="A50" s="2" t="s">
        <v>173</v>
      </c>
      <c r="B50" s="2" t="s">
        <v>185</v>
      </c>
      <c r="P50" s="11"/>
    </row>
  </sheetData>
  <mergeCells count="24">
    <mergeCell ref="B4:C4"/>
    <mergeCell ref="A6:A8"/>
    <mergeCell ref="A23:A25"/>
    <mergeCell ref="A34:A36"/>
    <mergeCell ref="G22:P22"/>
    <mergeCell ref="G5:T5"/>
    <mergeCell ref="B6:B8"/>
    <mergeCell ref="C6:C8"/>
    <mergeCell ref="D6:D8"/>
    <mergeCell ref="E6:E8"/>
    <mergeCell ref="F6:F8"/>
    <mergeCell ref="G6:T6"/>
    <mergeCell ref="B23:B25"/>
    <mergeCell ref="C23:C25"/>
    <mergeCell ref="D23:D25"/>
    <mergeCell ref="E23:E25"/>
    <mergeCell ref="F23:F25"/>
    <mergeCell ref="G23:P23"/>
    <mergeCell ref="B34:B36"/>
    <mergeCell ref="C34:C36"/>
    <mergeCell ref="D34:D36"/>
    <mergeCell ref="E34:E36"/>
    <mergeCell ref="F34:F36"/>
    <mergeCell ref="G34:N34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7" sqref="B17"/>
    </sheetView>
  </sheetViews>
  <sheetFormatPr defaultColWidth="9.140625" defaultRowHeight="12.75"/>
  <cols>
    <col min="1" max="1" width="10.5703125" style="56" bestFit="1" customWidth="1"/>
    <col min="2" max="2" width="39" style="56" customWidth="1"/>
    <col min="3" max="3" width="31.28515625" style="56" bestFit="1" customWidth="1"/>
    <col min="4" max="5" width="14.5703125" style="56" bestFit="1" customWidth="1"/>
    <col min="6" max="6" width="21.7109375" style="56" customWidth="1"/>
    <col min="7" max="7" width="12" style="56" bestFit="1" customWidth="1"/>
    <col min="8" max="8" width="14.5703125" style="56" customWidth="1"/>
    <col min="9" max="16384" width="9.140625" style="56"/>
  </cols>
  <sheetData>
    <row r="1" spans="1:8">
      <c r="A1" s="54" t="s">
        <v>24</v>
      </c>
      <c r="B1" s="55" t="s">
        <v>148</v>
      </c>
    </row>
    <row r="2" spans="1:8">
      <c r="A2" s="57" t="s">
        <v>25</v>
      </c>
      <c r="B2" s="189">
        <v>43830</v>
      </c>
      <c r="C2" s="57"/>
      <c r="D2" s="57"/>
      <c r="E2" s="57"/>
      <c r="F2" s="57"/>
      <c r="G2" s="57"/>
      <c r="H2" s="57"/>
    </row>
    <row r="3" spans="1:8">
      <c r="A3" s="57"/>
      <c r="B3" s="57"/>
      <c r="C3" s="57"/>
      <c r="D3" s="57"/>
      <c r="E3" s="57"/>
      <c r="F3" s="57"/>
      <c r="G3" s="57"/>
      <c r="H3" s="57"/>
    </row>
    <row r="4" spans="1:8" ht="13.5" thickBot="1">
      <c r="A4" s="60" t="s">
        <v>26</v>
      </c>
      <c r="B4" s="163" t="s">
        <v>16</v>
      </c>
    </row>
    <row r="5" spans="1:8" ht="14.45" customHeight="1">
      <c r="A5" s="241"/>
      <c r="B5" s="235" t="s">
        <v>27</v>
      </c>
      <c r="C5" s="237" t="s">
        <v>28</v>
      </c>
      <c r="D5" s="235" t="s">
        <v>32</v>
      </c>
      <c r="E5" s="235"/>
      <c r="F5" s="235"/>
      <c r="G5" s="235"/>
      <c r="H5" s="239" t="s">
        <v>33</v>
      </c>
    </row>
    <row r="6" spans="1:8" ht="25.5">
      <c r="A6" s="242"/>
      <c r="B6" s="236"/>
      <c r="C6" s="238"/>
      <c r="D6" s="177" t="s">
        <v>29</v>
      </c>
      <c r="E6" s="177" t="s">
        <v>30</v>
      </c>
      <c r="F6" s="177" t="s">
        <v>34</v>
      </c>
      <c r="G6" s="177" t="s">
        <v>35</v>
      </c>
      <c r="H6" s="240"/>
    </row>
    <row r="7" spans="1:8">
      <c r="A7" s="69">
        <v>1</v>
      </c>
      <c r="B7" s="70" t="s">
        <v>184</v>
      </c>
      <c r="C7" s="177" t="s">
        <v>29</v>
      </c>
      <c r="D7" s="68"/>
      <c r="E7" s="68"/>
      <c r="F7" s="68"/>
      <c r="G7" s="71" t="s">
        <v>7</v>
      </c>
      <c r="H7" s="72"/>
    </row>
    <row r="8" spans="1:8">
      <c r="A8" s="73">
        <v>2</v>
      </c>
      <c r="B8" s="70" t="s">
        <v>184</v>
      </c>
      <c r="C8" s="177" t="s">
        <v>30</v>
      </c>
      <c r="D8" s="68"/>
      <c r="E8" s="68"/>
      <c r="F8" s="71" t="s">
        <v>7</v>
      </c>
      <c r="G8" s="68"/>
      <c r="H8" s="72"/>
    </row>
    <row r="9" spans="1:8">
      <c r="A9" s="69">
        <v>3</v>
      </c>
      <c r="B9" s="70" t="s">
        <v>184</v>
      </c>
      <c r="C9" s="71" t="s">
        <v>31</v>
      </c>
      <c r="D9" s="68"/>
      <c r="E9" s="68"/>
      <c r="F9" s="68"/>
      <c r="G9" s="71" t="s">
        <v>7</v>
      </c>
      <c r="H9" s="72"/>
    </row>
    <row r="10" spans="1:8">
      <c r="A10" s="73"/>
      <c r="B10" s="70"/>
      <c r="C10" s="71"/>
      <c r="D10" s="68"/>
      <c r="E10" s="68"/>
      <c r="F10" s="68"/>
      <c r="G10" s="68"/>
      <c r="H10" s="72"/>
    </row>
    <row r="11" spans="1:8">
      <c r="A11" s="69"/>
      <c r="B11" s="70"/>
      <c r="C11" s="71"/>
      <c r="D11" s="68"/>
      <c r="E11" s="68"/>
      <c r="F11" s="68"/>
      <c r="G11" s="68"/>
      <c r="H11" s="72"/>
    </row>
    <row r="12" spans="1:8" ht="13.5" thickBot="1">
      <c r="A12" s="74"/>
      <c r="B12" s="75"/>
      <c r="C12" s="76"/>
      <c r="D12" s="77"/>
      <c r="E12" s="77"/>
      <c r="F12" s="77"/>
      <c r="G12" s="77"/>
      <c r="H12" s="78"/>
    </row>
    <row r="13" spans="1:8">
      <c r="A13" s="54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B21" sqref="B21"/>
    </sheetView>
  </sheetViews>
  <sheetFormatPr defaultColWidth="9.140625" defaultRowHeight="12.75"/>
  <cols>
    <col min="1" max="1" width="10.5703125" style="56" bestFit="1" customWidth="1"/>
    <col min="2" max="2" width="70.140625" style="56" customWidth="1"/>
    <col min="3" max="3" width="17" style="56" customWidth="1"/>
    <col min="4" max="4" width="14.5703125" style="56" customWidth="1"/>
    <col min="5" max="5" width="16.28515625" style="56" customWidth="1"/>
    <col min="6" max="16384" width="9.140625" style="56"/>
  </cols>
  <sheetData>
    <row r="1" spans="1:12">
      <c r="A1" s="54" t="s">
        <v>24</v>
      </c>
      <c r="B1" s="55" t="s">
        <v>148</v>
      </c>
    </row>
    <row r="2" spans="1:12">
      <c r="A2" s="54" t="s">
        <v>25</v>
      </c>
      <c r="B2" s="189">
        <v>43830</v>
      </c>
    </row>
    <row r="3" spans="1:12">
      <c r="A3" s="58"/>
      <c r="B3" s="55"/>
    </row>
    <row r="4" spans="1:12" ht="13.5" thickBot="1">
      <c r="A4" s="169" t="s">
        <v>102</v>
      </c>
      <c r="B4" s="164" t="s">
        <v>18</v>
      </c>
      <c r="C4" s="80"/>
      <c r="D4" s="81"/>
      <c r="E4" s="81"/>
      <c r="F4" s="81"/>
      <c r="G4" s="81"/>
      <c r="H4" s="81"/>
      <c r="I4" s="81"/>
      <c r="J4" s="81"/>
      <c r="K4" s="81"/>
      <c r="L4" s="81"/>
    </row>
    <row r="5" spans="1:12">
      <c r="A5" s="119"/>
      <c r="B5" s="82"/>
      <c r="C5" s="193" t="s">
        <v>181</v>
      </c>
      <c r="D5" s="193" t="s">
        <v>183</v>
      </c>
      <c r="E5" s="194" t="s">
        <v>182</v>
      </c>
      <c r="F5" s="81"/>
    </row>
    <row r="6" spans="1:12">
      <c r="A6" s="66">
        <v>1</v>
      </c>
      <c r="B6" s="68" t="s">
        <v>103</v>
      </c>
      <c r="C6" s="63">
        <v>0</v>
      </c>
      <c r="D6" s="63">
        <v>56162.58</v>
      </c>
      <c r="E6" s="83">
        <v>0</v>
      </c>
      <c r="F6" s="81"/>
    </row>
    <row r="7" spans="1:12">
      <c r="A7" s="66">
        <v>2</v>
      </c>
      <c r="B7" s="84" t="s">
        <v>104</v>
      </c>
      <c r="C7" s="63">
        <v>0</v>
      </c>
      <c r="D7" s="63">
        <v>56162.58</v>
      </c>
      <c r="E7" s="83">
        <v>0</v>
      </c>
      <c r="F7" s="81"/>
    </row>
    <row r="8" spans="1:12">
      <c r="A8" s="66">
        <v>3</v>
      </c>
      <c r="B8" s="68" t="s">
        <v>105</v>
      </c>
      <c r="C8" s="63">
        <v>0</v>
      </c>
      <c r="D8" s="63">
        <v>1</v>
      </c>
      <c r="E8" s="83">
        <v>0</v>
      </c>
    </row>
    <row r="9" spans="1:12" ht="13.5" thickBot="1">
      <c r="A9" s="64">
        <v>4</v>
      </c>
      <c r="B9" s="77" t="s">
        <v>106</v>
      </c>
      <c r="C9" s="85">
        <v>0</v>
      </c>
      <c r="D9" s="85">
        <v>56162.58</v>
      </c>
      <c r="E9" s="8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B6" sqref="B6"/>
    </sheetView>
  </sheetViews>
  <sheetFormatPr defaultColWidth="9.140625" defaultRowHeight="12.75"/>
  <cols>
    <col min="1" max="1" width="10.5703125" style="56" bestFit="1" customWidth="1"/>
    <col min="2" max="2" width="52.5703125" style="56" customWidth="1"/>
    <col min="3" max="3" width="10.140625" style="56" bestFit="1" customWidth="1"/>
    <col min="4" max="4" width="11.28515625" style="56" customWidth="1"/>
    <col min="5" max="5" width="10.140625" style="56" bestFit="1" customWidth="1"/>
    <col min="6" max="6" width="32" style="56" customWidth="1"/>
    <col min="7" max="7" width="27.5703125" style="56" customWidth="1"/>
    <col min="8" max="16384" width="9.140625" style="56"/>
  </cols>
  <sheetData>
    <row r="1" spans="1:8">
      <c r="A1" s="56" t="s">
        <v>24</v>
      </c>
      <c r="B1" s="55" t="s">
        <v>148</v>
      </c>
    </row>
    <row r="2" spans="1:8">
      <c r="A2" s="81" t="s">
        <v>25</v>
      </c>
      <c r="B2" s="189">
        <v>43830</v>
      </c>
      <c r="C2" s="81"/>
      <c r="D2" s="81"/>
      <c r="E2" s="81"/>
      <c r="F2" s="81"/>
      <c r="G2" s="81"/>
      <c r="H2" s="81"/>
    </row>
    <row r="3" spans="1:8">
      <c r="A3" s="81"/>
      <c r="B3" s="81"/>
      <c r="C3" s="81"/>
      <c r="D3" s="81"/>
      <c r="E3" s="81"/>
      <c r="F3" s="81"/>
      <c r="G3" s="81"/>
      <c r="H3" s="81"/>
    </row>
    <row r="4" spans="1:8" ht="13.5" thickBot="1">
      <c r="A4" s="79" t="s">
        <v>36</v>
      </c>
      <c r="B4" s="165" t="s">
        <v>20</v>
      </c>
      <c r="F4" s="81"/>
      <c r="G4" s="81"/>
      <c r="H4" s="81"/>
    </row>
    <row r="5" spans="1:8">
      <c r="A5" s="87"/>
      <c r="B5" s="82"/>
      <c r="C5" s="82" t="s">
        <v>0</v>
      </c>
      <c r="D5" s="82" t="s">
        <v>1</v>
      </c>
      <c r="E5" s="82" t="s">
        <v>2</v>
      </c>
      <c r="F5" s="82" t="s">
        <v>3</v>
      </c>
      <c r="G5" s="88" t="s">
        <v>4</v>
      </c>
      <c r="H5" s="81"/>
    </row>
    <row r="6" spans="1:8" s="59" customFormat="1" ht="38.25">
      <c r="A6" s="89"/>
      <c r="B6" s="68"/>
      <c r="C6" s="192" t="s">
        <v>181</v>
      </c>
      <c r="D6" s="192" t="s">
        <v>183</v>
      </c>
      <c r="E6" s="192" t="s">
        <v>182</v>
      </c>
      <c r="F6" s="90" t="s">
        <v>129</v>
      </c>
      <c r="G6" s="179" t="s">
        <v>130</v>
      </c>
    </row>
    <row r="7" spans="1:8">
      <c r="A7" s="91">
        <v>1</v>
      </c>
      <c r="B7" s="68" t="s">
        <v>37</v>
      </c>
      <c r="C7" s="63">
        <v>4034633.9999999991</v>
      </c>
      <c r="D7" s="63">
        <v>2810055.8099999996</v>
      </c>
      <c r="E7" s="63">
        <v>2279841.3600000003</v>
      </c>
      <c r="F7" s="243"/>
      <c r="G7" s="243"/>
      <c r="H7" s="81"/>
    </row>
    <row r="8" spans="1:8">
      <c r="A8" s="91">
        <v>2</v>
      </c>
      <c r="B8" s="92" t="s">
        <v>38</v>
      </c>
      <c r="C8" s="63">
        <v>1282672.82</v>
      </c>
      <c r="D8" s="63">
        <v>2144181.92</v>
      </c>
      <c r="E8" s="63">
        <v>1073458.1200000001</v>
      </c>
      <c r="F8" s="243"/>
      <c r="G8" s="243"/>
    </row>
    <row r="9" spans="1:8">
      <c r="A9" s="91">
        <v>3</v>
      </c>
      <c r="B9" s="93" t="s">
        <v>136</v>
      </c>
      <c r="C9" s="63">
        <v>-438807.91</v>
      </c>
      <c r="D9" s="63">
        <v>22121.18</v>
      </c>
      <c r="E9" s="63">
        <v>-303209.83</v>
      </c>
      <c r="F9" s="243"/>
      <c r="G9" s="243"/>
    </row>
    <row r="10" spans="1:8" ht="13.5" thickBot="1">
      <c r="A10" s="94">
        <v>4</v>
      </c>
      <c r="B10" s="95" t="s">
        <v>39</v>
      </c>
      <c r="C10" s="85">
        <f>C7+C8-C9</f>
        <v>5756114.7299999995</v>
      </c>
      <c r="D10" s="85">
        <f>D7+D8-D9</f>
        <v>4932116.55</v>
      </c>
      <c r="E10" s="85">
        <f>E7+E8-E9</f>
        <v>3656509.3100000005</v>
      </c>
      <c r="F10" s="190">
        <f>SUMIF(C10:E10, "&gt;=0",C10:E10)/3</f>
        <v>4781580.1966666663</v>
      </c>
      <c r="G10" s="191">
        <f>F10*15%/8%</f>
        <v>8965462.8687499985</v>
      </c>
    </row>
    <row r="11" spans="1:8">
      <c r="A11" s="96"/>
      <c r="B11" s="81"/>
      <c r="C11" s="81"/>
      <c r="D11" s="81"/>
      <c r="E11" s="8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D28" sqref="D28"/>
    </sheetView>
  </sheetViews>
  <sheetFormatPr defaultColWidth="9.140625" defaultRowHeight="12.75"/>
  <cols>
    <col min="1" max="1" width="10.5703125" style="116" bestFit="1" customWidth="1"/>
    <col min="2" max="2" width="16.28515625" style="56" customWidth="1"/>
    <col min="3" max="3" width="42.85546875" style="56" customWidth="1"/>
    <col min="4" max="5" width="33.42578125" style="56" customWidth="1"/>
    <col min="6" max="6" width="38.85546875" style="56" customWidth="1"/>
    <col min="7" max="16384" width="9.140625" style="56"/>
  </cols>
  <sheetData>
    <row r="1" spans="1:9">
      <c r="A1" s="54" t="s">
        <v>24</v>
      </c>
      <c r="B1" s="55" t="s">
        <v>148</v>
      </c>
    </row>
    <row r="2" spans="1:9">
      <c r="A2" s="54" t="s">
        <v>25</v>
      </c>
      <c r="B2" s="189">
        <v>43830</v>
      </c>
    </row>
    <row r="3" spans="1:9">
      <c r="A3" s="97"/>
    </row>
    <row r="4" spans="1:9" ht="13.5" thickBot="1">
      <c r="A4" s="79" t="s">
        <v>107</v>
      </c>
      <c r="B4" s="248" t="s">
        <v>21</v>
      </c>
      <c r="C4" s="248"/>
      <c r="D4" s="98"/>
      <c r="E4" s="98"/>
      <c r="F4" s="98"/>
    </row>
    <row r="5" spans="1:9" s="103" customFormat="1" ht="16.5" customHeight="1">
      <c r="A5" s="99"/>
      <c r="B5" s="100"/>
      <c r="C5" s="100"/>
      <c r="D5" s="101" t="s">
        <v>137</v>
      </c>
      <c r="E5" s="101" t="s">
        <v>108</v>
      </c>
      <c r="F5" s="102" t="s">
        <v>45</v>
      </c>
    </row>
    <row r="6" spans="1:9" ht="15" customHeight="1">
      <c r="A6" s="104">
        <v>1</v>
      </c>
      <c r="B6" s="238" t="s">
        <v>109</v>
      </c>
      <c r="C6" s="105" t="s">
        <v>46</v>
      </c>
      <c r="D6" s="198">
        <v>4</v>
      </c>
      <c r="E6" s="198">
        <v>2</v>
      </c>
      <c r="F6" s="199">
        <v>2</v>
      </c>
    </row>
    <row r="7" spans="1:9" ht="15" customHeight="1">
      <c r="A7" s="104">
        <v>2</v>
      </c>
      <c r="B7" s="244"/>
      <c r="C7" s="105" t="s">
        <v>110</v>
      </c>
      <c r="D7" s="204">
        <v>380746</v>
      </c>
      <c r="E7" s="204">
        <v>244920.25</v>
      </c>
      <c r="F7" s="204">
        <v>99469.900000000009</v>
      </c>
    </row>
    <row r="8" spans="1:9" ht="15" customHeight="1">
      <c r="A8" s="104">
        <v>3</v>
      </c>
      <c r="B8" s="244"/>
      <c r="C8" s="110" t="s">
        <v>47</v>
      </c>
      <c r="D8" s="197">
        <v>378291</v>
      </c>
      <c r="E8" s="198">
        <v>244920.25</v>
      </c>
      <c r="F8" s="199">
        <v>99390.3</v>
      </c>
      <c r="G8" s="81"/>
      <c r="H8" s="81"/>
    </row>
    <row r="9" spans="1:9" ht="15" customHeight="1">
      <c r="A9" s="104">
        <v>4</v>
      </c>
      <c r="B9" s="244"/>
      <c r="C9" s="111" t="s">
        <v>111</v>
      </c>
      <c r="D9" s="106">
        <v>0</v>
      </c>
      <c r="E9" s="106">
        <v>0</v>
      </c>
      <c r="F9" s="107">
        <v>0</v>
      </c>
      <c r="G9" s="81"/>
      <c r="H9" s="81"/>
    </row>
    <row r="10" spans="1:9" ht="30" customHeight="1">
      <c r="A10" s="104">
        <v>5</v>
      </c>
      <c r="B10" s="244"/>
      <c r="C10" s="110" t="s">
        <v>112</v>
      </c>
      <c r="D10" s="106">
        <v>0</v>
      </c>
      <c r="E10" s="106">
        <v>0</v>
      </c>
      <c r="F10" s="107">
        <v>0</v>
      </c>
    </row>
    <row r="11" spans="1:9" ht="15" customHeight="1">
      <c r="A11" s="104">
        <v>6</v>
      </c>
      <c r="B11" s="244"/>
      <c r="C11" s="111" t="s">
        <v>113</v>
      </c>
      <c r="D11" s="106">
        <v>0</v>
      </c>
      <c r="E11" s="106">
        <v>0</v>
      </c>
      <c r="F11" s="107">
        <v>0</v>
      </c>
    </row>
    <row r="12" spans="1:9" ht="15" customHeight="1">
      <c r="A12" s="104">
        <v>7</v>
      </c>
      <c r="B12" s="244"/>
      <c r="C12" s="110" t="s">
        <v>114</v>
      </c>
      <c r="D12" s="106">
        <v>2455</v>
      </c>
      <c r="E12" s="106">
        <v>0</v>
      </c>
      <c r="F12" s="107">
        <v>79.599999999999994</v>
      </c>
    </row>
    <row r="13" spans="1:9" ht="15" customHeight="1">
      <c r="A13" s="104">
        <v>8</v>
      </c>
      <c r="B13" s="245"/>
      <c r="C13" s="111" t="s">
        <v>113</v>
      </c>
      <c r="D13" s="106">
        <v>0</v>
      </c>
      <c r="E13" s="106">
        <v>0</v>
      </c>
      <c r="F13" s="107">
        <v>0</v>
      </c>
    </row>
    <row r="14" spans="1:9" ht="15" customHeight="1">
      <c r="A14" s="104">
        <v>9</v>
      </c>
      <c r="B14" s="238" t="s">
        <v>115</v>
      </c>
      <c r="C14" s="105" t="s">
        <v>46</v>
      </c>
      <c r="D14" s="200">
        <v>4</v>
      </c>
      <c r="E14" s="200">
        <v>1</v>
      </c>
      <c r="F14" s="201">
        <v>2</v>
      </c>
      <c r="I14" s="114"/>
    </row>
    <row r="15" spans="1:9" ht="15" customHeight="1">
      <c r="A15" s="104">
        <v>10</v>
      </c>
      <c r="B15" s="244"/>
      <c r="C15" s="105" t="s">
        <v>116</v>
      </c>
      <c r="D15" s="202">
        <v>1125</v>
      </c>
      <c r="E15" s="202">
        <v>44873.390000000007</v>
      </c>
      <c r="F15" s="203">
        <v>750</v>
      </c>
    </row>
    <row r="16" spans="1:9" ht="15" customHeight="1">
      <c r="A16" s="104">
        <v>11</v>
      </c>
      <c r="B16" s="244"/>
      <c r="C16" s="110" t="s">
        <v>47</v>
      </c>
      <c r="D16" s="200">
        <v>1125</v>
      </c>
      <c r="E16" s="200">
        <v>5097.04</v>
      </c>
      <c r="F16" s="201">
        <v>750</v>
      </c>
    </row>
    <row r="17" spans="1:6" ht="15" customHeight="1">
      <c r="A17" s="104">
        <v>12</v>
      </c>
      <c r="B17" s="244"/>
      <c r="C17" s="111" t="s">
        <v>111</v>
      </c>
      <c r="D17" s="205">
        <v>0</v>
      </c>
      <c r="E17" s="205">
        <v>0</v>
      </c>
      <c r="F17" s="206">
        <v>0</v>
      </c>
    </row>
    <row r="18" spans="1:6" ht="30" customHeight="1">
      <c r="A18" s="104">
        <v>13</v>
      </c>
      <c r="B18" s="244"/>
      <c r="C18" s="110" t="s">
        <v>117</v>
      </c>
      <c r="D18" s="205">
        <v>0</v>
      </c>
      <c r="E18" s="205">
        <v>0</v>
      </c>
      <c r="F18" s="206">
        <v>0</v>
      </c>
    </row>
    <row r="19" spans="1:6" ht="15" customHeight="1">
      <c r="A19" s="104">
        <v>14</v>
      </c>
      <c r="B19" s="244"/>
      <c r="C19" s="111" t="s">
        <v>113</v>
      </c>
      <c r="D19" s="205">
        <v>0</v>
      </c>
      <c r="E19" s="205">
        <v>0</v>
      </c>
      <c r="F19" s="206">
        <v>0</v>
      </c>
    </row>
    <row r="20" spans="1:6" ht="15" customHeight="1">
      <c r="A20" s="104">
        <v>15</v>
      </c>
      <c r="B20" s="244"/>
      <c r="C20" s="110" t="s">
        <v>114</v>
      </c>
      <c r="D20" s="205">
        <v>0</v>
      </c>
      <c r="E20" s="207">
        <v>39776.350000000006</v>
      </c>
      <c r="F20" s="206">
        <v>0</v>
      </c>
    </row>
    <row r="21" spans="1:6" ht="15" customHeight="1">
      <c r="A21" s="104">
        <v>16</v>
      </c>
      <c r="B21" s="245"/>
      <c r="C21" s="111" t="s">
        <v>113</v>
      </c>
      <c r="D21" s="205">
        <v>0</v>
      </c>
      <c r="E21" s="205">
        <v>0</v>
      </c>
      <c r="F21" s="206">
        <v>0</v>
      </c>
    </row>
    <row r="22" spans="1:6" ht="15" customHeight="1" thickBot="1">
      <c r="A22" s="115">
        <v>17</v>
      </c>
      <c r="B22" s="246" t="s">
        <v>118</v>
      </c>
      <c r="C22" s="247"/>
      <c r="D22" s="195">
        <v>381871</v>
      </c>
      <c r="E22" s="195">
        <v>289793.64</v>
      </c>
      <c r="F22" s="196">
        <v>100219.90000000001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25" sqref="B25"/>
    </sheetView>
  </sheetViews>
  <sheetFormatPr defaultColWidth="9.140625" defaultRowHeight="12.75"/>
  <cols>
    <col min="1" max="1" width="35.140625" style="56" customWidth="1"/>
    <col min="2" max="2" width="45.85546875" style="56" customWidth="1"/>
    <col min="3" max="4" width="29.42578125" style="56" customWidth="1"/>
    <col min="5" max="5" width="28.42578125" style="56" customWidth="1"/>
    <col min="6" max="6" width="14" style="56" bestFit="1" customWidth="1"/>
    <col min="7" max="7" width="14.7109375" style="56" customWidth="1"/>
    <col min="8" max="8" width="26.42578125" style="56" customWidth="1"/>
    <col min="9" max="9" width="16.140625" style="56" bestFit="1" customWidth="1"/>
    <col min="10" max="10" width="14" style="56" bestFit="1" customWidth="1"/>
    <col min="11" max="11" width="14.7109375" style="56" customWidth="1"/>
    <col min="12" max="12" width="26.85546875" style="56" customWidth="1"/>
    <col min="13" max="16384" width="9.140625" style="56"/>
  </cols>
  <sheetData>
    <row r="1" spans="1:12">
      <c r="A1" s="56" t="s">
        <v>24</v>
      </c>
      <c r="B1" s="55" t="s">
        <v>148</v>
      </c>
    </row>
    <row r="2" spans="1:12">
      <c r="A2" s="56" t="s">
        <v>25</v>
      </c>
      <c r="B2" s="189">
        <v>43830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3.5" thickBot="1">
      <c r="A4" s="169" t="s">
        <v>40</v>
      </c>
      <c r="B4" s="166" t="s">
        <v>22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>
      <c r="A5" s="119"/>
      <c r="B5" s="82"/>
      <c r="C5" s="170" t="s">
        <v>137</v>
      </c>
      <c r="D5" s="170" t="s">
        <v>108</v>
      </c>
      <c r="E5" s="178" t="s">
        <v>45</v>
      </c>
      <c r="F5" s="118"/>
      <c r="G5" s="118"/>
      <c r="H5" s="118"/>
      <c r="I5" s="118"/>
      <c r="J5" s="118"/>
      <c r="K5" s="118"/>
      <c r="L5" s="118"/>
    </row>
    <row r="6" spans="1:12">
      <c r="A6" s="249" t="s">
        <v>41</v>
      </c>
      <c r="B6" s="120" t="s">
        <v>46</v>
      </c>
      <c r="C6" s="63"/>
      <c r="D6" s="63"/>
      <c r="E6" s="83"/>
      <c r="F6" s="118"/>
      <c r="G6" s="118"/>
      <c r="H6" s="118"/>
      <c r="I6" s="118"/>
      <c r="J6" s="118"/>
      <c r="K6" s="118"/>
      <c r="L6" s="118"/>
    </row>
    <row r="7" spans="1:12">
      <c r="A7" s="250"/>
      <c r="B7" s="121" t="s">
        <v>146</v>
      </c>
      <c r="C7" s="63"/>
      <c r="D7" s="63"/>
      <c r="E7" s="83"/>
      <c r="F7" s="118"/>
      <c r="G7" s="118"/>
      <c r="H7" s="118"/>
      <c r="I7" s="118"/>
      <c r="J7" s="118"/>
      <c r="K7" s="118"/>
      <c r="L7" s="118"/>
    </row>
    <row r="8" spans="1:12">
      <c r="A8" s="251" t="s">
        <v>42</v>
      </c>
      <c r="B8" s="120" t="s">
        <v>46</v>
      </c>
      <c r="C8" s="63"/>
      <c r="D8" s="63"/>
      <c r="E8" s="83"/>
      <c r="F8" s="118"/>
      <c r="G8" s="118"/>
      <c r="H8" s="118"/>
      <c r="I8" s="118"/>
      <c r="J8" s="118"/>
      <c r="K8" s="118"/>
      <c r="L8" s="118"/>
    </row>
    <row r="9" spans="1:12">
      <c r="A9" s="251"/>
      <c r="B9" s="121" t="s">
        <v>51</v>
      </c>
      <c r="C9" s="122">
        <f>C10+C11+C12+C13</f>
        <v>0</v>
      </c>
      <c r="D9" s="122">
        <f>D10+D11+D12+D13</f>
        <v>0</v>
      </c>
      <c r="E9" s="171">
        <f>E10+E11+E12+E13</f>
        <v>0</v>
      </c>
      <c r="F9" s="118"/>
      <c r="G9" s="118"/>
      <c r="H9" s="118"/>
      <c r="I9" s="118"/>
      <c r="J9" s="118"/>
      <c r="K9" s="118"/>
      <c r="L9" s="118"/>
    </row>
    <row r="10" spans="1:12">
      <c r="A10" s="251"/>
      <c r="B10" s="123" t="s">
        <v>47</v>
      </c>
      <c r="C10" s="63"/>
      <c r="D10" s="63"/>
      <c r="E10" s="83"/>
      <c r="F10" s="118"/>
      <c r="G10" s="118"/>
      <c r="H10" s="118"/>
      <c r="I10" s="118"/>
      <c r="J10" s="118"/>
      <c r="K10" s="118"/>
      <c r="L10" s="118"/>
    </row>
    <row r="11" spans="1:12">
      <c r="A11" s="251"/>
      <c r="B11" s="123" t="s">
        <v>48</v>
      </c>
      <c r="C11" s="63"/>
      <c r="D11" s="63"/>
      <c r="E11" s="83"/>
      <c r="F11" s="118"/>
      <c r="G11" s="118"/>
      <c r="H11" s="118"/>
      <c r="I11" s="118"/>
      <c r="J11" s="118"/>
      <c r="K11" s="118"/>
      <c r="L11" s="118"/>
    </row>
    <row r="12" spans="1:12">
      <c r="A12" s="251"/>
      <c r="B12" s="123" t="s">
        <v>49</v>
      </c>
      <c r="C12" s="63"/>
      <c r="D12" s="63"/>
      <c r="E12" s="83"/>
      <c r="F12" s="118"/>
      <c r="G12" s="118"/>
      <c r="H12" s="118"/>
      <c r="I12" s="118"/>
      <c r="J12" s="118"/>
      <c r="K12" s="118"/>
      <c r="L12" s="118"/>
    </row>
    <row r="13" spans="1:12">
      <c r="A13" s="251"/>
      <c r="B13" s="123" t="s">
        <v>131</v>
      </c>
      <c r="C13" s="63"/>
      <c r="D13" s="63"/>
      <c r="E13" s="83"/>
      <c r="F13" s="118"/>
      <c r="G13" s="118"/>
      <c r="H13" s="118"/>
      <c r="I13" s="118"/>
      <c r="J13" s="118"/>
      <c r="K13" s="118"/>
      <c r="L13" s="118"/>
    </row>
    <row r="14" spans="1:12">
      <c r="A14" s="251" t="s">
        <v>43</v>
      </c>
      <c r="B14" s="120" t="s">
        <v>46</v>
      </c>
      <c r="C14" s="63"/>
      <c r="D14" s="63"/>
      <c r="E14" s="83"/>
      <c r="F14" s="118"/>
      <c r="G14" s="118"/>
      <c r="H14" s="118"/>
      <c r="I14" s="118"/>
      <c r="J14" s="118"/>
      <c r="K14" s="118"/>
      <c r="L14" s="118"/>
    </row>
    <row r="15" spans="1:12">
      <c r="A15" s="251"/>
      <c r="B15" s="121" t="s">
        <v>51</v>
      </c>
      <c r="C15" s="122">
        <f>C16+C17+C18+C19</f>
        <v>0</v>
      </c>
      <c r="D15" s="122">
        <f>D16+D17+D18+D19</f>
        <v>0</v>
      </c>
      <c r="E15" s="171">
        <v>0</v>
      </c>
      <c r="F15" s="118"/>
      <c r="G15" s="118"/>
      <c r="H15" s="118"/>
      <c r="I15" s="118"/>
      <c r="J15" s="118"/>
      <c r="K15" s="118"/>
      <c r="L15" s="118"/>
    </row>
    <row r="16" spans="1:12">
      <c r="A16" s="251"/>
      <c r="B16" s="123" t="s">
        <v>47</v>
      </c>
      <c r="C16" s="63"/>
      <c r="D16" s="63"/>
      <c r="E16" s="83"/>
      <c r="F16" s="118"/>
      <c r="G16" s="118"/>
      <c r="H16" s="118"/>
      <c r="I16" s="118"/>
      <c r="J16" s="118"/>
      <c r="K16" s="118"/>
      <c r="L16" s="118"/>
    </row>
    <row r="17" spans="1:12">
      <c r="A17" s="249"/>
      <c r="B17" s="123" t="s">
        <v>48</v>
      </c>
      <c r="C17" s="63"/>
      <c r="D17" s="63"/>
      <c r="E17" s="83"/>
      <c r="F17" s="118"/>
      <c r="G17" s="118"/>
      <c r="H17" s="118"/>
      <c r="I17" s="118"/>
      <c r="J17" s="118"/>
      <c r="K17" s="118"/>
      <c r="L17" s="118"/>
    </row>
    <row r="18" spans="1:12">
      <c r="A18" s="249"/>
      <c r="B18" s="123" t="s">
        <v>49</v>
      </c>
      <c r="C18" s="63"/>
      <c r="D18" s="63"/>
      <c r="E18" s="83"/>
      <c r="F18" s="118"/>
      <c r="G18" s="118"/>
      <c r="H18" s="118"/>
      <c r="I18" s="118"/>
      <c r="J18" s="118"/>
      <c r="K18" s="118"/>
      <c r="L18" s="118"/>
    </row>
    <row r="19" spans="1:12" ht="13.5" thickBot="1">
      <c r="A19" s="252"/>
      <c r="B19" s="172" t="s">
        <v>131</v>
      </c>
      <c r="C19" s="85"/>
      <c r="D19" s="85"/>
      <c r="E19" s="86"/>
      <c r="F19" s="118"/>
      <c r="G19" s="118"/>
      <c r="H19" s="118"/>
      <c r="I19" s="118"/>
      <c r="J19" s="118"/>
      <c r="K19" s="118"/>
      <c r="L19" s="118"/>
    </row>
    <row r="20" spans="1:12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D6" sqref="D6"/>
    </sheetView>
  </sheetViews>
  <sheetFormatPr defaultColWidth="9.140625" defaultRowHeight="12.75"/>
  <cols>
    <col min="1" max="1" width="10.5703125" style="56" bestFit="1" customWidth="1"/>
    <col min="2" max="2" width="54.7109375" style="56" customWidth="1"/>
    <col min="3" max="3" width="26.7109375" style="56" customWidth="1"/>
    <col min="4" max="4" width="34.85546875" style="56" customWidth="1"/>
    <col min="5" max="5" width="26.7109375" style="56" customWidth="1"/>
    <col min="6" max="6" width="25.5703125" style="56" customWidth="1"/>
    <col min="7" max="7" width="25" style="56" customWidth="1"/>
    <col min="8" max="16384" width="9.140625" style="56"/>
  </cols>
  <sheetData>
    <row r="1" spans="1:7">
      <c r="A1" s="54" t="s">
        <v>24</v>
      </c>
      <c r="B1" s="37" t="s">
        <v>148</v>
      </c>
    </row>
    <row r="2" spans="1:7" ht="15">
      <c r="A2" s="54" t="s">
        <v>25</v>
      </c>
      <c r="B2" s="175">
        <v>43830</v>
      </c>
    </row>
    <row r="3" spans="1:7">
      <c r="B3" s="124"/>
    </row>
    <row r="4" spans="1:7" ht="13.5" thickBot="1">
      <c r="A4" s="79" t="s">
        <v>119</v>
      </c>
      <c r="B4" s="167" t="s">
        <v>128</v>
      </c>
    </row>
    <row r="5" spans="1:7" s="124" customFormat="1">
      <c r="A5" s="125"/>
      <c r="B5" s="61"/>
      <c r="C5" s="126" t="s">
        <v>0</v>
      </c>
      <c r="D5" s="156" t="s">
        <v>1</v>
      </c>
      <c r="E5" s="156" t="s">
        <v>2</v>
      </c>
      <c r="F5" s="156" t="s">
        <v>3</v>
      </c>
      <c r="G5" s="157" t="s">
        <v>4</v>
      </c>
    </row>
    <row r="6" spans="1:7" ht="51">
      <c r="A6" s="127"/>
      <c r="B6" s="128"/>
      <c r="C6" s="129" t="s">
        <v>120</v>
      </c>
      <c r="D6" s="128" t="s">
        <v>121</v>
      </c>
      <c r="E6" s="159" t="s">
        <v>122</v>
      </c>
      <c r="F6" s="159" t="s">
        <v>135</v>
      </c>
      <c r="G6" s="158" t="s">
        <v>123</v>
      </c>
    </row>
    <row r="7" spans="1:7">
      <c r="A7" s="127">
        <v>1</v>
      </c>
      <c r="B7" s="130" t="s">
        <v>137</v>
      </c>
      <c r="C7" s="131">
        <f>SUM(C8:C11)</f>
        <v>0</v>
      </c>
      <c r="D7" s="131">
        <f t="shared" ref="D7:G7" si="0">SUM(D8:D11)</f>
        <v>0</v>
      </c>
      <c r="E7" s="131">
        <f t="shared" si="0"/>
        <v>0</v>
      </c>
      <c r="F7" s="131">
        <f t="shared" si="0"/>
        <v>0</v>
      </c>
      <c r="G7" s="131">
        <f t="shared" si="0"/>
        <v>0</v>
      </c>
    </row>
    <row r="8" spans="1:7">
      <c r="A8" s="127">
        <v>2</v>
      </c>
      <c r="B8" s="132" t="s">
        <v>67</v>
      </c>
      <c r="C8" s="133"/>
      <c r="D8" s="112"/>
      <c r="E8" s="112"/>
      <c r="F8" s="112"/>
      <c r="G8" s="113"/>
    </row>
    <row r="9" spans="1:7">
      <c r="A9" s="127">
        <v>3</v>
      </c>
      <c r="B9" s="132" t="s">
        <v>124</v>
      </c>
      <c r="C9" s="133"/>
      <c r="D9" s="112"/>
      <c r="E9" s="112"/>
      <c r="F9" s="112"/>
      <c r="G9" s="113"/>
    </row>
    <row r="10" spans="1:7">
      <c r="A10" s="127">
        <v>4</v>
      </c>
      <c r="B10" s="134" t="s">
        <v>125</v>
      </c>
      <c r="C10" s="133"/>
      <c r="D10" s="112"/>
      <c r="E10" s="112"/>
      <c r="F10" s="112"/>
      <c r="G10" s="113"/>
    </row>
    <row r="11" spans="1:7">
      <c r="A11" s="127">
        <v>5</v>
      </c>
      <c r="B11" s="132" t="s">
        <v>126</v>
      </c>
      <c r="C11" s="133"/>
      <c r="D11" s="112"/>
      <c r="E11" s="112"/>
      <c r="F11" s="112"/>
      <c r="G11" s="113"/>
    </row>
    <row r="12" spans="1:7">
      <c r="A12" s="127">
        <v>6</v>
      </c>
      <c r="B12" s="105" t="s">
        <v>108</v>
      </c>
      <c r="C12" s="108">
        <f>SUM(C13:C16)</f>
        <v>0</v>
      </c>
      <c r="D12" s="108">
        <f>SUM(D13:D16)</f>
        <v>0</v>
      </c>
      <c r="E12" s="108">
        <f>SUM(E13:E16)</f>
        <v>0</v>
      </c>
      <c r="F12" s="108">
        <f>SUM(F13:F16)</f>
        <v>0</v>
      </c>
      <c r="G12" s="109">
        <f>SUM(G13:G16)</f>
        <v>0</v>
      </c>
    </row>
    <row r="13" spans="1:7">
      <c r="A13" s="127">
        <v>7</v>
      </c>
      <c r="B13" s="132" t="s">
        <v>67</v>
      </c>
      <c r="C13" s="106"/>
      <c r="D13" s="106"/>
      <c r="E13" s="106"/>
      <c r="F13" s="106"/>
      <c r="G13" s="107"/>
    </row>
    <row r="14" spans="1:7">
      <c r="A14" s="127">
        <v>8</v>
      </c>
      <c r="B14" s="132" t="s">
        <v>124</v>
      </c>
      <c r="C14" s="106"/>
      <c r="D14" s="106"/>
      <c r="E14" s="106"/>
      <c r="F14" s="106"/>
      <c r="G14" s="107"/>
    </row>
    <row r="15" spans="1:7">
      <c r="A15" s="127">
        <v>9</v>
      </c>
      <c r="B15" s="134" t="s">
        <v>125</v>
      </c>
      <c r="C15" s="106"/>
      <c r="D15" s="106"/>
      <c r="E15" s="106"/>
      <c r="F15" s="106"/>
      <c r="G15" s="107"/>
    </row>
    <row r="16" spans="1:7">
      <c r="A16" s="127">
        <v>10</v>
      </c>
      <c r="B16" s="132" t="s">
        <v>126</v>
      </c>
      <c r="C16" s="106"/>
      <c r="D16" s="106"/>
      <c r="E16" s="106"/>
      <c r="F16" s="106"/>
      <c r="G16" s="107"/>
    </row>
    <row r="17" spans="1:7">
      <c r="A17" s="127">
        <v>11</v>
      </c>
      <c r="B17" s="105" t="s">
        <v>45</v>
      </c>
      <c r="C17" s="108">
        <f>SUM(C18:C21)</f>
        <v>0</v>
      </c>
      <c r="D17" s="108">
        <f>SUM(D18:D21)</f>
        <v>0</v>
      </c>
      <c r="E17" s="108">
        <f>SUM(E18:E21)</f>
        <v>0</v>
      </c>
      <c r="F17" s="108">
        <f>SUM(F18:F21)</f>
        <v>0</v>
      </c>
      <c r="G17" s="109">
        <f>SUM(G18:G21)</f>
        <v>0</v>
      </c>
    </row>
    <row r="18" spans="1:7">
      <c r="A18" s="127">
        <v>12</v>
      </c>
      <c r="B18" s="132" t="s">
        <v>67</v>
      </c>
      <c r="C18" s="106"/>
      <c r="D18" s="106"/>
      <c r="E18" s="106" t="s">
        <v>6</v>
      </c>
      <c r="F18" s="106"/>
      <c r="G18" s="107"/>
    </row>
    <row r="19" spans="1:7">
      <c r="A19" s="127">
        <v>13</v>
      </c>
      <c r="B19" s="132" t="s">
        <v>124</v>
      </c>
      <c r="C19" s="106"/>
      <c r="D19" s="106"/>
      <c r="E19" s="106"/>
      <c r="F19" s="106"/>
      <c r="G19" s="107"/>
    </row>
    <row r="20" spans="1:7">
      <c r="A20" s="127">
        <v>14</v>
      </c>
      <c r="B20" s="134" t="s">
        <v>125</v>
      </c>
      <c r="C20" s="106"/>
      <c r="D20" s="106"/>
      <c r="E20" s="106"/>
      <c r="F20" s="106"/>
      <c r="G20" s="107"/>
    </row>
    <row r="21" spans="1:7">
      <c r="A21" s="127">
        <v>15</v>
      </c>
      <c r="B21" s="132" t="s">
        <v>126</v>
      </c>
      <c r="C21" s="106"/>
      <c r="D21" s="106"/>
      <c r="E21" s="106"/>
      <c r="F21" s="106"/>
      <c r="G21" s="107"/>
    </row>
    <row r="22" spans="1:7" ht="13.5" thickBot="1">
      <c r="A22" s="127">
        <v>16</v>
      </c>
      <c r="B22" s="135" t="s">
        <v>127</v>
      </c>
      <c r="C22" s="136">
        <f>C12+C17</f>
        <v>0</v>
      </c>
      <c r="D22" s="136">
        <f>D12+D17</f>
        <v>0</v>
      </c>
      <c r="E22" s="136">
        <f>E12+E17</f>
        <v>0</v>
      </c>
      <c r="F22" s="136">
        <f>F12+F17</f>
        <v>0</v>
      </c>
      <c r="G22" s="13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8" sqref="B28"/>
    </sheetView>
  </sheetViews>
  <sheetFormatPr defaultColWidth="9.140625" defaultRowHeight="12.75"/>
  <cols>
    <col min="1" max="1" width="10.5703125" style="56" bestFit="1" customWidth="1"/>
    <col min="2" max="2" width="89.140625" style="56" bestFit="1" customWidth="1"/>
    <col min="3" max="3" width="15.140625" style="138" customWidth="1"/>
    <col min="4" max="5" width="13.7109375" style="138" customWidth="1"/>
    <col min="6" max="6" width="16.28515625" style="138" customWidth="1"/>
    <col min="7" max="8" width="13.7109375" style="138" customWidth="1"/>
    <col min="9" max="9" width="17.5703125" style="138" customWidth="1"/>
    <col min="10" max="10" width="14.5703125" style="138" customWidth="1"/>
    <col min="11" max="12" width="13.7109375" style="138" customWidth="1"/>
    <col min="13" max="13" width="15" style="138" customWidth="1"/>
    <col min="14" max="15" width="13.7109375" style="138" customWidth="1"/>
    <col min="16" max="17" width="15.7109375" style="138" customWidth="1"/>
    <col min="18" max="18" width="9.140625" style="138"/>
    <col min="19" max="16384" width="9.140625" style="56"/>
  </cols>
  <sheetData>
    <row r="1" spans="1:15">
      <c r="A1" s="56" t="s">
        <v>24</v>
      </c>
      <c r="B1" s="37" t="s">
        <v>148</v>
      </c>
    </row>
    <row r="2" spans="1:15" ht="15">
      <c r="A2" s="56" t="s">
        <v>25</v>
      </c>
      <c r="B2" s="175">
        <v>43830</v>
      </c>
    </row>
    <row r="4" spans="1:15" ht="13.5" thickBot="1">
      <c r="A4" s="79" t="s">
        <v>50</v>
      </c>
      <c r="B4" s="168" t="s">
        <v>23</v>
      </c>
    </row>
    <row r="5" spans="1:15">
      <c r="A5" s="65"/>
      <c r="B5" s="139"/>
      <c r="C5" s="155" t="s">
        <v>0</v>
      </c>
      <c r="D5" s="155" t="s">
        <v>1</v>
      </c>
      <c r="E5" s="155" t="s">
        <v>2</v>
      </c>
      <c r="F5" s="155" t="s">
        <v>3</v>
      </c>
      <c r="G5" s="155" t="s">
        <v>4</v>
      </c>
      <c r="H5" s="155" t="s">
        <v>5</v>
      </c>
      <c r="I5" s="155" t="s">
        <v>9</v>
      </c>
      <c r="J5" s="155" t="s">
        <v>10</v>
      </c>
      <c r="K5" s="155" t="s">
        <v>132</v>
      </c>
      <c r="L5" s="155" t="s">
        <v>11</v>
      </c>
      <c r="M5" s="155" t="s">
        <v>12</v>
      </c>
      <c r="N5" s="155" t="s">
        <v>13</v>
      </c>
      <c r="O5" s="140" t="s">
        <v>14</v>
      </c>
    </row>
    <row r="6" spans="1:15" ht="12.75" customHeight="1">
      <c r="A6" s="66"/>
      <c r="B6" s="68"/>
      <c r="C6" s="253" t="s">
        <v>133</v>
      </c>
      <c r="D6" s="253"/>
      <c r="E6" s="253"/>
      <c r="F6" s="255" t="s">
        <v>53</v>
      </c>
      <c r="G6" s="255"/>
      <c r="H6" s="255"/>
      <c r="I6" s="255"/>
      <c r="J6" s="255"/>
      <c r="K6" s="255"/>
      <c r="L6" s="255"/>
      <c r="M6" s="255" t="s">
        <v>59</v>
      </c>
      <c r="N6" s="255"/>
      <c r="O6" s="254"/>
    </row>
    <row r="7" spans="1:15" ht="15" customHeight="1">
      <c r="A7" s="66"/>
      <c r="B7" s="68"/>
      <c r="C7" s="255" t="s">
        <v>138</v>
      </c>
      <c r="D7" s="255" t="s">
        <v>139</v>
      </c>
      <c r="E7" s="255" t="s">
        <v>52</v>
      </c>
      <c r="F7" s="255" t="s">
        <v>54</v>
      </c>
      <c r="G7" s="255"/>
      <c r="H7" s="255" t="s">
        <v>55</v>
      </c>
      <c r="I7" s="255" t="s">
        <v>56</v>
      </c>
      <c r="J7" s="255"/>
      <c r="K7" s="256" t="s">
        <v>57</v>
      </c>
      <c r="L7" s="256"/>
      <c r="M7" s="253" t="s">
        <v>142</v>
      </c>
      <c r="N7" s="253" t="s">
        <v>143</v>
      </c>
      <c r="O7" s="254" t="s">
        <v>60</v>
      </c>
    </row>
    <row r="8" spans="1:15" ht="25.5">
      <c r="A8" s="66"/>
      <c r="B8" s="68"/>
      <c r="C8" s="255"/>
      <c r="D8" s="255"/>
      <c r="E8" s="255"/>
      <c r="F8" s="159" t="s">
        <v>140</v>
      </c>
      <c r="G8" s="159" t="s">
        <v>141</v>
      </c>
      <c r="H8" s="255"/>
      <c r="I8" s="159" t="s">
        <v>138</v>
      </c>
      <c r="J8" s="159" t="s">
        <v>139</v>
      </c>
      <c r="K8" s="160" t="s">
        <v>145</v>
      </c>
      <c r="L8" s="160" t="s">
        <v>58</v>
      </c>
      <c r="M8" s="253"/>
      <c r="N8" s="253"/>
      <c r="O8" s="254"/>
    </row>
    <row r="9" spans="1:15">
      <c r="A9" s="141"/>
      <c r="B9" s="142" t="s">
        <v>44</v>
      </c>
      <c r="C9" s="143"/>
      <c r="D9" s="143"/>
      <c r="E9" s="144"/>
      <c r="F9" s="145"/>
      <c r="G9" s="145"/>
      <c r="H9" s="67"/>
      <c r="I9" s="67"/>
      <c r="J9" s="67"/>
      <c r="K9" s="67"/>
      <c r="L9" s="67"/>
      <c r="M9" s="145"/>
      <c r="N9" s="145"/>
      <c r="O9" s="146"/>
    </row>
    <row r="10" spans="1:15">
      <c r="A10" s="66">
        <v>1</v>
      </c>
      <c r="B10" s="147" t="s">
        <v>51</v>
      </c>
      <c r="C10" s="148">
        <f>SUM(C11:C17)</f>
        <v>0</v>
      </c>
      <c r="D10" s="148">
        <f>SUM(D11:D17)</f>
        <v>0</v>
      </c>
      <c r="E10" s="148">
        <f>SUM(E11:E17)</f>
        <v>0</v>
      </c>
      <c r="F10" s="149">
        <f t="shared" ref="F10:O10" si="0">SUM(F11:F17)</f>
        <v>0</v>
      </c>
      <c r="G10" s="149">
        <f t="shared" si="0"/>
        <v>0</v>
      </c>
      <c r="H10" s="148">
        <f t="shared" si="0"/>
        <v>0</v>
      </c>
      <c r="I10" s="148">
        <f t="shared" si="0"/>
        <v>0</v>
      </c>
      <c r="J10" s="148">
        <f t="shared" si="0"/>
        <v>0</v>
      </c>
      <c r="K10" s="148">
        <f t="shared" si="0"/>
        <v>0</v>
      </c>
      <c r="L10" s="148">
        <f t="shared" si="0"/>
        <v>0</v>
      </c>
      <c r="M10" s="149">
        <f>SUM(M11:M17)</f>
        <v>0</v>
      </c>
      <c r="N10" s="149">
        <f t="shared" si="0"/>
        <v>0</v>
      </c>
      <c r="O10" s="150">
        <f t="shared" si="0"/>
        <v>0</v>
      </c>
    </row>
    <row r="11" spans="1:15">
      <c r="A11" s="66">
        <v>1.1000000000000001</v>
      </c>
      <c r="B11" s="68"/>
      <c r="C11" s="62"/>
      <c r="D11" s="62"/>
      <c r="E11" s="148">
        <f t="shared" ref="E11:E17" si="1">C11+D11</f>
        <v>0</v>
      </c>
      <c r="F11" s="62"/>
      <c r="G11" s="62"/>
      <c r="H11" s="62"/>
      <c r="I11" s="62"/>
      <c r="J11" s="62"/>
      <c r="K11" s="151"/>
      <c r="L11" s="151"/>
      <c r="M11" s="148">
        <f>C11+F11-H11-I11</f>
        <v>0</v>
      </c>
      <c r="N11" s="148">
        <f>D11+G11+H11-J11+K11-L11</f>
        <v>0</v>
      </c>
      <c r="O11" s="150">
        <f t="shared" ref="O11:O17" si="2">M11+N11</f>
        <v>0</v>
      </c>
    </row>
    <row r="12" spans="1:15">
      <c r="A12" s="66">
        <v>1.2</v>
      </c>
      <c r="B12" s="68"/>
      <c r="C12" s="62"/>
      <c r="D12" s="62"/>
      <c r="E12" s="148">
        <f t="shared" si="1"/>
        <v>0</v>
      </c>
      <c r="F12" s="62"/>
      <c r="G12" s="62"/>
      <c r="H12" s="62"/>
      <c r="I12" s="62"/>
      <c r="J12" s="62"/>
      <c r="K12" s="151"/>
      <c r="L12" s="151"/>
      <c r="M12" s="148">
        <f t="shared" ref="M12:M17" si="3">C12+F12-H12-I12</f>
        <v>0</v>
      </c>
      <c r="N12" s="148">
        <f t="shared" ref="N12:N17" si="4">D12+G12+H12-J12+K12-L12</f>
        <v>0</v>
      </c>
      <c r="O12" s="150">
        <f t="shared" si="2"/>
        <v>0</v>
      </c>
    </row>
    <row r="13" spans="1:15">
      <c r="A13" s="66">
        <v>1.3</v>
      </c>
      <c r="B13" s="68"/>
      <c r="C13" s="62"/>
      <c r="D13" s="62"/>
      <c r="E13" s="148">
        <f t="shared" si="1"/>
        <v>0</v>
      </c>
      <c r="F13" s="62"/>
      <c r="G13" s="62"/>
      <c r="H13" s="62"/>
      <c r="I13" s="62"/>
      <c r="J13" s="62"/>
      <c r="K13" s="151"/>
      <c r="L13" s="151"/>
      <c r="M13" s="148">
        <f t="shared" si="3"/>
        <v>0</v>
      </c>
      <c r="N13" s="148">
        <f t="shared" si="4"/>
        <v>0</v>
      </c>
      <c r="O13" s="150">
        <f t="shared" si="2"/>
        <v>0</v>
      </c>
    </row>
    <row r="14" spans="1:15">
      <c r="A14" s="66">
        <v>1.4</v>
      </c>
      <c r="B14" s="68"/>
      <c r="C14" s="62"/>
      <c r="D14" s="62"/>
      <c r="E14" s="148">
        <f t="shared" si="1"/>
        <v>0</v>
      </c>
      <c r="F14" s="62"/>
      <c r="G14" s="62"/>
      <c r="H14" s="62"/>
      <c r="I14" s="62"/>
      <c r="J14" s="62"/>
      <c r="K14" s="151"/>
      <c r="L14" s="151"/>
      <c r="M14" s="148">
        <f t="shared" si="3"/>
        <v>0</v>
      </c>
      <c r="N14" s="148">
        <f t="shared" si="4"/>
        <v>0</v>
      </c>
      <c r="O14" s="150">
        <f t="shared" si="2"/>
        <v>0</v>
      </c>
    </row>
    <row r="15" spans="1:15">
      <c r="A15" s="66">
        <v>1.5</v>
      </c>
      <c r="B15" s="68"/>
      <c r="C15" s="62"/>
      <c r="D15" s="62"/>
      <c r="E15" s="148">
        <f t="shared" si="1"/>
        <v>0</v>
      </c>
      <c r="F15" s="62"/>
      <c r="G15" s="62"/>
      <c r="H15" s="62"/>
      <c r="I15" s="62"/>
      <c r="J15" s="62"/>
      <c r="K15" s="151"/>
      <c r="L15" s="151"/>
      <c r="M15" s="148">
        <f t="shared" si="3"/>
        <v>0</v>
      </c>
      <c r="N15" s="148">
        <f t="shared" si="4"/>
        <v>0</v>
      </c>
      <c r="O15" s="150">
        <f t="shared" si="2"/>
        <v>0</v>
      </c>
    </row>
    <row r="16" spans="1:15">
      <c r="A16" s="66">
        <v>1.6</v>
      </c>
      <c r="B16" s="68"/>
      <c r="C16" s="62"/>
      <c r="D16" s="62"/>
      <c r="E16" s="148">
        <f t="shared" si="1"/>
        <v>0</v>
      </c>
      <c r="F16" s="62"/>
      <c r="G16" s="62"/>
      <c r="H16" s="62"/>
      <c r="I16" s="62"/>
      <c r="J16" s="62"/>
      <c r="K16" s="151"/>
      <c r="L16" s="151"/>
      <c r="M16" s="148">
        <f>C16+F16-H16-I16</f>
        <v>0</v>
      </c>
      <c r="N16" s="148">
        <f t="shared" si="4"/>
        <v>0</v>
      </c>
      <c r="O16" s="150">
        <f t="shared" si="2"/>
        <v>0</v>
      </c>
    </row>
    <row r="17" spans="1:15">
      <c r="A17" s="66" t="s">
        <v>8</v>
      </c>
      <c r="B17" s="68"/>
      <c r="C17" s="62"/>
      <c r="D17" s="62"/>
      <c r="E17" s="148">
        <f t="shared" si="1"/>
        <v>0</v>
      </c>
      <c r="F17" s="62"/>
      <c r="G17" s="62"/>
      <c r="H17" s="62"/>
      <c r="I17" s="62"/>
      <c r="J17" s="62"/>
      <c r="K17" s="151"/>
      <c r="L17" s="151"/>
      <c r="M17" s="148">
        <f t="shared" si="3"/>
        <v>0</v>
      </c>
      <c r="N17" s="148">
        <f t="shared" si="4"/>
        <v>0</v>
      </c>
      <c r="O17" s="150">
        <f t="shared" si="2"/>
        <v>0</v>
      </c>
    </row>
    <row r="18" spans="1:15">
      <c r="A18" s="141"/>
      <c r="B18" s="81" t="s">
        <v>45</v>
      </c>
      <c r="C18" s="143"/>
      <c r="D18" s="143"/>
      <c r="E18" s="143"/>
      <c r="F18" s="143"/>
      <c r="G18" s="143"/>
      <c r="H18" s="143"/>
      <c r="I18" s="143"/>
      <c r="J18" s="143"/>
      <c r="K18" s="152"/>
      <c r="L18" s="152"/>
      <c r="M18" s="143"/>
      <c r="N18" s="143"/>
      <c r="O18" s="153"/>
    </row>
    <row r="19" spans="1:15">
      <c r="A19" s="66">
        <v>2</v>
      </c>
      <c r="B19" s="154" t="s">
        <v>51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>
        <f t="shared" ref="M19" si="5">C19+F19-H19-I19</f>
        <v>0</v>
      </c>
      <c r="N19" s="148">
        <f t="shared" ref="N19" si="6">D19+G19+H19-J19+K19-L19</f>
        <v>0</v>
      </c>
      <c r="O19" s="150">
        <f t="shared" ref="O19" si="7">M19+N19</f>
        <v>0</v>
      </c>
    </row>
    <row r="20" spans="1:15">
      <c r="A20" s="81"/>
      <c r="B20" s="81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bn0t23ImYHF3ll6Sai4MmnP/Givg43VefosvHjL9jxM=</DigestValue>
    </Reference>
    <Reference Type="http://www.w3.org/2000/09/xmldsig#Object" URI="#idOfficeObject">
      <DigestMethod Algorithm="http://www.w3.org/2001/04/xmlenc#sha256"/>
      <DigestValue>uIh60fqCrgl2yb4rIJd2qGEuuG3aMoBZwgZocqBa/Wc=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tI9fmaV/LdDICoGYzf9A/S/viUwGV7yT7zBK1tfjuEA=</DigestValue>
    </Reference>
  </SignedInfo>
  <SignatureValue>UjSBgbFFXw+uN4gyEk96aLE/XiJWEuzqczxa5C1H9qL59kQo11muJyI8j6pQWpErWuoKkdZWCEaB
mBtZthl6JvK/O47KA+Peh2Th37yR0kuS5k+W1d6f7Q8JYgckfWTHnyBuWONT+C1zwqepENwGopA1
smG2YyfbJ7qH3iJ+WwIqorTzH8CkNpdzfiDcoxoRZTS1/C6BUCvPkj0vzj2WXL7dEr9ak6viogt7
heiILwKkEmojjgB2hFE87aqhpvd6PHvSF55KpByDyJEx9dHNhqImU6HOOgkMv90AOMPcftWvbhs0
nhfHSJvq6jOVQ5Q4wjtvEpuk1V9AVAejD4iFbw==</SignatureValue>
  <KeyInfo>
    <X509Data>
      <X509Certificate>MIIGTjCCBTagAwIBAgIKYTLqbwACAAFOozANBgkqhkiG9w0BAQsFADBKMRIwEAYKCZImiZPyLGQBGRYCZ2UxEzARBgoJkiaJk/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+d8kMI4Dt5Oy8QdrS7Q0VIQA4T1fE0Vz5B0RMXLqb3fhz59QPYmLZBfPRdwdHtKAFz/N8jtQ7XCcG66rkt2mWYdaKdLQzikIsybIpjN7d2hrVkWCDHKdApJUgFSX29CCYxuNHTN4kRSWAN4nnLA5ai8z3TWNL66bQgRAiHQmosJ1HCRLNdNgO/NOPQn+lr1OGiwnMN6pR/7VGhU8nRi7iUEtZzTw548mEuT5C8hlAW67qiMz8BJvBW3eXoNQ2V5kQys9AxMWkS4kZMeG2AGe2E57X3CNo5HzbhjfAl74kCAwEAAaOCAzIwggMuMDwGCSsGAQQBgjcVBwQvMC0GJSsGAQQBgjcVCOayYION9USGgZkJg7ihSoO+hHEEgc+QEYavnhECAWQCARswHQYDVR0lBBYwFAYIKwYBBQUHAwIGCCsGAQUFBwMEMAsGA1UdDwQEAwIHgDAnBgkrBgEEAYI3FQoEGjAYMAoGCCsGAQUFBwMCMAoGCCsGAQUFBwMEMB0GA1UdDgQWBBRZZL2ZOKae8+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C5dPmzzFTan2kytIU7v7kwlGHWSPgI/P2IzEzPEpWmi5oXkbq5tL/a8tTAIX6HalBu1r4r+r/kAnYProC90YUD+g4E3t9UgHhz+O2gvFPB12EV8VA/jje3wix8PMVwhkvByQPv00TmzZIg4+o2vl3Tn2PY1dueTcBR3HVa6cb8/Re/1a+CT/jDEVrUugS8EyFNkFCUIB7z8wpVbYSu0A+kplnnEct8LslZ3IyL4Y6gtL0cA3CsgpKkJB0PT/VjQvvkvDnX5p6VjLXPWFCCRwRDcCFpRIUw89ZQDO3b6Oyjibnka5webS2yD0wZA6MRAVgG+7X8OL5eB8t1Zd58J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mZQxuRwPCQayyxHp/SSP3Jy79WTiGY2wPTrLcQLfa4U=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0hnnTS5BHRj7aWA/xIeomepp6WmQn6J+oNlQZ0BfiFU=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/HjzmxMVQSb8RaYt6Yy3SHfLzgRQUsMJstlfD7YUyPA=</DigestValue>
      </Reference>
      <Reference URI="/xl/styles.xml?ContentType=application/vnd.openxmlformats-officedocument.spreadsheetml.styles+xml">
        <DigestMethod Algorithm="http://www.w3.org/2001/04/xmlenc#sha256"/>
        <DigestValue>w7YSNdW4/+RXQzR5oJDDX8kTnt+MivNsgdw95g8dPHU=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uaLXsN6iUJDo4pJaP8sRGr9U5Q8jSVWtUIlP5f9YGMY=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EcsZXEhmXOTeHl6wKZyrKIqq+Oy6a9UESbhd+8VVIGI=</DigestValue>
      </Reference>
      <Reference URI="/xl/worksheets/sheet2.xml?ContentType=application/vnd.openxmlformats-officedocument.spreadsheetml.worksheet+xml">
        <DigestMethod Algorithm="http://www.w3.org/2001/04/xmlenc#sha256"/>
        <DigestValue>zSqcSJcctAWwtOTaTIRISslaw18ICWwl1ir3C7LBk6Y=</DigestValue>
      </Reference>
      <Reference URI="/xl/worksheets/sheet3.xml?ContentType=application/vnd.openxmlformats-officedocument.spreadsheetml.worksheet+xml">
        <DigestMethod Algorithm="http://www.w3.org/2001/04/xmlenc#sha256"/>
        <DigestValue>KqFCsQGMizlr2tlJ0bjrOeG7WDT50PJVAqoev1KgABs=</DigestValue>
      </Reference>
      <Reference URI="/xl/worksheets/sheet4.xml?ContentType=application/vnd.openxmlformats-officedocument.spreadsheetml.worksheet+xml">
        <DigestMethod Algorithm="http://www.w3.org/2001/04/xmlenc#sha256"/>
        <DigestValue>BTHpxXDgoU2Wq0qUN21kSNccCyT2miAQoEMAW7N8sZI=</DigestValue>
      </Reference>
      <Reference URI="/xl/worksheets/sheet5.xml?ContentType=application/vnd.openxmlformats-officedocument.spreadsheetml.worksheet+xml">
        <DigestMethod Algorithm="http://www.w3.org/2001/04/xmlenc#sha256"/>
        <DigestValue>alF/RRJgQIhwNDdrWeoHA/aBCoBkcNrwpH8kK88JlCM=</DigestValue>
      </Reference>
      <Reference URI="/xl/worksheets/sheet6.xml?ContentType=application/vnd.openxmlformats-officedocument.spreadsheetml.worksheet+xml">
        <DigestMethod Algorithm="http://www.w3.org/2001/04/xmlenc#sha256"/>
        <DigestValue>AhcI2cBJE4ZGzP+GVmdLjr/Cl6iqjjoFYbkOQBumLmc=</DigestValue>
      </Reference>
      <Reference URI="/xl/worksheets/sheet7.xml?ContentType=application/vnd.openxmlformats-officedocument.spreadsheetml.worksheet+xml">
        <DigestMethod Algorithm="http://www.w3.org/2001/04/xmlenc#sha256"/>
        <DigestValue>tgF5ZRY1dqA9WcjMPfdOYZJRz012bq/87UxUl99Bzv8=</DigestValue>
      </Reference>
      <Reference URI="/xl/worksheets/sheet8.xml?ContentType=application/vnd.openxmlformats-officedocument.spreadsheetml.worksheet+xml">
        <DigestMethod Algorithm="http://www.w3.org/2001/04/xmlenc#sha256"/>
        <DigestValue>HUDGnt943w21RkDjiP5OMB9ifRx8Ju00eZiRpYtRY3o=</DigestValue>
      </Reference>
      <Reference URI="/xl/worksheets/sheet9.xml?ContentType=application/vnd.openxmlformats-officedocument.spreadsheetml.worksheet+xml">
        <DigestMethod Algorithm="http://www.w3.org/2001/04/xmlenc#sha256"/>
        <DigestValue>ErNCj/LhX5SWncgG91xXyTd5ayCVI16/AmYFDZyAk68=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2020-05-13T06:18:11Z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16.0.12730/20</OfficeVersion>
          <ApplicationVersion>16.0.12730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2020-05-13T06:18:11Z</xd:SigningTime>
          <xd:SigningCertificate>
            <xd:Cert>
              <xd:CertDigest>
                <DigestMethod Algorithm="http://www.w3.org/2001/04/xmlenc#sha256"/>
                <DigestValue>2clKPUvEk7RusJt9fp2jWuGIgK+cNQ23N+O31mVZHMg=</DigestValue>
              </xd:CertDigest>
              <xd:IssuerSerial>
                <X509IssuerName>CN=NBG Class 2 INT Sub CA, DC=nbg, DC=ge</X509IssuerName>
                <X509SerialNumber>459008778762776943349411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w1KzsG1uflGAgVnHTA/Fl29ztunjHByIloVe0/e78nw=</DigestValue>
    </Reference>
    <Reference Type="http://www.w3.org/2000/09/xmldsig#Object" URI="#idOfficeObject">
      <DigestMethod Algorithm="http://www.w3.org/2001/04/xmlenc#sha256"/>
      <DigestValue>urh/pdi2NxEYjpkU7nNFoSBie18PKG0uVrJvG5hPDJY=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X7EG7GLM8o/rxEj00upjWtOP2Yj8YA8mPwMiq03duNQ=</DigestValue>
    </Reference>
  </SignedInfo>
  <SignatureValue>ElLCbePBUphmy01t+OA4gHjW2FYHXIy1q/6gtRKzTpJQMsATphlrpV3vYYxYwuaIQ3SmX/g4UbTn
E+VeAOjNZZ0x/gnvBp/jRO9uY1LX0udEHpPY1GduATt/MI95IRSpkoxvUZr4+uPUagRQ2DiMNwUa
BtSwSBS3CpNhG906qPymDWchdY3IfvCncla8Ez1ITf3GwsvP0CEeMZDfAN09RO1g17RsJ988qnz+
XyPOmvO+UmdgRfGeaOrqjuEyvnAnT98vErZP8x+/DGGalWxOr3el1dp0RpAWENDF4xk5DVwjECRM
f7AXF9dXwdDM0TWer4Q3r67IL9slKEh9LT+vxA==</SignatureValue>
  <KeyInfo>
    <X509Data>
      <X509Certificate>MIIGTTCCBTWgAwIBAgIKJK46YwACAAELfjANBgkqhkiG9w0BAQsFADBKMRIwEAYKCZImiZPyLGQBGRYCZ2UxEzARBgoJkiaJk/IsZAEZFgNuYmcxHzAdBgNVBAMTFk5CRyBDbGFzcyAyIElOVCBTdWIgQ0EwHhcNMTkwMjExMTIzODU2WhcNMjEwMjEwMTIzODU2WjBLMSswKQYDVQQKEyJKb2ludCBTdG9jayBDb21wYW55IFNpbGsgUm9hZCBCYW5rMRwwGgYDVQQDExNCQlQgLSBUYW5hdG8gVWtsZWJhMIIBIjANBgkqhkiG9w0BAQEFAAOCAQ8AMIIBCgKCAQEAuEIn/4q7/ZvNY23nVKnXoy/352s6mWJsONkQTy7NJIxqhlDb/8hCebu9lQIegYRfa4w+dRWhpxOtbIuKQ7A8WdLFzcypDK+jIoxS2UrOz0TMPBdAt3hF+yAFFbfPdoG1RgsBU3lU3Z6b1S8iDaIasCF2RsvFPVbHFWpRCXQ8/D4QGdBrdf+ER9LYpGd07Uw4e4MvNYlXC0V8jjOImZzZYhRgGHDxBWRjhHnGwduv1pseMPuvp/9SPBd0yuHNWiZfNw4b8T0DeNSkf1+CriPeI0rEvgaDkxXicQcp1jYEHnby83b+5RIjJRw9uV2RmsQNS56LsC31mUojqU5+/peo7QIDAQABo4IDMjCCAy4wPAYJKwYBBAGCNxUHBC8wLQYlKwYBBAGCNxUI5rJgg431RIaBmQmDuKFKg76EcQSDxJEzhIOIXQIBZAIBIzAdBgNVHSUEFjAUBggrBgEFBQcDAgYIKwYBBQUHAwQwCwYDVR0PBAQDAgeAMCcGCSsGAQQBgjcVCgQaMBgwCgYIKwYBBQUHAwIwCgYIKwYBBQUHAwQwHQYDVR0OBBYEFMxV+Wgni7NGxQUPX93w05HgYxT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FjGnpFD3tKQgDyVaqHkywQ7Wz/LuIEFM0IpYDoqBmNB0zSwUaO5F4otbO8dCmjTQEn5h4cxR1QCMEFao4w0Z6Xb6bKS+UdLjR4xV5jY/8mLEVwowI7UNqmc5ZUe3BZwy95Ph2A3Ww6qnQ73CxIRSZb3K2RmHWba9G+9U1wAEaAAwCo0Rl1o1BhaSL+/MpOkEd2h+zJjcZ/JjQKeuQpG8MCXjtbMXQlvA01WMJIMlW4fgLbXO8IyJhPS+JSru/xsIpaYkIQX5XjZQGsHSlVYkIWUx6KN1CKVIJzaSeOJ/sfvqm4Y+rsPOQ57FxKslDsC54CALYd1zL6R+Jkf6MEcp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mZQxuRwPCQayyxHp/SSP3Jy79WTiGY2wPTrLcQLfa4U=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0hnnTS5BHRj7aWA/xIeomepp6WmQn6J+oNlQZ0BfiFU=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/HjzmxMVQSb8RaYt6Yy3SHfLzgRQUsMJstlfD7YUyPA=</DigestValue>
      </Reference>
      <Reference URI="/xl/styles.xml?ContentType=application/vnd.openxmlformats-officedocument.spreadsheetml.styles+xml">
        <DigestMethod Algorithm="http://www.w3.org/2001/04/xmlenc#sha256"/>
        <DigestValue>w7YSNdW4/+RXQzR5oJDDX8kTnt+MivNsgdw95g8dPHU=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uaLXsN6iUJDo4pJaP8sRGr9U5Q8jSVWtUIlP5f9YGMY=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EcsZXEhmXOTeHl6wKZyrKIqq+Oy6a9UESbhd+8VVIGI=</DigestValue>
      </Reference>
      <Reference URI="/xl/worksheets/sheet2.xml?ContentType=application/vnd.openxmlformats-officedocument.spreadsheetml.worksheet+xml">
        <DigestMethod Algorithm="http://www.w3.org/2001/04/xmlenc#sha256"/>
        <DigestValue>zSqcSJcctAWwtOTaTIRISslaw18ICWwl1ir3C7LBk6Y=</DigestValue>
      </Reference>
      <Reference URI="/xl/worksheets/sheet3.xml?ContentType=application/vnd.openxmlformats-officedocument.spreadsheetml.worksheet+xml">
        <DigestMethod Algorithm="http://www.w3.org/2001/04/xmlenc#sha256"/>
        <DigestValue>KqFCsQGMizlr2tlJ0bjrOeG7WDT50PJVAqoev1KgABs=</DigestValue>
      </Reference>
      <Reference URI="/xl/worksheets/sheet4.xml?ContentType=application/vnd.openxmlformats-officedocument.spreadsheetml.worksheet+xml">
        <DigestMethod Algorithm="http://www.w3.org/2001/04/xmlenc#sha256"/>
        <DigestValue>BTHpxXDgoU2Wq0qUN21kSNccCyT2miAQoEMAW7N8sZI=</DigestValue>
      </Reference>
      <Reference URI="/xl/worksheets/sheet5.xml?ContentType=application/vnd.openxmlformats-officedocument.spreadsheetml.worksheet+xml">
        <DigestMethod Algorithm="http://www.w3.org/2001/04/xmlenc#sha256"/>
        <DigestValue>alF/RRJgQIhwNDdrWeoHA/aBCoBkcNrwpH8kK88JlCM=</DigestValue>
      </Reference>
      <Reference URI="/xl/worksheets/sheet6.xml?ContentType=application/vnd.openxmlformats-officedocument.spreadsheetml.worksheet+xml">
        <DigestMethod Algorithm="http://www.w3.org/2001/04/xmlenc#sha256"/>
        <DigestValue>AhcI2cBJE4ZGzP+GVmdLjr/Cl6iqjjoFYbkOQBumLmc=</DigestValue>
      </Reference>
      <Reference URI="/xl/worksheets/sheet7.xml?ContentType=application/vnd.openxmlformats-officedocument.spreadsheetml.worksheet+xml">
        <DigestMethod Algorithm="http://www.w3.org/2001/04/xmlenc#sha256"/>
        <DigestValue>tgF5ZRY1dqA9WcjMPfdOYZJRz012bq/87UxUl99Bzv8=</DigestValue>
      </Reference>
      <Reference URI="/xl/worksheets/sheet8.xml?ContentType=application/vnd.openxmlformats-officedocument.spreadsheetml.worksheet+xml">
        <DigestMethod Algorithm="http://www.w3.org/2001/04/xmlenc#sha256"/>
        <DigestValue>HUDGnt943w21RkDjiP5OMB9ifRx8Ju00eZiRpYtRY3o=</DigestValue>
      </Reference>
      <Reference URI="/xl/worksheets/sheet9.xml?ContentType=application/vnd.openxmlformats-officedocument.spreadsheetml.worksheet+xml">
        <DigestMethod Algorithm="http://www.w3.org/2001/04/xmlenc#sha256"/>
        <DigestValue>ErNCj/LhX5SWncgG91xXyTd5ayCVI16/AmYFDZyAk68=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2020-05-13T07:50:20Z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16.0.12624/20</OfficeVersion>
          <ApplicationVersion>16.0.12624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2020-05-13T07:50:20Z</xd:SigningTime>
          <xd:SigningCertificate>
            <xd:Cert>
              <xd:CertDigest>
                <DigestMethod Algorithm="http://www.w3.org/2001/04/xmlenc#sha256"/>
                <DigestValue>RKOqcJYsnNEGb45YCmep4md64ZKAn55Kil6rcAl3Ck8=</DigestValue>
              </xd:CertDigest>
              <xd:IssuerSerial>
                <X509IssuerName>CN=NBG Class 2 INT Sub CA, DC=nbg, DC=ge</X509IssuerName>
                <X509SerialNumber>173219134058618173852542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2020-05-11T07:06:35Z</dcterms:modified>
</cp:coreProperties>
</file>